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38400" windowHeight="21600" tabRatio="585" firstSheet="2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34" l="1"/>
  <c r="I6" i="34"/>
  <c r="C4" i="4"/>
  <c r="C3" i="4"/>
  <c r="L46" i="35"/>
  <c r="L42" i="35"/>
  <c r="L43" i="35"/>
  <c r="L44" i="35"/>
  <c r="L45" i="35"/>
  <c r="L47" i="35"/>
  <c r="L48" i="35"/>
  <c r="L49" i="35"/>
  <c r="L50" i="35"/>
  <c r="L41" i="35"/>
  <c r="I5" i="34"/>
  <c r="L49" i="43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G18" i="35"/>
  <c r="E8" i="40"/>
  <c r="C50" i="35"/>
  <c r="C42" i="35"/>
  <c r="C43" i="35"/>
  <c r="C44" i="35"/>
  <c r="C45" i="35"/>
  <c r="C46" i="35"/>
  <c r="C47" i="35"/>
  <c r="C48" i="35"/>
  <c r="C49" i="35"/>
  <c r="J5" i="34"/>
  <c r="AG25" i="35"/>
  <c r="AH25" i="35"/>
  <c r="AG19" i="35"/>
  <c r="AG20" i="35"/>
  <c r="AG21" i="35"/>
  <c r="AG22" i="35"/>
  <c r="AG23" i="35"/>
  <c r="AG24" i="35"/>
  <c r="AH19" i="35"/>
  <c r="AH20" i="35"/>
  <c r="AH21" i="35"/>
  <c r="AH22" i="35"/>
  <c r="AH23" i="35"/>
  <c r="AH24" i="35"/>
  <c r="E32" i="35"/>
  <c r="E33" i="35"/>
  <c r="E34" i="35"/>
  <c r="D32" i="35"/>
  <c r="D33" i="35"/>
  <c r="D34" i="35"/>
  <c r="AH18" i="35"/>
  <c r="AH17" i="35"/>
  <c r="AG17" i="35"/>
  <c r="AH16" i="35"/>
  <c r="AG16" i="35"/>
  <c r="E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Y14" i="33" s="1"/>
  <c r="Z13" i="33"/>
  <c r="AA13" i="33"/>
  <c r="AB13" i="33"/>
  <c r="AC13" i="33"/>
  <c r="AD13" i="33"/>
  <c r="AD14" i="33" s="1"/>
  <c r="AE13" i="33"/>
  <c r="AF13" i="33"/>
  <c r="AG13" i="33"/>
  <c r="AH13" i="33"/>
  <c r="AI13" i="33"/>
  <c r="AJ13" i="33"/>
  <c r="AK13" i="33"/>
  <c r="AK14" i="33" s="1"/>
  <c r="AL13" i="33"/>
  <c r="AM13" i="33"/>
  <c r="AN13" i="33"/>
  <c r="AO13" i="33"/>
  <c r="AP13" i="33"/>
  <c r="AQ13" i="33"/>
  <c r="AR13" i="33"/>
  <c r="AS13" i="33"/>
  <c r="AT13" i="33"/>
  <c r="AU13" i="33"/>
  <c r="AV13" i="33"/>
  <c r="AV14" i="33" s="1"/>
  <c r="AW13" i="33"/>
  <c r="AX13" i="33"/>
  <c r="AY13" i="33"/>
  <c r="AZ13" i="33"/>
  <c r="BA13" i="33"/>
  <c r="BB13" i="33"/>
  <c r="BC13" i="33"/>
  <c r="BC14" i="33" s="1"/>
  <c r="BD13" i="33"/>
  <c r="BE13" i="33"/>
  <c r="BF13" i="33"/>
  <c r="BG13" i="33"/>
  <c r="BH13" i="33"/>
  <c r="BI13" i="33"/>
  <c r="BJ13" i="33"/>
  <c r="BK13" i="33"/>
  <c r="BL13" i="33"/>
  <c r="BM13" i="33"/>
  <c r="BN13" i="33"/>
  <c r="BN14" i="33" s="1"/>
  <c r="BO13" i="33"/>
  <c r="BP13" i="33"/>
  <c r="BQ13" i="33"/>
  <c r="BR13" i="33"/>
  <c r="BS13" i="33"/>
  <c r="BT13" i="33"/>
  <c r="BU13" i="33"/>
  <c r="BU14" i="33" s="1"/>
  <c r="BV13" i="33"/>
  <c r="BW13" i="33"/>
  <c r="BX13" i="33"/>
  <c r="BY13" i="33"/>
  <c r="BZ13" i="33"/>
  <c r="CA13" i="33"/>
  <c r="CB13" i="33"/>
  <c r="CC13" i="33"/>
  <c r="CD13" i="33"/>
  <c r="CE13" i="33"/>
  <c r="CF13" i="33"/>
  <c r="CF14" i="33" s="1"/>
  <c r="CG13" i="33"/>
  <c r="CG14" i="33" s="1"/>
  <c r="CH13" i="33"/>
  <c r="CI13" i="33"/>
  <c r="CJ13" i="33"/>
  <c r="CK13" i="33"/>
  <c r="CL13" i="33"/>
  <c r="CM13" i="33"/>
  <c r="CM14" i="33" s="1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D16" i="33" s="1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/>
  <c r="AC28" i="33" s="1"/>
  <c r="AD28" i="33" s="1"/>
  <c r="AE28" i="33" s="1"/>
  <c r="AF28" i="33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/>
  <c r="F24" i="33"/>
  <c r="G24" i="33" s="1"/>
  <c r="H24" i="33" s="1"/>
  <c r="I24" i="33" s="1"/>
  <c r="J24" i="33" s="1"/>
  <c r="K24" i="33"/>
  <c r="L24" i="33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F12" i="33"/>
  <c r="G12" i="33"/>
  <c r="H12" i="33"/>
  <c r="I12" i="33"/>
  <c r="J12" i="33"/>
  <c r="J14" i="33" s="1"/>
  <c r="K12" i="33"/>
  <c r="L12" i="33"/>
  <c r="M12" i="33"/>
  <c r="N12" i="33"/>
  <c r="O12" i="33"/>
  <c r="P12" i="33"/>
  <c r="P14" i="33" s="1"/>
  <c r="Q12" i="33"/>
  <c r="R12" i="33"/>
  <c r="S12" i="33"/>
  <c r="T12" i="33"/>
  <c r="U12" i="33"/>
  <c r="V12" i="33"/>
  <c r="V14" i="33" s="1"/>
  <c r="W12" i="33"/>
  <c r="X12" i="33"/>
  <c r="Y12" i="33"/>
  <c r="Z12" i="33"/>
  <c r="AA12" i="33"/>
  <c r="AB12" i="33"/>
  <c r="AB14" i="33" s="1"/>
  <c r="AC12" i="33"/>
  <c r="AD12" i="33"/>
  <c r="AE12" i="33"/>
  <c r="AF12" i="33"/>
  <c r="AG12" i="33"/>
  <c r="AH12" i="33"/>
  <c r="AH14" i="33" s="1"/>
  <c r="AI12" i="33"/>
  <c r="AI14" i="33" s="1"/>
  <c r="AJ12" i="33"/>
  <c r="AK12" i="33"/>
  <c r="AL12" i="33"/>
  <c r="AM12" i="33"/>
  <c r="AN12" i="33"/>
  <c r="AN14" i="33" s="1"/>
  <c r="AO12" i="33"/>
  <c r="AO14" i="33" s="1"/>
  <c r="AP12" i="33"/>
  <c r="AQ12" i="33"/>
  <c r="AR12" i="33"/>
  <c r="AS12" i="33"/>
  <c r="AS14" i="33" s="1"/>
  <c r="AT12" i="33"/>
  <c r="AT14" i="33" s="1"/>
  <c r="AU12" i="33"/>
  <c r="AU14" i="33" s="1"/>
  <c r="AV12" i="33"/>
  <c r="AW12" i="33"/>
  <c r="AX12" i="33"/>
  <c r="AY12" i="33"/>
  <c r="AZ12" i="33"/>
  <c r="AZ14" i="33" s="1"/>
  <c r="BA12" i="33"/>
  <c r="BA14" i="33" s="1"/>
  <c r="BB12" i="33"/>
  <c r="BC12" i="33"/>
  <c r="BD12" i="33"/>
  <c r="BE12" i="33"/>
  <c r="BE14" i="33" s="1"/>
  <c r="BF12" i="33"/>
  <c r="BF14" i="33" s="1"/>
  <c r="BG12" i="33"/>
  <c r="BG14" i="33" s="1"/>
  <c r="BH12" i="33"/>
  <c r="BI12" i="33"/>
  <c r="BJ12" i="33"/>
  <c r="BK12" i="33"/>
  <c r="BK14" i="33" s="1"/>
  <c r="BL12" i="33"/>
  <c r="BL14" i="33" s="1"/>
  <c r="BM12" i="33"/>
  <c r="BM14" i="33" s="1"/>
  <c r="BN12" i="33"/>
  <c r="BO12" i="33"/>
  <c r="BP12" i="33"/>
  <c r="BQ12" i="33"/>
  <c r="BQ14" i="33" s="1"/>
  <c r="BR12" i="33"/>
  <c r="BR14" i="33" s="1"/>
  <c r="BS12" i="33"/>
  <c r="BS14" i="33" s="1"/>
  <c r="BT12" i="33"/>
  <c r="BU12" i="33"/>
  <c r="BV12" i="33"/>
  <c r="BW12" i="33"/>
  <c r="BX12" i="33"/>
  <c r="BX14" i="33" s="1"/>
  <c r="BY12" i="33"/>
  <c r="BY14" i="33" s="1"/>
  <c r="BZ12" i="33"/>
  <c r="CA12" i="33"/>
  <c r="CB12" i="33"/>
  <c r="CC12" i="33"/>
  <c r="CC14" i="33" s="1"/>
  <c r="CD12" i="33"/>
  <c r="CD14" i="33" s="1"/>
  <c r="CE12" i="33"/>
  <c r="CE14" i="33" s="1"/>
  <c r="CF12" i="33"/>
  <c r="CG12" i="33"/>
  <c r="CH12" i="33"/>
  <c r="CI12" i="33"/>
  <c r="CJ12" i="33"/>
  <c r="CJ14" i="33" s="1"/>
  <c r="CK12" i="33"/>
  <c r="CK14" i="33" s="1"/>
  <c r="CL12" i="33"/>
  <c r="CM12" i="33"/>
  <c r="CN12" i="33"/>
  <c r="CO12" i="33"/>
  <c r="CO14" i="33" s="1"/>
  <c r="CP12" i="33"/>
  <c r="CP14" i="33" s="1"/>
  <c r="CQ12" i="33"/>
  <c r="CQ14" i="33" s="1"/>
  <c r="CR12" i="33"/>
  <c r="CS12" i="33"/>
  <c r="CT12" i="33"/>
  <c r="CU12" i="33"/>
  <c r="CU14" i="33" s="1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/>
  <c r="E27" i="33" s="1"/>
  <c r="F27" i="33" s="1"/>
  <c r="G27" i="33"/>
  <c r="H27" i="33"/>
  <c r="I27" i="33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/>
  <c r="F26" i="33" s="1"/>
  <c r="G26" i="33" s="1"/>
  <c r="H26" i="33" s="1"/>
  <c r="I26" i="33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W17" i="33"/>
  <c r="B17" i="33"/>
  <c r="C17" i="33"/>
  <c r="CW14" i="33"/>
  <c r="CV14" i="33"/>
  <c r="CT14" i="33"/>
  <c r="CS14" i="33"/>
  <c r="CR14" i="33"/>
  <c r="CN14" i="33"/>
  <c r="CL14" i="33"/>
  <c r="CI14" i="33"/>
  <c r="CH14" i="33"/>
  <c r="CB14" i="33"/>
  <c r="CA14" i="33"/>
  <c r="BZ14" i="33"/>
  <c r="BW14" i="33"/>
  <c r="BV14" i="33"/>
  <c r="BT14" i="33"/>
  <c r="BP14" i="33"/>
  <c r="BO14" i="33"/>
  <c r="BJ14" i="33"/>
  <c r="BI14" i="33"/>
  <c r="BH14" i="33"/>
  <c r="BD14" i="33"/>
  <c r="BB14" i="33"/>
  <c r="AY14" i="33"/>
  <c r="AX14" i="33"/>
  <c r="AW14" i="33"/>
  <c r="AR14" i="33"/>
  <c r="AQ14" i="33"/>
  <c r="AP14" i="33"/>
  <c r="AM14" i="33"/>
  <c r="AL14" i="33"/>
  <c r="AJ14" i="33"/>
  <c r="AG14" i="33"/>
  <c r="AF14" i="33"/>
  <c r="AE14" i="33"/>
  <c r="AC14" i="33"/>
  <c r="AA14" i="33"/>
  <c r="Z14" i="33"/>
  <c r="X14" i="33"/>
  <c r="W14" i="33"/>
  <c r="U14" i="33"/>
  <c r="T14" i="33"/>
  <c r="S14" i="33"/>
  <c r="R14" i="33"/>
  <c r="Q14" i="33"/>
  <c r="O14" i="33"/>
  <c r="N14" i="33"/>
  <c r="M14" i="33"/>
  <c r="L14" i="33"/>
  <c r="K14" i="33"/>
  <c r="I14" i="33"/>
  <c r="H14" i="33"/>
  <c r="G14" i="33"/>
  <c r="F14" i="33"/>
  <c r="E14" i="33"/>
  <c r="D17" i="33"/>
  <c r="C22" i="33" l="1"/>
  <c r="D21" i="33"/>
  <c r="E9" i="33"/>
  <c r="F2" i="33"/>
  <c r="F16" i="33"/>
  <c r="E17" i="33"/>
  <c r="G2" i="33" l="1"/>
  <c r="F9" i="33"/>
  <c r="G16" i="33"/>
  <c r="F17" i="33"/>
  <c r="E21" i="33"/>
  <c r="D22" i="33"/>
  <c r="F21" i="33" l="1"/>
  <c r="E22" i="33"/>
  <c r="H16" i="33"/>
  <c r="G17" i="33"/>
  <c r="H2" i="33"/>
  <c r="G9" i="33"/>
  <c r="I2" i="33" l="1"/>
  <c r="H9" i="33"/>
  <c r="F22" i="33"/>
  <c r="G21" i="33"/>
  <c r="I16" i="33"/>
  <c r="H17" i="33"/>
  <c r="G22" i="33" l="1"/>
  <c r="H21" i="33"/>
  <c r="I17" i="33"/>
  <c r="J16" i="33"/>
  <c r="J2" i="33"/>
  <c r="I9" i="33"/>
  <c r="K16" i="33" l="1"/>
  <c r="J17" i="33"/>
  <c r="I21" i="33"/>
  <c r="H22" i="33"/>
  <c r="K2" i="33"/>
  <c r="J9" i="33"/>
  <c r="L16" i="33" l="1"/>
  <c r="K17" i="33"/>
  <c r="K9" i="33"/>
  <c r="L2" i="33"/>
  <c r="J21" i="33"/>
  <c r="I22" i="33"/>
  <c r="M16" i="33" l="1"/>
  <c r="L17" i="33"/>
  <c r="M2" i="33"/>
  <c r="L9" i="33"/>
  <c r="K21" i="33"/>
  <c r="J22" i="33"/>
  <c r="L21" i="33" l="1"/>
  <c r="K22" i="33"/>
  <c r="M9" i="33"/>
  <c r="N2" i="33"/>
  <c r="N16" i="33"/>
  <c r="M17" i="33"/>
  <c r="O16" i="33" l="1"/>
  <c r="N17" i="33"/>
  <c r="O2" i="33"/>
  <c r="N9" i="33"/>
  <c r="M21" i="33"/>
  <c r="L22" i="33"/>
  <c r="N21" i="33" l="1"/>
  <c r="M22" i="33"/>
  <c r="P2" i="33"/>
  <c r="O9" i="33"/>
  <c r="O17" i="33"/>
  <c r="P16" i="33"/>
  <c r="Q16" i="33" l="1"/>
  <c r="P17" i="33"/>
  <c r="Q2" i="33"/>
  <c r="P9" i="33"/>
  <c r="N22" i="33"/>
  <c r="O21" i="33"/>
  <c r="P21" i="33" l="1"/>
  <c r="O22" i="33"/>
  <c r="Q9" i="33"/>
  <c r="R2" i="33"/>
  <c r="Q17" i="33"/>
  <c r="R16" i="33"/>
  <c r="S2" i="33" l="1"/>
  <c r="R9" i="33"/>
  <c r="R17" i="33"/>
  <c r="S16" i="33"/>
  <c r="Q21" i="33"/>
  <c r="P22" i="33"/>
  <c r="R21" i="33" l="1"/>
  <c r="Q22" i="33"/>
  <c r="T16" i="33"/>
  <c r="S17" i="33"/>
  <c r="S9" i="33"/>
  <c r="T2" i="33"/>
  <c r="U2" i="33" l="1"/>
  <c r="T9" i="33"/>
  <c r="T17" i="33"/>
  <c r="U16" i="33"/>
  <c r="R22" i="33"/>
  <c r="S21" i="33"/>
  <c r="S22" i="33" l="1"/>
  <c r="T21" i="33"/>
  <c r="U17" i="33"/>
  <c r="V16" i="33"/>
  <c r="U9" i="33"/>
  <c r="V2" i="33"/>
  <c r="W16" i="33" l="1"/>
  <c r="V17" i="33"/>
  <c r="W2" i="33"/>
  <c r="V9" i="33"/>
  <c r="U21" i="33"/>
  <c r="T22" i="33"/>
  <c r="V21" i="33" l="1"/>
  <c r="U22" i="33"/>
  <c r="X2" i="33"/>
  <c r="W9" i="33"/>
  <c r="W17" i="33"/>
  <c r="X16" i="33"/>
  <c r="X17" i="33" l="1"/>
  <c r="Y16" i="33"/>
  <c r="X9" i="33"/>
  <c r="Y2" i="33"/>
  <c r="W21" i="33"/>
  <c r="V22" i="33"/>
  <c r="X21" i="33" l="1"/>
  <c r="W22" i="33"/>
  <c r="Y9" i="33"/>
  <c r="Z2" i="33"/>
  <c r="Z16" i="33"/>
  <c r="Y17" i="33"/>
  <c r="AA16" i="33" l="1"/>
  <c r="Z17" i="33"/>
  <c r="AA2" i="33"/>
  <c r="Z9" i="33"/>
  <c r="Y21" i="33"/>
  <c r="X22" i="33"/>
  <c r="Y22" i="33" l="1"/>
  <c r="Z21" i="33"/>
  <c r="AB2" i="33"/>
  <c r="AA9" i="33"/>
  <c r="AB16" i="33"/>
  <c r="AA17" i="33"/>
  <c r="AB17" i="33" l="1"/>
  <c r="AC16" i="33"/>
  <c r="AC2" i="33"/>
  <c r="AB9" i="33"/>
  <c r="Z22" i="33"/>
  <c r="AA21" i="33"/>
  <c r="AC9" i="33" l="1"/>
  <c r="AD2" i="33"/>
  <c r="AD16" i="33"/>
  <c r="AC17" i="33"/>
  <c r="AB21" i="33"/>
  <c r="AA22" i="33"/>
  <c r="AC21" i="33" l="1"/>
  <c r="AB22" i="33"/>
  <c r="AE16" i="33"/>
  <c r="AD17" i="33"/>
  <c r="AD9" i="33"/>
  <c r="AE2" i="33"/>
  <c r="AF2" i="33" l="1"/>
  <c r="AE9" i="33"/>
  <c r="AF16" i="33"/>
  <c r="AE17" i="33"/>
  <c r="AD21" i="33"/>
  <c r="AC22" i="33"/>
  <c r="AF17" i="33" l="1"/>
  <c r="AG16" i="33"/>
  <c r="AD22" i="33"/>
  <c r="AE21" i="33"/>
  <c r="AG2" i="33"/>
  <c r="AF9" i="33"/>
  <c r="AH2" i="33" l="1"/>
  <c r="AG9" i="33"/>
  <c r="AE22" i="33"/>
  <c r="AF21" i="33"/>
  <c r="AG17" i="33"/>
  <c r="AH16" i="33"/>
  <c r="AI16" i="33" l="1"/>
  <c r="AH17" i="33"/>
  <c r="AG21" i="33"/>
  <c r="AF22" i="33"/>
  <c r="AI2" i="33"/>
  <c r="AH9" i="33"/>
  <c r="AJ2" i="33" l="1"/>
  <c r="AI9" i="33"/>
  <c r="AH21" i="33"/>
  <c r="AG22" i="33"/>
  <c r="AI17" i="33"/>
  <c r="AJ16" i="33"/>
  <c r="AK16" i="33" l="1"/>
  <c r="AJ17" i="33"/>
  <c r="AH22" i="33"/>
  <c r="AI21" i="33"/>
  <c r="AK2" i="33"/>
  <c r="AJ9" i="33"/>
  <c r="AL2" i="33" l="1"/>
  <c r="AK9" i="33"/>
  <c r="AJ21" i="33"/>
  <c r="AI22" i="33"/>
  <c r="AL16" i="33"/>
  <c r="AK17" i="33"/>
  <c r="AM16" i="33" l="1"/>
  <c r="AL17" i="33"/>
  <c r="AJ22" i="33"/>
  <c r="AK21" i="33"/>
  <c r="AL9" i="33"/>
  <c r="AM2" i="33"/>
  <c r="AN2" i="33" l="1"/>
  <c r="AM9" i="33"/>
  <c r="AL21" i="33"/>
  <c r="AK22" i="33"/>
  <c r="AM17" i="33"/>
  <c r="AN16" i="33"/>
  <c r="AN17" i="33" l="1"/>
  <c r="AO16" i="33"/>
  <c r="AM21" i="33"/>
  <c r="AL22" i="33"/>
  <c r="AN9" i="33"/>
  <c r="AO2" i="33"/>
  <c r="AO9" i="33" l="1"/>
  <c r="AP2" i="33"/>
  <c r="AN21" i="33"/>
  <c r="AM22" i="33"/>
  <c r="AO17" i="33"/>
  <c r="AP16" i="33"/>
  <c r="AP17" i="33" l="1"/>
  <c r="AQ16" i="33"/>
  <c r="AN22" i="33"/>
  <c r="AO21" i="33"/>
  <c r="AQ2" i="33"/>
  <c r="AP9" i="33"/>
  <c r="AR2" i="33" l="1"/>
  <c r="AQ9" i="33"/>
  <c r="AQ17" i="33"/>
  <c r="AR16" i="33"/>
  <c r="AP21" i="33"/>
  <c r="AO22" i="33"/>
  <c r="AP22" i="33" l="1"/>
  <c r="AQ21" i="33"/>
  <c r="AR17" i="33"/>
  <c r="AS16" i="33"/>
  <c r="AR9" i="33"/>
  <c r="AS2" i="33"/>
  <c r="AS9" i="33" l="1"/>
  <c r="AT2" i="33"/>
  <c r="AS17" i="33"/>
  <c r="AT16" i="33"/>
  <c r="AR21" i="33"/>
  <c r="AQ22" i="33"/>
  <c r="AR22" i="33" l="1"/>
  <c r="AS21" i="33"/>
  <c r="AU16" i="33"/>
  <c r="AT17" i="33"/>
  <c r="AT9" i="33"/>
  <c r="AU2" i="33"/>
  <c r="AV2" i="33" l="1"/>
  <c r="AU9" i="33"/>
  <c r="AV16" i="33"/>
  <c r="AU17" i="33"/>
  <c r="AT21" i="33"/>
  <c r="AS22" i="33"/>
  <c r="AU21" i="33" l="1"/>
  <c r="AT22" i="33"/>
  <c r="AV17" i="33"/>
  <c r="AW16" i="33"/>
  <c r="AW2" i="33"/>
  <c r="AV9" i="33"/>
  <c r="AX2" i="33" l="1"/>
  <c r="AW9" i="33"/>
  <c r="AX16" i="33"/>
  <c r="AW17" i="33"/>
  <c r="AV21" i="33"/>
  <c r="AU22" i="33"/>
  <c r="AW21" i="33" l="1"/>
  <c r="AV22" i="33"/>
  <c r="AX17" i="33"/>
  <c r="AY16" i="33"/>
  <c r="AY2" i="33"/>
  <c r="AX9" i="33"/>
  <c r="AY17" i="33" l="1"/>
  <c r="AZ16" i="33"/>
  <c r="AZ2" i="33"/>
  <c r="AY9" i="33"/>
  <c r="AX21" i="33"/>
  <c r="AW22" i="33"/>
  <c r="AX22" i="33" l="1"/>
  <c r="AY21" i="33"/>
  <c r="AZ9" i="33"/>
  <c r="BA2" i="33"/>
  <c r="AZ17" i="33"/>
  <c r="BA16" i="33"/>
  <c r="BA17" i="33" l="1"/>
  <c r="BB16" i="33"/>
  <c r="AZ21" i="33"/>
  <c r="AY22" i="33"/>
  <c r="BA9" i="33"/>
  <c r="BB2" i="33"/>
  <c r="BA21" i="33" l="1"/>
  <c r="AZ22" i="33"/>
  <c r="BB9" i="33"/>
  <c r="BC2" i="33"/>
  <c r="BC16" i="33"/>
  <c r="BB17" i="33"/>
  <c r="BC17" i="33" l="1"/>
  <c r="BD16" i="33"/>
  <c r="BC9" i="33"/>
  <c r="BD2" i="33"/>
  <c r="BB21" i="33"/>
  <c r="BA22" i="33"/>
  <c r="BB22" i="33" l="1"/>
  <c r="BC21" i="33"/>
  <c r="BD9" i="33"/>
  <c r="BE2" i="33"/>
  <c r="BE16" i="33"/>
  <c r="BD17" i="33"/>
  <c r="BE17" i="33" l="1"/>
  <c r="BF16" i="33"/>
  <c r="BF2" i="33"/>
  <c r="BE9" i="33"/>
  <c r="BD21" i="33"/>
  <c r="BC22" i="33"/>
  <c r="BD22" i="33" l="1"/>
  <c r="BE21" i="33"/>
  <c r="BF9" i="33"/>
  <c r="BG2" i="33"/>
  <c r="BF17" i="33"/>
  <c r="BG16" i="33"/>
  <c r="BG9" i="33" l="1"/>
  <c r="BH2" i="33"/>
  <c r="BG17" i="33"/>
  <c r="BH16" i="33"/>
  <c r="BE22" i="33"/>
  <c r="BF21" i="33"/>
  <c r="BF22" i="33" l="1"/>
  <c r="BG21" i="33"/>
  <c r="BH17" i="33"/>
  <c r="BI16" i="33"/>
  <c r="BH9" i="33"/>
  <c r="BI2" i="33"/>
  <c r="BI9" i="33" l="1"/>
  <c r="BJ2" i="33"/>
  <c r="BI17" i="33"/>
  <c r="BJ16" i="33"/>
  <c r="BH21" i="33"/>
  <c r="BG22" i="33"/>
  <c r="BI21" i="33" l="1"/>
  <c r="BH22" i="33"/>
  <c r="BJ17" i="33"/>
  <c r="BK16" i="33"/>
  <c r="BJ9" i="33"/>
  <c r="BK2" i="33"/>
  <c r="BL2" i="33" l="1"/>
  <c r="BK9" i="33"/>
  <c r="BK17" i="33"/>
  <c r="BL16" i="33"/>
  <c r="BI22" i="33"/>
  <c r="BJ21" i="33"/>
  <c r="BL9" i="33" l="1"/>
  <c r="BM2" i="33"/>
  <c r="BK21" i="33"/>
  <c r="BJ22" i="33"/>
  <c r="BL17" i="33"/>
  <c r="BM16" i="33"/>
  <c r="BM17" i="33" l="1"/>
  <c r="BN16" i="33"/>
  <c r="BL21" i="33"/>
  <c r="BK22" i="33"/>
  <c r="BM9" i="33"/>
  <c r="BN2" i="33"/>
  <c r="BN9" i="33" l="1"/>
  <c r="BO2" i="33"/>
  <c r="BM21" i="33"/>
  <c r="BL22" i="33"/>
  <c r="BN17" i="33"/>
  <c r="BO16" i="33"/>
  <c r="BO17" i="33" l="1"/>
  <c r="BP16" i="33"/>
  <c r="BM22" i="33"/>
  <c r="BN21" i="33"/>
  <c r="BP2" i="33"/>
  <c r="BO9" i="33"/>
  <c r="BQ2" i="33" l="1"/>
  <c r="BP9" i="33"/>
  <c r="BO21" i="33"/>
  <c r="BN22" i="33"/>
  <c r="BQ16" i="33"/>
  <c r="BP17" i="33"/>
  <c r="BQ17" i="33" l="1"/>
  <c r="BR16" i="33"/>
  <c r="BP21" i="33"/>
  <c r="BO22" i="33"/>
  <c r="BR2" i="33"/>
  <c r="BQ9" i="33"/>
  <c r="BR9" i="33" l="1"/>
  <c r="BS2" i="33"/>
  <c r="BQ21" i="33"/>
  <c r="BP22" i="33"/>
  <c r="BR17" i="33"/>
  <c r="BS16" i="33"/>
  <c r="BS17" i="33" l="1"/>
  <c r="BT16" i="33"/>
  <c r="BQ22" i="33"/>
  <c r="BR21" i="33"/>
  <c r="BS9" i="33"/>
  <c r="BT2" i="33"/>
  <c r="BR22" i="33" l="1"/>
  <c r="BS21" i="33"/>
  <c r="BU2" i="33"/>
  <c r="BT9" i="33"/>
  <c r="BU16" i="33"/>
  <c r="BT17" i="33"/>
  <c r="BV16" i="33" l="1"/>
  <c r="BU17" i="33"/>
  <c r="BU9" i="33"/>
  <c r="BV2" i="33"/>
  <c r="BT21" i="33"/>
  <c r="BS22" i="33"/>
  <c r="BT22" i="33" l="1"/>
  <c r="BU21" i="33"/>
  <c r="BV9" i="33"/>
  <c r="BW2" i="33"/>
  <c r="BV17" i="33"/>
  <c r="BW16" i="33"/>
  <c r="BW17" i="33" l="1"/>
  <c r="BX16" i="33"/>
  <c r="BW9" i="33"/>
  <c r="BX2" i="33"/>
  <c r="BV21" i="33"/>
  <c r="BU22" i="33"/>
  <c r="BY16" i="33" l="1"/>
  <c r="BX17" i="33"/>
  <c r="BW21" i="33"/>
  <c r="BV22" i="33"/>
  <c r="BX9" i="33"/>
  <c r="BY2" i="33"/>
  <c r="BX21" i="33" l="1"/>
  <c r="BW22" i="33"/>
  <c r="BZ2" i="33"/>
  <c r="BY9" i="33"/>
  <c r="BY17" i="33"/>
  <c r="BZ16" i="33"/>
  <c r="BZ17" i="33" l="1"/>
  <c r="CA16" i="33"/>
  <c r="BZ9" i="33"/>
  <c r="CA2" i="33"/>
  <c r="BX22" i="33"/>
  <c r="BY21" i="33"/>
  <c r="CB2" i="33" l="1"/>
  <c r="CA9" i="33"/>
  <c r="BZ21" i="33"/>
  <c r="BY22" i="33"/>
  <c r="CA17" i="33"/>
  <c r="CB16" i="33"/>
  <c r="CC16" i="33" l="1"/>
  <c r="CB17" i="33"/>
  <c r="CC2" i="33"/>
  <c r="CB9" i="33"/>
  <c r="BZ22" i="33"/>
  <c r="CA21" i="33"/>
  <c r="CD2" i="33" l="1"/>
  <c r="CC9" i="33"/>
  <c r="CA22" i="33"/>
  <c r="CB21" i="33"/>
  <c r="CD16" i="33"/>
  <c r="CC17" i="33"/>
  <c r="CD17" i="33" l="1"/>
  <c r="CE16" i="33"/>
  <c r="CC21" i="33"/>
  <c r="CB22" i="33"/>
  <c r="CD9" i="33"/>
  <c r="CE2" i="33"/>
  <c r="CC22" i="33" l="1"/>
  <c r="CD21" i="33"/>
  <c r="CE17" i="33"/>
  <c r="CF16" i="33"/>
  <c r="CF2" i="33"/>
  <c r="CE9" i="33"/>
  <c r="CG16" i="33" l="1"/>
  <c r="CF17" i="33"/>
  <c r="CF9" i="33"/>
  <c r="CG2" i="33"/>
  <c r="CE21" i="33"/>
  <c r="CD22" i="33"/>
  <c r="CH2" i="33" l="1"/>
  <c r="CG9" i="33"/>
  <c r="CG17" i="33"/>
  <c r="CH16" i="33"/>
  <c r="CF21" i="33"/>
  <c r="CE22" i="33"/>
  <c r="CH17" i="33" l="1"/>
  <c r="CI16" i="33"/>
  <c r="CH9" i="33"/>
  <c r="CI2" i="33"/>
  <c r="CF22" i="33"/>
  <c r="CG21" i="33"/>
  <c r="CH21" i="33" l="1"/>
  <c r="CG22" i="33"/>
  <c r="CI17" i="33"/>
  <c r="CJ16" i="33"/>
  <c r="CI9" i="33"/>
  <c r="CJ2" i="33"/>
  <c r="CJ17" i="33" l="1"/>
  <c r="CK16" i="33"/>
  <c r="CH22" i="33"/>
  <c r="CI21" i="33"/>
  <c r="CJ9" i="33"/>
  <c r="CK2" i="33"/>
  <c r="CJ21" i="33" l="1"/>
  <c r="CI22" i="33"/>
  <c r="CK17" i="33"/>
  <c r="CL16" i="33"/>
  <c r="CK9" i="33"/>
  <c r="CL2" i="33"/>
  <c r="CK21" i="33" l="1"/>
  <c r="CJ22" i="33"/>
  <c r="CM2" i="33"/>
  <c r="CL9" i="33"/>
  <c r="CL17" i="33"/>
  <c r="CM16" i="33"/>
  <c r="CL21" i="33" l="1"/>
  <c r="CK22" i="33"/>
  <c r="CM17" i="33"/>
  <c r="CN16" i="33"/>
  <c r="CN2" i="33"/>
  <c r="CM9" i="33"/>
  <c r="CN9" i="33" l="1"/>
  <c r="CO2" i="33"/>
  <c r="CN17" i="33"/>
  <c r="CO16" i="33"/>
  <c r="CL22" i="33"/>
  <c r="CM21" i="33"/>
  <c r="CN21" i="33" l="1"/>
  <c r="CM22" i="33"/>
  <c r="CO17" i="33"/>
  <c r="CP16" i="33"/>
  <c r="CO9" i="33"/>
  <c r="CP2" i="33"/>
  <c r="CP17" i="33" l="1"/>
  <c r="CQ16" i="33"/>
  <c r="CP9" i="33"/>
  <c r="CQ2" i="33"/>
  <c r="CO21" i="33"/>
  <c r="CN22" i="33"/>
  <c r="CR2" i="33" l="1"/>
  <c r="CQ9" i="33"/>
  <c r="CP21" i="33"/>
  <c r="CO22" i="33"/>
  <c r="CR16" i="33"/>
  <c r="CQ17" i="33"/>
  <c r="CP22" i="33" l="1"/>
  <c r="CQ21" i="33"/>
  <c r="CR9" i="33"/>
  <c r="CS2" i="33"/>
  <c r="CS16" i="33"/>
  <c r="CR17" i="33"/>
  <c r="CS17" i="33" l="1"/>
  <c r="CT16" i="33"/>
  <c r="CS9" i="33"/>
  <c r="CT2" i="33"/>
  <c r="CR21" i="33"/>
  <c r="CQ22" i="33"/>
  <c r="CT9" i="33" l="1"/>
  <c r="CU2" i="33"/>
  <c r="CS21" i="33"/>
  <c r="CR22" i="33"/>
  <c r="CT17" i="33"/>
  <c r="CU16" i="33"/>
  <c r="CU17" i="33" l="1"/>
  <c r="CV16" i="33"/>
  <c r="CV17" i="33" s="1"/>
  <c r="CT21" i="33"/>
  <c r="CS22" i="33"/>
  <c r="CU9" i="33"/>
  <c r="CV2" i="33"/>
  <c r="CV9" i="33" l="1"/>
  <c r="CW2" i="33"/>
  <c r="CU21" i="33"/>
  <c r="CT22" i="33"/>
  <c r="CV21" i="33" l="1"/>
  <c r="CU22" i="33"/>
  <c r="CV22" i="33" l="1"/>
  <c r="CW21" i="33"/>
  <c r="CW22" i="33" s="1"/>
</calcChain>
</file>

<file path=xl/sharedStrings.xml><?xml version="1.0" encoding="utf-8"?>
<sst xmlns="http://schemas.openxmlformats.org/spreadsheetml/2006/main" count="2525" uniqueCount="1045">
  <si>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</si>
  <si>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</si>
  <si>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</si>
  <si>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</si>
  <si>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</si>
  <si>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</si>
  <si>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</si>
  <si>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</si>
  <si>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</si>
  <si>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</si>
  <si>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</si>
  <si>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</si>
  <si>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</si>
  <si>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</si>
  <si>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</si>
  <si>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</si>
  <si>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</si>
  <si>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</si>
  <si>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</si>
  <si>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</si>
  <si>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</si>
  <si>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</si>
  <si>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</si>
  <si>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</si>
  <si>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</si>
  <si>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</si>
  <si>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</si>
  <si>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</si>
  <si>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</si>
  <si>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</si>
  <si>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</si>
  <si>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</si>
  <si>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</si>
  <si>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</si>
  <si>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</si>
  <si>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</si>
  <si>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</si>
  <si>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</si>
  <si>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</si>
  <si>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</si>
  <si>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</si>
  <si>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</si>
  <si>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</si>
  <si>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</si>
  <si>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</si>
  <si>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</si>
  <si>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</si>
  <si>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</si>
  <si>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</si>
  <si>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</si>
  <si>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</si>
  <si>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</si>
  <si>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</si>
  <si>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</si>
  <si>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</si>
  <si>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</si>
  <si>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</si>
  <si>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</si>
  <si>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</si>
  <si>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</si>
  <si>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</si>
  <si>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</si>
  <si>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</si>
  <si>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</si>
  <si>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</si>
  <si>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</si>
  <si>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</si>
  <si>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</si>
  <si>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</si>
  <si>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</si>
  <si>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</si>
  <si>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</si>
  <si>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</si>
  <si>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</si>
  <si>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</si>
  <si>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</si>
  <si>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</si>
  <si>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</si>
  <si>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</si>
  <si>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</si>
  <si>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</si>
  <si>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</si>
  <si>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</si>
  <si>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</si>
  <si>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</si>
  <si>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</si>
  <si>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</si>
  <si>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</si>
  <si>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</si>
  <si>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</si>
  <si>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</si>
  <si>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</si>
  <si>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</si>
  <si>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</si>
  <si>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</si>
  <si>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</si>
  <si>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</si>
  <si>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</si>
  <si>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</si>
  <si>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</si>
  <si>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</si>
  <si>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</si>
  <si>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</si>
  <si>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</si>
  <si>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</si>
  <si>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</si>
  <si>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</si>
  <si>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</si>
  <si>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</si>
  <si>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</si>
  <si>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</si>
  <si>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</si>
  <si>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</si>
  <si>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</si>
  <si>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</si>
  <si>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</si>
  <si>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</si>
  <si>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</si>
  <si>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</si>
  <si>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</si>
  <si>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</si>
  <si>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</si>
  <si>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</si>
  <si>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</si>
  <si>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</si>
  <si>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</si>
  <si>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</si>
  <si>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</si>
  <si>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</si>
  <si>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</si>
  <si>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</si>
  <si>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</si>
  <si>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</si>
  <si>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</si>
  <si>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</si>
  <si>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</si>
  <si>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</si>
  <si>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</si>
  <si>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</si>
  <si>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</si>
  <si>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</si>
  <si>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</si>
  <si>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</si>
  <si>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</si>
  <si>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</si>
  <si>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</si>
  <si>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</si>
  <si>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</si>
  <si>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</si>
  <si>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</si>
  <si>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</si>
  <si>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</si>
  <si>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</si>
  <si>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</si>
  <si>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</si>
  <si>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</si>
  <si>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</si>
  <si>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</si>
  <si>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</si>
  <si>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</si>
  <si>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</si>
  <si>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</si>
  <si>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</si>
  <si>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</si>
  <si>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</si>
  <si>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</si>
  <si>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</si>
  <si>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</si>
  <si>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</si>
  <si>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</si>
  <si>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</si>
  <si>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</si>
  <si>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</si>
  <si>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</si>
  <si>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</si>
  <si>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</si>
  <si>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</si>
  <si>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</si>
  <si>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</si>
  <si>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</si>
  <si>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</si>
  <si>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</si>
  <si>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</si>
  <si>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</si>
  <si>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</si>
  <si>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</si>
  <si>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</si>
  <si>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</si>
  <si>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</si>
  <si>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</si>
  <si>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</si>
  <si>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</si>
  <si>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</si>
  <si>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</si>
  <si>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</si>
  <si>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</si>
  <si>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</si>
  <si>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</si>
  <si>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</si>
  <si>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</si>
  <si>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</si>
  <si>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</si>
  <si>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</si>
  <si>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</si>
  <si>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</si>
  <si>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</si>
  <si>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</si>
  <si>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</si>
  <si>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</si>
  <si>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</si>
  <si>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</si>
  <si>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</si>
  <si>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</si>
  <si>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</si>
  <si>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</si>
  <si>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</si>
  <si>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</si>
  <si>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</si>
  <si>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</si>
  <si>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</si>
  <si>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</si>
  <si>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</si>
  <si>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</si>
  <si>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</si>
  <si>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</si>
  <si>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</si>
  <si>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</si>
  <si>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</si>
  <si>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</si>
  <si>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</si>
  <si>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</si>
  <si>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</si>
  <si>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</si>
  <si>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</si>
  <si>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</si>
  <si>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</si>
  <si>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</si>
  <si>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</si>
  <si>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</si>
  <si>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</si>
  <si>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</si>
  <si>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</si>
  <si>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</si>
  <si>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</si>
  <si>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</si>
  <si>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</si>
  <si>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</si>
  <si>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</si>
  <si>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</si>
  <si>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</si>
  <si>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</si>
  <si>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</si>
  <si>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</si>
  <si>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</si>
  <si>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</si>
  <si>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</si>
  <si>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</si>
  <si>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</si>
  <si>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</si>
  <si>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</si>
  <si>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</si>
  <si>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</si>
  <si>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</si>
  <si>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</si>
  <si>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</si>
  <si>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</si>
  <si>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</si>
  <si>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</si>
  <si>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</si>
  <si>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</si>
  <si>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</si>
  <si>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</si>
  <si>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</si>
  <si>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</si>
  <si>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</si>
  <si>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</si>
  <si>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</si>
  <si>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</si>
  <si>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</si>
  <si>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</si>
  <si>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</si>
  <si>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</si>
  <si>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</si>
  <si>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</si>
  <si>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</si>
  <si>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</si>
  <si>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</si>
  <si>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</si>
  <si>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</si>
  <si>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</si>
  <si>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</si>
  <si>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</si>
  <si>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</si>
  <si>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</si>
  <si>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</si>
  <si>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</si>
  <si>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</si>
  <si>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</si>
  <si>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</si>
  <si>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</si>
  <si>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</si>
  <si>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</si>
  <si>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</si>
  <si>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</si>
  <si>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</si>
  <si>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</si>
  <si>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</si>
  <si>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</si>
  <si>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</si>
  <si>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</si>
  <si>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</si>
  <si>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</si>
  <si>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</si>
  <si>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</si>
  <si>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</si>
  <si>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</si>
  <si>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</si>
  <si>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</si>
  <si>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</si>
  <si>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</si>
  <si>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</si>
  <si>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</si>
  <si>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</si>
  <si>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</si>
  <si>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</si>
  <si>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</si>
  <si>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</si>
  <si>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</si>
  <si>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</si>
  <si>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</si>
  <si>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</si>
  <si>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</si>
  <si>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</si>
  <si>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</si>
  <si>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</si>
  <si>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</si>
  <si>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</si>
  <si>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</si>
  <si>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</si>
  <si>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</si>
  <si>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</si>
  <si>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</si>
  <si>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</si>
  <si>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</si>
  <si>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</si>
  <si>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</si>
  <si>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</si>
  <si>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</si>
  <si>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</si>
  <si>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</si>
  <si>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</si>
  <si>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</si>
  <si>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</si>
  <si>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</si>
  <si>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</si>
  <si>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</si>
  <si>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</si>
  <si>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</si>
  <si>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</si>
  <si>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</si>
  <si>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</si>
  <si>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</si>
  <si>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</si>
  <si>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</si>
  <si>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</si>
  <si>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</si>
  <si>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</si>
  <si>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</si>
  <si>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</si>
  <si>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</si>
  <si>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</si>
  <si>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</si>
  <si>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</si>
  <si>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</si>
  <si>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</si>
  <si>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</si>
  <si>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</si>
  <si>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</si>
  <si>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</si>
  <si>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</si>
  <si>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</si>
  <si>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</si>
  <si>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</si>
  <si>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</si>
  <si>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</si>
  <si>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</si>
  <si>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</si>
  <si>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</si>
  <si>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</si>
  <si>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</si>
  <si>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</si>
  <si>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</si>
  <si>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</si>
  <si>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</si>
  <si>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</si>
  <si>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</si>
  <si>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</si>
  <si>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</si>
  <si>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</si>
  <si>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</si>
  <si>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</si>
  <si>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</si>
  <si>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</si>
  <si>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</si>
  <si>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</si>
  <si>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</si>
  <si>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</si>
  <si>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</si>
  <si>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</si>
  <si>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</si>
  <si>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</si>
  <si>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</si>
  <si>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</si>
  <si>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</si>
  <si>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</si>
  <si>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</si>
  <si>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</si>
  <si>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</si>
  <si>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</si>
  <si>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</si>
  <si>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</si>
  <si>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</si>
  <si>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</si>
  <si>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</si>
  <si>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</si>
  <si>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</si>
  <si>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</si>
  <si>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</si>
  <si>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</si>
  <si>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</si>
  <si>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</si>
  <si>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</si>
  <si>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</si>
  <si>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</si>
  <si>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</si>
  <si>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</si>
  <si>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</si>
  <si>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</si>
  <si>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</si>
  <si>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</si>
  <si>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</si>
  <si>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</si>
  <si>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</si>
  <si>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</si>
  <si>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</si>
  <si>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</si>
  <si>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</si>
  <si>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</si>
  <si>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</si>
  <si>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</si>
  <si>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</si>
  <si>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</si>
  <si>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</si>
  <si>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</si>
  <si>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</si>
  <si>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</si>
  <si>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</si>
  <si>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</si>
  <si>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</si>
  <si>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</si>
  <si>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</si>
  <si>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</si>
  <si>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</si>
  <si>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</si>
  <si>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</si>
  <si>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</si>
  <si>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</si>
  <si>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</si>
  <si>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</si>
  <si>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</si>
  <si>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</si>
  <si>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</si>
  <si>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</si>
  <si>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</si>
  <si>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</si>
  <si>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</si>
  <si>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</si>
  <si>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</si>
  <si>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</si>
  <si>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</si>
  <si>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</si>
  <si>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</si>
  <si>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</si>
  <si>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</si>
  <si>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</si>
  <si>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</si>
  <si>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</si>
  <si>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</si>
  <si>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</si>
  <si>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</si>
  <si>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</si>
  <si>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</si>
  <si>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</si>
  <si>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</si>
  <si>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</si>
  <si>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</si>
  <si>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</si>
  <si>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</si>
  <si>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</si>
  <si>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</si>
  <si>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</si>
  <si>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</si>
  <si>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</si>
  <si>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</si>
  <si>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</si>
  <si>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</si>
  <si>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</si>
  <si>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</si>
  <si>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</si>
  <si>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</si>
  <si>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</si>
  <si>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</si>
  <si>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</si>
  <si>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</si>
  <si>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</si>
  <si>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</si>
  <si>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</si>
  <si>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</si>
  <si>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</si>
  <si>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</si>
  <si>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</si>
  <si>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</si>
  <si>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</si>
  <si>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</si>
  <si>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</si>
  <si>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</si>
  <si>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</si>
  <si>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</si>
  <si>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</si>
  <si>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</si>
  <si>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</si>
  <si>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</si>
  <si>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</si>
  <si>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</si>
  <si>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</si>
  <si>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</si>
  <si>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</si>
  <si>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</si>
  <si>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</si>
  <si>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</si>
  <si>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</si>
  <si>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</si>
  <si>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</si>
  <si>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</si>
  <si>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</si>
  <si>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</si>
  <si>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</si>
  <si>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</si>
  <si>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</si>
  <si>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</si>
  <si>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</si>
  <si>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</si>
  <si>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</si>
  <si>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</si>
  <si>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</si>
  <si>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</si>
  <si>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</si>
  <si>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</si>
  <si>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</si>
  <si>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</si>
  <si>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</si>
  <si>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</si>
  <si>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</si>
  <si>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</si>
  <si>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</si>
  <si>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</si>
  <si>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</si>
  <si>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</si>
  <si>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</si>
  <si>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</si>
  <si>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</si>
  <si>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</si>
  <si>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</si>
  <si>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</si>
  <si>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</si>
  <si>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</si>
  <si>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</si>
  <si>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</si>
  <si>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</si>
  <si>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</si>
  <si>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</si>
  <si>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</si>
  <si>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</si>
  <si>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</si>
  <si>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</si>
  <si>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</si>
  <si>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</si>
  <si>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</si>
  <si>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</si>
  <si>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</si>
  <si>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</si>
  <si>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</si>
  <si>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</si>
  <si>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</si>
  <si>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</si>
  <si>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</si>
  <si>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</si>
  <si>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</si>
  <si>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</si>
  <si>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</si>
  <si>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</si>
  <si>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</si>
  <si>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</si>
  <si>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</si>
  <si>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</si>
  <si>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</si>
  <si>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</si>
  <si>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</si>
  <si>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</si>
  <si>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</si>
  <si>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</si>
  <si>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</si>
  <si>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</si>
  <si>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</si>
  <si>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</si>
  <si>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</si>
  <si>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</si>
  <si>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</si>
  <si>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</si>
  <si>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</si>
  <si>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</si>
  <si>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</si>
  <si>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</si>
  <si>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</si>
  <si>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</si>
  <si>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</si>
  <si>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</si>
  <si>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</si>
  <si>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</si>
  <si>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</si>
  <si>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</si>
  <si>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</si>
  <si>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</si>
  <si>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</si>
  <si>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</si>
  <si>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</si>
  <si>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</si>
  <si>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</si>
  <si>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</si>
  <si>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</si>
  <si>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</si>
  <si>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</si>
  <si>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</si>
  <si>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</si>
  <si>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</si>
  <si>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</si>
  <si>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</si>
  <si>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</si>
  <si>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</si>
  <si>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</si>
  <si>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</si>
  <si>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</si>
  <si>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</si>
  <si>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</si>
  <si>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</si>
  <si>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</si>
  <si>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</si>
  <si>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</si>
  <si>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</si>
  <si>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</si>
  <si>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</si>
  <si>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</si>
  <si>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</si>
  <si>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</si>
  <si>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</si>
  <si>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</si>
  <si>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</si>
  <si>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</si>
  <si>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</si>
  <si>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</si>
  <si>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</si>
  <si>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</si>
  <si>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</si>
  <si>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</si>
  <si>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</si>
  <si>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</si>
  <si>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</si>
  <si>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</si>
  <si>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</si>
  <si>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</si>
  <si>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</si>
  <si>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</si>
  <si>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</si>
  <si>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</si>
  <si>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</si>
  <si>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</si>
  <si>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</si>
  <si>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</si>
  <si>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</si>
  <si>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</si>
  <si>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</si>
  <si>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</si>
  <si>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</si>
  <si>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</si>
  <si>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</si>
  <si>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</si>
  <si>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</si>
  <si>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</si>
  <si>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</si>
  <si>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</si>
  <si>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</si>
  <si>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</si>
  <si>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</si>
  <si>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</si>
  <si>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</si>
  <si>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</si>
  <si>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</si>
  <si>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</si>
  <si>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</si>
  <si>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</si>
  <si>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</si>
  <si>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</si>
  <si>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</si>
  <si>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</si>
  <si>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</si>
  <si>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</si>
  <si>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</si>
  <si>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</si>
  <si>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</si>
  <si>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</si>
  <si>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</si>
  <si>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</si>
  <si>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</si>
  <si>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</si>
  <si>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</si>
  <si>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</si>
  <si>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</si>
  <si>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</si>
  <si>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</si>
  <si>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</si>
  <si>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</si>
  <si>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</si>
  <si>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</si>
  <si>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</si>
  <si>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</si>
  <si>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</si>
  <si>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</si>
  <si>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</si>
  <si>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</si>
  <si>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</si>
  <si>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</si>
  <si>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</si>
  <si>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</si>
  <si>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</si>
  <si>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</si>
  <si>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</si>
  <si>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</si>
  <si>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</si>
  <si>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</si>
  <si>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</si>
  <si>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</si>
  <si>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</si>
  <si>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</si>
  <si>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</si>
  <si>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</si>
  <si>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</si>
  <si>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</si>
  <si>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</si>
  <si>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</si>
  <si>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</si>
  <si>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</si>
  <si>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</si>
  <si>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</si>
  <si>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</si>
  <si>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</si>
  <si>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</si>
  <si>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</si>
  <si>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</si>
  <si>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</si>
  <si>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</si>
  <si>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</si>
  <si>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</si>
  <si>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</si>
  <si>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</si>
  <si>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</si>
  <si>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</si>
  <si>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</si>
  <si>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</si>
  <si>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</si>
  <si>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</si>
  <si>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</si>
  <si>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</si>
  <si>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</si>
  <si>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</si>
  <si>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</si>
  <si>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</si>
  <si>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</si>
  <si>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</si>
  <si>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</si>
  <si>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</si>
  <si>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</si>
  <si>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</si>
  <si>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</si>
  <si>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</si>
  <si>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</si>
  <si>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</si>
  <si>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</si>
  <si>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</si>
  <si>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</si>
  <si>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</si>
  <si>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</si>
  <si>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</si>
  <si>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</si>
  <si>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</si>
  <si>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</si>
  <si>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</si>
  <si>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</si>
  <si>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</si>
  <si>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</si>
  <si>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</si>
  <si>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</si>
  <si>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</si>
  <si>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</si>
  <si>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</si>
  <si>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</si>
  <si>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</si>
  <si>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</si>
  <si>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</si>
  <si>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</si>
  <si>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</si>
  <si>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</si>
  <si>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</si>
  <si>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</si>
  <si>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</si>
  <si>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</si>
  <si>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</si>
  <si>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</si>
  <si>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</si>
  <si>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</si>
  <si>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</si>
  <si>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</si>
  <si>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</si>
  <si>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</si>
  <si>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</si>
  <si>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</si>
  <si>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</si>
  <si>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</si>
  <si>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</si>
  <si>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</si>
  <si>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</si>
  <si>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</si>
  <si>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</si>
  <si>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</si>
  <si>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</si>
  <si>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</si>
  <si>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</si>
  <si>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</si>
  <si>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</si>
  <si>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</si>
  <si>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</si>
  <si>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</si>
  <si>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</si>
  <si>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</si>
  <si>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</si>
  <si>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</si>
  <si>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</si>
  <si>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</si>
  <si>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</si>
  <si>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</si>
  <si>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</si>
  <si>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</si>
  <si>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</si>
  <si>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</si>
  <si>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</si>
  <si>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</si>
  <si>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</si>
  <si>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</si>
  <si>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</si>
  <si>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</si>
  <si>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</si>
  <si>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</si>
  <si>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</si>
  <si>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</si>
  <si>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</si>
  <si>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</si>
  <si>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</si>
  <si>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</si>
  <si>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</si>
  <si>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</si>
  <si>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</si>
  <si>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</si>
  <si>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</si>
  <si>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</si>
  <si>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</si>
  <si>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</si>
  <si>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</si>
  <si>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</si>
  <si>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</si>
  <si>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</si>
  <si>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</si>
  <si>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</si>
  <si>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</si>
  <si>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</si>
  <si>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</si>
  <si>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</si>
  <si>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</si>
  <si>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</si>
  <si>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</si>
  <si>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</si>
  <si>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</si>
  <si>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</si>
  <si>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</si>
  <si>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</si>
  <si>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</si>
  <si>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</si>
  <si>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</si>
  <si>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</si>
  <si>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</si>
  <si>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</si>
  <si>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</si>
  <si>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</si>
  <si>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</si>
  <si>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</si>
  <si>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</si>
  <si>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</si>
  <si>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</si>
  <si>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</si>
  <si>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</si>
  <si>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</si>
  <si>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</si>
  <si>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</si>
  <si>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</si>
  <si>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</si>
  <si>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</si>
  <si>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</si>
  <si>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</si>
  <si>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</si>
  <si>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</si>
  <si>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</si>
  <si>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</si>
  <si>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</si>
  <si>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</si>
  <si>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</si>
  <si>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</si>
  <si>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</si>
  <si>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</si>
  <si>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</si>
  <si>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</si>
  <si>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</si>
  <si>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</si>
  <si>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</si>
  <si>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</si>
  <si>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</si>
  <si>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</si>
  <si>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UI/Menu/Graphics/tiers/icon_xs</t>
  </si>
  <si>
    <t>UI/Menu/Graphics/tiers/icon_s</t>
  </si>
  <si>
    <t>UI/Menu/Graphics/tiers/icon_m</t>
  </si>
  <si>
    <t>UI/Menu/Graphics/tiers/icon_l</t>
  </si>
  <si>
    <t>UI/Menu/Graphics/tiers/icon_xl</t>
  </si>
  <si>
    <t>spawner_burn_4</t>
  </si>
  <si>
    <t>hold_prey_tier_4</t>
  </si>
  <si>
    <t>entity_burn_4</t>
  </si>
  <si>
    <t>[crow]</t>
  </si>
  <si>
    <t>Barcelona</t>
  </si>
  <si>
    <t>[owl]</t>
  </si>
  <si>
    <t>Column1</t>
  </si>
  <si>
    <t>Special dragons are no longer a feature</t>
  </si>
  <si>
    <t>UI/Metagame/Eggs/PF_EggStandard</t>
  </si>
  <si>
    <t>egg_standard</t>
  </si>
  <si>
    <t>deprecated</t>
  </si>
  <si>
    <t>spiderGreen</t>
  </si>
  <si>
    <t>spiderRed</t>
  </si>
  <si>
    <t>spiderSmall</t>
  </si>
  <si>
    <t>flyingPig</t>
  </si>
  <si>
    <t>Green Spider</t>
  </si>
  <si>
    <t>Red Spider</t>
  </si>
  <si>
    <t>Small Spider</t>
  </si>
  <si>
    <t>Flying Pig</t>
  </si>
  <si>
    <t>[spiderRedl]</t>
  </si>
  <si>
    <t>[spiderGreen]</t>
  </si>
  <si>
    <t>[spiderSmall]</t>
  </si>
  <si>
    <t>[flyingPig]</t>
  </si>
  <si>
    <t>witch</t>
  </si>
  <si>
    <t>[witch]</t>
  </si>
  <si>
    <t>Witch</t>
  </si>
  <si>
    <t>level_2</t>
  </si>
  <si>
    <t>[defaultSize]</t>
  </si>
  <si>
    <t>[cameraFrameWidthModifier]</t>
  </si>
  <si>
    <t>Gravity Settings</t>
  </si>
  <si>
    <t>[acceleration]</t>
  </si>
  <si>
    <t>[mass]</t>
  </si>
  <si>
    <t>[friction]</t>
  </si>
  <si>
    <t>[gravityModifier]</t>
  </si>
  <si>
    <t>SP_Spawners</t>
  </si>
  <si>
    <t>CO_Spawners</t>
  </si>
  <si>
    <t>ART_Spawners</t>
  </si>
  <si>
    <t>SP_Medieval</t>
  </si>
  <si>
    <t>CO_Medieval</t>
  </si>
  <si>
    <t>ART_Medieval</t>
  </si>
  <si>
    <t>good_junk</t>
  </si>
  <si>
    <t>Good Junk</t>
  </si>
  <si>
    <t>collectible</t>
  </si>
  <si>
    <t>SP_Carla</t>
  </si>
  <si>
    <t>ART_Carla</t>
  </si>
  <si>
    <t>CO_Carla_WitchClub</t>
  </si>
  <si>
    <t>[canBeGrabed]</t>
  </si>
  <si>
    <t>[grabFromTier]</t>
  </si>
  <si>
    <t>[canBeLatchedOn]</t>
  </si>
  <si>
    <t>[latchOnFromTier]</t>
  </si>
  <si>
    <t>level_3</t>
  </si>
  <si>
    <t>SP_Carla_WitchClub</t>
  </si>
  <si>
    <t>Test Level Carla Witch Club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</si>
  <si>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</si>
  <si>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</si>
  <si>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</si>
  <si>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</si>
  <si>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</si>
  <si>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</si>
  <si>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</si>
  <si>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</si>
  <si>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</si>
  <si>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BURN RELATION (Decoration)</t>
  </si>
  <si>
    <t>[minTierFeedback]</t>
  </si>
  <si>
    <t>[minTierBurn]</t>
  </si>
  <si>
    <t>[minTierExplode]</t>
  </si>
  <si>
    <t>INITIAL SETTINGS</t>
  </si>
  <si>
    <t>intialSettings</t>
  </si>
  <si>
    <t>[softCurrency]</t>
  </si>
  <si>
    <t>[hardCurrency]</t>
  </si>
  <si>
    <t>[eggInStock]</t>
  </si>
  <si>
    <t>[initialDragonSKU]</t>
  </si>
  <si>
    <t>[initialDragonLevel]</t>
  </si>
  <si>
    <t>{burnRelation}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</si>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</sst>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5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6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1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51" fillId="0" borderId="25" xfId="0" applyFont="1" applyBorder="1"/>
    <xf numFmtId="0" fontId="6" fillId="0" borderId="0" xfId="0" applyFont="1" applyAlignment="1">
      <alignment wrapText="1"/>
    </xf>
    <xf numFmtId="0" fontId="52" fillId="16" borderId="25" xfId="0" applyFont="1" applyFill="1" applyBorder="1" applyAlignment="1">
      <alignment textRotation="45"/>
    </xf>
    <xf numFmtId="0" fontId="52" fillId="16" borderId="14" xfId="0" applyFont="1" applyFill="1" applyBorder="1" applyAlignment="1">
      <alignment textRotation="45"/>
    </xf>
    <xf numFmtId="0" fontId="0" fillId="19" borderId="61" xfId="0" applyFill="1" applyBorder="1"/>
    <xf numFmtId="0" fontId="53" fillId="5" borderId="27" xfId="0" applyFont="1" applyFill="1" applyBorder="1"/>
    <xf numFmtId="0" fontId="3" fillId="63" borderId="0" xfId="0" applyFont="1" applyFill="1"/>
    <xf numFmtId="0" fontId="0" fillId="56" borderId="62" xfId="0" applyFill="1" applyBorder="1"/>
    <xf numFmtId="0" fontId="0" fillId="56" borderId="24" xfId="0" applyFill="1" applyBorder="1"/>
    <xf numFmtId="0" fontId="0" fillId="56" borderId="63" xfId="0" applyFill="1" applyBorder="1"/>
    <xf numFmtId="0" fontId="0" fillId="56" borderId="0" xfId="0" applyFill="1" applyBorder="1"/>
    <xf numFmtId="0" fontId="15" fillId="64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67" borderId="4" xfId="0" applyFont="1" applyFill="1" applyBorder="1" applyAlignment="1">
      <alignment textRotation="45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0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E5" totalsRowShown="0" headerRowDxfId="307" headerRowBorderDxfId="306" tableBorderDxfId="305" totalsRowBorderDxfId="304">
  <autoFilter ref="B4:E5"/>
  <tableColumns count="4">
    <tableColumn id="1" name="{gameSettings}" dataDxfId="303"/>
    <tableColumn id="2" name="[sku]" dataDxfId="302"/>
    <tableColumn id="3" name="[timeToPCCoefA]" dataDxfId="301"/>
    <tableColumn id="4" name="[timeToPCCoefB]" dataDxfId="30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entityCategoryDefinitions" displayName="entityCategoryDefinitions" ref="B4:C13" totalsRowShown="0" headerRowDxfId="167" headerRowBorderDxfId="166" tableBorderDxfId="165" totalsRowBorderDxfId="164">
  <autoFilter ref="B4:C13"/>
  <tableColumns count="2">
    <tableColumn id="1" name="{entityCategoryDefinitions}" dataDxfId="163"/>
    <tableColumn id="2" name="[sku]" dataDxfId="16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9" name="levelDefinitions" displayName="levelDefinitions" ref="B4:K8" totalsRowShown="0" headerRowDxfId="161" headerRowBorderDxfId="160" tableBorderDxfId="159" totalsRowBorderDxfId="158">
  <autoFilter ref="B4:K8"/>
  <tableColumns count="10">
    <tableColumn id="1" name="{levelDefinitions}" dataDxfId="157"/>
    <tableColumn id="9" name="[sku]" dataDxfId="156"/>
    <tableColumn id="3" name="[order]" dataDxfId="155"/>
    <tableColumn id="4" name="[dragonsToUnlock]" dataDxfId="154"/>
    <tableColumn id="5" name="[spawnersScene]" dataDxfId="153"/>
    <tableColumn id="2" name="[collisionScene]" dataDxfId="152"/>
    <tableColumn id="10" name="[artScene]" dataDxfId="151"/>
    <tableColumn id="6" name="[comingSoon]" dataDxfId="150"/>
    <tableColumn id="11" name="[tidName]" dataDxfId="149"/>
    <tableColumn id="12" name="[tidDesc]" dataDxfId="148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1" name="missionDefinitions" displayName="missionDefinitions" ref="B4:K22" totalsRowShown="0" headerRowDxfId="147" headerRowBorderDxfId="146" tableBorderDxfId="145" totalsRowBorderDxfId="144">
  <autoFilter ref="B4:K22"/>
  <sortState ref="B5:L24">
    <sortCondition ref="E4:E24"/>
  </sortState>
  <tableColumns count="10">
    <tableColumn id="1" name="{missionDefinitions}" dataDxfId="143"/>
    <tableColumn id="9" name="[sku]" dataDxfId="142"/>
    <tableColumn id="3" name="[difficulty]" dataDxfId="141"/>
    <tableColumn id="4" name="[typeSku]" dataDxfId="140"/>
    <tableColumn id="5" name="[targetValue]" dataDxfId="139"/>
    <tableColumn id="2" name="[parameters]" dataDxfId="138"/>
    <tableColumn id="10" name="[singleRun]" dataDxfId="137"/>
    <tableColumn id="6" name="[icon]" dataDxfId="136"/>
    <tableColumn id="11" name="[tidName]" dataDxfId="135"/>
    <tableColumn id="12" name="[tidDesc]" dataDxfId="134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3" name="missionTypeDefinitions" displayName="missionTypeDefinitions" ref="B29:J33" totalsRowShown="0" headerRowBorderDxfId="133" tableBorderDxfId="132">
  <autoFilter ref="B29:J33"/>
  <tableColumns count="9">
    <tableColumn id="1" name="{missionTypeDefinitions}"/>
    <tableColumn id="2" name="[sku]" dataDxfId="131"/>
    <tableColumn id="8" name="[icon]" dataDxfId="130"/>
    <tableColumn id="3" name="[tidName]"/>
    <tableColumn id="4" name="[tidDescSingleRun]" dataDxfId="129"/>
    <tableColumn id="9" name="[tidDescMultiRun]" dataDxfId="128"/>
    <tableColumn id="5" name="value" dataDxfId="127"/>
    <tableColumn id="6" name="parameters" dataDxfId="126"/>
    <tableColumn id="7" name="single/multi-run?" dataDxfId="12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9:K42" totalsRowShown="0" headerRowBorderDxfId="124" tableBorderDxfId="123">
  <autoFilter ref="B39:K42"/>
  <tableColumns count="10">
    <tableColumn id="1" name="{missionDifficultyDefinitions}"/>
    <tableColumn id="2" name="[sku]" dataDxfId="122"/>
    <tableColumn id="7" name="[index]" dataDxfId="121"/>
    <tableColumn id="3" name="[dragonsToUnlock]" dataDxfId="120"/>
    <tableColumn id="4" name="[cooldownMinutes]" dataDxfId="119"/>
    <tableColumn id="9" name="[maxRewardCoins]" dataDxfId="118"/>
    <tableColumn id="5" name="[removeMissionPCCoefA]" dataDxfId="117"/>
    <tableColumn id="6" name="[removeMissionPCCoefB]" dataDxfId="116"/>
    <tableColumn id="8" name="[tidName]" dataDxfId="115"/>
    <tableColumn id="10" name="[color]" dataDxfId="11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" name="eggDefinitions" displayName="eggDefinitions" ref="B4:J6" totalsRowShown="0" headerRowDxfId="113" headerRowBorderDxfId="112" tableBorderDxfId="111" totalsRowBorderDxfId="110">
  <autoFilter ref="B4:J6"/>
  <tableColumns count="9">
    <tableColumn id="1" name="{eggDefinitions}" dataDxfId="109"/>
    <tableColumn id="6" name="[sku]" dataDxfId="108"/>
    <tableColumn id="9" name="[dragonSku]" dataDxfId="107"/>
    <tableColumn id="3" name="[shopOrder]" dataDxfId="106"/>
    <tableColumn id="4" name="[pricePC]" dataDxfId="105"/>
    <tableColumn id="5" name="[incubationMinutes]" dataDxfId="104"/>
    <tableColumn id="10" name="[prefabPath]" dataDxfId="103"/>
    <tableColumn id="7" name="[tidName]" dataDxfId="102">
      <calculatedColumnFormula>CONCATENATE("TID_",UPPER(eggDefinitions[[#This Row],['[sku']]]),"_NAME")</calculatedColumnFormula>
    </tableColumn>
    <tableColumn id="8" name="[tidDesc]" dataDxfId="101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6" name="eggRewardDefinitions" displayName="eggRewardDefinitions" ref="B10:G16" totalsRowShown="0" headerRowDxfId="100" headerRowBorderDxfId="99" tableBorderDxfId="98" totalsRowBorderDxfId="97">
  <autoFilter ref="B10:G16"/>
  <tableColumns count="6">
    <tableColumn id="1" name="{eggRewardDefinitions}" dataDxfId="96"/>
    <tableColumn id="2" name="[sku]"/>
    <tableColumn id="3" name="[type]" dataDxfId="95"/>
    <tableColumn id="4" name="[droprate]" dataDxfId="94"/>
    <tableColumn id="5" name="[tidName]" dataDxfId="93"/>
    <tableColumn id="6" name="Column1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14" name="chestSettings" displayName="chestSettings" ref="B4:G7" totalsRowShown="0" headerRowDxfId="92" headerRowBorderDxfId="91" tableBorderDxfId="90" totalsRowBorderDxfId="89">
  <autoFilter ref="B4:G7"/>
  <tableColumns count="6">
    <tableColumn id="1" name="{chestRewardDefinitions}" dataDxfId="88"/>
    <tableColumn id="2" name="[sku]" dataDxfId="87"/>
    <tableColumn id="6" name="[index]" dataDxfId="86"/>
    <tableColumn id="3" name="[dropRate]" dataDxfId="85"/>
    <tableColumn id="4" name="[factorA]" dataDxfId="84"/>
    <tableColumn id="5" name="[factorB]" dataDxfId="83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9" name="disguisesDefinitions" displayName="disguisesDefinitions" ref="B4:L49" totalsRowShown="0" headerRowDxfId="82" dataDxfId="80" headerRowBorderDxfId="81" tableBorderDxfId="79">
  <autoFilter ref="B4:L49"/>
  <tableColumns count="11">
    <tableColumn id="1" name="{disguisesDefinitions}" dataDxfId="78"/>
    <tableColumn id="2" name="[sku]" dataDxfId="77"/>
    <tableColumn id="3" name="[dragonSku]" dataDxfId="76"/>
    <tableColumn id="4" name="[equipSet]" dataDxfId="75">
      <calculatedColumnFormula>CONCATENATE("equip_set_",C5)</calculatedColumnFormula>
    </tableColumn>
    <tableColumn id="5" name="[powerupSet]" dataDxfId="74"/>
    <tableColumn id="6" name="[shopOrder]" dataDxfId="73"/>
    <tableColumn id="7" name="[rarity]" dataDxfId="72"/>
    <tableColumn id="8" name="[value]" dataDxfId="71"/>
    <tableColumn id="10" name="[icon]" dataDxfId="70"/>
    <tableColumn id="11" name="[tidName]" dataDxfId="69">
      <calculatedColumnFormula>UPPER(CONCATENATE("TID_",C5,"_NAME"))</calculatedColumnFormula>
    </tableColumn>
    <tableColumn id="12" name="[tidDesc]" dataDxfId="68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1" name="disguiseEquipDefinitions" displayName="disguiseEquipDefinitions" ref="B54:F71" totalsRowShown="0" headerRowDxfId="67" dataDxfId="65" headerRowBorderDxfId="66" tableBorderDxfId="64">
  <autoFilter ref="B54:F71"/>
  <tableColumns count="5">
    <tableColumn id="1" name="{disguiseEquipDefinitions}" dataDxfId="63"/>
    <tableColumn id="2" name="[sku]" dataDxfId="62"/>
    <tableColumn id="3" name="[skin]" dataDxfId="61"/>
    <tableColumn id="4" name="[item1]" dataDxfId="60"/>
    <tableColumn id="5" name="[item2]" dataDxfId="5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H11" totalsRowShown="0" headerRowDxfId="299" headerRowBorderDxfId="298" tableBorderDxfId="297" totalsRowBorderDxfId="296">
  <autoFilter ref="B10:H11"/>
  <tableColumns count="7">
    <tableColumn id="1" name="{gameSettings}" dataDxfId="295"/>
    <tableColumn id="2" name="[sku]" dataDxfId="294"/>
    <tableColumn id="3" name="[softCurrency]" dataDxfId="293"/>
    <tableColumn id="4" name="[hardCurrency]" dataDxfId="292"/>
    <tableColumn id="5" name="[eggInStock]"/>
    <tableColumn id="6" name="[initialDragonSKU]" dataDxfId="291"/>
    <tableColumn id="7" name="[initialDragonLevel]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2" name="disguisePowerUpsDefinitions" displayName="disguisePowerUpsDefinitions" ref="B75:F80" totalsRowShown="0" headerRowDxfId="58" dataDxfId="56" headerRowBorderDxfId="57" tableBorderDxfId="55" totalsRowBorderDxfId="54">
  <autoFilter ref="B75:F80"/>
  <tableColumns count="5">
    <tableColumn id="1" name="{disguisePowerUpsDefinitions}" dataDxfId="53"/>
    <tableColumn id="2" name="[sku]" dataDxfId="52"/>
    <tableColumn id="3" name="[powerup1]" dataDxfId="51"/>
    <tableColumn id="4" name="[powerup2]" dataDxfId="50"/>
    <tableColumn id="5" name="[powerup3]" dataDxfId="4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powerUpsDefinitions" displayName="powerUpsDefinitions" ref="B3:I12" totalsRowShown="0" headerRowBorderDxfId="48" tableBorderDxfId="47" totalsRowBorderDxfId="46">
  <autoFilter ref="B3:I12"/>
  <tableColumns count="8">
    <tableColumn id="1" name="{powerUpsDefinitions}" dataDxfId="45"/>
    <tableColumn id="2" name="[sku]" dataDxfId="44"/>
    <tableColumn id="3" name="[type]" dataDxfId="43"/>
    <tableColumn id="4" name="[param1]" dataDxfId="42"/>
    <tableColumn id="5" name="[param2]" dataDxfId="41"/>
    <tableColumn id="6" name="[icon]" dataDxfId="40"/>
    <tableColumn id="7" name="[tidName]" dataDxfId="39"/>
    <tableColumn id="8" name="[tidDesc]" dataDxfId="38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5" name="scoreMultiplierDefinitions" displayName="scoreMultiplierDefinitions" ref="B4:H21" totalsRowShown="0" headerRowDxfId="37" headerRowBorderDxfId="36" tableBorderDxfId="35" totalsRowBorderDxfId="34">
  <autoFilter ref="B4:H21"/>
  <tableColumns count="7">
    <tableColumn id="1" name="{scoreMultiplierDefinitions}" dataDxfId="33"/>
    <tableColumn id="2" name="[sku]" dataDxfId="32"/>
    <tableColumn id="6" name="[order]" dataDxfId="31"/>
    <tableColumn id="3" name="[multiplier]" dataDxfId="30"/>
    <tableColumn id="4" name="[requiredKillStreak]" dataDxfId="29"/>
    <tableColumn id="5" name="[duration]" dataDxfId="28"/>
    <tableColumn id="7" name="[tidMessage]" dataDxfId="27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8" name="scoreMultiplierDefinitions19" displayName="scoreMultiplierDefinitions19" ref="B28:F38" totalsRowShown="0" headerRowDxfId="26" headerRowBorderDxfId="25" tableBorderDxfId="24" totalsRowBorderDxfId="23">
  <autoFilter ref="B28:F38"/>
  <tableColumns count="5">
    <tableColumn id="1" name="{survivalBonusDefinitions}" dataDxfId="22"/>
    <tableColumn id="2" name="[sku]" dataDxfId="21"/>
    <tableColumn id="6" name="[tier]" dataDxfId="20"/>
    <tableColumn id="3" name="[minutes]" dataDxfId="19"/>
    <tableColumn id="4" name="[coins]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90" headerRowBorderDxfId="289" tableBorderDxfId="288" totalsRowBorderDxfId="287">
  <autoFilter ref="B4:J14"/>
  <tableColumns count="9">
    <tableColumn id="1" name="{localizationDefinitions}" dataDxfId="286"/>
    <tableColumn id="8" name="[sku]" dataDxfId="285"/>
    <tableColumn id="3" name="[order]" dataDxfId="284"/>
    <tableColumn id="4" name="[isoCode]" dataDxfId="283"/>
    <tableColumn id="11" name="[android]" dataDxfId="282"/>
    <tableColumn id="12" name="[iOS]" dataDxfId="281"/>
    <tableColumn id="5" name="[txtFilename]" dataDxfId="280"/>
    <tableColumn id="2" name="[icon]" dataDxfId="279"/>
    <tableColumn id="9" name="[tidName]" dataDxfId="278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N25" totalsRowShown="0" headerRowDxfId="277" headerRowBorderDxfId="276" tableBorderDxfId="275" totalsRowBorderDxfId="274">
  <autoFilter ref="B15:AN25"/>
  <tableColumns count="39">
    <tableColumn id="1" name="{dragonDefinitions}" dataDxfId="273"/>
    <tableColumn id="2" name="[sku]"/>
    <tableColumn id="9" name="[tier]"/>
    <tableColumn id="3" name="[order]" dataDxfId="272"/>
    <tableColumn id="4" name="[unlockPriceCoins]" dataDxfId="271"/>
    <tableColumn id="5" name="[unlockPricePC]" dataDxfId="270"/>
    <tableColumn id="12" name="[numLevels]" dataDxfId="269"/>
    <tableColumn id="13" name="[xpCoefA]" dataDxfId="268"/>
    <tableColumn id="15" name="[xpCoefB]" dataDxfId="267"/>
    <tableColumn id="11" name="[cameraDefaultZoom]" dataDxfId="266"/>
    <tableColumn id="16" name="[cameraFarZoom]" dataDxfId="265"/>
    <tableColumn id="39" name="[defaultSize]" dataDxfId="264"/>
    <tableColumn id="38" name="[cameraFrameWidthModifier]" dataDxfId="263"/>
    <tableColumn id="17" name="[healthMin]" dataDxfId="262"/>
    <tableColumn id="18" name="[healthMax]" dataDxfId="261"/>
    <tableColumn id="21" name="[healthDrain]" dataDxfId="260"/>
    <tableColumn id="32" name="[healthDrainAmpPerSecond]" dataDxfId="259"/>
    <tableColumn id="31" name="[sessionStartHealthDrainTime]" dataDxfId="258"/>
    <tableColumn id="30" name="[sessionStartHealthDrainModifier]" dataDxfId="257"/>
    <tableColumn id="19" name="[scaleMin]" dataDxfId="256"/>
    <tableColumn id="20" name="[scaleMax]" dataDxfId="255"/>
    <tableColumn id="22" name="[boostMultiplier]" dataDxfId="254"/>
    <tableColumn id="23" name="[energyDrain]" dataDxfId="253"/>
    <tableColumn id="24" name="[energyRefillRate]" dataDxfId="252"/>
    <tableColumn id="29" name="[furyBaseDamage]" dataDxfId="251"/>
    <tableColumn id="33" name="[furyBaseLenght]" dataDxfId="250"/>
    <tableColumn id="25" name="[furyMax]" dataDxfId="249"/>
    <tableColumn id="26" name="[furyBaseDuration]" dataDxfId="248"/>
    <tableColumn id="14" name="[eatSpeedFactor]" dataDxfId="247"/>
    <tableColumn id="6" name="[gamePrefab]" dataDxfId="246"/>
    <tableColumn id="10" name="[menuPrefab]" dataDxfId="245"/>
    <tableColumn id="7" name="[tidName]" dataDxfId="244">
      <calculatedColumnFormula>CONCATENATE("TID_",UPPER(dragonDefinitions[[#This Row],['[sku']]]),"_NAME")</calculatedColumnFormula>
    </tableColumn>
    <tableColumn id="8" name="[tidDesc]" dataDxfId="243">
      <calculatedColumnFormula>CONCATENATE("TID_",UPPER(dragonDefinitions[[#This Row],['[sku']]]),"_DESC")</calculatedColumnFormula>
    </tableColumn>
    <tableColumn id="27" name="[statsBarRatio]"/>
    <tableColumn id="28" name="[furyBarRatio]"/>
    <tableColumn id="34" name="[acceleration]"/>
    <tableColumn id="35" name="[mass]"/>
    <tableColumn id="36" name="[friction]"/>
    <tableColumn id="37" name="[gravityModifier]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42" headerRowBorderDxfId="241" tableBorderDxfId="240" totalsRowBorderDxfId="239">
  <autoFilter ref="B4:F9"/>
  <tableColumns count="5">
    <tableColumn id="1" name="{dragonTierDefinitions}" dataDxfId="238"/>
    <tableColumn id="2" name="[sku]"/>
    <tableColumn id="9" name="[order]"/>
    <tableColumn id="10" name="[icon]" dataDxfId="237"/>
    <tableColumn id="7" name="[tidName]" dataDxfId="236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4" name="dragonSkillDefinitions" displayName="dragonSkillDefinitions" ref="B31:E34" totalsRowShown="0" headerRowDxfId="235" headerRowBorderDxfId="234" tableBorderDxfId="233" totalsRowBorderDxfId="232">
  <autoFilter ref="B31:E34"/>
  <tableColumns count="4">
    <tableColumn id="1" name="{dragonSkillDefinitions}" dataDxfId="231"/>
    <tableColumn id="2" name="[sku]" dataDxfId="230"/>
    <tableColumn id="4" name="[tidName]" dataDxfId="229">
      <calculatedColumnFormula>CONCATENATE("TID_",UPPER(dragonSkillDefinitions[[#This Row],['[sku']]]),"_NAME")</calculatedColumnFormula>
    </tableColumn>
    <tableColumn id="5" name="[tidDesc]" dataDxfId="228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dragonSkillProgressionDefinitions" displayName="dragonSkillProgressionDefinitions" ref="B40:N50" totalsRowShown="0" headerRowDxfId="227" headerRowBorderDxfId="226" tableBorderDxfId="225" totalsRowBorderDxfId="224">
  <autoFilter ref="B40:N50"/>
  <tableColumns count="13">
    <tableColumn id="1" name="{dragonSkillProgressionDefinitions}" dataDxfId="223"/>
    <tableColumn id="3" name="[sku]" dataDxfId="222">
      <calculatedColumnFormula>C16</calculatedColumnFormula>
    </tableColumn>
    <tableColumn id="5" name="[unlockPriceCoinsLevel1]" dataDxfId="221"/>
    <tableColumn id="6" name="[unlockPriceCoinsLevel2]" dataDxfId="220"/>
    <tableColumn id="7" name="[unlockPriceCoinsLevel3]" dataDxfId="219"/>
    <tableColumn id="8" name="[unlockPriceCoinsLevel4]" dataDxfId="218"/>
    <tableColumn id="9" name="[unlockPriceCoinsLevel5]" dataDxfId="217"/>
    <tableColumn id="2" name="[fireMin]" dataDxfId="216"/>
    <tableColumn id="4" name="[fireMax]" dataDxfId="215"/>
    <tableColumn id="10" name="[speedMin]" dataDxfId="214"/>
    <tableColumn id="11" name="[speedMax]" dataDxfId="213">
      <calculatedColumnFormula>dragonSkillProgressionDefinitions[[#This Row],['[speedMin']]]+2</calculatedColumnFormula>
    </tableColumn>
    <tableColumn id="12" name="[energyMin]" dataDxfId="212"/>
    <tableColumn id="13" name="[energyMax]" dataDxfId="21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dragonSettings" displayName="dragonSettings" ref="B56:M57" totalsRowShown="0" headerRowDxfId="210" headerRowBorderDxfId="209" tableBorderDxfId="208" totalsRowBorderDxfId="207">
  <autoFilter ref="B56:M57"/>
  <tableColumns count="12">
    <tableColumn id="1" name="{dragonSettings}" dataDxfId="206"/>
    <tableColumn id="2" name="[sku]" dataDxfId="205"/>
    <tableColumn id="3" name="[healthWarningThreshold]" dataDxfId="204"/>
    <tableColumn id="4" name="[healthWarningModifier]" dataDxfId="203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entityDefinitions" displayName="entityDefinitions" ref="B18:AF96" totalsRowShown="0" headerRowDxfId="202" headerRowBorderDxfId="201" tableBorderDxfId="200" totalsRowBorderDxfId="199">
  <autoFilter ref="B18:AF96"/>
  <tableColumns count="31">
    <tableColumn id="1" name="{entityDefinitions}" dataDxfId="198"/>
    <tableColumn id="2" name="[sku]" dataDxfId="197"/>
    <tableColumn id="6" name="[category]" dataDxfId="196"/>
    <tableColumn id="10" name="[rewardScore]" dataDxfId="195"/>
    <tableColumn id="11" name="[rewardCoins]" dataDxfId="194"/>
    <tableColumn id="12" name="[rewardPC]" dataDxfId="193"/>
    <tableColumn id="13" name="[rewardHealth]" dataDxfId="192"/>
    <tableColumn id="14" name="[rewardEnergy]" dataDxfId="191"/>
    <tableColumn id="16" name="[rewardXp]" dataDxfId="190"/>
    <tableColumn id="17" name="[goldenChance]" dataDxfId="189"/>
    <tableColumn id="18" name="[pcChance]" dataDxfId="188"/>
    <tableColumn id="3" name="[isEdible]" dataDxfId="187"/>
    <tableColumn id="4" name="[edibleFromTier]" dataDxfId="186"/>
    <tableColumn id="5" name="[biteResistance]" dataDxfId="185"/>
    <tableColumn id="26" name="[canBeHolded]" dataDxfId="184"/>
    <tableColumn id="27" name="[holdFromTier]" dataDxfId="183"/>
    <tableColumn id="30" name="[canBeGrabed]" dataDxfId="182"/>
    <tableColumn id="31" name="[grabFromTier]" dataDxfId="181"/>
    <tableColumn id="29" name="[canBeLatchedOn]" dataDxfId="180"/>
    <tableColumn id="15" name="[latchOnFromTier]" dataDxfId="179"/>
    <tableColumn id="28" name="[maxHealth]" dataDxfId="178"/>
    <tableColumn id="19" name="[eatFeedbackChance]" dataDxfId="177"/>
    <tableColumn id="20" name="[burnFeedbackChance]" dataDxfId="176"/>
    <tableColumn id="21" name="[damageFeedbackChance]" dataDxfId="175"/>
    <tableColumn id="22" name="[destroyFeedbackChance]" dataDxfId="174"/>
    <tableColumn id="7" name="[tidName]" dataDxfId="173"/>
    <tableColumn id="8" name="[tidDesc]" dataDxfId="172"/>
    <tableColumn id="9" name="[tidEatFeedback]" dataDxfId="171"/>
    <tableColumn id="23" name="[tidBurnFeedback]" dataDxfId="170"/>
    <tableColumn id="24" name="[tidDamageFeedback]" dataDxfId="169"/>
    <tableColumn id="25" name="[tidDestroyFeedback]" dataDxfId="16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>
      <selection activeCell="G13" sqref="G13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96" t="s">
        <v>1003</v>
      </c>
      <c r="C2" s="297" t="s">
        <v>1004</v>
      </c>
      <c r="D2" s="298"/>
      <c r="E2" s="298"/>
      <c r="F2" s="298"/>
      <c r="G2" s="298"/>
      <c r="H2" s="299"/>
    </row>
    <row r="3" spans="2:14" s="67" customFormat="1">
      <c r="B3" s="296" t="s">
        <v>1005</v>
      </c>
      <c r="C3" s="300" t="str">
        <f>CONCATENATE(C2,"\","excel_to_xml.bat")</f>
        <v xml:space="preserve"> C:\Users\hsemroud\Documents\Dragon\Docs\Content\excel_to_xml.bat</v>
      </c>
      <c r="D3" s="300"/>
      <c r="E3" s="300"/>
      <c r="F3" s="300"/>
      <c r="G3" s="300"/>
      <c r="H3" s="300"/>
    </row>
    <row r="4" spans="2:14" s="67" customFormat="1">
      <c r="B4" s="296" t="s">
        <v>1006</v>
      </c>
      <c r="C4" s="300" t="str">
        <f>CONCATENATE(C2,"\","xml_to_client.bat")</f>
        <v xml:space="preserve"> C:\Users\hsemroud\Documents\Dragon\Docs\Content\xml_to_client.bat</v>
      </c>
      <c r="D4" s="300"/>
      <c r="E4" s="300"/>
      <c r="F4" s="300"/>
      <c r="G4" s="300"/>
      <c r="H4" s="300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569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81" t="s">
        <v>283</v>
      </c>
      <c r="C23" s="22" t="s">
        <v>284</v>
      </c>
    </row>
    <row r="24" spans="2:15" s="67" customFormat="1">
      <c r="B24" s="152" t="s">
        <v>281</v>
      </c>
      <c r="C24" s="22" t="s">
        <v>282</v>
      </c>
    </row>
    <row r="25" spans="2:15" s="67" customFormat="1">
      <c r="B25" s="182" t="s">
        <v>285</v>
      </c>
      <c r="C25" s="180" t="s">
        <v>286</v>
      </c>
    </row>
    <row r="26" spans="2:15" s="67" customFormat="1">
      <c r="B26" s="151" t="s">
        <v>279</v>
      </c>
      <c r="C26" s="22" t="s">
        <v>280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289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84" t="s">
        <v>290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262</v>
      </c>
    </row>
    <row r="52" spans="2:2">
      <c r="B52" s="128" t="s">
        <v>570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M25"/>
  <sheetViews>
    <sheetView workbookViewId="0">
      <selection activeCell="H11" sqref="H11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422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8"/>
      <c r="D3" s="198" t="s">
        <v>428</v>
      </c>
      <c r="E3" s="198" t="s">
        <v>423</v>
      </c>
      <c r="F3" s="307" t="s">
        <v>427</v>
      </c>
      <c r="G3" s="307"/>
      <c r="H3" s="198"/>
      <c r="I3" s="178"/>
      <c r="J3" s="177"/>
      <c r="K3" s="177"/>
    </row>
    <row r="4" spans="2:13" ht="126">
      <c r="B4" s="143" t="s">
        <v>421</v>
      </c>
      <c r="C4" s="144" t="s">
        <v>5</v>
      </c>
      <c r="D4" s="144" t="s">
        <v>415</v>
      </c>
      <c r="E4" s="154" t="s">
        <v>418</v>
      </c>
      <c r="F4" s="146" t="s">
        <v>419</v>
      </c>
      <c r="G4" s="163" t="s">
        <v>420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0" t="s">
        <v>424</v>
      </c>
      <c r="D5" s="200">
        <v>0</v>
      </c>
      <c r="E5" s="155">
        <v>0.67</v>
      </c>
      <c r="F5" s="140">
        <v>140</v>
      </c>
      <c r="G5" s="166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425</v>
      </c>
      <c r="D6" s="13">
        <v>1</v>
      </c>
      <c r="E6" s="20">
        <v>0.33</v>
      </c>
      <c r="F6" s="133">
        <v>50</v>
      </c>
      <c r="G6" s="165">
        <v>100</v>
      </c>
      <c r="K6" s="67"/>
    </row>
    <row r="7" spans="2:13">
      <c r="B7" s="136" t="s">
        <v>4</v>
      </c>
      <c r="C7" s="13" t="s">
        <v>426</v>
      </c>
      <c r="D7" s="13">
        <v>2</v>
      </c>
      <c r="E7" s="20">
        <v>0</v>
      </c>
      <c r="F7" s="133"/>
      <c r="G7" s="165"/>
      <c r="J7" s="67"/>
      <c r="K7" s="67"/>
    </row>
    <row r="8" spans="2:13">
      <c r="E8" s="11">
        <f>SUM(chestSettings['[dropRate']])</f>
        <v>1</v>
      </c>
      <c r="I8" s="67"/>
      <c r="J8" s="67"/>
      <c r="K8" s="67"/>
    </row>
    <row r="9" spans="2:13"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</row>
    <row r="15" spans="2:13"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</sheetData>
  <mergeCells count="1">
    <mergeCell ref="F3:G3"/>
  </mergeCells>
  <conditionalFormatting sqref="E8">
    <cfRule type="cellIs" dxfId="1" priority="1" operator="equal">
      <formula>1</formula>
    </cfRule>
    <cfRule type="cellIs" dxfId="0" priority="2" operator="notEqual">
      <formula>1</formula>
    </cfRule>
  </conditionalFormatting>
  <dataValidations count="3">
    <dataValidation type="decimal" allowBlank="1" showInputMessage="1" showErrorMessage="1" prompt="percentage [0..1]" sqref="E5:E7">
      <formula1>0</formula1>
      <formula2>1</formula2>
    </dataValidation>
    <dataValidation allowBlank="1" showErrorMessage="1" prompt="percentage [0..1]" sqref="F5:G7"/>
    <dataValidation type="decimal" operator="equal" showInputMessage="1" showErrorMessage="1" errorTitle="Error!" error="All probabilities should add up to 1" sqref="E8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571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572</v>
      </c>
      <c r="C4" s="144" t="s">
        <v>5</v>
      </c>
      <c r="D4" s="144" t="s">
        <v>184</v>
      </c>
      <c r="E4" s="146" t="s">
        <v>618</v>
      </c>
      <c r="F4" s="146" t="s">
        <v>619</v>
      </c>
      <c r="G4" s="145" t="s">
        <v>30</v>
      </c>
      <c r="H4" s="154" t="s">
        <v>573</v>
      </c>
      <c r="I4" s="154" t="s">
        <v>574</v>
      </c>
      <c r="J4" s="148" t="s">
        <v>23</v>
      </c>
      <c r="K4" s="149" t="s">
        <v>38</v>
      </c>
      <c r="L4" s="150" t="s">
        <v>177</v>
      </c>
    </row>
    <row r="5" spans="1:13">
      <c r="B5" s="248" t="s">
        <v>4</v>
      </c>
      <c r="C5" s="231" t="s">
        <v>811</v>
      </c>
      <c r="D5" s="231" t="s">
        <v>743</v>
      </c>
      <c r="E5" s="272" t="str">
        <f>CONCATENATE("equip_set_",C5)</f>
        <v>equip_set_disguise_baby_0</v>
      </c>
      <c r="F5" s="272" t="s">
        <v>617</v>
      </c>
      <c r="G5" s="259">
        <v>0</v>
      </c>
      <c r="H5" s="268" t="s">
        <v>575</v>
      </c>
      <c r="I5" s="268">
        <v>100</v>
      </c>
      <c r="J5" s="263" t="s">
        <v>578</v>
      </c>
      <c r="K5" s="232" t="str">
        <f>UPPER(CONCATENATE("TID_",C5,"_NAME"))</f>
        <v>TID_DISGUISE_BABY_0_NAME</v>
      </c>
      <c r="L5" s="252" t="str">
        <f>UPPER(CONCATENATE("TID_",C5,"_DESC"))</f>
        <v>TID_DISGUISE_BABY_0_DESC</v>
      </c>
    </row>
    <row r="6" spans="1:13">
      <c r="B6" s="249"/>
      <c r="C6" s="212" t="s">
        <v>812</v>
      </c>
      <c r="D6" s="212" t="s">
        <v>743</v>
      </c>
      <c r="E6" s="239" t="str">
        <f t="shared" ref="E6:E48" si="0">CONCATENATE("equip_set_",C6)</f>
        <v>equip_set_disguise_baby_1</v>
      </c>
      <c r="F6" s="239" t="s">
        <v>813</v>
      </c>
      <c r="G6" s="242">
        <v>1</v>
      </c>
      <c r="H6" s="240" t="s">
        <v>575</v>
      </c>
      <c r="I6" s="240">
        <v>100</v>
      </c>
      <c r="J6" s="264" t="s">
        <v>579</v>
      </c>
      <c r="K6" s="215" t="str">
        <f t="shared" ref="K6:K48" si="1">UPPER(CONCATENATE("TID_",C6,"_NAME"))</f>
        <v>TID_DISGUISE_BABY_1_NAME</v>
      </c>
      <c r="L6" s="238" t="str">
        <f t="shared" ref="L6:L48" si="2">UPPER(CONCATENATE("TID_",C6,"_DESC"))</f>
        <v>TID_DISGUISE_BABY_1_DESC</v>
      </c>
    </row>
    <row r="7" spans="1:13">
      <c r="B7" s="249"/>
      <c r="C7" s="212" t="s">
        <v>814</v>
      </c>
      <c r="D7" s="212" t="s">
        <v>743</v>
      </c>
      <c r="E7" s="239" t="str">
        <f t="shared" si="0"/>
        <v>equip_set_disguise_baby_2</v>
      </c>
      <c r="F7" s="239" t="s">
        <v>815</v>
      </c>
      <c r="G7" s="242">
        <v>2</v>
      </c>
      <c r="H7" s="240" t="s">
        <v>575</v>
      </c>
      <c r="I7" s="240">
        <v>100</v>
      </c>
      <c r="J7" s="264" t="s">
        <v>580</v>
      </c>
      <c r="K7" s="215" t="str">
        <f t="shared" si="1"/>
        <v>TID_DISGUISE_BABY_2_NAME</v>
      </c>
      <c r="L7" s="238" t="str">
        <f t="shared" si="2"/>
        <v>TID_DISGUISE_BABY_2_DESC</v>
      </c>
    </row>
    <row r="8" spans="1:13">
      <c r="B8" s="249"/>
      <c r="C8" s="212" t="s">
        <v>816</v>
      </c>
      <c r="D8" s="212" t="s">
        <v>743</v>
      </c>
      <c r="E8" s="239" t="str">
        <f t="shared" si="0"/>
        <v>equip_set_disguise_baby_3</v>
      </c>
      <c r="F8" s="239" t="s">
        <v>817</v>
      </c>
      <c r="G8" s="242">
        <v>3</v>
      </c>
      <c r="H8" s="240" t="s">
        <v>575</v>
      </c>
      <c r="I8" s="240">
        <v>100</v>
      </c>
      <c r="J8" s="264" t="s">
        <v>581</v>
      </c>
      <c r="K8" s="215" t="str">
        <f t="shared" si="1"/>
        <v>TID_DISGUISE_BABY_3_NAME</v>
      </c>
      <c r="L8" s="238" t="str">
        <f t="shared" si="2"/>
        <v>TID_DISGUISE_BABY_3_DESC</v>
      </c>
    </row>
    <row r="9" spans="1:13">
      <c r="B9" s="249"/>
      <c r="C9" s="212" t="s">
        <v>818</v>
      </c>
      <c r="D9" s="212" t="s">
        <v>743</v>
      </c>
      <c r="E9" s="239" t="str">
        <f t="shared" si="0"/>
        <v>equip_set_disguise_baby_4</v>
      </c>
      <c r="F9" s="239" t="s">
        <v>819</v>
      </c>
      <c r="G9" s="242">
        <v>4</v>
      </c>
      <c r="H9" s="240" t="s">
        <v>576</v>
      </c>
      <c r="I9" s="240">
        <v>200</v>
      </c>
      <c r="J9" s="264" t="s">
        <v>582</v>
      </c>
      <c r="K9" s="215" t="str">
        <f t="shared" si="1"/>
        <v>TID_DISGUISE_BABY_4_NAME</v>
      </c>
      <c r="L9" s="238" t="str">
        <f t="shared" si="2"/>
        <v>TID_DISGUISE_BABY_4_DESC</v>
      </c>
    </row>
    <row r="10" spans="1:13">
      <c r="B10" s="249"/>
      <c r="C10" s="212" t="s">
        <v>820</v>
      </c>
      <c r="D10" s="212" t="s">
        <v>743</v>
      </c>
      <c r="E10" s="239" t="str">
        <f t="shared" si="0"/>
        <v>equip_set_disguise_baby_5</v>
      </c>
      <c r="F10" s="239" t="s">
        <v>815</v>
      </c>
      <c r="G10" s="242">
        <v>5</v>
      </c>
      <c r="H10" s="240" t="s">
        <v>576</v>
      </c>
      <c r="I10" s="240">
        <v>200</v>
      </c>
      <c r="J10" s="264" t="s">
        <v>583</v>
      </c>
      <c r="K10" s="215" t="str">
        <f t="shared" si="1"/>
        <v>TID_DISGUISE_BABY_5_NAME</v>
      </c>
      <c r="L10" s="238" t="str">
        <f t="shared" si="2"/>
        <v>TID_DISGUISE_BABY_5_DESC</v>
      </c>
    </row>
    <row r="11" spans="1:13">
      <c r="B11" s="249"/>
      <c r="C11" s="212" t="s">
        <v>821</v>
      </c>
      <c r="D11" s="212" t="s">
        <v>743</v>
      </c>
      <c r="E11" s="239" t="str">
        <f t="shared" si="0"/>
        <v>equip_set_disguise_baby_6</v>
      </c>
      <c r="F11" s="239" t="s">
        <v>617</v>
      </c>
      <c r="G11" s="242">
        <v>6</v>
      </c>
      <c r="H11" s="240" t="s">
        <v>576</v>
      </c>
      <c r="I11" s="240">
        <v>200</v>
      </c>
      <c r="J11" s="264" t="s">
        <v>584</v>
      </c>
      <c r="K11" s="215" t="str">
        <f t="shared" si="1"/>
        <v>TID_DISGUISE_BABY_6_NAME</v>
      </c>
      <c r="L11" s="238" t="str">
        <f t="shared" si="2"/>
        <v>TID_DISGUISE_BABY_6_DESC</v>
      </c>
    </row>
    <row r="12" spans="1:13" ht="15.75" thickBot="1">
      <c r="B12" s="250"/>
      <c r="C12" s="233" t="s">
        <v>822</v>
      </c>
      <c r="D12" s="233" t="s">
        <v>743</v>
      </c>
      <c r="E12" s="273" t="str">
        <f t="shared" si="0"/>
        <v>equip_set_disguise_baby_7</v>
      </c>
      <c r="F12" s="273" t="s">
        <v>813</v>
      </c>
      <c r="G12" s="260">
        <v>7</v>
      </c>
      <c r="H12" s="269" t="s">
        <v>577</v>
      </c>
      <c r="I12" s="269">
        <v>300</v>
      </c>
      <c r="J12" s="265" t="s">
        <v>585</v>
      </c>
      <c r="K12" s="234" t="str">
        <f t="shared" si="1"/>
        <v>TID_DISGUISE_BABY_7_NAME</v>
      </c>
      <c r="L12" s="253" t="str">
        <f t="shared" si="2"/>
        <v>TID_DISGUISE_BABY_7_DESC</v>
      </c>
    </row>
    <row r="13" spans="1:13" s="67" customFormat="1" ht="15.75" thickBot="1">
      <c r="B13" s="251" t="s">
        <v>4</v>
      </c>
      <c r="C13" s="245" t="s">
        <v>897</v>
      </c>
      <c r="D13" s="245" t="s">
        <v>725</v>
      </c>
      <c r="E13" s="274" t="str">
        <f>CONCATENATE("equip_set_",C13)</f>
        <v>equip_set_disguise_fat_0</v>
      </c>
      <c r="F13" s="274" t="s">
        <v>813</v>
      </c>
      <c r="G13" s="261">
        <v>0</v>
      </c>
      <c r="H13" s="270" t="s">
        <v>575</v>
      </c>
      <c r="I13" s="270">
        <v>100</v>
      </c>
      <c r="J13" s="266" t="s">
        <v>578</v>
      </c>
      <c r="K13" s="246" t="str">
        <f>UPPER(CONCATENATE("TID_",C13,"_NAME"))</f>
        <v>TID_DISGUISE_FAT_0_NAME</v>
      </c>
      <c r="L13" s="254" t="str">
        <f>UPPER(CONCATENATE("TID_",C13,"_DESC"))</f>
        <v>TID_DISGUISE_FAT_0_DESC</v>
      </c>
    </row>
    <row r="14" spans="1:13">
      <c r="B14" s="248" t="s">
        <v>4</v>
      </c>
      <c r="C14" s="231" t="s">
        <v>823</v>
      </c>
      <c r="D14" s="231" t="s">
        <v>726</v>
      </c>
      <c r="E14" s="272" t="str">
        <f t="shared" si="0"/>
        <v>equip_set_disguise_crocodile_0</v>
      </c>
      <c r="F14" s="272" t="s">
        <v>617</v>
      </c>
      <c r="G14" s="259">
        <v>0</v>
      </c>
      <c r="H14" s="268" t="s">
        <v>575</v>
      </c>
      <c r="I14" s="268">
        <v>100</v>
      </c>
      <c r="J14" s="263" t="s">
        <v>578</v>
      </c>
      <c r="K14" s="232" t="str">
        <f t="shared" si="1"/>
        <v>TID_DISGUISE_CROCODILE_0_NAME</v>
      </c>
      <c r="L14" s="252" t="str">
        <f t="shared" si="2"/>
        <v>TID_DISGUISE_CROCODILE_0_DESC</v>
      </c>
    </row>
    <row r="15" spans="1:13">
      <c r="B15" s="249" t="s">
        <v>4</v>
      </c>
      <c r="C15" s="212" t="s">
        <v>824</v>
      </c>
      <c r="D15" s="212" t="s">
        <v>726</v>
      </c>
      <c r="E15" s="239" t="str">
        <f t="shared" si="0"/>
        <v>equip_set_disguise_crocodile_1</v>
      </c>
      <c r="F15" s="239" t="s">
        <v>813</v>
      </c>
      <c r="G15" s="242">
        <v>1</v>
      </c>
      <c r="H15" s="240" t="s">
        <v>575</v>
      </c>
      <c r="I15" s="240">
        <v>100</v>
      </c>
      <c r="J15" s="264" t="s">
        <v>579</v>
      </c>
      <c r="K15" s="215" t="str">
        <f t="shared" si="1"/>
        <v>TID_DISGUISE_CROCODILE_1_NAME</v>
      </c>
      <c r="L15" s="238" t="str">
        <f t="shared" si="2"/>
        <v>TID_DISGUISE_CROCODILE_1_DESC</v>
      </c>
    </row>
    <row r="16" spans="1:13">
      <c r="B16" s="249" t="s">
        <v>4</v>
      </c>
      <c r="C16" s="212" t="s">
        <v>825</v>
      </c>
      <c r="D16" s="212" t="s">
        <v>726</v>
      </c>
      <c r="E16" s="239" t="str">
        <f t="shared" si="0"/>
        <v>equip_set_disguise_crocodile_2</v>
      </c>
      <c r="F16" s="239" t="s">
        <v>815</v>
      </c>
      <c r="G16" s="242">
        <v>2</v>
      </c>
      <c r="H16" s="240" t="s">
        <v>575</v>
      </c>
      <c r="I16" s="240">
        <v>100</v>
      </c>
      <c r="J16" s="264" t="s">
        <v>580</v>
      </c>
      <c r="K16" s="215" t="str">
        <f t="shared" si="1"/>
        <v>TID_DISGUISE_CROCODILE_2_NAME</v>
      </c>
      <c r="L16" s="238" t="str">
        <f t="shared" si="2"/>
        <v>TID_DISGUISE_CROCODILE_2_DESC</v>
      </c>
    </row>
    <row r="17" spans="2:12">
      <c r="B17" s="249" t="s">
        <v>4</v>
      </c>
      <c r="C17" s="212" t="s">
        <v>826</v>
      </c>
      <c r="D17" s="212" t="s">
        <v>726</v>
      </c>
      <c r="E17" s="239" t="str">
        <f t="shared" si="0"/>
        <v>equip_set_disguise_crocodile_3</v>
      </c>
      <c r="F17" s="239" t="s">
        <v>817</v>
      </c>
      <c r="G17" s="242">
        <v>3</v>
      </c>
      <c r="H17" s="240" t="s">
        <v>575</v>
      </c>
      <c r="I17" s="240">
        <v>100</v>
      </c>
      <c r="J17" s="264" t="s">
        <v>581</v>
      </c>
      <c r="K17" s="215" t="str">
        <f t="shared" si="1"/>
        <v>TID_DISGUISE_CROCODILE_3_NAME</v>
      </c>
      <c r="L17" s="238" t="str">
        <f t="shared" si="2"/>
        <v>TID_DISGUISE_CROCODILE_3_DESC</v>
      </c>
    </row>
    <row r="18" spans="2:12">
      <c r="B18" s="249" t="s">
        <v>4</v>
      </c>
      <c r="C18" s="212" t="s">
        <v>827</v>
      </c>
      <c r="D18" s="212" t="s">
        <v>726</v>
      </c>
      <c r="E18" s="239" t="str">
        <f t="shared" si="0"/>
        <v>equip_set_disguise_crocodile_4</v>
      </c>
      <c r="F18" s="239" t="s">
        <v>819</v>
      </c>
      <c r="G18" s="242">
        <v>4</v>
      </c>
      <c r="H18" s="240" t="s">
        <v>576</v>
      </c>
      <c r="I18" s="240">
        <v>200</v>
      </c>
      <c r="J18" s="264" t="s">
        <v>582</v>
      </c>
      <c r="K18" s="215" t="str">
        <f t="shared" si="1"/>
        <v>TID_DISGUISE_CROCODILE_4_NAME</v>
      </c>
      <c r="L18" s="238" t="str">
        <f t="shared" si="2"/>
        <v>TID_DISGUISE_CROCODILE_4_DESC</v>
      </c>
    </row>
    <row r="19" spans="2:12">
      <c r="B19" s="249" t="s">
        <v>4</v>
      </c>
      <c r="C19" s="212" t="s">
        <v>828</v>
      </c>
      <c r="D19" s="212" t="s">
        <v>726</v>
      </c>
      <c r="E19" s="239" t="str">
        <f t="shared" si="0"/>
        <v>equip_set_disguise_crocodile_5</v>
      </c>
      <c r="F19" s="239" t="s">
        <v>815</v>
      </c>
      <c r="G19" s="242">
        <v>5</v>
      </c>
      <c r="H19" s="240" t="s">
        <v>576</v>
      </c>
      <c r="I19" s="240">
        <v>200</v>
      </c>
      <c r="J19" s="264" t="s">
        <v>583</v>
      </c>
      <c r="K19" s="215" t="str">
        <f t="shared" si="1"/>
        <v>TID_DISGUISE_CROCODILE_5_NAME</v>
      </c>
      <c r="L19" s="238" t="str">
        <f t="shared" si="2"/>
        <v>TID_DISGUISE_CROCODILE_5_DESC</v>
      </c>
    </row>
    <row r="20" spans="2:12">
      <c r="B20" s="249" t="s">
        <v>4</v>
      </c>
      <c r="C20" s="212" t="s">
        <v>829</v>
      </c>
      <c r="D20" s="212" t="s">
        <v>726</v>
      </c>
      <c r="E20" s="239" t="str">
        <f t="shared" si="0"/>
        <v>equip_set_disguise_crocodile_6</v>
      </c>
      <c r="F20" s="239" t="s">
        <v>617</v>
      </c>
      <c r="G20" s="242">
        <v>6</v>
      </c>
      <c r="H20" s="240" t="s">
        <v>576</v>
      </c>
      <c r="I20" s="240">
        <v>200</v>
      </c>
      <c r="J20" s="264" t="s">
        <v>584</v>
      </c>
      <c r="K20" s="215" t="str">
        <f t="shared" si="1"/>
        <v>TID_DISGUISE_CROCODILE_6_NAME</v>
      </c>
      <c r="L20" s="238" t="str">
        <f t="shared" si="2"/>
        <v>TID_DISGUISE_CROCODILE_6_DESC</v>
      </c>
    </row>
    <row r="21" spans="2:12" s="67" customFormat="1" ht="15.75" thickBot="1">
      <c r="B21" s="250" t="s">
        <v>4</v>
      </c>
      <c r="C21" s="233" t="s">
        <v>830</v>
      </c>
      <c r="D21" s="233" t="s">
        <v>726</v>
      </c>
      <c r="E21" s="273" t="str">
        <f t="shared" si="0"/>
        <v>equip_set_disguise_crocodile_7</v>
      </c>
      <c r="F21" s="273" t="s">
        <v>813</v>
      </c>
      <c r="G21" s="260">
        <v>7</v>
      </c>
      <c r="H21" s="269" t="s">
        <v>577</v>
      </c>
      <c r="I21" s="269">
        <v>300</v>
      </c>
      <c r="J21" s="265" t="s">
        <v>585</v>
      </c>
      <c r="K21" s="234" t="str">
        <f t="shared" si="1"/>
        <v>TID_DISGUISE_CROCODILE_7_NAME</v>
      </c>
      <c r="L21" s="253" t="str">
        <f t="shared" si="2"/>
        <v>TID_DISGUISE_CROCODILE_7_DESC</v>
      </c>
    </row>
    <row r="22" spans="2:12" s="67" customFormat="1" ht="15.75" thickBot="1">
      <c r="B22" s="251" t="s">
        <v>4</v>
      </c>
      <c r="C22" s="245" t="s">
        <v>898</v>
      </c>
      <c r="D22" s="245" t="s">
        <v>727</v>
      </c>
      <c r="E22" s="274" t="str">
        <f>CONCATENATE("equip_set_",C22)</f>
        <v>equip_set_disguise_bug_0</v>
      </c>
      <c r="F22" s="274" t="s">
        <v>815</v>
      </c>
      <c r="G22" s="261">
        <v>0</v>
      </c>
      <c r="H22" s="270" t="s">
        <v>575</v>
      </c>
      <c r="I22" s="270">
        <v>100</v>
      </c>
      <c r="J22" s="266" t="s">
        <v>578</v>
      </c>
      <c r="K22" s="246" t="str">
        <f>UPPER(CONCATENATE("TID_",C22,"_NAME"))</f>
        <v>TID_DISGUISE_BUG_0_NAME</v>
      </c>
      <c r="L22" s="254" t="str">
        <f>UPPER(CONCATENATE("TID_",C22,"_DESC"))</f>
        <v>TID_DISGUISE_BUG_0_DESC</v>
      </c>
    </row>
    <row r="23" spans="2:12" s="67" customFormat="1">
      <c r="B23" s="248" t="s">
        <v>4</v>
      </c>
      <c r="C23" s="231" t="s">
        <v>831</v>
      </c>
      <c r="D23" s="231" t="s">
        <v>728</v>
      </c>
      <c r="E23" s="272" t="str">
        <f t="shared" si="0"/>
        <v>equip_set_disguise_chinese_0</v>
      </c>
      <c r="F23" s="272" t="s">
        <v>617</v>
      </c>
      <c r="G23" s="259">
        <v>0</v>
      </c>
      <c r="H23" s="268" t="s">
        <v>575</v>
      </c>
      <c r="I23" s="268">
        <v>100</v>
      </c>
      <c r="J23" s="263" t="s">
        <v>578</v>
      </c>
      <c r="K23" s="232" t="str">
        <f t="shared" si="1"/>
        <v>TID_DISGUISE_CHINESE_0_NAME</v>
      </c>
      <c r="L23" s="252" t="str">
        <f t="shared" si="2"/>
        <v>TID_DISGUISE_CHINESE_0_DESC</v>
      </c>
    </row>
    <row r="24" spans="2:12" s="67" customFormat="1">
      <c r="B24" s="249"/>
      <c r="C24" s="212" t="s">
        <v>832</v>
      </c>
      <c r="D24" s="212" t="s">
        <v>728</v>
      </c>
      <c r="E24" s="239" t="str">
        <f t="shared" si="0"/>
        <v>equip_set_disguise_chinese_1</v>
      </c>
      <c r="F24" s="239" t="s">
        <v>813</v>
      </c>
      <c r="G24" s="242">
        <v>1</v>
      </c>
      <c r="H24" s="240" t="s">
        <v>575</v>
      </c>
      <c r="I24" s="240">
        <v>100</v>
      </c>
      <c r="J24" s="264" t="s">
        <v>579</v>
      </c>
      <c r="K24" s="215" t="str">
        <f t="shared" si="1"/>
        <v>TID_DISGUISE_CHINESE_1_NAME</v>
      </c>
      <c r="L24" s="238" t="str">
        <f t="shared" si="2"/>
        <v>TID_DISGUISE_CHINESE_1_DESC</v>
      </c>
    </row>
    <row r="25" spans="2:12" s="67" customFormat="1">
      <c r="B25" s="249"/>
      <c r="C25" s="212" t="s">
        <v>833</v>
      </c>
      <c r="D25" s="212" t="s">
        <v>728</v>
      </c>
      <c r="E25" s="239" t="str">
        <f t="shared" si="0"/>
        <v>equip_set_disguise_chinese_2</v>
      </c>
      <c r="F25" s="239" t="s">
        <v>815</v>
      </c>
      <c r="G25" s="242">
        <v>2</v>
      </c>
      <c r="H25" s="240" t="s">
        <v>575</v>
      </c>
      <c r="I25" s="240">
        <v>100</v>
      </c>
      <c r="J25" s="264" t="s">
        <v>580</v>
      </c>
      <c r="K25" s="215" t="str">
        <f t="shared" si="1"/>
        <v>TID_DISGUISE_CHINESE_2_NAME</v>
      </c>
      <c r="L25" s="238" t="str">
        <f t="shared" si="2"/>
        <v>TID_DISGUISE_CHINESE_2_DESC</v>
      </c>
    </row>
    <row r="26" spans="2:12" s="67" customFormat="1">
      <c r="B26" s="249"/>
      <c r="C26" s="212" t="s">
        <v>834</v>
      </c>
      <c r="D26" s="212" t="s">
        <v>728</v>
      </c>
      <c r="E26" s="239" t="str">
        <f t="shared" si="0"/>
        <v>equip_set_disguise_chinese_3</v>
      </c>
      <c r="F26" s="239" t="s">
        <v>817</v>
      </c>
      <c r="G26" s="242">
        <v>3</v>
      </c>
      <c r="H26" s="240" t="s">
        <v>575</v>
      </c>
      <c r="I26" s="240">
        <v>100</v>
      </c>
      <c r="J26" s="264" t="s">
        <v>581</v>
      </c>
      <c r="K26" s="215" t="str">
        <f t="shared" si="1"/>
        <v>TID_DISGUISE_CHINESE_3_NAME</v>
      </c>
      <c r="L26" s="238" t="str">
        <f t="shared" si="2"/>
        <v>TID_DISGUISE_CHINESE_3_DESC</v>
      </c>
    </row>
    <row r="27" spans="2:12" s="67" customFormat="1">
      <c r="B27" s="249"/>
      <c r="C27" s="212" t="s">
        <v>835</v>
      </c>
      <c r="D27" s="212" t="s">
        <v>728</v>
      </c>
      <c r="E27" s="239" t="str">
        <f t="shared" si="0"/>
        <v>equip_set_disguise_chinese_4</v>
      </c>
      <c r="F27" s="239" t="s">
        <v>819</v>
      </c>
      <c r="G27" s="242">
        <v>4</v>
      </c>
      <c r="H27" s="240" t="s">
        <v>576</v>
      </c>
      <c r="I27" s="240">
        <v>200</v>
      </c>
      <c r="J27" s="264" t="s">
        <v>582</v>
      </c>
      <c r="K27" s="215" t="str">
        <f t="shared" si="1"/>
        <v>TID_DISGUISE_CHINESE_4_NAME</v>
      </c>
      <c r="L27" s="238" t="str">
        <f t="shared" si="2"/>
        <v>TID_DISGUISE_CHINESE_4_DESC</v>
      </c>
    </row>
    <row r="28" spans="2:12" s="67" customFormat="1">
      <c r="B28" s="249"/>
      <c r="C28" s="212" t="s">
        <v>836</v>
      </c>
      <c r="D28" s="212" t="s">
        <v>728</v>
      </c>
      <c r="E28" s="239" t="str">
        <f t="shared" si="0"/>
        <v>equip_set_disguise_chinese_5</v>
      </c>
      <c r="F28" s="239" t="s">
        <v>815</v>
      </c>
      <c r="G28" s="242">
        <v>5</v>
      </c>
      <c r="H28" s="240" t="s">
        <v>576</v>
      </c>
      <c r="I28" s="240">
        <v>200</v>
      </c>
      <c r="J28" s="264" t="s">
        <v>583</v>
      </c>
      <c r="K28" s="215" t="str">
        <f t="shared" si="1"/>
        <v>TID_DISGUISE_CHINESE_5_NAME</v>
      </c>
      <c r="L28" s="238" t="str">
        <f t="shared" si="2"/>
        <v>TID_DISGUISE_CHINESE_5_DESC</v>
      </c>
    </row>
    <row r="29" spans="2:12" s="67" customFormat="1">
      <c r="B29" s="249"/>
      <c r="C29" s="212" t="s">
        <v>837</v>
      </c>
      <c r="D29" s="212" t="s">
        <v>728</v>
      </c>
      <c r="E29" s="239" t="str">
        <f t="shared" si="0"/>
        <v>equip_set_disguise_chinese_6</v>
      </c>
      <c r="F29" s="239" t="s">
        <v>617</v>
      </c>
      <c r="G29" s="242">
        <v>6</v>
      </c>
      <c r="H29" s="240" t="s">
        <v>576</v>
      </c>
      <c r="I29" s="240">
        <v>200</v>
      </c>
      <c r="J29" s="264" t="s">
        <v>584</v>
      </c>
      <c r="K29" s="215" t="str">
        <f t="shared" si="1"/>
        <v>TID_DISGUISE_CHINESE_6_NAME</v>
      </c>
      <c r="L29" s="238" t="str">
        <f t="shared" si="2"/>
        <v>TID_DISGUISE_CHINESE_6_DESC</v>
      </c>
    </row>
    <row r="30" spans="2:12" s="67" customFormat="1" ht="15.75" thickBot="1">
      <c r="B30" s="250"/>
      <c r="C30" s="233" t="s">
        <v>838</v>
      </c>
      <c r="D30" s="233" t="s">
        <v>728</v>
      </c>
      <c r="E30" s="273" t="str">
        <f t="shared" si="0"/>
        <v>equip_set_disguise_chinese_7</v>
      </c>
      <c r="F30" s="273" t="s">
        <v>813</v>
      </c>
      <c r="G30" s="260">
        <v>7</v>
      </c>
      <c r="H30" s="269" t="s">
        <v>577</v>
      </c>
      <c r="I30" s="269">
        <v>300</v>
      </c>
      <c r="J30" s="265" t="s">
        <v>585</v>
      </c>
      <c r="K30" s="234" t="str">
        <f t="shared" si="1"/>
        <v>TID_DISGUISE_CHINESE_7_NAME</v>
      </c>
      <c r="L30" s="253" t="str">
        <f t="shared" si="2"/>
        <v>TID_DISGUISE_CHINESE_7_DESC</v>
      </c>
    </row>
    <row r="31" spans="2:12" s="67" customFormat="1" ht="15.75" thickBot="1">
      <c r="B31" s="251" t="s">
        <v>4</v>
      </c>
      <c r="C31" s="245" t="s">
        <v>899</v>
      </c>
      <c r="D31" s="245" t="s">
        <v>729</v>
      </c>
      <c r="E31" s="274" t="str">
        <f>CONCATENATE("equip_set_",C31)</f>
        <v>equip_set_disguise_reptile_0</v>
      </c>
      <c r="F31" s="274" t="s">
        <v>817</v>
      </c>
      <c r="G31" s="261">
        <v>0</v>
      </c>
      <c r="H31" s="270" t="s">
        <v>575</v>
      </c>
      <c r="I31" s="270">
        <v>100</v>
      </c>
      <c r="J31" s="266" t="s">
        <v>578</v>
      </c>
      <c r="K31" s="246" t="str">
        <f>UPPER(CONCATENATE("TID_",C31,"_NAME"))</f>
        <v>TID_DISGUISE_REPTILE_0_NAME</v>
      </c>
      <c r="L31" s="254" t="str">
        <f>UPPER(CONCATENATE("TID_",C31,"_DESC"))</f>
        <v>TID_DISGUISE_REPTILE_0_DESC</v>
      </c>
    </row>
    <row r="32" spans="2:12" s="67" customFormat="1">
      <c r="B32" s="248" t="s">
        <v>4</v>
      </c>
      <c r="C32" s="231" t="s">
        <v>839</v>
      </c>
      <c r="D32" s="231" t="s">
        <v>730</v>
      </c>
      <c r="E32" s="272" t="str">
        <f t="shared" si="0"/>
        <v>equip_set_disguise_classic_0</v>
      </c>
      <c r="F32" s="272" t="s">
        <v>617</v>
      </c>
      <c r="G32" s="259">
        <v>0</v>
      </c>
      <c r="H32" s="268" t="s">
        <v>575</v>
      </c>
      <c r="I32" s="268">
        <v>100</v>
      </c>
      <c r="J32" s="263" t="s">
        <v>578</v>
      </c>
      <c r="K32" s="232" t="str">
        <f t="shared" si="1"/>
        <v>TID_DISGUISE_CLASSIC_0_NAME</v>
      </c>
      <c r="L32" s="252" t="str">
        <f t="shared" si="2"/>
        <v>TID_DISGUISE_CLASSIC_0_DESC</v>
      </c>
    </row>
    <row r="33" spans="2:12" s="67" customFormat="1">
      <c r="B33" s="249"/>
      <c r="C33" s="212" t="s">
        <v>840</v>
      </c>
      <c r="D33" s="212" t="s">
        <v>730</v>
      </c>
      <c r="E33" s="239" t="str">
        <f t="shared" si="0"/>
        <v>equip_set_disguise_classic_1</v>
      </c>
      <c r="F33" s="239" t="s">
        <v>813</v>
      </c>
      <c r="G33" s="242">
        <v>1</v>
      </c>
      <c r="H33" s="240" t="s">
        <v>575</v>
      </c>
      <c r="I33" s="240">
        <v>100</v>
      </c>
      <c r="J33" s="264" t="s">
        <v>579</v>
      </c>
      <c r="K33" s="215" t="str">
        <f t="shared" si="1"/>
        <v>TID_DISGUISE_CLASSIC_1_NAME</v>
      </c>
      <c r="L33" s="238" t="str">
        <f t="shared" si="2"/>
        <v>TID_DISGUISE_CLASSIC_1_DESC</v>
      </c>
    </row>
    <row r="34" spans="2:12" s="67" customFormat="1">
      <c r="B34" s="249"/>
      <c r="C34" s="212" t="s">
        <v>841</v>
      </c>
      <c r="D34" s="212" t="s">
        <v>730</v>
      </c>
      <c r="E34" s="239" t="str">
        <f t="shared" si="0"/>
        <v>equip_set_disguise_classic_2</v>
      </c>
      <c r="F34" s="239" t="s">
        <v>815</v>
      </c>
      <c r="G34" s="242">
        <v>2</v>
      </c>
      <c r="H34" s="240" t="s">
        <v>575</v>
      </c>
      <c r="I34" s="240">
        <v>100</v>
      </c>
      <c r="J34" s="264" t="s">
        <v>580</v>
      </c>
      <c r="K34" s="215" t="str">
        <f t="shared" si="1"/>
        <v>TID_DISGUISE_CLASSIC_2_NAME</v>
      </c>
      <c r="L34" s="238" t="str">
        <f t="shared" si="2"/>
        <v>TID_DISGUISE_CLASSIC_2_DESC</v>
      </c>
    </row>
    <row r="35" spans="2:12" s="67" customFormat="1">
      <c r="B35" s="249"/>
      <c r="C35" s="212" t="s">
        <v>842</v>
      </c>
      <c r="D35" s="212" t="s">
        <v>730</v>
      </c>
      <c r="E35" s="239" t="str">
        <f t="shared" si="0"/>
        <v>equip_set_disguise_classic_3</v>
      </c>
      <c r="F35" s="239" t="s">
        <v>817</v>
      </c>
      <c r="G35" s="242">
        <v>3</v>
      </c>
      <c r="H35" s="240" t="s">
        <v>575</v>
      </c>
      <c r="I35" s="240">
        <v>100</v>
      </c>
      <c r="J35" s="264" t="s">
        <v>581</v>
      </c>
      <c r="K35" s="215" t="str">
        <f t="shared" si="1"/>
        <v>TID_DISGUISE_CLASSIC_3_NAME</v>
      </c>
      <c r="L35" s="238" t="str">
        <f t="shared" si="2"/>
        <v>TID_DISGUISE_CLASSIC_3_DESC</v>
      </c>
    </row>
    <row r="36" spans="2:12" s="67" customFormat="1">
      <c r="B36" s="249"/>
      <c r="C36" s="212" t="s">
        <v>843</v>
      </c>
      <c r="D36" s="212" t="s">
        <v>730</v>
      </c>
      <c r="E36" s="239" t="str">
        <f t="shared" si="0"/>
        <v>equip_set_disguise_classic_4</v>
      </c>
      <c r="F36" s="239" t="s">
        <v>819</v>
      </c>
      <c r="G36" s="242">
        <v>4</v>
      </c>
      <c r="H36" s="240" t="s">
        <v>576</v>
      </c>
      <c r="I36" s="240">
        <v>200</v>
      </c>
      <c r="J36" s="264" t="s">
        <v>582</v>
      </c>
      <c r="K36" s="215" t="str">
        <f t="shared" si="1"/>
        <v>TID_DISGUISE_CLASSIC_4_NAME</v>
      </c>
      <c r="L36" s="238" t="str">
        <f t="shared" si="2"/>
        <v>TID_DISGUISE_CLASSIC_4_DESC</v>
      </c>
    </row>
    <row r="37" spans="2:12" s="67" customFormat="1">
      <c r="B37" s="249"/>
      <c r="C37" s="212" t="s">
        <v>844</v>
      </c>
      <c r="D37" s="212" t="s">
        <v>730</v>
      </c>
      <c r="E37" s="239" t="str">
        <f t="shared" si="0"/>
        <v>equip_set_disguise_classic_5</v>
      </c>
      <c r="F37" s="239" t="s">
        <v>815</v>
      </c>
      <c r="G37" s="242">
        <v>5</v>
      </c>
      <c r="H37" s="240" t="s">
        <v>576</v>
      </c>
      <c r="I37" s="240">
        <v>200</v>
      </c>
      <c r="J37" s="264" t="s">
        <v>583</v>
      </c>
      <c r="K37" s="215" t="str">
        <f t="shared" si="1"/>
        <v>TID_DISGUISE_CLASSIC_5_NAME</v>
      </c>
      <c r="L37" s="238" t="str">
        <f t="shared" si="2"/>
        <v>TID_DISGUISE_CLASSIC_5_DESC</v>
      </c>
    </row>
    <row r="38" spans="2:12" s="67" customFormat="1">
      <c r="B38" s="249"/>
      <c r="C38" s="212" t="s">
        <v>845</v>
      </c>
      <c r="D38" s="212" t="s">
        <v>730</v>
      </c>
      <c r="E38" s="239" t="str">
        <f t="shared" si="0"/>
        <v>equip_set_disguise_classic_6</v>
      </c>
      <c r="F38" s="239" t="s">
        <v>617</v>
      </c>
      <c r="G38" s="242">
        <v>6</v>
      </c>
      <c r="H38" s="240" t="s">
        <v>576</v>
      </c>
      <c r="I38" s="240">
        <v>200</v>
      </c>
      <c r="J38" s="264" t="s">
        <v>584</v>
      </c>
      <c r="K38" s="215" t="str">
        <f t="shared" si="1"/>
        <v>TID_DISGUISE_CLASSIC_6_NAME</v>
      </c>
      <c r="L38" s="238" t="str">
        <f t="shared" si="2"/>
        <v>TID_DISGUISE_CLASSIC_6_DESC</v>
      </c>
    </row>
    <row r="39" spans="2:12" s="67" customFormat="1" ht="15.75" thickBot="1">
      <c r="B39" s="250"/>
      <c r="C39" s="233" t="s">
        <v>846</v>
      </c>
      <c r="D39" s="233" t="s">
        <v>730</v>
      </c>
      <c r="E39" s="273" t="str">
        <f t="shared" si="0"/>
        <v>equip_set_disguise_classic_7</v>
      </c>
      <c r="F39" s="273" t="s">
        <v>813</v>
      </c>
      <c r="G39" s="260">
        <v>7</v>
      </c>
      <c r="H39" s="269" t="s">
        <v>577</v>
      </c>
      <c r="I39" s="269">
        <v>300</v>
      </c>
      <c r="J39" s="265" t="s">
        <v>585</v>
      </c>
      <c r="K39" s="234" t="str">
        <f t="shared" si="1"/>
        <v>TID_DISGUISE_CLASSIC_7_NAME</v>
      </c>
      <c r="L39" s="253" t="str">
        <f t="shared" si="2"/>
        <v>TID_DISGUISE_CLASSIC_7_DESC</v>
      </c>
    </row>
    <row r="40" spans="2:12" s="67" customFormat="1" ht="15.75" thickBot="1">
      <c r="B40" s="251" t="s">
        <v>4</v>
      </c>
      <c r="C40" s="245" t="s">
        <v>900</v>
      </c>
      <c r="D40" s="245" t="s">
        <v>731</v>
      </c>
      <c r="E40" s="274" t="str">
        <f>CONCATENATE("equip_set_",C40)</f>
        <v>equip_set_disguise_devil_0</v>
      </c>
      <c r="F40" s="274" t="s">
        <v>819</v>
      </c>
      <c r="G40" s="261">
        <v>0</v>
      </c>
      <c r="H40" s="270" t="s">
        <v>575</v>
      </c>
      <c r="I40" s="270">
        <v>100</v>
      </c>
      <c r="J40" s="266" t="s">
        <v>578</v>
      </c>
      <c r="K40" s="246" t="str">
        <f>UPPER(CONCATENATE("TID_",C40,"_NAME"))</f>
        <v>TID_DISGUISE_DEVIL_0_NAME</v>
      </c>
      <c r="L40" s="254" t="str">
        <f>UPPER(CONCATENATE("TID_",C40,"_DESC"))</f>
        <v>TID_DISGUISE_DEVIL_0_DESC</v>
      </c>
    </row>
    <row r="41" spans="2:12" s="67" customFormat="1">
      <c r="B41" s="248" t="s">
        <v>4</v>
      </c>
      <c r="C41" s="231" t="s">
        <v>847</v>
      </c>
      <c r="D41" s="231" t="s">
        <v>732</v>
      </c>
      <c r="E41" s="272" t="str">
        <f t="shared" si="0"/>
        <v>equip_set_disguise_balrog_0</v>
      </c>
      <c r="F41" s="272" t="s">
        <v>617</v>
      </c>
      <c r="G41" s="259">
        <v>0</v>
      </c>
      <c r="H41" s="268" t="s">
        <v>575</v>
      </c>
      <c r="I41" s="268">
        <v>100</v>
      </c>
      <c r="J41" s="263" t="s">
        <v>578</v>
      </c>
      <c r="K41" s="232" t="str">
        <f t="shared" si="1"/>
        <v>TID_DISGUISE_BALROG_0_NAME</v>
      </c>
      <c r="L41" s="252" t="str">
        <f t="shared" si="2"/>
        <v>TID_DISGUISE_BALROG_0_DESC</v>
      </c>
    </row>
    <row r="42" spans="2:12" s="67" customFormat="1">
      <c r="B42" s="249"/>
      <c r="C42" s="212" t="s">
        <v>848</v>
      </c>
      <c r="D42" s="212" t="s">
        <v>732</v>
      </c>
      <c r="E42" s="239" t="str">
        <f t="shared" si="0"/>
        <v>equip_set_disguise_balrog_1</v>
      </c>
      <c r="F42" s="239" t="s">
        <v>813</v>
      </c>
      <c r="G42" s="242">
        <v>1</v>
      </c>
      <c r="H42" s="240" t="s">
        <v>575</v>
      </c>
      <c r="I42" s="240">
        <v>100</v>
      </c>
      <c r="J42" s="264" t="s">
        <v>579</v>
      </c>
      <c r="K42" s="215" t="str">
        <f t="shared" si="1"/>
        <v>TID_DISGUISE_BALROG_1_NAME</v>
      </c>
      <c r="L42" s="238" t="str">
        <f t="shared" si="2"/>
        <v>TID_DISGUISE_BALROG_1_DESC</v>
      </c>
    </row>
    <row r="43" spans="2:12" s="67" customFormat="1">
      <c r="B43" s="249"/>
      <c r="C43" s="212" t="s">
        <v>849</v>
      </c>
      <c r="D43" s="212" t="s">
        <v>732</v>
      </c>
      <c r="E43" s="239" t="str">
        <f t="shared" si="0"/>
        <v>equip_set_disguise_balrog_2</v>
      </c>
      <c r="F43" s="239" t="s">
        <v>815</v>
      </c>
      <c r="G43" s="242">
        <v>2</v>
      </c>
      <c r="H43" s="240" t="s">
        <v>575</v>
      </c>
      <c r="I43" s="240">
        <v>100</v>
      </c>
      <c r="J43" s="264" t="s">
        <v>580</v>
      </c>
      <c r="K43" s="215" t="str">
        <f t="shared" si="1"/>
        <v>TID_DISGUISE_BALROG_2_NAME</v>
      </c>
      <c r="L43" s="238" t="str">
        <f t="shared" si="2"/>
        <v>TID_DISGUISE_BALROG_2_DESC</v>
      </c>
    </row>
    <row r="44" spans="2:12" s="67" customFormat="1">
      <c r="B44" s="249"/>
      <c r="C44" s="212" t="s">
        <v>850</v>
      </c>
      <c r="D44" s="212" t="s">
        <v>732</v>
      </c>
      <c r="E44" s="239" t="str">
        <f t="shared" si="0"/>
        <v>equip_set_disguise_balrog_3</v>
      </c>
      <c r="F44" s="239" t="s">
        <v>817</v>
      </c>
      <c r="G44" s="242">
        <v>3</v>
      </c>
      <c r="H44" s="240" t="s">
        <v>575</v>
      </c>
      <c r="I44" s="240">
        <v>100</v>
      </c>
      <c r="J44" s="264" t="s">
        <v>581</v>
      </c>
      <c r="K44" s="215" t="str">
        <f t="shared" si="1"/>
        <v>TID_DISGUISE_BALROG_3_NAME</v>
      </c>
      <c r="L44" s="238" t="str">
        <f t="shared" si="2"/>
        <v>TID_DISGUISE_BALROG_3_DESC</v>
      </c>
    </row>
    <row r="45" spans="2:12" s="67" customFormat="1">
      <c r="B45" s="249"/>
      <c r="C45" s="212" t="s">
        <v>851</v>
      </c>
      <c r="D45" s="212" t="s">
        <v>732</v>
      </c>
      <c r="E45" s="239" t="str">
        <f t="shared" si="0"/>
        <v>equip_set_disguise_balrog_4</v>
      </c>
      <c r="F45" s="239" t="s">
        <v>819</v>
      </c>
      <c r="G45" s="242">
        <v>4</v>
      </c>
      <c r="H45" s="240" t="s">
        <v>576</v>
      </c>
      <c r="I45" s="240">
        <v>200</v>
      </c>
      <c r="J45" s="264" t="s">
        <v>582</v>
      </c>
      <c r="K45" s="215" t="str">
        <f t="shared" si="1"/>
        <v>TID_DISGUISE_BALROG_4_NAME</v>
      </c>
      <c r="L45" s="238" t="str">
        <f t="shared" si="2"/>
        <v>TID_DISGUISE_BALROG_4_DESC</v>
      </c>
    </row>
    <row r="46" spans="2:12" s="67" customFormat="1">
      <c r="B46" s="249"/>
      <c r="C46" s="212" t="s">
        <v>852</v>
      </c>
      <c r="D46" s="212" t="s">
        <v>732</v>
      </c>
      <c r="E46" s="239" t="str">
        <f t="shared" si="0"/>
        <v>equip_set_disguise_balrog_5</v>
      </c>
      <c r="F46" s="239" t="s">
        <v>815</v>
      </c>
      <c r="G46" s="242">
        <v>5</v>
      </c>
      <c r="H46" s="240" t="s">
        <v>576</v>
      </c>
      <c r="I46" s="240">
        <v>200</v>
      </c>
      <c r="J46" s="264" t="s">
        <v>583</v>
      </c>
      <c r="K46" s="215" t="str">
        <f t="shared" si="1"/>
        <v>TID_DISGUISE_BALROG_5_NAME</v>
      </c>
      <c r="L46" s="238" t="str">
        <f t="shared" si="2"/>
        <v>TID_DISGUISE_BALROG_5_DESC</v>
      </c>
    </row>
    <row r="47" spans="2:12" s="67" customFormat="1">
      <c r="B47" s="249"/>
      <c r="C47" s="212" t="s">
        <v>853</v>
      </c>
      <c r="D47" s="212" t="s">
        <v>732</v>
      </c>
      <c r="E47" s="239" t="str">
        <f t="shared" si="0"/>
        <v>equip_set_disguise_balrog_6</v>
      </c>
      <c r="F47" s="239" t="s">
        <v>617</v>
      </c>
      <c r="G47" s="242">
        <v>6</v>
      </c>
      <c r="H47" s="240" t="s">
        <v>576</v>
      </c>
      <c r="I47" s="240">
        <v>200</v>
      </c>
      <c r="J47" s="264" t="s">
        <v>584</v>
      </c>
      <c r="K47" s="215" t="str">
        <f t="shared" si="1"/>
        <v>TID_DISGUISE_BALROG_6_NAME</v>
      </c>
      <c r="L47" s="238" t="str">
        <f t="shared" si="2"/>
        <v>TID_DISGUISE_BALROG_6_DESC</v>
      </c>
    </row>
    <row r="48" spans="2:12" ht="15.75" thickBot="1">
      <c r="B48" s="250"/>
      <c r="C48" s="233" t="s">
        <v>854</v>
      </c>
      <c r="D48" s="233" t="s">
        <v>732</v>
      </c>
      <c r="E48" s="273" t="str">
        <f t="shared" si="0"/>
        <v>equip_set_disguise_balrog_7</v>
      </c>
      <c r="F48" s="273" t="s">
        <v>813</v>
      </c>
      <c r="G48" s="260">
        <v>7</v>
      </c>
      <c r="H48" s="269" t="s">
        <v>577</v>
      </c>
      <c r="I48" s="269">
        <v>300</v>
      </c>
      <c r="J48" s="265" t="s">
        <v>585</v>
      </c>
      <c r="K48" s="234" t="str">
        <f t="shared" si="1"/>
        <v>TID_DISGUISE_BALROG_7_NAME</v>
      </c>
      <c r="L48" s="253" t="str">
        <f t="shared" si="2"/>
        <v>TID_DISGUISE_BALROG_7_DESC</v>
      </c>
    </row>
    <row r="49" spans="1:13" s="67" customFormat="1" ht="15.75" thickBot="1">
      <c r="B49" s="255" t="s">
        <v>4</v>
      </c>
      <c r="C49" s="256" t="s">
        <v>901</v>
      </c>
      <c r="D49" s="256" t="s">
        <v>733</v>
      </c>
      <c r="E49" s="275" t="str">
        <f>CONCATENATE("equip_set_",C49)</f>
        <v>equip_set_disguise_titan_0</v>
      </c>
      <c r="F49" s="273" t="s">
        <v>813</v>
      </c>
      <c r="G49" s="262">
        <v>0</v>
      </c>
      <c r="H49" s="271" t="s">
        <v>575</v>
      </c>
      <c r="I49" s="271">
        <v>100</v>
      </c>
      <c r="J49" s="267" t="s">
        <v>578</v>
      </c>
      <c r="K49" s="257" t="str">
        <f>UPPER(CONCATENATE("TID_",C49,"_NAME"))</f>
        <v>TID_DISGUISE_TITAN_0_NAME</v>
      </c>
      <c r="L49" s="258" t="str">
        <f>UPPER(CONCATENATE("TID_",C49,"_DESC"))</f>
        <v>TID_DISGUISE_TITAN_0_DESC</v>
      </c>
    </row>
    <row r="51" spans="1:13" ht="15.75" thickBot="1"/>
    <row r="52" spans="1:13" ht="23.25">
      <c r="B52" s="12" t="s">
        <v>586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611</v>
      </c>
      <c r="C54" s="144" t="s">
        <v>5</v>
      </c>
      <c r="D54" s="146" t="s">
        <v>587</v>
      </c>
      <c r="E54" s="154" t="s">
        <v>588</v>
      </c>
      <c r="F54" s="167" t="s">
        <v>589</v>
      </c>
      <c r="G54" s="67"/>
      <c r="H54" s="67"/>
      <c r="I54" s="67"/>
      <c r="J54" s="67"/>
      <c r="K54" s="67"/>
    </row>
    <row r="55" spans="1:13" s="67" customFormat="1" ht="15.75" thickBot="1">
      <c r="B55" s="250" t="s">
        <v>4</v>
      </c>
      <c r="C55" s="233" t="s">
        <v>888</v>
      </c>
      <c r="D55" s="273" t="s">
        <v>889</v>
      </c>
      <c r="E55" s="269"/>
      <c r="F55" s="278"/>
    </row>
    <row r="56" spans="1:13" s="67" customFormat="1" ht="15.75" thickBot="1">
      <c r="A56"/>
      <c r="B56" s="250" t="s">
        <v>4</v>
      </c>
      <c r="C56" s="233" t="s">
        <v>902</v>
      </c>
      <c r="D56" s="273" t="s">
        <v>903</v>
      </c>
      <c r="E56" s="269"/>
      <c r="F56" s="278"/>
    </row>
    <row r="57" spans="1:13">
      <c r="B57" s="276" t="s">
        <v>4</v>
      </c>
      <c r="C57" s="244" t="s">
        <v>855</v>
      </c>
      <c r="D57" s="285" t="s">
        <v>887</v>
      </c>
      <c r="E57" s="279"/>
      <c r="F57" s="280"/>
      <c r="G57" s="67"/>
      <c r="H57" s="67"/>
      <c r="I57" s="67"/>
      <c r="J57" s="67"/>
      <c r="K57" s="67"/>
    </row>
    <row r="58" spans="1:13">
      <c r="B58" s="134" t="s">
        <v>4</v>
      </c>
      <c r="C58" s="188" t="s">
        <v>856</v>
      </c>
      <c r="D58" s="235" t="s">
        <v>890</v>
      </c>
      <c r="E58" s="237"/>
      <c r="F58" s="236"/>
      <c r="G58" s="67"/>
      <c r="H58" s="67"/>
      <c r="I58" s="67"/>
      <c r="J58" s="67"/>
      <c r="K58" s="67"/>
    </row>
    <row r="59" spans="1:13">
      <c r="B59" s="134" t="s">
        <v>4</v>
      </c>
      <c r="C59" s="188" t="s">
        <v>857</v>
      </c>
      <c r="D59" s="235" t="s">
        <v>891</v>
      </c>
      <c r="E59" s="237"/>
      <c r="F59" s="236"/>
      <c r="G59" s="67"/>
      <c r="H59" s="67"/>
      <c r="I59" s="67"/>
      <c r="J59" s="67"/>
      <c r="K59" s="67"/>
    </row>
    <row r="60" spans="1:13">
      <c r="B60" s="134" t="s">
        <v>4</v>
      </c>
      <c r="C60" s="188" t="s">
        <v>858</v>
      </c>
      <c r="D60" s="235" t="s">
        <v>892</v>
      </c>
      <c r="E60" s="237"/>
      <c r="F60" s="236"/>
      <c r="G60" s="67"/>
      <c r="H60" s="67"/>
      <c r="I60" s="67"/>
      <c r="J60" s="67"/>
      <c r="K60" s="67"/>
    </row>
    <row r="61" spans="1:13">
      <c r="B61" s="134" t="s">
        <v>4</v>
      </c>
      <c r="C61" s="188" t="s">
        <v>859</v>
      </c>
      <c r="D61" s="235" t="s">
        <v>893</v>
      </c>
      <c r="E61" s="237"/>
      <c r="F61" s="236"/>
      <c r="G61" s="67"/>
      <c r="H61" s="67"/>
      <c r="I61" s="67"/>
      <c r="J61" s="67"/>
      <c r="K61" s="67"/>
    </row>
    <row r="62" spans="1:13">
      <c r="B62" s="134" t="s">
        <v>4</v>
      </c>
      <c r="C62" s="188" t="s">
        <v>860</v>
      </c>
      <c r="D62" s="235" t="s">
        <v>894</v>
      </c>
      <c r="E62" s="237"/>
      <c r="F62" s="236"/>
      <c r="G62" s="67"/>
      <c r="H62" s="67"/>
      <c r="I62" s="67"/>
      <c r="J62" s="67"/>
      <c r="K62" s="67"/>
    </row>
    <row r="63" spans="1:13">
      <c r="B63" s="134" t="s">
        <v>4</v>
      </c>
      <c r="C63" s="188" t="s">
        <v>861</v>
      </c>
      <c r="D63" s="235" t="s">
        <v>895</v>
      </c>
      <c r="E63" s="237"/>
      <c r="F63" s="236"/>
      <c r="G63" s="67"/>
      <c r="H63" s="67"/>
      <c r="I63" s="67"/>
      <c r="J63" s="67"/>
      <c r="K63" s="67"/>
    </row>
    <row r="64" spans="1:13" ht="15.75" thickBot="1">
      <c r="A64" s="67"/>
      <c r="B64" s="250" t="s">
        <v>4</v>
      </c>
      <c r="C64" s="233" t="s">
        <v>862</v>
      </c>
      <c r="D64" s="273" t="s">
        <v>896</v>
      </c>
      <c r="E64" s="269"/>
      <c r="F64" s="278"/>
      <c r="G64" s="67"/>
      <c r="H64" s="67"/>
      <c r="I64" s="67"/>
      <c r="J64" s="67"/>
      <c r="K64" s="67"/>
    </row>
    <row r="65" spans="1:13" s="67" customFormat="1" ht="15.75" thickBot="1">
      <c r="A65"/>
      <c r="B65" s="277" t="s">
        <v>4</v>
      </c>
      <c r="C65" s="247" t="s">
        <v>904</v>
      </c>
      <c r="D65" s="286" t="s">
        <v>905</v>
      </c>
      <c r="E65" s="281"/>
      <c r="F65" s="282"/>
    </row>
    <row r="66" spans="1:13" s="67" customFormat="1" ht="15.75" thickBot="1">
      <c r="B66" s="250" t="s">
        <v>4</v>
      </c>
      <c r="C66" s="233" t="s">
        <v>906</v>
      </c>
      <c r="D66" s="273" t="s">
        <v>907</v>
      </c>
      <c r="E66" s="269"/>
      <c r="F66" s="278"/>
    </row>
    <row r="67" spans="1:13" s="67" customFormat="1" ht="15.75" thickBot="1">
      <c r="B67" s="250" t="s">
        <v>4</v>
      </c>
      <c r="C67" s="233" t="s">
        <v>908</v>
      </c>
      <c r="D67" s="273" t="s">
        <v>909</v>
      </c>
      <c r="E67" s="269"/>
      <c r="F67" s="278"/>
    </row>
    <row r="68" spans="1:13" s="67" customFormat="1" ht="15.75" thickBot="1">
      <c r="B68" s="250" t="s">
        <v>4</v>
      </c>
      <c r="C68" s="233" t="s">
        <v>910</v>
      </c>
      <c r="D68" s="273" t="s">
        <v>911</v>
      </c>
      <c r="E68" s="269"/>
      <c r="F68" s="278"/>
    </row>
    <row r="69" spans="1:13" s="67" customFormat="1" ht="15.75" thickBot="1">
      <c r="B69" s="250" t="s">
        <v>4</v>
      </c>
      <c r="C69" s="233" t="s">
        <v>912</v>
      </c>
      <c r="D69" s="273" t="s">
        <v>913</v>
      </c>
      <c r="E69" s="269"/>
      <c r="F69" s="278"/>
    </row>
    <row r="70" spans="1:13" s="67" customFormat="1" ht="15.75" thickBot="1">
      <c r="B70" s="250" t="s">
        <v>4</v>
      </c>
      <c r="C70" s="233" t="s">
        <v>914</v>
      </c>
      <c r="D70" s="273" t="s">
        <v>915</v>
      </c>
      <c r="E70" s="269"/>
      <c r="F70" s="278"/>
    </row>
    <row r="71" spans="1:13" s="67" customFormat="1">
      <c r="B71" s="136" t="s">
        <v>4</v>
      </c>
      <c r="C71" s="243" t="s">
        <v>916</v>
      </c>
      <c r="D71" s="287" t="s">
        <v>917</v>
      </c>
      <c r="E71" s="283"/>
      <c r="F71" s="284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590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591</v>
      </c>
      <c r="C75" s="144" t="s">
        <v>5</v>
      </c>
      <c r="D75" s="154" t="s">
        <v>612</v>
      </c>
      <c r="E75" s="154" t="s">
        <v>613</v>
      </c>
      <c r="F75" s="167" t="s">
        <v>614</v>
      </c>
    </row>
    <row r="76" spans="1:13" s="67" customFormat="1">
      <c r="B76" s="249" t="s">
        <v>4</v>
      </c>
      <c r="C76" s="212" t="s">
        <v>617</v>
      </c>
      <c r="D76" s="240" t="s">
        <v>616</v>
      </c>
      <c r="E76" s="240" t="s">
        <v>593</v>
      </c>
      <c r="F76" s="241" t="s">
        <v>609</v>
      </c>
    </row>
    <row r="77" spans="1:13">
      <c r="B77" s="249" t="s">
        <v>4</v>
      </c>
      <c r="C77" s="212" t="s">
        <v>813</v>
      </c>
      <c r="D77" s="240" t="s">
        <v>592</v>
      </c>
      <c r="E77" s="240" t="s">
        <v>607</v>
      </c>
      <c r="F77" s="241" t="s">
        <v>616</v>
      </c>
      <c r="G77" s="67"/>
      <c r="H77" s="67"/>
      <c r="I77" s="67"/>
      <c r="J77" s="67"/>
      <c r="K77" s="67"/>
      <c r="L77" s="67"/>
      <c r="M77" s="67"/>
    </row>
    <row r="78" spans="1:13">
      <c r="B78" s="249" t="s">
        <v>4</v>
      </c>
      <c r="C78" s="212" t="s">
        <v>815</v>
      </c>
      <c r="D78" s="240" t="s">
        <v>593</v>
      </c>
      <c r="E78" s="240" t="s">
        <v>602</v>
      </c>
      <c r="F78" s="241" t="s">
        <v>594</v>
      </c>
      <c r="G78" s="67"/>
      <c r="H78" s="67"/>
      <c r="I78" s="67"/>
      <c r="J78" s="67"/>
      <c r="K78" s="67"/>
      <c r="L78" s="67"/>
      <c r="M78" s="67"/>
    </row>
    <row r="79" spans="1:13">
      <c r="B79" s="249" t="s">
        <v>4</v>
      </c>
      <c r="C79" s="212" t="s">
        <v>817</v>
      </c>
      <c r="D79" s="240" t="s">
        <v>602</v>
      </c>
      <c r="E79" s="240" t="s">
        <v>592</v>
      </c>
      <c r="F79" s="241" t="s">
        <v>616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8" t="s">
        <v>819</v>
      </c>
      <c r="D80" s="237" t="s">
        <v>604</v>
      </c>
      <c r="E80" s="237" t="s">
        <v>594</v>
      </c>
      <c r="F80" s="236" t="s">
        <v>609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12"/>
  <sheetViews>
    <sheetView workbookViewId="0">
      <selection activeCell="C9" sqref="C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</cols>
  <sheetData>
    <row r="1" spans="2:12" s="67" customFormat="1" ht="23.25">
      <c r="B1" s="12" t="s">
        <v>595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596</v>
      </c>
      <c r="C3" s="144" t="s">
        <v>5</v>
      </c>
      <c r="D3" s="146" t="s">
        <v>214</v>
      </c>
      <c r="E3" s="154" t="s">
        <v>597</v>
      </c>
      <c r="F3" s="154" t="s">
        <v>598</v>
      </c>
      <c r="G3" s="148" t="s">
        <v>23</v>
      </c>
      <c r="H3" s="149" t="s">
        <v>38</v>
      </c>
      <c r="I3" s="150" t="s">
        <v>177</v>
      </c>
    </row>
    <row r="4" spans="2:12" s="67" customFormat="1">
      <c r="B4" s="249" t="s">
        <v>4</v>
      </c>
      <c r="C4" s="212" t="s">
        <v>592</v>
      </c>
      <c r="D4" s="239" t="s">
        <v>592</v>
      </c>
      <c r="E4" s="240"/>
      <c r="F4" s="240"/>
      <c r="G4" s="214" t="s">
        <v>806</v>
      </c>
      <c r="H4" s="215" t="s">
        <v>864</v>
      </c>
      <c r="I4" s="238" t="s">
        <v>865</v>
      </c>
    </row>
    <row r="5" spans="2:12" s="67" customFormat="1">
      <c r="B5" s="249" t="s">
        <v>4</v>
      </c>
      <c r="C5" s="212" t="s">
        <v>593</v>
      </c>
      <c r="D5" s="239" t="s">
        <v>599</v>
      </c>
      <c r="E5" s="240">
        <v>10</v>
      </c>
      <c r="F5" s="240"/>
      <c r="G5" s="214" t="s">
        <v>810</v>
      </c>
      <c r="H5" s="215" t="s">
        <v>866</v>
      </c>
      <c r="I5" s="238" t="s">
        <v>867</v>
      </c>
    </row>
    <row r="6" spans="2:12" s="67" customFormat="1">
      <c r="B6" s="249" t="s">
        <v>4</v>
      </c>
      <c r="C6" s="212" t="s">
        <v>600</v>
      </c>
      <c r="D6" s="239" t="s">
        <v>601</v>
      </c>
      <c r="E6" s="240">
        <v>10</v>
      </c>
      <c r="F6" s="240"/>
      <c r="G6" s="214" t="s">
        <v>807</v>
      </c>
      <c r="H6" s="215" t="s">
        <v>868</v>
      </c>
      <c r="I6" s="238" t="s">
        <v>869</v>
      </c>
    </row>
    <row r="7" spans="2:12" s="67" customFormat="1">
      <c r="B7" s="249" t="s">
        <v>4</v>
      </c>
      <c r="C7" s="212" t="s">
        <v>602</v>
      </c>
      <c r="D7" s="239" t="s">
        <v>603</v>
      </c>
      <c r="E7" s="240">
        <v>10</v>
      </c>
      <c r="F7" s="240"/>
      <c r="G7" s="214" t="s">
        <v>807</v>
      </c>
      <c r="H7" s="215" t="s">
        <v>870</v>
      </c>
      <c r="I7" s="238" t="s">
        <v>871</v>
      </c>
    </row>
    <row r="8" spans="2:12" s="67" customFormat="1">
      <c r="B8" s="249" t="s">
        <v>4</v>
      </c>
      <c r="C8" s="212" t="s">
        <v>604</v>
      </c>
      <c r="D8" s="239" t="s">
        <v>605</v>
      </c>
      <c r="E8" s="240" t="s">
        <v>606</v>
      </c>
      <c r="F8" s="240">
        <v>2</v>
      </c>
      <c r="G8" s="214" t="s">
        <v>808</v>
      </c>
      <c r="H8" s="215" t="s">
        <v>872</v>
      </c>
      <c r="I8" s="238" t="s">
        <v>873</v>
      </c>
    </row>
    <row r="9" spans="2:12" s="67" customFormat="1">
      <c r="B9" s="249" t="s">
        <v>4</v>
      </c>
      <c r="C9" s="212" t="s">
        <v>607</v>
      </c>
      <c r="D9" s="239" t="s">
        <v>605</v>
      </c>
      <c r="E9" s="240" t="s">
        <v>608</v>
      </c>
      <c r="F9" s="240">
        <v>1</v>
      </c>
      <c r="G9" s="214" t="s">
        <v>808</v>
      </c>
      <c r="H9" s="215" t="s">
        <v>874</v>
      </c>
      <c r="I9" s="238" t="s">
        <v>875</v>
      </c>
    </row>
    <row r="10" spans="2:12" s="67" customFormat="1">
      <c r="B10" s="249" t="s">
        <v>4</v>
      </c>
      <c r="C10" s="212" t="s">
        <v>609</v>
      </c>
      <c r="D10" s="239" t="s">
        <v>610</v>
      </c>
      <c r="E10" s="240">
        <v>2</v>
      </c>
      <c r="F10" s="240"/>
      <c r="G10" s="214" t="s">
        <v>810</v>
      </c>
      <c r="H10" s="215" t="s">
        <v>876</v>
      </c>
      <c r="I10" s="238" t="s">
        <v>877</v>
      </c>
    </row>
    <row r="11" spans="2:12" s="67" customFormat="1">
      <c r="B11" s="249" t="s">
        <v>4</v>
      </c>
      <c r="C11" s="212" t="s">
        <v>594</v>
      </c>
      <c r="D11" s="239" t="s">
        <v>594</v>
      </c>
      <c r="E11" s="240">
        <v>1</v>
      </c>
      <c r="F11" s="240"/>
      <c r="G11" s="214" t="s">
        <v>808</v>
      </c>
      <c r="H11" s="215" t="s">
        <v>878</v>
      </c>
      <c r="I11" s="238" t="s">
        <v>879</v>
      </c>
    </row>
    <row r="12" spans="2:12" s="67" customFormat="1">
      <c r="B12" s="134" t="s">
        <v>4</v>
      </c>
      <c r="C12" s="188" t="s">
        <v>616</v>
      </c>
      <c r="D12" s="235" t="s">
        <v>615</v>
      </c>
      <c r="E12" s="237" t="s">
        <v>373</v>
      </c>
      <c r="F12" s="237">
        <v>100</v>
      </c>
      <c r="G12" s="214" t="s">
        <v>809</v>
      </c>
      <c r="H12" s="215" t="s">
        <v>880</v>
      </c>
      <c r="I12" s="238" t="s">
        <v>881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430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9"/>
      <c r="D3" s="199"/>
      <c r="E3" s="199"/>
      <c r="F3" s="307"/>
      <c r="G3" s="307"/>
      <c r="H3" s="199"/>
      <c r="I3" s="178"/>
      <c r="J3" s="177"/>
      <c r="K3" s="177"/>
    </row>
    <row r="4" spans="2:12" ht="136.5">
      <c r="B4" s="143" t="s">
        <v>429</v>
      </c>
      <c r="C4" s="144" t="s">
        <v>5</v>
      </c>
      <c r="D4" s="144" t="s">
        <v>186</v>
      </c>
      <c r="E4" s="154" t="s">
        <v>436</v>
      </c>
      <c r="F4" s="154" t="s">
        <v>437</v>
      </c>
      <c r="G4" s="154" t="s">
        <v>438</v>
      </c>
      <c r="H4" s="149" t="s">
        <v>439</v>
      </c>
      <c r="I4" s="67"/>
      <c r="J4" s="67"/>
      <c r="K4" s="67"/>
      <c r="L4" s="67"/>
    </row>
    <row r="5" spans="2:12">
      <c r="B5" s="204" t="s">
        <v>4</v>
      </c>
      <c r="C5" s="207" t="s">
        <v>431</v>
      </c>
      <c r="D5" s="207">
        <v>0</v>
      </c>
      <c r="E5" s="208">
        <v>1</v>
      </c>
      <c r="F5" s="208">
        <v>0</v>
      </c>
      <c r="G5" s="208">
        <v>-1</v>
      </c>
      <c r="H5" s="209"/>
      <c r="I5" s="67"/>
      <c r="J5" s="67"/>
      <c r="K5" s="67"/>
      <c r="L5" s="67"/>
    </row>
    <row r="6" spans="2:12">
      <c r="B6" s="204" t="s">
        <v>4</v>
      </c>
      <c r="C6" s="205" t="s">
        <v>432</v>
      </c>
      <c r="D6" s="205">
        <v>1</v>
      </c>
      <c r="E6" s="206">
        <v>2</v>
      </c>
      <c r="F6" s="206">
        <v>15</v>
      </c>
      <c r="G6" s="206">
        <v>3</v>
      </c>
      <c r="H6" s="209"/>
      <c r="I6" s="67"/>
      <c r="J6" s="67"/>
      <c r="K6" s="67"/>
      <c r="L6" s="67"/>
    </row>
    <row r="7" spans="2:12">
      <c r="B7" s="201" t="s">
        <v>440</v>
      </c>
      <c r="C7" s="13"/>
      <c r="D7" s="13"/>
      <c r="E7" s="20"/>
      <c r="F7" s="20"/>
      <c r="G7" s="20"/>
      <c r="H7" s="162" t="s">
        <v>441</v>
      </c>
      <c r="I7" s="67"/>
      <c r="J7" s="67"/>
      <c r="K7" s="67"/>
      <c r="L7" s="67"/>
    </row>
    <row r="8" spans="2:12">
      <c r="B8" s="201" t="s">
        <v>440</v>
      </c>
      <c r="C8" s="13"/>
      <c r="D8" s="13"/>
      <c r="E8" s="20"/>
      <c r="F8" s="20"/>
      <c r="G8" s="20"/>
      <c r="H8" s="162" t="s">
        <v>442</v>
      </c>
      <c r="I8" s="67"/>
      <c r="J8" s="67"/>
      <c r="K8" s="67"/>
      <c r="L8" s="67"/>
    </row>
    <row r="9" spans="2:12">
      <c r="B9" s="201" t="s">
        <v>440</v>
      </c>
      <c r="C9" s="13"/>
      <c r="D9" s="13"/>
      <c r="E9" s="20"/>
      <c r="F9" s="20"/>
      <c r="G9" s="20"/>
      <c r="H9" s="162" t="s">
        <v>443</v>
      </c>
    </row>
    <row r="10" spans="2:12">
      <c r="B10" s="204" t="s">
        <v>4</v>
      </c>
      <c r="C10" s="207" t="s">
        <v>433</v>
      </c>
      <c r="D10" s="207">
        <v>2</v>
      </c>
      <c r="E10" s="208">
        <v>4</v>
      </c>
      <c r="F10" s="208">
        <v>30</v>
      </c>
      <c r="G10" s="208">
        <v>2.5</v>
      </c>
      <c r="H10" s="209"/>
    </row>
    <row r="11" spans="2:12">
      <c r="B11" s="201" t="s">
        <v>440</v>
      </c>
      <c r="C11" s="13"/>
      <c r="D11" s="13"/>
      <c r="E11" s="20"/>
      <c r="F11" s="20"/>
      <c r="G11" s="20"/>
      <c r="H11" s="162" t="s">
        <v>444</v>
      </c>
    </row>
    <row r="12" spans="2:12">
      <c r="B12" s="201" t="s">
        <v>440</v>
      </c>
      <c r="C12" s="13"/>
      <c r="D12" s="13"/>
      <c r="E12" s="20"/>
      <c r="F12" s="20"/>
      <c r="G12" s="20"/>
      <c r="H12" s="162" t="s">
        <v>445</v>
      </c>
    </row>
    <row r="13" spans="2:12">
      <c r="B13" s="201" t="s">
        <v>440</v>
      </c>
      <c r="C13" s="13"/>
      <c r="D13" s="13"/>
      <c r="E13" s="20"/>
      <c r="F13" s="20"/>
      <c r="G13" s="20"/>
      <c r="H13" s="162" t="s">
        <v>446</v>
      </c>
    </row>
    <row r="14" spans="2:12">
      <c r="B14" s="204" t="s">
        <v>4</v>
      </c>
      <c r="C14" s="207" t="s">
        <v>434</v>
      </c>
      <c r="D14" s="207">
        <v>3</v>
      </c>
      <c r="E14" s="208">
        <v>8</v>
      </c>
      <c r="F14" s="208">
        <v>45</v>
      </c>
      <c r="G14" s="208">
        <v>2.5</v>
      </c>
      <c r="H14" s="209"/>
    </row>
    <row r="15" spans="2:12">
      <c r="B15" s="201" t="s">
        <v>440</v>
      </c>
      <c r="C15" s="13"/>
      <c r="D15" s="13"/>
      <c r="E15" s="20"/>
      <c r="F15" s="20"/>
      <c r="G15" s="20"/>
      <c r="H15" s="162" t="s">
        <v>447</v>
      </c>
    </row>
    <row r="16" spans="2:12">
      <c r="B16" s="201" t="s">
        <v>440</v>
      </c>
      <c r="C16" s="13"/>
      <c r="D16" s="13"/>
      <c r="E16" s="20"/>
      <c r="F16" s="20"/>
      <c r="G16" s="20"/>
      <c r="H16" s="162" t="s">
        <v>448</v>
      </c>
    </row>
    <row r="17" spans="2:11">
      <c r="B17" s="201" t="s">
        <v>440</v>
      </c>
      <c r="C17" s="13"/>
      <c r="D17" s="13"/>
      <c r="E17" s="20"/>
      <c r="F17" s="20"/>
      <c r="G17" s="20"/>
      <c r="H17" s="162" t="s">
        <v>449</v>
      </c>
    </row>
    <row r="18" spans="2:11">
      <c r="B18" s="204" t="s">
        <v>4</v>
      </c>
      <c r="C18" s="207" t="s">
        <v>435</v>
      </c>
      <c r="D18" s="207">
        <v>4</v>
      </c>
      <c r="E18" s="208">
        <v>16</v>
      </c>
      <c r="F18" s="208">
        <v>70</v>
      </c>
      <c r="G18" s="208">
        <v>2</v>
      </c>
      <c r="H18" s="209"/>
    </row>
    <row r="19" spans="2:11">
      <c r="B19" s="201" t="s">
        <v>440</v>
      </c>
      <c r="C19" s="13"/>
      <c r="D19" s="13"/>
      <c r="E19" s="20"/>
      <c r="F19" s="20"/>
      <c r="G19" s="20"/>
      <c r="H19" s="162" t="s">
        <v>450</v>
      </c>
    </row>
    <row r="20" spans="2:11">
      <c r="B20" s="201" t="s">
        <v>440</v>
      </c>
      <c r="C20" s="13"/>
      <c r="D20" s="13"/>
      <c r="E20" s="20"/>
      <c r="F20" s="20"/>
      <c r="G20" s="20"/>
      <c r="H20" s="162" t="s">
        <v>451</v>
      </c>
    </row>
    <row r="21" spans="2:11">
      <c r="B21" s="201" t="s">
        <v>440</v>
      </c>
      <c r="C21" s="13"/>
      <c r="D21" s="13"/>
      <c r="E21" s="20"/>
      <c r="F21" s="20"/>
      <c r="G21" s="20"/>
      <c r="H21" s="162" t="s">
        <v>452</v>
      </c>
    </row>
    <row r="25" spans="2:11" ht="15.75" thickBot="1"/>
    <row r="26" spans="2:11" s="67" customFormat="1" ht="23.25">
      <c r="B26" s="12" t="s">
        <v>769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786</v>
      </c>
      <c r="C28" s="144" t="s">
        <v>5</v>
      </c>
      <c r="D28" s="144" t="s">
        <v>190</v>
      </c>
      <c r="E28" s="154" t="s">
        <v>784</v>
      </c>
      <c r="F28" s="154" t="s">
        <v>785</v>
      </c>
    </row>
    <row r="29" spans="2:11" s="67" customFormat="1">
      <c r="B29" s="204" t="s">
        <v>4</v>
      </c>
      <c r="C29" s="207" t="s">
        <v>770</v>
      </c>
      <c r="D29" s="207" t="s">
        <v>187</v>
      </c>
      <c r="E29" s="208" t="s">
        <v>787</v>
      </c>
      <c r="F29" s="208" t="s">
        <v>787</v>
      </c>
    </row>
    <row r="30" spans="2:11" s="67" customFormat="1">
      <c r="B30" s="204" t="s">
        <v>4</v>
      </c>
      <c r="C30" s="207" t="s">
        <v>771</v>
      </c>
      <c r="D30" s="207" t="s">
        <v>188</v>
      </c>
      <c r="E30" s="208" t="s">
        <v>787</v>
      </c>
      <c r="F30" s="208" t="s">
        <v>787</v>
      </c>
    </row>
    <row r="31" spans="2:11" s="67" customFormat="1">
      <c r="B31" s="204" t="s">
        <v>4</v>
      </c>
      <c r="C31" s="207" t="s">
        <v>772</v>
      </c>
      <c r="D31" s="207" t="s">
        <v>189</v>
      </c>
      <c r="E31" s="208" t="s">
        <v>787</v>
      </c>
      <c r="F31" s="208" t="s">
        <v>787</v>
      </c>
    </row>
    <row r="32" spans="2:11" s="67" customFormat="1">
      <c r="B32" s="204" t="s">
        <v>4</v>
      </c>
      <c r="C32" s="207" t="s">
        <v>773</v>
      </c>
      <c r="D32" s="207" t="s">
        <v>228</v>
      </c>
      <c r="E32" s="208" t="s">
        <v>787</v>
      </c>
      <c r="F32" s="208" t="s">
        <v>787</v>
      </c>
    </row>
    <row r="33" spans="2:6" s="67" customFormat="1">
      <c r="B33" s="204" t="s">
        <v>4</v>
      </c>
      <c r="C33" s="207" t="s">
        <v>774</v>
      </c>
      <c r="D33" s="207" t="s">
        <v>229</v>
      </c>
      <c r="E33" s="208" t="s">
        <v>787</v>
      </c>
      <c r="F33" s="208" t="s">
        <v>787</v>
      </c>
    </row>
    <row r="34" spans="2:6">
      <c r="B34" s="204" t="s">
        <v>4</v>
      </c>
      <c r="C34" s="207" t="s">
        <v>775</v>
      </c>
      <c r="D34" s="207" t="s">
        <v>230</v>
      </c>
      <c r="E34" s="208" t="s">
        <v>787</v>
      </c>
      <c r="F34" s="208" t="s">
        <v>787</v>
      </c>
    </row>
    <row r="35" spans="2:6">
      <c r="B35" s="204" t="s">
        <v>4</v>
      </c>
      <c r="C35" s="207" t="s">
        <v>776</v>
      </c>
      <c r="D35" s="207" t="s">
        <v>780</v>
      </c>
      <c r="E35" s="208" t="s">
        <v>787</v>
      </c>
      <c r="F35" s="208" t="s">
        <v>787</v>
      </c>
    </row>
    <row r="36" spans="2:6">
      <c r="B36" s="204" t="s">
        <v>4</v>
      </c>
      <c r="C36" s="207" t="s">
        <v>777</v>
      </c>
      <c r="D36" s="207" t="s">
        <v>781</v>
      </c>
      <c r="E36" s="208" t="s">
        <v>787</v>
      </c>
      <c r="F36" s="208" t="s">
        <v>787</v>
      </c>
    </row>
    <row r="37" spans="2:6">
      <c r="B37" s="204" t="s">
        <v>4</v>
      </c>
      <c r="C37" s="207" t="s">
        <v>778</v>
      </c>
      <c r="D37" s="207" t="s">
        <v>782</v>
      </c>
      <c r="E37" s="208" t="s">
        <v>787</v>
      </c>
      <c r="F37" s="208" t="s">
        <v>787</v>
      </c>
    </row>
    <row r="38" spans="2:6">
      <c r="B38" s="204" t="s">
        <v>4</v>
      </c>
      <c r="C38" s="207" t="s">
        <v>779</v>
      </c>
      <c r="D38" s="207" t="s">
        <v>783</v>
      </c>
      <c r="E38" s="208" t="s">
        <v>787</v>
      </c>
      <c r="F38" s="208" t="s">
        <v>787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L12" sqref="L12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7"/>
      <c r="B3" s="153"/>
      <c r="C3" s="10"/>
      <c r="D3" s="178" t="s">
        <v>268</v>
      </c>
      <c r="E3" s="10"/>
      <c r="F3" s="10"/>
      <c r="G3" s="10"/>
      <c r="H3" s="10"/>
      <c r="I3" s="178"/>
      <c r="J3" s="177"/>
      <c r="K3" s="177"/>
    </row>
    <row r="4" spans="1:11" ht="89.25">
      <c r="A4" s="67"/>
      <c r="B4" s="143" t="s">
        <v>264</v>
      </c>
      <c r="C4" s="144" t="s">
        <v>5</v>
      </c>
      <c r="D4" s="146" t="s">
        <v>266</v>
      </c>
      <c r="E4" s="163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4">
        <v>4.5</v>
      </c>
      <c r="F5" s="67"/>
      <c r="G5" s="67"/>
      <c r="H5" s="67"/>
      <c r="I5" s="67"/>
      <c r="J5" s="67"/>
      <c r="K5" s="67"/>
    </row>
    <row r="7" spans="1:11" ht="15.75" thickBot="1"/>
    <row r="8" spans="1:11" ht="23.25">
      <c r="B8" s="12" t="s">
        <v>1015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100.5">
      <c r="B10" s="143" t="s">
        <v>264</v>
      </c>
      <c r="C10" s="144" t="s">
        <v>5</v>
      </c>
      <c r="D10" s="146" t="s">
        <v>1017</v>
      </c>
      <c r="E10" s="163" t="s">
        <v>1018</v>
      </c>
      <c r="F10" s="144" t="s">
        <v>1019</v>
      </c>
      <c r="G10" s="144" t="s">
        <v>1020</v>
      </c>
      <c r="H10" s="144" t="s">
        <v>1021</v>
      </c>
    </row>
    <row r="11" spans="1:11">
      <c r="B11" s="156" t="s">
        <v>4</v>
      </c>
      <c r="C11" s="13" t="s">
        <v>1016</v>
      </c>
      <c r="D11" s="14">
        <v>0</v>
      </c>
      <c r="E11" s="14">
        <v>0</v>
      </c>
      <c r="F11">
        <v>0</v>
      </c>
      <c r="G11" s="67" t="s">
        <v>743</v>
      </c>
      <c r="H11" s="67">
        <v>1</v>
      </c>
    </row>
  </sheetData>
  <conditionalFormatting sqref="G11">
    <cfRule type="duplicateValues" dxfId="17" priority="1"/>
  </conditionalFormatting>
  <dataValidations count="2">
    <dataValidation allowBlank="1" showErrorMessage="1" prompt="percentage [0..1]" sqref="D5 D11"/>
    <dataValidation allowBlank="1" showErrorMessage="1" prompt="percentage [0..1]" sqref="E5 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9"/>
      <c r="C3" s="10"/>
      <c r="D3" s="10"/>
      <c r="E3" s="10"/>
      <c r="G3" s="10"/>
      <c r="H3" s="10" t="s">
        <v>292</v>
      </c>
      <c r="I3" s="67"/>
      <c r="J3" s="67"/>
    </row>
    <row r="4" spans="2:10" ht="119.25">
      <c r="B4" s="143" t="s">
        <v>287</v>
      </c>
      <c r="C4" s="143" t="s">
        <v>5</v>
      </c>
      <c r="D4" s="145" t="s">
        <v>186</v>
      </c>
      <c r="E4" s="154" t="s">
        <v>294</v>
      </c>
      <c r="F4" s="154" t="s">
        <v>295</v>
      </c>
      <c r="G4" s="154" t="s">
        <v>296</v>
      </c>
      <c r="H4" s="148" t="s">
        <v>291</v>
      </c>
      <c r="I4" s="148" t="s">
        <v>23</v>
      </c>
      <c r="J4" s="149" t="s">
        <v>38</v>
      </c>
    </row>
    <row r="5" spans="2:10">
      <c r="B5" s="134" t="s">
        <v>4</v>
      </c>
      <c r="C5" s="186" t="s">
        <v>293</v>
      </c>
      <c r="D5" s="132">
        <v>0</v>
      </c>
      <c r="E5" s="20" t="s">
        <v>306</v>
      </c>
      <c r="F5" s="20" t="b">
        <v>1</v>
      </c>
      <c r="G5" s="20" t="b">
        <v>1</v>
      </c>
      <c r="H5" s="15" t="s">
        <v>316</v>
      </c>
      <c r="I5" s="15"/>
      <c r="J5" s="21" t="s">
        <v>326</v>
      </c>
    </row>
    <row r="6" spans="2:10">
      <c r="B6" s="134" t="s">
        <v>4</v>
      </c>
      <c r="C6" s="186" t="s">
        <v>297</v>
      </c>
      <c r="D6" s="132">
        <v>1</v>
      </c>
      <c r="E6" s="20" t="s">
        <v>307</v>
      </c>
      <c r="F6" s="20" t="b">
        <v>1</v>
      </c>
      <c r="G6" s="20" t="b">
        <v>1</v>
      </c>
      <c r="H6" s="15" t="s">
        <v>317</v>
      </c>
      <c r="I6" s="15"/>
      <c r="J6" s="21" t="s">
        <v>327</v>
      </c>
    </row>
    <row r="7" spans="2:10">
      <c r="B7" s="136" t="s">
        <v>4</v>
      </c>
      <c r="C7" s="186" t="s">
        <v>298</v>
      </c>
      <c r="D7" s="138">
        <v>2</v>
      </c>
      <c r="E7" s="155" t="s">
        <v>308</v>
      </c>
      <c r="F7" s="20" t="b">
        <v>1</v>
      </c>
      <c r="G7" s="20" t="b">
        <v>1</v>
      </c>
      <c r="H7" s="15" t="s">
        <v>318</v>
      </c>
      <c r="I7" s="15"/>
      <c r="J7" s="21" t="s">
        <v>328</v>
      </c>
    </row>
    <row r="8" spans="2:10">
      <c r="B8" s="136" t="s">
        <v>4</v>
      </c>
      <c r="C8" s="186" t="s">
        <v>299</v>
      </c>
      <c r="D8" s="132">
        <v>3</v>
      </c>
      <c r="E8" s="20" t="s">
        <v>309</v>
      </c>
      <c r="F8" s="20" t="b">
        <v>1</v>
      </c>
      <c r="G8" s="20" t="b">
        <v>1</v>
      </c>
      <c r="H8" s="187" t="s">
        <v>319</v>
      </c>
      <c r="I8" s="15"/>
      <c r="J8" s="21" t="s">
        <v>329</v>
      </c>
    </row>
    <row r="9" spans="2:10">
      <c r="B9" s="136" t="s">
        <v>4</v>
      </c>
      <c r="C9" s="186" t="s">
        <v>300</v>
      </c>
      <c r="D9" s="138">
        <v>4</v>
      </c>
      <c r="E9" s="20" t="s">
        <v>310</v>
      </c>
      <c r="F9" s="20" t="b">
        <v>1</v>
      </c>
      <c r="G9" s="20" t="b">
        <v>1</v>
      </c>
      <c r="H9" s="187" t="s">
        <v>320</v>
      </c>
      <c r="I9" s="15"/>
      <c r="J9" s="21" t="s">
        <v>330</v>
      </c>
    </row>
    <row r="10" spans="2:10">
      <c r="B10" s="136" t="s">
        <v>4</v>
      </c>
      <c r="C10" s="186" t="s">
        <v>301</v>
      </c>
      <c r="D10" s="132">
        <v>5</v>
      </c>
      <c r="E10" s="20" t="s">
        <v>311</v>
      </c>
      <c r="F10" s="20" t="b">
        <v>1</v>
      </c>
      <c r="G10" s="20" t="b">
        <v>1</v>
      </c>
      <c r="H10" s="187" t="s">
        <v>321</v>
      </c>
      <c r="I10" s="15"/>
      <c r="J10" s="21" t="s">
        <v>331</v>
      </c>
    </row>
    <row r="11" spans="2:10">
      <c r="B11" s="136" t="s">
        <v>4</v>
      </c>
      <c r="C11" s="186" t="s">
        <v>302</v>
      </c>
      <c r="D11" s="138">
        <v>6</v>
      </c>
      <c r="E11" s="20" t="s">
        <v>312</v>
      </c>
      <c r="F11" s="20" t="b">
        <v>1</v>
      </c>
      <c r="G11" s="20" t="b">
        <v>1</v>
      </c>
      <c r="H11" s="187" t="s">
        <v>322</v>
      </c>
      <c r="I11" s="15"/>
      <c r="J11" s="21" t="s">
        <v>332</v>
      </c>
    </row>
    <row r="12" spans="2:10">
      <c r="B12" s="136" t="s">
        <v>4</v>
      </c>
      <c r="C12" s="186" t="s">
        <v>303</v>
      </c>
      <c r="D12" s="132">
        <v>7</v>
      </c>
      <c r="E12" s="20" t="s">
        <v>313</v>
      </c>
      <c r="F12" s="20" t="b">
        <v>1</v>
      </c>
      <c r="G12" s="20" t="b">
        <v>0</v>
      </c>
      <c r="H12" s="187" t="s">
        <v>323</v>
      </c>
      <c r="I12" s="15"/>
      <c r="J12" s="21" t="s">
        <v>333</v>
      </c>
    </row>
    <row r="13" spans="2:10">
      <c r="B13" s="136" t="s">
        <v>4</v>
      </c>
      <c r="C13" s="186" t="s">
        <v>304</v>
      </c>
      <c r="D13" s="138">
        <v>8</v>
      </c>
      <c r="E13" s="20" t="s">
        <v>314</v>
      </c>
      <c r="F13" s="20" t="b">
        <v>1</v>
      </c>
      <c r="G13" s="20" t="b">
        <v>1</v>
      </c>
      <c r="H13" s="187" t="s">
        <v>324</v>
      </c>
      <c r="I13" s="15"/>
      <c r="J13" s="21" t="s">
        <v>334</v>
      </c>
    </row>
    <row r="14" spans="2:10">
      <c r="B14" s="136" t="s">
        <v>4</v>
      </c>
      <c r="C14" s="186" t="s">
        <v>305</v>
      </c>
      <c r="D14" s="132">
        <v>9</v>
      </c>
      <c r="E14" s="20" t="s">
        <v>315</v>
      </c>
      <c r="F14" s="20" t="b">
        <v>1</v>
      </c>
      <c r="G14" s="20" t="b">
        <v>1</v>
      </c>
      <c r="H14" s="187" t="s">
        <v>325</v>
      </c>
      <c r="I14" s="15"/>
      <c r="J14" s="21" t="s">
        <v>335</v>
      </c>
    </row>
    <row r="19" spans="2:2">
      <c r="B19" s="183"/>
    </row>
    <row r="20" spans="2:2">
      <c r="B20" s="185"/>
    </row>
    <row r="21" spans="2:2">
      <c r="B21" s="185"/>
    </row>
    <row r="22" spans="2:2">
      <c r="B22" s="185"/>
    </row>
    <row r="23" spans="2:2">
      <c r="B23" s="185"/>
    </row>
    <row r="24" spans="2:2">
      <c r="B24" s="185"/>
    </row>
    <row r="25" spans="2:2">
      <c r="B25" s="185"/>
    </row>
    <row r="26" spans="2:2">
      <c r="B26" s="185"/>
    </row>
    <row r="27" spans="2:2">
      <c r="B27" s="185"/>
    </row>
    <row r="28" spans="2:2">
      <c r="B28" s="185"/>
    </row>
  </sheetData>
  <conditionalFormatting sqref="C5:C14">
    <cfRule type="duplicateValues" dxfId="16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7"/>
  <sheetViews>
    <sheetView topLeftCell="A28" zoomScale="98" zoomScaleNormal="98" zoomScalePageLayoutView="98" workbookViewId="0">
      <pane xSplit="3" topLeftCell="D1" activePane="topRight" state="frozen"/>
      <selection pane="topRight" activeCell="C5" sqref="C5:C7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944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945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946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228</v>
      </c>
      <c r="D8" s="132">
        <v>3</v>
      </c>
      <c r="E8" s="15" t="s">
        <v>947</v>
      </c>
      <c r="F8" s="162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229</v>
      </c>
      <c r="D9" s="132">
        <v>4</v>
      </c>
      <c r="E9" s="15" t="s">
        <v>948</v>
      </c>
      <c r="F9" s="162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6" customFormat="1" ht="75">
      <c r="H14" s="196" t="s">
        <v>220</v>
      </c>
      <c r="Q14" s="291" t="s">
        <v>246</v>
      </c>
      <c r="R14" s="291"/>
      <c r="S14" s="291"/>
      <c r="T14" s="291"/>
      <c r="U14" s="291" t="s">
        <v>247</v>
      </c>
      <c r="V14" s="291" t="s">
        <v>247</v>
      </c>
      <c r="W14" s="291"/>
      <c r="X14" s="291" t="s">
        <v>249</v>
      </c>
      <c r="Y14" s="291" t="s">
        <v>417</v>
      </c>
      <c r="Z14" s="291"/>
      <c r="AA14" s="291" t="s">
        <v>804</v>
      </c>
      <c r="AB14" s="291"/>
      <c r="AC14" s="291"/>
      <c r="AD14" s="291"/>
      <c r="AE14" s="291"/>
      <c r="AF14" s="291"/>
      <c r="AG14" s="291"/>
      <c r="AH14" s="291"/>
      <c r="AI14" s="291"/>
      <c r="AJ14" s="291"/>
      <c r="AN14" s="306" t="s">
        <v>978</v>
      </c>
      <c r="AO14" s="306"/>
      <c r="AP14" s="306"/>
      <c r="AQ14" s="306"/>
    </row>
    <row r="15" spans="2:43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4" t="s">
        <v>200</v>
      </c>
      <c r="K15" s="171" t="s">
        <v>232</v>
      </c>
      <c r="L15" s="167" t="s">
        <v>233</v>
      </c>
      <c r="M15" s="167" t="s">
        <v>976</v>
      </c>
      <c r="N15" s="167" t="s">
        <v>977</v>
      </c>
      <c r="O15" s="171" t="s">
        <v>234</v>
      </c>
      <c r="P15" s="154" t="s">
        <v>235</v>
      </c>
      <c r="Q15" s="167" t="s">
        <v>245</v>
      </c>
      <c r="R15" s="223" t="s">
        <v>655</v>
      </c>
      <c r="S15" s="223" t="s">
        <v>656</v>
      </c>
      <c r="T15" s="223" t="s">
        <v>657</v>
      </c>
      <c r="U15" s="171" t="s">
        <v>240</v>
      </c>
      <c r="V15" s="167" t="s">
        <v>241</v>
      </c>
      <c r="W15" s="171" t="s">
        <v>622</v>
      </c>
      <c r="X15" s="154" t="s">
        <v>244</v>
      </c>
      <c r="Y15" s="167" t="s">
        <v>243</v>
      </c>
      <c r="Z15" s="167" t="s">
        <v>802</v>
      </c>
      <c r="AA15" s="167" t="s">
        <v>803</v>
      </c>
      <c r="AB15" s="171" t="s">
        <v>248</v>
      </c>
      <c r="AC15" s="167" t="s">
        <v>805</v>
      </c>
      <c r="AD15" s="171" t="s">
        <v>416</v>
      </c>
      <c r="AE15" s="175" t="s">
        <v>191</v>
      </c>
      <c r="AF15" s="148" t="s">
        <v>192</v>
      </c>
      <c r="AG15" s="149" t="s">
        <v>38</v>
      </c>
      <c r="AH15" s="150" t="s">
        <v>177</v>
      </c>
      <c r="AI15" s="145" t="s">
        <v>623</v>
      </c>
      <c r="AJ15" s="213" t="s">
        <v>624</v>
      </c>
      <c r="AK15" s="292" t="s">
        <v>979</v>
      </c>
      <c r="AL15" s="292" t="s">
        <v>980</v>
      </c>
      <c r="AM15" s="293" t="s">
        <v>981</v>
      </c>
      <c r="AN15" s="293" t="s">
        <v>982</v>
      </c>
    </row>
    <row r="16" spans="2:43">
      <c r="B16" s="134" t="s">
        <v>4</v>
      </c>
      <c r="C16" s="13" t="s">
        <v>743</v>
      </c>
      <c r="D16" s="13" t="s">
        <v>187</v>
      </c>
      <c r="E16" s="132">
        <v>0</v>
      </c>
      <c r="F16" s="14">
        <v>0</v>
      </c>
      <c r="G16" s="133">
        <v>0</v>
      </c>
      <c r="H16" s="133">
        <v>8</v>
      </c>
      <c r="I16" s="133">
        <v>10</v>
      </c>
      <c r="J16" s="165">
        <v>150</v>
      </c>
      <c r="K16" s="168">
        <v>35</v>
      </c>
      <c r="L16" s="169">
        <v>45</v>
      </c>
      <c r="M16" s="294">
        <v>5.5</v>
      </c>
      <c r="N16" s="294">
        <v>1</v>
      </c>
      <c r="O16" s="168">
        <v>60</v>
      </c>
      <c r="P16" s="20">
        <v>80</v>
      </c>
      <c r="Q16" s="228">
        <v>0.8</v>
      </c>
      <c r="R16" s="169">
        <v>0.02</v>
      </c>
      <c r="S16" s="169">
        <v>45</v>
      </c>
      <c r="T16" s="169">
        <v>0.5</v>
      </c>
      <c r="U16" s="230">
        <v>0.46</v>
      </c>
      <c r="V16" s="228">
        <v>0.56000000000000005</v>
      </c>
      <c r="W16" s="168">
        <v>2</v>
      </c>
      <c r="X16" s="20">
        <v>18</v>
      </c>
      <c r="Y16" s="169">
        <v>11</v>
      </c>
      <c r="Z16" s="169">
        <v>250</v>
      </c>
      <c r="AA16" s="169">
        <v>4</v>
      </c>
      <c r="AB16" s="168">
        <v>6720</v>
      </c>
      <c r="AC16" s="169">
        <v>15</v>
      </c>
      <c r="AD16" s="168">
        <v>0.3</v>
      </c>
      <c r="AE16" s="176" t="s">
        <v>744</v>
      </c>
      <c r="AF16" s="15" t="s">
        <v>748</v>
      </c>
      <c r="AG16" s="21" t="str">
        <f>CONCATENATE("TID_",UPPER(dragonDefinitions[[#This Row],['[sku']]]),"_NAME")</f>
        <v>TID_DRAGON_BABY_NAME</v>
      </c>
      <c r="AH16" s="135" t="str">
        <f>CONCATENATE("TID_",UPPER(dragonDefinitions[[#This Row],['[sku']]]),"_DESC")</f>
        <v>TID_DRAGON_BABY_DESC</v>
      </c>
      <c r="AI16" s="67">
        <v>3.0000000000000001E-3</v>
      </c>
      <c r="AJ16" s="67" t="s">
        <v>661</v>
      </c>
      <c r="AK16" s="67">
        <v>17</v>
      </c>
      <c r="AL16" s="67">
        <v>6.55</v>
      </c>
      <c r="AM16" s="67">
        <v>9.4700000000000006</v>
      </c>
      <c r="AN16" s="67">
        <v>0.28000000000000003</v>
      </c>
    </row>
    <row r="17" spans="2:40">
      <c r="B17" s="134" t="s">
        <v>4</v>
      </c>
      <c r="C17" s="13" t="s">
        <v>725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320</v>
      </c>
      <c r="J17" s="165">
        <v>150</v>
      </c>
      <c r="K17" s="168">
        <v>35</v>
      </c>
      <c r="L17" s="169">
        <v>45</v>
      </c>
      <c r="M17" s="294">
        <v>5.5</v>
      </c>
      <c r="N17" s="294">
        <v>1</v>
      </c>
      <c r="O17" s="168">
        <v>100</v>
      </c>
      <c r="P17" s="20">
        <v>125</v>
      </c>
      <c r="Q17" s="228">
        <v>1</v>
      </c>
      <c r="R17" s="169">
        <v>0.02</v>
      </c>
      <c r="S17" s="169">
        <v>45</v>
      </c>
      <c r="T17" s="169">
        <v>0.5</v>
      </c>
      <c r="U17" s="230">
        <v>0.54</v>
      </c>
      <c r="V17" s="228">
        <v>0.64</v>
      </c>
      <c r="W17" s="168">
        <v>2</v>
      </c>
      <c r="X17" s="20">
        <v>18</v>
      </c>
      <c r="Y17" s="169">
        <v>11</v>
      </c>
      <c r="Z17" s="169">
        <v>275</v>
      </c>
      <c r="AA17" s="169">
        <v>4</v>
      </c>
      <c r="AB17" s="168">
        <v>8064</v>
      </c>
      <c r="AC17" s="169">
        <v>15</v>
      </c>
      <c r="AD17" s="168">
        <v>0.3</v>
      </c>
      <c r="AE17" s="176" t="s">
        <v>734</v>
      </c>
      <c r="AF17" s="15" t="s">
        <v>749</v>
      </c>
      <c r="AG17" s="21" t="str">
        <f>CONCATENATE("TID_",UPPER(dragonDefinitions[[#This Row],['[sku']]]),"_NAME")</f>
        <v>TID_DRAGON_FAT_NAME</v>
      </c>
      <c r="AH17" s="135" t="str">
        <f>CONCATENATE("TID_",UPPER(dragonDefinitions[[#This Row],['[sku']]]),"_DESC")</f>
        <v>TID_DRAGON_FAT_DESC</v>
      </c>
      <c r="AI17" s="67">
        <v>3.0000000000000001E-3</v>
      </c>
      <c r="AJ17" s="67" t="s">
        <v>661</v>
      </c>
      <c r="AK17" s="67">
        <v>17</v>
      </c>
      <c r="AL17" s="67">
        <v>6.55</v>
      </c>
      <c r="AM17" s="67">
        <v>9.4700000000000006</v>
      </c>
      <c r="AN17" s="67">
        <v>0.28000000000000003</v>
      </c>
    </row>
    <row r="18" spans="2:40">
      <c r="B18" s="136" t="s">
        <v>4</v>
      </c>
      <c r="C18" s="137" t="s">
        <v>726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2430</v>
      </c>
      <c r="J18" s="165">
        <v>150</v>
      </c>
      <c r="K18" s="168">
        <v>35</v>
      </c>
      <c r="L18" s="169">
        <v>45</v>
      </c>
      <c r="M18" s="294">
        <v>5.5</v>
      </c>
      <c r="N18" s="294">
        <v>1</v>
      </c>
      <c r="O18" s="168">
        <v>140</v>
      </c>
      <c r="P18" s="20">
        <v>170</v>
      </c>
      <c r="Q18" s="229">
        <v>1.2</v>
      </c>
      <c r="R18" s="169">
        <v>0.02</v>
      </c>
      <c r="S18" s="169">
        <v>45</v>
      </c>
      <c r="T18" s="169">
        <v>0.5</v>
      </c>
      <c r="U18" s="230">
        <v>0.64</v>
      </c>
      <c r="V18" s="228">
        <v>0.74</v>
      </c>
      <c r="W18" s="172">
        <v>2</v>
      </c>
      <c r="X18" s="155">
        <v>18</v>
      </c>
      <c r="Y18" s="170">
        <v>11</v>
      </c>
      <c r="Z18" s="169">
        <v>300</v>
      </c>
      <c r="AA18" s="169">
        <v>4</v>
      </c>
      <c r="AB18" s="172">
        <v>8640</v>
      </c>
      <c r="AC18" s="170">
        <v>15</v>
      </c>
      <c r="AD18" s="172">
        <v>0.3</v>
      </c>
      <c r="AE18" s="176" t="s">
        <v>735</v>
      </c>
      <c r="AF18" s="15" t="s">
        <v>750</v>
      </c>
      <c r="AG18" s="141" t="str">
        <f>CONCATENATE("TID_",UPPER(dragonDefinitions[[#This Row],['[sku']]]),"_NAME")</f>
        <v>TID_DRAGON_CROCODILE_NAME</v>
      </c>
      <c r="AH18" s="142" t="str">
        <f>CONCATENATE("TID_",UPPER(dragonDefinitions[[#This Row],['[sku']]]),"_DESC")</f>
        <v>TID_DRAGON_CROCODILE_DESC</v>
      </c>
      <c r="AI18" s="67">
        <v>3.0000000000000001E-3</v>
      </c>
      <c r="AJ18" s="67" t="s">
        <v>661</v>
      </c>
      <c r="AK18" s="67">
        <v>17</v>
      </c>
      <c r="AL18" s="67">
        <v>6.55</v>
      </c>
      <c r="AM18" s="67">
        <v>9.4700000000000006</v>
      </c>
      <c r="AN18" s="67">
        <v>0.28000000000000003</v>
      </c>
    </row>
    <row r="19" spans="2:40">
      <c r="B19" s="136" t="s">
        <v>4</v>
      </c>
      <c r="C19" s="137" t="s">
        <v>727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10240</v>
      </c>
      <c r="J19" s="165">
        <v>150</v>
      </c>
      <c r="K19" s="168">
        <v>35</v>
      </c>
      <c r="L19" s="169">
        <v>45</v>
      </c>
      <c r="M19" s="294">
        <v>5.5</v>
      </c>
      <c r="N19" s="294">
        <v>1</v>
      </c>
      <c r="O19" s="168">
        <v>180</v>
      </c>
      <c r="P19" s="20">
        <v>215</v>
      </c>
      <c r="Q19" s="228">
        <v>1.4</v>
      </c>
      <c r="R19" s="169">
        <v>0.02</v>
      </c>
      <c r="S19" s="169">
        <v>45</v>
      </c>
      <c r="T19" s="169">
        <v>0.5</v>
      </c>
      <c r="U19" s="224">
        <v>0.75</v>
      </c>
      <c r="V19" s="229">
        <v>0.85</v>
      </c>
      <c r="W19" s="168">
        <v>2</v>
      </c>
      <c r="X19" s="20">
        <v>18</v>
      </c>
      <c r="Y19" s="169">
        <v>11</v>
      </c>
      <c r="Z19" s="169">
        <v>325</v>
      </c>
      <c r="AA19" s="169">
        <v>5</v>
      </c>
      <c r="AB19" s="168">
        <v>9024</v>
      </c>
      <c r="AC19" s="169">
        <v>14</v>
      </c>
      <c r="AD19" s="168">
        <v>0.3</v>
      </c>
      <c r="AE19" s="176" t="s">
        <v>736</v>
      </c>
      <c r="AF19" s="15" t="s">
        <v>751</v>
      </c>
      <c r="AG19" s="141" t="str">
        <f>CONCATENATE("TID_",UPPER(dragonDefinitions[[#This Row],['[sku']]]),"_NAME")</f>
        <v>TID_DRAGON_BUG_NAME</v>
      </c>
      <c r="AH19" s="142" t="str">
        <f>CONCATENATE("TID_",UPPER(dragonDefinitions[[#This Row],['[sku']]]),"_DESC")</f>
        <v>TID_DRAGON_BUG_DESC</v>
      </c>
      <c r="AI19" s="67">
        <v>3.0000000000000001E-3</v>
      </c>
      <c r="AJ19" s="67" t="s">
        <v>661</v>
      </c>
      <c r="AK19" s="67">
        <v>17</v>
      </c>
      <c r="AL19" s="67">
        <v>6.55</v>
      </c>
      <c r="AM19" s="67">
        <v>9.4700000000000006</v>
      </c>
      <c r="AN19" s="67">
        <v>0.28000000000000003</v>
      </c>
    </row>
    <row r="20" spans="2:40">
      <c r="B20" s="136" t="s">
        <v>4</v>
      </c>
      <c r="C20" s="137" t="s">
        <v>728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31250</v>
      </c>
      <c r="J20" s="165">
        <v>150</v>
      </c>
      <c r="K20" s="168">
        <v>35</v>
      </c>
      <c r="L20" s="169">
        <v>45</v>
      </c>
      <c r="M20" s="294">
        <v>12.5</v>
      </c>
      <c r="N20" s="294">
        <v>5</v>
      </c>
      <c r="O20" s="168">
        <v>220</v>
      </c>
      <c r="P20" s="20">
        <v>260</v>
      </c>
      <c r="Q20" s="228">
        <v>1.6</v>
      </c>
      <c r="R20" s="169">
        <v>0.02</v>
      </c>
      <c r="S20" s="169">
        <v>45</v>
      </c>
      <c r="T20" s="169">
        <v>0.5</v>
      </c>
      <c r="U20" s="230">
        <v>0.88</v>
      </c>
      <c r="V20" s="228">
        <v>0.98</v>
      </c>
      <c r="W20" s="168">
        <v>2</v>
      </c>
      <c r="X20" s="20">
        <v>18</v>
      </c>
      <c r="Y20" s="169">
        <v>11</v>
      </c>
      <c r="Z20" s="169">
        <v>350</v>
      </c>
      <c r="AA20" s="169">
        <v>5</v>
      </c>
      <c r="AB20" s="168">
        <v>9600</v>
      </c>
      <c r="AC20" s="169">
        <v>14</v>
      </c>
      <c r="AD20" s="168">
        <v>0.3</v>
      </c>
      <c r="AE20" s="176" t="s">
        <v>737</v>
      </c>
      <c r="AF20" s="15" t="s">
        <v>752</v>
      </c>
      <c r="AG20" s="141" t="str">
        <f>CONCATENATE("TID_",UPPER(dragonDefinitions[[#This Row],['[sku']]]),"_NAME")</f>
        <v>TID_DRAGON_CHINESE_NAME</v>
      </c>
      <c r="AH20" s="142" t="str">
        <f>CONCATENATE("TID_",UPPER(dragonDefinitions[[#This Row],['[sku']]]),"_DESC")</f>
        <v>TID_DRAGON_CHINESE_DESC</v>
      </c>
      <c r="AI20" s="67">
        <v>3.0000000000000001E-3</v>
      </c>
      <c r="AJ20" s="67" t="s">
        <v>661</v>
      </c>
      <c r="AK20" s="67">
        <v>17</v>
      </c>
      <c r="AL20" s="67">
        <v>6.55</v>
      </c>
      <c r="AM20" s="67">
        <v>10.47</v>
      </c>
      <c r="AN20" s="67">
        <v>0.28000000000000003</v>
      </c>
    </row>
    <row r="21" spans="2:40">
      <c r="B21" s="136" t="s">
        <v>4</v>
      </c>
      <c r="C21" s="137" t="s">
        <v>729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77760</v>
      </c>
      <c r="J21" s="165">
        <v>150</v>
      </c>
      <c r="K21" s="168">
        <v>35</v>
      </c>
      <c r="L21" s="169">
        <v>45</v>
      </c>
      <c r="M21" s="294">
        <v>12.5</v>
      </c>
      <c r="N21" s="294">
        <v>5</v>
      </c>
      <c r="O21" s="168">
        <v>260</v>
      </c>
      <c r="P21" s="20">
        <v>305</v>
      </c>
      <c r="Q21" s="229">
        <v>1.8</v>
      </c>
      <c r="R21" s="169">
        <v>0.02</v>
      </c>
      <c r="S21" s="169">
        <v>45</v>
      </c>
      <c r="T21" s="169">
        <v>0.5</v>
      </c>
      <c r="U21" s="230">
        <v>1.04</v>
      </c>
      <c r="V21" s="228">
        <v>1.1400000000000001</v>
      </c>
      <c r="W21" s="168">
        <v>2</v>
      </c>
      <c r="X21" s="20">
        <v>18</v>
      </c>
      <c r="Y21" s="169">
        <v>11</v>
      </c>
      <c r="Z21" s="169">
        <v>375</v>
      </c>
      <c r="AA21" s="169">
        <v>5</v>
      </c>
      <c r="AB21" s="168">
        <v>9984</v>
      </c>
      <c r="AC21" s="169">
        <v>14</v>
      </c>
      <c r="AD21" s="168">
        <v>0.2</v>
      </c>
      <c r="AE21" s="176" t="s">
        <v>738</v>
      </c>
      <c r="AF21" s="15" t="s">
        <v>753</v>
      </c>
      <c r="AG21" s="141" t="str">
        <f>CONCATENATE("TID_",UPPER(dragonDefinitions[[#This Row],['[sku']]]),"_NAME")</f>
        <v>TID_DRAGON_REPTILE_NAME</v>
      </c>
      <c r="AH21" s="142" t="str">
        <f>CONCATENATE("TID_",UPPER(dragonDefinitions[[#This Row],['[sku']]]),"_DESC")</f>
        <v>TID_DRAGON_REPTILE_DESC</v>
      </c>
      <c r="AI21" s="67">
        <v>3.0000000000000001E-3</v>
      </c>
      <c r="AJ21" s="67" t="s">
        <v>661</v>
      </c>
      <c r="AK21" s="67">
        <v>17</v>
      </c>
      <c r="AL21" s="67">
        <v>6.55</v>
      </c>
      <c r="AM21" s="67">
        <v>10.47</v>
      </c>
      <c r="AN21" s="67">
        <v>0.28000000000000003</v>
      </c>
    </row>
    <row r="22" spans="2:40">
      <c r="B22" s="136" t="s">
        <v>4</v>
      </c>
      <c r="C22" s="137" t="s">
        <v>730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168070</v>
      </c>
      <c r="J22" s="165">
        <v>150</v>
      </c>
      <c r="K22" s="168">
        <v>35</v>
      </c>
      <c r="L22" s="169">
        <v>45</v>
      </c>
      <c r="M22" s="294">
        <v>12.5</v>
      </c>
      <c r="N22" s="294">
        <v>5</v>
      </c>
      <c r="O22" s="168">
        <v>300</v>
      </c>
      <c r="P22" s="20">
        <v>350</v>
      </c>
      <c r="Q22" s="228">
        <v>2</v>
      </c>
      <c r="R22" s="169">
        <v>0.02</v>
      </c>
      <c r="S22" s="169">
        <v>45</v>
      </c>
      <c r="T22" s="169">
        <v>0.5</v>
      </c>
      <c r="U22" s="230">
        <v>1.23</v>
      </c>
      <c r="V22" s="228">
        <v>1.33</v>
      </c>
      <c r="W22" s="168">
        <v>2</v>
      </c>
      <c r="X22" s="20">
        <v>65</v>
      </c>
      <c r="Y22" s="169">
        <v>35</v>
      </c>
      <c r="Z22" s="169">
        <v>400</v>
      </c>
      <c r="AA22" s="169">
        <v>6</v>
      </c>
      <c r="AB22" s="168">
        <v>10560</v>
      </c>
      <c r="AC22" s="169">
        <v>14</v>
      </c>
      <c r="AD22" s="168">
        <v>0.2</v>
      </c>
      <c r="AE22" s="176" t="s">
        <v>739</v>
      </c>
      <c r="AF22" s="15" t="s">
        <v>754</v>
      </c>
      <c r="AG22" s="141" t="str">
        <f>CONCATENATE("TID_",UPPER(dragonDefinitions[[#This Row],['[sku']]]),"_NAME")</f>
        <v>TID_DRAGON_CLASSIC_NAME</v>
      </c>
      <c r="AH22" s="142" t="str">
        <f>CONCATENATE("TID_",UPPER(dragonDefinitions[[#This Row],['[sku']]]),"_DESC")</f>
        <v>TID_DRAGON_CLASSIC_DESC</v>
      </c>
      <c r="AI22" s="67">
        <v>3.0000000000000001E-3</v>
      </c>
      <c r="AJ22" s="67" t="s">
        <v>661</v>
      </c>
      <c r="AK22" s="67">
        <v>17</v>
      </c>
      <c r="AL22" s="67">
        <v>6.55</v>
      </c>
      <c r="AM22" s="67">
        <v>10.47</v>
      </c>
      <c r="AN22" s="67">
        <v>0.28000000000000003</v>
      </c>
    </row>
    <row r="23" spans="2:40">
      <c r="B23" s="136" t="s">
        <v>4</v>
      </c>
      <c r="C23" s="137" t="s">
        <v>731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327680</v>
      </c>
      <c r="J23" s="165">
        <v>150</v>
      </c>
      <c r="K23" s="168">
        <v>35</v>
      </c>
      <c r="L23" s="169">
        <v>45</v>
      </c>
      <c r="M23" s="294">
        <v>25</v>
      </c>
      <c r="N23" s="294">
        <v>10</v>
      </c>
      <c r="O23" s="168">
        <v>340</v>
      </c>
      <c r="P23" s="20">
        <v>395</v>
      </c>
      <c r="Q23" s="228">
        <v>2.2000000000000002</v>
      </c>
      <c r="R23" s="169">
        <v>0.02</v>
      </c>
      <c r="S23" s="169">
        <v>45</v>
      </c>
      <c r="T23" s="169">
        <v>0.5</v>
      </c>
      <c r="U23" s="230">
        <v>1.44</v>
      </c>
      <c r="V23" s="228">
        <v>1.54</v>
      </c>
      <c r="W23" s="172">
        <v>2</v>
      </c>
      <c r="X23" s="155">
        <v>65</v>
      </c>
      <c r="Y23" s="170">
        <v>35</v>
      </c>
      <c r="Z23" s="169">
        <v>425</v>
      </c>
      <c r="AA23" s="169">
        <v>6</v>
      </c>
      <c r="AB23" s="172">
        <v>10944</v>
      </c>
      <c r="AC23" s="170">
        <v>16</v>
      </c>
      <c r="AD23" s="172">
        <v>0.1</v>
      </c>
      <c r="AE23" s="176" t="s">
        <v>740</v>
      </c>
      <c r="AF23" s="15" t="s">
        <v>755</v>
      </c>
      <c r="AG23" s="141" t="str">
        <f>CONCATENATE("TID_",UPPER(dragonDefinitions[[#This Row],['[sku']]]),"_NAME")</f>
        <v>TID_DRAGON_DEVIL_NAME</v>
      </c>
      <c r="AH23" s="142" t="str">
        <f>CONCATENATE("TID_",UPPER(dragonDefinitions[[#This Row],['[sku']]]),"_DESC")</f>
        <v>TID_DRAGON_DEVIL_DESC</v>
      </c>
      <c r="AI23" s="67">
        <v>3.0000000000000001E-3</v>
      </c>
      <c r="AJ23" s="67" t="s">
        <v>661</v>
      </c>
      <c r="AK23" s="67">
        <v>17</v>
      </c>
      <c r="AL23" s="67">
        <v>6.55</v>
      </c>
      <c r="AM23" s="67">
        <v>13.97</v>
      </c>
      <c r="AN23" s="67">
        <v>0.28000000000000003</v>
      </c>
    </row>
    <row r="24" spans="2:40">
      <c r="B24" s="136" t="s">
        <v>4</v>
      </c>
      <c r="C24" s="137" t="s">
        <v>732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590490</v>
      </c>
      <c r="J24" s="165">
        <v>150</v>
      </c>
      <c r="K24" s="168">
        <v>35</v>
      </c>
      <c r="L24" s="169">
        <v>45</v>
      </c>
      <c r="M24" s="294">
        <v>25</v>
      </c>
      <c r="N24" s="294">
        <v>10</v>
      </c>
      <c r="O24" s="168">
        <v>380</v>
      </c>
      <c r="P24" s="20">
        <v>440</v>
      </c>
      <c r="Q24" s="229">
        <v>2.4</v>
      </c>
      <c r="R24" s="169">
        <v>0.02</v>
      </c>
      <c r="S24" s="169">
        <v>45</v>
      </c>
      <c r="T24" s="169">
        <v>0.5</v>
      </c>
      <c r="U24" s="224">
        <v>1.7</v>
      </c>
      <c r="V24" s="229">
        <v>1.8</v>
      </c>
      <c r="W24" s="172">
        <v>2</v>
      </c>
      <c r="X24" s="155">
        <v>65</v>
      </c>
      <c r="Y24" s="170">
        <v>35</v>
      </c>
      <c r="Z24" s="169">
        <v>450</v>
      </c>
      <c r="AA24" s="169">
        <v>6</v>
      </c>
      <c r="AB24" s="172">
        <v>11520</v>
      </c>
      <c r="AC24" s="170">
        <v>16</v>
      </c>
      <c r="AD24" s="172">
        <v>0.1</v>
      </c>
      <c r="AE24" s="176" t="s">
        <v>741</v>
      </c>
      <c r="AF24" s="15" t="s">
        <v>756</v>
      </c>
      <c r="AG24" s="141" t="str">
        <f>CONCATENATE("TID_",UPPER(dragonDefinitions[[#This Row],['[sku']]]),"_NAME")</f>
        <v>TID_DRAGON_BALROG_NAME</v>
      </c>
      <c r="AH24" s="142" t="str">
        <f>CONCATENATE("TID_",UPPER(dragonDefinitions[[#This Row],['[sku']]]),"_DESC")</f>
        <v>TID_DRAGON_BALROG_DESC</v>
      </c>
      <c r="AI24" s="67">
        <v>3.0000000000000001E-3</v>
      </c>
      <c r="AJ24" s="67" t="s">
        <v>661</v>
      </c>
      <c r="AK24" s="67">
        <v>17</v>
      </c>
      <c r="AL24" s="67">
        <v>6.55</v>
      </c>
      <c r="AM24" s="67">
        <v>13.97</v>
      </c>
      <c r="AN24" s="67">
        <v>0.28000000000000003</v>
      </c>
    </row>
    <row r="25" spans="2:40">
      <c r="B25" s="136" t="s">
        <v>4</v>
      </c>
      <c r="C25" s="137" t="s">
        <v>733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1000000</v>
      </c>
      <c r="J25" s="165">
        <v>150</v>
      </c>
      <c r="K25" s="168">
        <v>35</v>
      </c>
      <c r="L25" s="169">
        <v>45</v>
      </c>
      <c r="M25" s="294">
        <v>25</v>
      </c>
      <c r="N25" s="294">
        <v>10</v>
      </c>
      <c r="O25" s="168">
        <v>420</v>
      </c>
      <c r="P25" s="20">
        <v>485</v>
      </c>
      <c r="Q25" s="228">
        <v>2.6</v>
      </c>
      <c r="R25" s="169">
        <v>0.02</v>
      </c>
      <c r="S25" s="169">
        <v>45</v>
      </c>
      <c r="T25" s="169">
        <v>0.5</v>
      </c>
      <c r="U25" s="224">
        <v>2</v>
      </c>
      <c r="V25" s="229">
        <v>2.1</v>
      </c>
      <c r="W25" s="172">
        <v>2</v>
      </c>
      <c r="X25" s="155">
        <v>65</v>
      </c>
      <c r="Y25" s="170">
        <v>35</v>
      </c>
      <c r="Z25" s="169">
        <v>475</v>
      </c>
      <c r="AA25" s="169">
        <v>7</v>
      </c>
      <c r="AB25" s="172">
        <v>11904</v>
      </c>
      <c r="AC25" s="170">
        <v>16</v>
      </c>
      <c r="AD25" s="172">
        <v>0.1</v>
      </c>
      <c r="AE25" s="176" t="s">
        <v>742</v>
      </c>
      <c r="AF25" s="15" t="s">
        <v>757</v>
      </c>
      <c r="AG25" s="158" t="str">
        <f>CONCATENATE("TID_",UPPER(dragonDefinitions[[#This Row],['[sku']]]),"_NAME")</f>
        <v>TID_DRAGON_TITAN_NAME</v>
      </c>
      <c r="AH25" s="159" t="str">
        <f>CONCATENATE("TID_",UPPER(dragonDefinitions[[#This Row],['[sku']]]),"_DESC")</f>
        <v>TID_DRAGON_TITAN_DESC</v>
      </c>
      <c r="AI25" s="67">
        <v>3.0000000000000001E-3</v>
      </c>
      <c r="AJ25" s="67" t="s">
        <v>661</v>
      </c>
      <c r="AK25" s="67">
        <v>17</v>
      </c>
      <c r="AL25" s="67">
        <v>6.55</v>
      </c>
      <c r="AM25" s="67">
        <v>13.97</v>
      </c>
      <c r="AN25" s="67">
        <v>0.28000000000000003</v>
      </c>
    </row>
    <row r="28" spans="2:40" ht="15.75" thickBot="1"/>
    <row r="29" spans="2:40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40">
      <c r="B30" s="153"/>
      <c r="C30" s="10"/>
      <c r="D30" s="10"/>
    </row>
    <row r="31" spans="2:40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40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620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7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3" t="s">
        <v>226</v>
      </c>
      <c r="I40" s="171" t="s">
        <v>236</v>
      </c>
      <c r="J40" s="167" t="s">
        <v>237</v>
      </c>
      <c r="K40" s="171" t="s">
        <v>238</v>
      </c>
      <c r="L40" s="167" t="s">
        <v>239</v>
      </c>
      <c r="M40" s="171" t="s">
        <v>621</v>
      </c>
      <c r="N40" s="173" t="s">
        <v>242</v>
      </c>
    </row>
    <row r="41" spans="2:28">
      <c r="B41" s="156" t="s">
        <v>4</v>
      </c>
      <c r="C41" s="13" t="str">
        <f>C16</f>
        <v>dragon_baby</v>
      </c>
      <c r="D41" s="14">
        <v>25</v>
      </c>
      <c r="E41" s="161">
        <v>50</v>
      </c>
      <c r="F41" s="161">
        <v>85</v>
      </c>
      <c r="G41" s="161">
        <v>120</v>
      </c>
      <c r="H41" s="164">
        <v>150</v>
      </c>
      <c r="I41" s="168">
        <v>0</v>
      </c>
      <c r="J41" s="169">
        <v>0.5</v>
      </c>
      <c r="K41" s="230">
        <v>17</v>
      </c>
      <c r="L41" s="228">
        <f>dragonSkillProgressionDefinitions[[#This Row],['[speedMin']]]+2</f>
        <v>19</v>
      </c>
      <c r="M41" s="168">
        <v>30</v>
      </c>
      <c r="N41" s="168">
        <v>35</v>
      </c>
    </row>
    <row r="42" spans="2:28">
      <c r="B42" s="156" t="s">
        <v>4</v>
      </c>
      <c r="C42" s="13" t="str">
        <f t="shared" ref="C42:C50" si="0">C17</f>
        <v>dragon_fat</v>
      </c>
      <c r="D42" s="14">
        <v>100</v>
      </c>
      <c r="E42" s="133">
        <v>200</v>
      </c>
      <c r="F42" s="133">
        <v>300</v>
      </c>
      <c r="G42" s="133">
        <v>400</v>
      </c>
      <c r="H42" s="165">
        <v>500</v>
      </c>
      <c r="I42" s="168">
        <v>0</v>
      </c>
      <c r="J42" s="169">
        <v>0.5</v>
      </c>
      <c r="K42" s="230">
        <v>18</v>
      </c>
      <c r="L42" s="228">
        <f>dragonSkillProgressionDefinitions[[#This Row],['[speedMin']]]+2</f>
        <v>20</v>
      </c>
      <c r="M42" s="168">
        <v>45</v>
      </c>
      <c r="N42" s="168">
        <v>50</v>
      </c>
    </row>
    <row r="43" spans="2:28">
      <c r="B43" s="156" t="s">
        <v>4</v>
      </c>
      <c r="C43" s="13" t="str">
        <f t="shared" si="0"/>
        <v>dragon_crocodile</v>
      </c>
      <c r="D43" s="139">
        <v>400</v>
      </c>
      <c r="E43" s="140">
        <v>575</v>
      </c>
      <c r="F43" s="140">
        <v>750</v>
      </c>
      <c r="G43" s="140">
        <v>925</v>
      </c>
      <c r="H43" s="166">
        <v>1100</v>
      </c>
      <c r="I43" s="168">
        <v>0</v>
      </c>
      <c r="J43" s="169">
        <v>0.5</v>
      </c>
      <c r="K43" s="230">
        <v>20</v>
      </c>
      <c r="L43" s="228">
        <f>dragonSkillProgressionDefinitions[[#This Row],['[speedMin']]]+2</f>
        <v>22</v>
      </c>
      <c r="M43" s="172">
        <v>60</v>
      </c>
      <c r="N43" s="168">
        <v>65</v>
      </c>
    </row>
    <row r="44" spans="2:28">
      <c r="B44" s="156" t="s">
        <v>4</v>
      </c>
      <c r="C44" s="13" t="str">
        <f t="shared" si="0"/>
        <v>dragon_bug</v>
      </c>
      <c r="D44" s="133">
        <v>1000</v>
      </c>
      <c r="E44" s="133">
        <v>1750</v>
      </c>
      <c r="F44" s="133">
        <v>2500</v>
      </c>
      <c r="G44" s="133">
        <v>3250</v>
      </c>
      <c r="H44" s="165">
        <v>4000</v>
      </c>
      <c r="I44" s="168">
        <v>0</v>
      </c>
      <c r="J44" s="169">
        <v>0.5</v>
      </c>
      <c r="K44" s="230">
        <v>22</v>
      </c>
      <c r="L44" s="228">
        <f>dragonSkillProgressionDefinitions[[#This Row],['[speedMin']]]+2</f>
        <v>24</v>
      </c>
      <c r="M44" s="168">
        <v>75</v>
      </c>
      <c r="N44" s="168">
        <v>80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5125</v>
      </c>
      <c r="F45" s="133">
        <v>6750</v>
      </c>
      <c r="G45" s="133">
        <v>8375</v>
      </c>
      <c r="H45" s="165">
        <v>10000</v>
      </c>
      <c r="I45" s="168">
        <v>0</v>
      </c>
      <c r="J45" s="169">
        <v>0.5</v>
      </c>
      <c r="K45" s="230">
        <v>23</v>
      </c>
      <c r="L45" s="228">
        <f>dragonSkillProgressionDefinitions[[#This Row],['[speedMin']]]+2</f>
        <v>25</v>
      </c>
      <c r="M45" s="168">
        <v>90</v>
      </c>
      <c r="N45" s="168">
        <v>95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5750</v>
      </c>
      <c r="F46" s="140">
        <v>10500</v>
      </c>
      <c r="G46" s="140">
        <v>15250</v>
      </c>
      <c r="H46" s="166">
        <v>20000</v>
      </c>
      <c r="I46" s="168">
        <v>0</v>
      </c>
      <c r="J46" s="169">
        <v>0.5</v>
      </c>
      <c r="K46" s="230">
        <v>25</v>
      </c>
      <c r="L46" s="228">
        <f>dragonSkillProgressionDefinitions[[#This Row],['[speedMin']]]+2</f>
        <v>27</v>
      </c>
      <c r="M46" s="168">
        <v>105</v>
      </c>
      <c r="N46" s="168">
        <v>110</v>
      </c>
    </row>
    <row r="47" spans="2:28">
      <c r="B47" s="156" t="s">
        <v>4</v>
      </c>
      <c r="C47" s="13" t="str">
        <f t="shared" si="0"/>
        <v>dragon_classic</v>
      </c>
      <c r="D47" s="133">
        <v>2000</v>
      </c>
      <c r="E47" s="133">
        <v>7750</v>
      </c>
      <c r="F47" s="133">
        <v>13500</v>
      </c>
      <c r="G47" s="133">
        <v>19250</v>
      </c>
      <c r="H47" s="165">
        <v>25000</v>
      </c>
      <c r="I47" s="168">
        <v>0</v>
      </c>
      <c r="J47" s="169">
        <v>0.5</v>
      </c>
      <c r="K47" s="230">
        <v>28</v>
      </c>
      <c r="L47" s="228">
        <f>dragonSkillProgressionDefinitions[[#This Row],['[speedMin']]]+2</f>
        <v>30</v>
      </c>
      <c r="M47" s="172">
        <v>120</v>
      </c>
      <c r="N47" s="168">
        <v>125</v>
      </c>
    </row>
    <row r="48" spans="2:28">
      <c r="B48" s="156" t="s">
        <v>4</v>
      </c>
      <c r="C48" s="13" t="str">
        <f t="shared" si="0"/>
        <v>dragon_devil</v>
      </c>
      <c r="D48" s="133">
        <v>2500</v>
      </c>
      <c r="E48" s="133">
        <v>9375</v>
      </c>
      <c r="F48" s="133">
        <v>16250</v>
      </c>
      <c r="G48" s="133">
        <v>23125</v>
      </c>
      <c r="H48" s="165">
        <v>30000</v>
      </c>
      <c r="I48" s="168">
        <v>0</v>
      </c>
      <c r="J48" s="169">
        <v>0.5</v>
      </c>
      <c r="K48" s="230">
        <v>30</v>
      </c>
      <c r="L48" s="228">
        <f>dragonSkillProgressionDefinitions[[#This Row],['[speedMin']]]+2</f>
        <v>32</v>
      </c>
      <c r="M48" s="168">
        <v>135</v>
      </c>
      <c r="N48" s="168">
        <v>140</v>
      </c>
    </row>
    <row r="49" spans="2:14">
      <c r="B49" s="156" t="s">
        <v>4</v>
      </c>
      <c r="C49" s="13" t="str">
        <f t="shared" si="0"/>
        <v>dragon_balrog</v>
      </c>
      <c r="D49" s="133">
        <v>3000</v>
      </c>
      <c r="E49" s="133">
        <v>11000</v>
      </c>
      <c r="F49" s="133">
        <v>19000</v>
      </c>
      <c r="G49" s="133">
        <v>27000</v>
      </c>
      <c r="H49" s="165">
        <v>35000</v>
      </c>
      <c r="I49" s="168">
        <v>0</v>
      </c>
      <c r="J49" s="169">
        <v>0.5</v>
      </c>
      <c r="K49" s="230">
        <v>32</v>
      </c>
      <c r="L49" s="228">
        <f>dragonSkillProgressionDefinitions[[#This Row],['[speedMin']]]+2</f>
        <v>34</v>
      </c>
      <c r="M49" s="168">
        <v>150</v>
      </c>
      <c r="N49" s="168">
        <v>155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16250</v>
      </c>
      <c r="F50" s="133">
        <v>27500</v>
      </c>
      <c r="G50" s="133">
        <v>38750</v>
      </c>
      <c r="H50" s="165">
        <v>50000</v>
      </c>
      <c r="I50" s="168">
        <v>0</v>
      </c>
      <c r="J50" s="169">
        <v>0.5</v>
      </c>
      <c r="K50" s="230">
        <v>35</v>
      </c>
      <c r="L50" s="228">
        <f>dragonSkillProgressionDefinitions[[#This Row],['[speedMin']]]+2</f>
        <v>37</v>
      </c>
      <c r="M50" s="168">
        <v>165</v>
      </c>
      <c r="N50" s="168">
        <v>170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7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3" t="s">
        <v>653</v>
      </c>
      <c r="F56" s="163" t="s">
        <v>654</v>
      </c>
      <c r="G56" s="163" t="s">
        <v>652</v>
      </c>
      <c r="H56" s="163" t="s">
        <v>254</v>
      </c>
      <c r="I56" s="225" t="s">
        <v>665</v>
      </c>
      <c r="J56" s="144" t="s">
        <v>666</v>
      </c>
      <c r="K56" s="225" t="s">
        <v>667</v>
      </c>
      <c r="L56" s="144" t="s">
        <v>918</v>
      </c>
      <c r="M56" s="144" t="s">
        <v>919</v>
      </c>
    </row>
    <row r="57" spans="2:14">
      <c r="B57" s="156" t="s">
        <v>4</v>
      </c>
      <c r="C57" s="13" t="s">
        <v>252</v>
      </c>
      <c r="D57" s="14">
        <v>0.2</v>
      </c>
      <c r="E57" s="164">
        <v>0.5</v>
      </c>
      <c r="F57" s="164">
        <v>0.08</v>
      </c>
      <c r="G57" s="164">
        <v>0.2</v>
      </c>
      <c r="H57" s="164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mergeCells count="1">
    <mergeCell ref="AN14:AQ14"/>
  </mergeCells>
  <phoneticPr fontId="42" type="noConversion"/>
  <conditionalFormatting sqref="C16:C25">
    <cfRule type="duplicateValues" dxfId="15" priority="3"/>
  </conditionalFormatting>
  <conditionalFormatting sqref="C32:C34">
    <cfRule type="duplicateValues" dxfId="14" priority="2"/>
  </conditionalFormatting>
  <conditionalFormatting sqref="C41:C50">
    <cfRule type="duplicateValues" dxfId="13" priority="1"/>
  </conditionalFormatting>
  <conditionalFormatting sqref="C5:C9">
    <cfRule type="duplicateValues" dxfId="12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B1:AF158"/>
  <sheetViews>
    <sheetView tabSelected="1" topLeftCell="A126" workbookViewId="0">
      <selection activeCell="G150" sqref="G150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19.42578125" style="67" customWidth="1"/>
    <col min="6" max="6" width="24.7109375" style="67" customWidth="1"/>
    <col min="7" max="7" width="25.42578125" style="67" customWidth="1"/>
    <col min="8" max="8" width="22" style="67" customWidth="1"/>
    <col min="9" max="13" width="12" style="67" customWidth="1"/>
    <col min="14" max="14" width="26" style="67" customWidth="1"/>
    <col min="15" max="17" width="12" style="67" customWidth="1"/>
    <col min="18" max="18" width="27.42578125" style="67" customWidth="1"/>
    <col min="19" max="19" width="27.85546875" style="67" customWidth="1"/>
    <col min="20" max="20" width="25.140625" style="67" customWidth="1"/>
    <col min="21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455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568</v>
      </c>
      <c r="C3" s="202"/>
      <c r="D3" s="202"/>
      <c r="E3" s="202"/>
      <c r="F3" s="307"/>
      <c r="G3" s="307"/>
      <c r="H3" s="202"/>
      <c r="I3" s="178"/>
      <c r="J3" s="177"/>
    </row>
    <row r="4" spans="2:25" ht="134.25">
      <c r="B4" s="143" t="s">
        <v>456</v>
      </c>
      <c r="C4" s="144" t="s">
        <v>5</v>
      </c>
    </row>
    <row r="5" spans="2:25">
      <c r="B5" s="136" t="s">
        <v>4</v>
      </c>
      <c r="C5" s="13" t="s">
        <v>457</v>
      </c>
    </row>
    <row r="6" spans="2:25">
      <c r="B6" s="136" t="s">
        <v>4</v>
      </c>
      <c r="C6" s="13" t="s">
        <v>458</v>
      </c>
    </row>
    <row r="7" spans="2:25">
      <c r="B7" s="136" t="s">
        <v>4</v>
      </c>
      <c r="C7" s="13" t="s">
        <v>459</v>
      </c>
    </row>
    <row r="8" spans="2:25">
      <c r="B8" s="136" t="s">
        <v>4</v>
      </c>
      <c r="C8" s="13" t="s">
        <v>460</v>
      </c>
    </row>
    <row r="9" spans="2:25">
      <c r="B9" s="136" t="s">
        <v>4</v>
      </c>
      <c r="C9" s="13" t="s">
        <v>461</v>
      </c>
    </row>
    <row r="10" spans="2:25">
      <c r="B10" s="136" t="s">
        <v>4</v>
      </c>
      <c r="C10" s="13" t="s">
        <v>462</v>
      </c>
    </row>
    <row r="11" spans="2:25">
      <c r="B11" s="136" t="s">
        <v>4</v>
      </c>
      <c r="C11" s="200" t="s">
        <v>463</v>
      </c>
    </row>
    <row r="12" spans="2:25">
      <c r="B12" s="136" t="s">
        <v>4</v>
      </c>
      <c r="C12" s="13" t="s">
        <v>217</v>
      </c>
    </row>
    <row r="13" spans="2:25">
      <c r="B13" s="295" t="s">
        <v>4</v>
      </c>
      <c r="C13" s="200" t="s">
        <v>991</v>
      </c>
    </row>
    <row r="15" spans="2:25" ht="15.75" thickBot="1"/>
    <row r="16" spans="2:25" ht="23.25">
      <c r="B16" s="12" t="s">
        <v>454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32" s="5" customFormat="1">
      <c r="B17" s="203"/>
      <c r="C17" s="203"/>
      <c r="D17" s="203"/>
      <c r="E17" s="203"/>
      <c r="F17" s="307"/>
      <c r="G17" s="307"/>
      <c r="H17" s="203"/>
      <c r="I17" s="178"/>
      <c r="J17" s="203"/>
      <c r="O17" s="5" t="s">
        <v>476</v>
      </c>
      <c r="P17" s="5" t="s">
        <v>477</v>
      </c>
      <c r="V17" s="178" t="s">
        <v>629</v>
      </c>
      <c r="W17" s="178"/>
      <c r="X17" s="178"/>
      <c r="Y17" s="178"/>
    </row>
    <row r="18" spans="2:32" ht="126">
      <c r="B18" s="143" t="s">
        <v>453</v>
      </c>
      <c r="C18" s="144" t="s">
        <v>5</v>
      </c>
      <c r="D18" s="144" t="s">
        <v>464</v>
      </c>
      <c r="E18" s="147" t="s">
        <v>465</v>
      </c>
      <c r="F18" s="147" t="s">
        <v>466</v>
      </c>
      <c r="G18" s="147" t="s">
        <v>467</v>
      </c>
      <c r="H18" s="147" t="s">
        <v>468</v>
      </c>
      <c r="I18" s="147" t="s">
        <v>469</v>
      </c>
      <c r="J18" s="147" t="s">
        <v>470</v>
      </c>
      <c r="K18" s="147" t="s">
        <v>471</v>
      </c>
      <c r="L18" s="147" t="s">
        <v>472</v>
      </c>
      <c r="M18" s="154" t="s">
        <v>473</v>
      </c>
      <c r="N18" s="154" t="s">
        <v>474</v>
      </c>
      <c r="O18" s="154" t="s">
        <v>475</v>
      </c>
      <c r="P18" s="154" t="s">
        <v>791</v>
      </c>
      <c r="Q18" s="154" t="s">
        <v>792</v>
      </c>
      <c r="R18" s="154" t="s">
        <v>995</v>
      </c>
      <c r="S18" s="154" t="s">
        <v>996</v>
      </c>
      <c r="T18" s="154" t="s">
        <v>997</v>
      </c>
      <c r="U18" s="154" t="s">
        <v>998</v>
      </c>
      <c r="V18" s="154" t="s">
        <v>793</v>
      </c>
      <c r="W18" s="145" t="s">
        <v>479</v>
      </c>
      <c r="X18" s="145" t="s">
        <v>478</v>
      </c>
      <c r="Y18" s="145" t="s">
        <v>480</v>
      </c>
      <c r="Z18" s="145" t="s">
        <v>481</v>
      </c>
      <c r="AA18" s="149" t="s">
        <v>38</v>
      </c>
      <c r="AB18" s="150" t="s">
        <v>177</v>
      </c>
      <c r="AC18" s="221" t="s">
        <v>625</v>
      </c>
      <c r="AD18" s="149" t="s">
        <v>626</v>
      </c>
      <c r="AE18" s="149" t="s">
        <v>627</v>
      </c>
      <c r="AF18" s="149" t="s">
        <v>628</v>
      </c>
    </row>
    <row r="19" spans="2:32">
      <c r="B19" s="205" t="s">
        <v>4</v>
      </c>
      <c r="C19" s="205" t="s">
        <v>678</v>
      </c>
      <c r="D19" s="205" t="s">
        <v>458</v>
      </c>
      <c r="E19" s="217">
        <v>200</v>
      </c>
      <c r="F19" s="217">
        <v>7</v>
      </c>
      <c r="G19" s="217">
        <v>0</v>
      </c>
      <c r="H19" s="217">
        <v>25</v>
      </c>
      <c r="I19" s="217">
        <v>0</v>
      </c>
      <c r="J19" s="217">
        <v>10</v>
      </c>
      <c r="K19" s="217">
        <v>0</v>
      </c>
      <c r="L19" s="217">
        <v>0</v>
      </c>
      <c r="M19" s="206" t="b">
        <v>1</v>
      </c>
      <c r="N19" s="206">
        <v>2</v>
      </c>
      <c r="O19" s="206">
        <v>2</v>
      </c>
      <c r="P19" s="206" t="b">
        <v>0</v>
      </c>
      <c r="Q19" s="206"/>
      <c r="R19" s="206">
        <v>0</v>
      </c>
      <c r="S19" s="206">
        <v>0</v>
      </c>
      <c r="T19" s="206">
        <v>0</v>
      </c>
      <c r="U19" s="206">
        <v>0</v>
      </c>
      <c r="V19" s="206">
        <v>1</v>
      </c>
      <c r="W19" s="218">
        <v>0.25</v>
      </c>
      <c r="X19" s="218">
        <v>0.25</v>
      </c>
      <c r="Y19" s="218">
        <v>0</v>
      </c>
      <c r="Z19" s="218">
        <v>0</v>
      </c>
      <c r="AA19" s="209" t="s">
        <v>567</v>
      </c>
      <c r="AB19" s="209"/>
      <c r="AC19" s="209" t="s">
        <v>644</v>
      </c>
      <c r="AD19" s="209" t="s">
        <v>645</v>
      </c>
      <c r="AE19" s="209"/>
      <c r="AF19" s="209"/>
    </row>
    <row r="20" spans="2:32">
      <c r="B20" s="205" t="s">
        <v>4</v>
      </c>
      <c r="C20" s="205" t="s">
        <v>491</v>
      </c>
      <c r="D20" s="205" t="s">
        <v>458</v>
      </c>
      <c r="E20" s="217">
        <v>20</v>
      </c>
      <c r="F20" s="217">
        <v>7</v>
      </c>
      <c r="G20" s="217">
        <v>0</v>
      </c>
      <c r="H20" s="217">
        <v>25</v>
      </c>
      <c r="I20" s="217">
        <v>0</v>
      </c>
      <c r="J20" s="217">
        <v>9</v>
      </c>
      <c r="K20" s="217">
        <v>0.08</v>
      </c>
      <c r="L20" s="217">
        <v>0</v>
      </c>
      <c r="M20" s="206" t="b">
        <v>1</v>
      </c>
      <c r="N20" s="206">
        <v>2</v>
      </c>
      <c r="O20" s="206">
        <v>5</v>
      </c>
      <c r="P20" s="206" t="b">
        <v>1</v>
      </c>
      <c r="Q20" s="206">
        <v>1</v>
      </c>
      <c r="R20" s="206" t="b">
        <v>1</v>
      </c>
      <c r="S20" s="206">
        <v>0</v>
      </c>
      <c r="T20" s="206">
        <v>0</v>
      </c>
      <c r="U20" s="206">
        <v>0</v>
      </c>
      <c r="V20" s="206">
        <v>100</v>
      </c>
      <c r="W20" s="218">
        <v>0.25</v>
      </c>
      <c r="X20" s="218">
        <v>0.25</v>
      </c>
      <c r="Y20" s="218">
        <v>0</v>
      </c>
      <c r="Z20" s="218">
        <v>0</v>
      </c>
      <c r="AA20" s="209" t="s">
        <v>492</v>
      </c>
      <c r="AB20" s="209"/>
      <c r="AC20" s="209" t="s">
        <v>638</v>
      </c>
      <c r="AD20" s="209" t="s">
        <v>639</v>
      </c>
      <c r="AE20" s="209"/>
      <c r="AF20" s="209"/>
    </row>
    <row r="21" spans="2:32">
      <c r="B21" s="205" t="s">
        <v>4</v>
      </c>
      <c r="C21" s="205" t="s">
        <v>960</v>
      </c>
      <c r="D21" s="205" t="s">
        <v>458</v>
      </c>
      <c r="E21" s="217">
        <v>30</v>
      </c>
      <c r="F21" s="217">
        <v>5</v>
      </c>
      <c r="G21" s="217">
        <v>0</v>
      </c>
      <c r="H21" s="217">
        <v>10</v>
      </c>
      <c r="I21" s="217">
        <v>0</v>
      </c>
      <c r="J21" s="217">
        <v>2</v>
      </c>
      <c r="K21" s="217">
        <v>0.16</v>
      </c>
      <c r="L21" s="217">
        <v>0</v>
      </c>
      <c r="M21" s="206" t="b">
        <v>1</v>
      </c>
      <c r="N21" s="206">
        <v>1</v>
      </c>
      <c r="O21" s="206">
        <v>2.2999999999999998</v>
      </c>
      <c r="P21" s="206" t="b">
        <v>0</v>
      </c>
      <c r="Q21" s="206">
        <v>0</v>
      </c>
      <c r="R21" s="206">
        <v>0</v>
      </c>
      <c r="S21" s="206">
        <v>0</v>
      </c>
      <c r="T21" s="206">
        <v>0</v>
      </c>
      <c r="U21" s="206">
        <v>0</v>
      </c>
      <c r="V21" s="206">
        <v>50</v>
      </c>
      <c r="W21" s="218">
        <v>0</v>
      </c>
      <c r="X21" s="218">
        <v>0</v>
      </c>
      <c r="Y21" s="218">
        <v>0</v>
      </c>
      <c r="Z21" s="218">
        <v>0</v>
      </c>
      <c r="AA21" s="209" t="s">
        <v>964</v>
      </c>
      <c r="AB21" s="209"/>
      <c r="AC21" s="209"/>
      <c r="AD21" s="209"/>
      <c r="AE21" s="209"/>
      <c r="AF21" s="209"/>
    </row>
    <row r="22" spans="2:32">
      <c r="B22" s="205" t="s">
        <v>4</v>
      </c>
      <c r="C22" s="205" t="s">
        <v>961</v>
      </c>
      <c r="D22" s="205" t="s">
        <v>458</v>
      </c>
      <c r="E22" s="217">
        <v>70</v>
      </c>
      <c r="F22" s="217">
        <v>5</v>
      </c>
      <c r="G22" s="217">
        <v>0</v>
      </c>
      <c r="H22" s="217">
        <v>10</v>
      </c>
      <c r="I22" s="217">
        <v>0</v>
      </c>
      <c r="J22" s="217">
        <v>2</v>
      </c>
      <c r="K22" s="217">
        <v>0.16</v>
      </c>
      <c r="L22" s="217">
        <v>0</v>
      </c>
      <c r="M22" s="206" t="b">
        <v>1</v>
      </c>
      <c r="N22" s="206">
        <v>1</v>
      </c>
      <c r="O22" s="206">
        <v>2.2999999999999998</v>
      </c>
      <c r="P22" s="206" t="b">
        <v>0</v>
      </c>
      <c r="Q22" s="206">
        <v>0</v>
      </c>
      <c r="R22" s="206">
        <v>0</v>
      </c>
      <c r="S22" s="206">
        <v>0</v>
      </c>
      <c r="T22" s="206">
        <v>0</v>
      </c>
      <c r="U22" s="206">
        <v>0</v>
      </c>
      <c r="V22" s="206">
        <v>50</v>
      </c>
      <c r="W22" s="218">
        <v>0</v>
      </c>
      <c r="X22" s="218">
        <v>0</v>
      </c>
      <c r="Y22" s="218">
        <v>0</v>
      </c>
      <c r="Z22" s="218">
        <v>0</v>
      </c>
      <c r="AA22" s="209" t="s">
        <v>965</v>
      </c>
      <c r="AB22" s="209"/>
      <c r="AC22" s="209"/>
      <c r="AD22" s="209"/>
      <c r="AE22" s="209"/>
      <c r="AF22" s="209"/>
    </row>
    <row r="23" spans="2:32">
      <c r="B23" s="205" t="s">
        <v>4</v>
      </c>
      <c r="C23" s="205" t="s">
        <v>560</v>
      </c>
      <c r="D23" s="205" t="s">
        <v>458</v>
      </c>
      <c r="E23" s="217">
        <v>20</v>
      </c>
      <c r="F23" s="217">
        <v>3</v>
      </c>
      <c r="G23" s="217">
        <v>0</v>
      </c>
      <c r="H23" s="217">
        <v>20</v>
      </c>
      <c r="I23" s="217">
        <v>0</v>
      </c>
      <c r="J23" s="217">
        <v>1</v>
      </c>
      <c r="K23" s="217">
        <v>0.08</v>
      </c>
      <c r="L23" s="217">
        <v>0</v>
      </c>
      <c r="M23" s="206" t="b">
        <v>1</v>
      </c>
      <c r="N23" s="206">
        <v>1</v>
      </c>
      <c r="O23" s="206">
        <v>3.1</v>
      </c>
      <c r="P23" s="206" t="b">
        <v>1</v>
      </c>
      <c r="Q23" s="206">
        <v>0</v>
      </c>
      <c r="R23" s="206" t="b">
        <v>1</v>
      </c>
      <c r="S23" s="206">
        <v>0</v>
      </c>
      <c r="T23" s="206">
        <v>0</v>
      </c>
      <c r="U23" s="206">
        <v>0</v>
      </c>
      <c r="V23" s="206">
        <v>50</v>
      </c>
      <c r="W23" s="218">
        <v>0.25</v>
      </c>
      <c r="X23" s="218">
        <v>0.25</v>
      </c>
      <c r="Y23" s="218">
        <v>0</v>
      </c>
      <c r="Z23" s="218">
        <v>0</v>
      </c>
      <c r="AA23" s="209" t="s">
        <v>561</v>
      </c>
      <c r="AB23" s="209"/>
      <c r="AC23" s="209" t="s">
        <v>640</v>
      </c>
      <c r="AD23" s="209" t="s">
        <v>641</v>
      </c>
      <c r="AE23" s="209"/>
      <c r="AF23" s="209"/>
    </row>
    <row r="24" spans="2:32">
      <c r="B24" s="205" t="s">
        <v>4</v>
      </c>
      <c r="C24" s="205" t="s">
        <v>675</v>
      </c>
      <c r="D24" s="205" t="s">
        <v>458</v>
      </c>
      <c r="E24" s="217">
        <v>20</v>
      </c>
      <c r="F24" s="217">
        <v>5</v>
      </c>
      <c r="G24" s="217">
        <v>0</v>
      </c>
      <c r="H24" s="217">
        <v>10</v>
      </c>
      <c r="I24" s="217">
        <v>0</v>
      </c>
      <c r="J24" s="217">
        <v>3</v>
      </c>
      <c r="K24" s="217">
        <v>0.08</v>
      </c>
      <c r="L24" s="217">
        <v>0</v>
      </c>
      <c r="M24" s="206" t="b">
        <v>1</v>
      </c>
      <c r="N24" s="206">
        <v>0</v>
      </c>
      <c r="O24" s="206">
        <v>1</v>
      </c>
      <c r="P24" s="206" t="b">
        <v>0</v>
      </c>
      <c r="Q24" s="206"/>
      <c r="R24" s="206">
        <v>0</v>
      </c>
      <c r="S24" s="206">
        <v>0</v>
      </c>
      <c r="T24" s="206">
        <v>0</v>
      </c>
      <c r="U24" s="206">
        <v>0</v>
      </c>
      <c r="V24" s="206">
        <v>1</v>
      </c>
      <c r="W24" s="218">
        <v>0.1</v>
      </c>
      <c r="X24" s="218">
        <v>0.1</v>
      </c>
      <c r="Y24" s="218">
        <v>1</v>
      </c>
      <c r="Z24" s="218">
        <v>0</v>
      </c>
      <c r="AA24" s="209" t="s">
        <v>487</v>
      </c>
      <c r="AB24" s="209"/>
      <c r="AC24" s="209" t="s">
        <v>636</v>
      </c>
      <c r="AD24" s="209" t="s">
        <v>637</v>
      </c>
      <c r="AE24" s="209" t="s">
        <v>565</v>
      </c>
      <c r="AF24" s="209"/>
    </row>
    <row r="25" spans="2:32">
      <c r="B25" s="205" t="s">
        <v>4</v>
      </c>
      <c r="C25" s="205" t="s">
        <v>482</v>
      </c>
      <c r="D25" s="205" t="s">
        <v>458</v>
      </c>
      <c r="E25" s="217">
        <v>40</v>
      </c>
      <c r="F25" s="217">
        <v>3</v>
      </c>
      <c r="G25" s="217">
        <v>0</v>
      </c>
      <c r="H25" s="217">
        <v>15</v>
      </c>
      <c r="I25" s="217">
        <v>0</v>
      </c>
      <c r="J25" s="217">
        <v>3</v>
      </c>
      <c r="K25" s="217">
        <v>0.08</v>
      </c>
      <c r="L25" s="217">
        <v>0</v>
      </c>
      <c r="M25" s="206" t="b">
        <v>1</v>
      </c>
      <c r="N25" s="206">
        <v>0</v>
      </c>
      <c r="O25" s="206">
        <v>1.7</v>
      </c>
      <c r="P25" s="206" t="b">
        <v>0</v>
      </c>
      <c r="Q25" s="206"/>
      <c r="R25" s="206">
        <v>0</v>
      </c>
      <c r="S25" s="206">
        <v>0</v>
      </c>
      <c r="T25" s="206">
        <v>0</v>
      </c>
      <c r="U25" s="206">
        <v>0</v>
      </c>
      <c r="V25" s="206">
        <v>1</v>
      </c>
      <c r="W25" s="218">
        <v>0</v>
      </c>
      <c r="X25" s="218">
        <v>0</v>
      </c>
      <c r="Y25" s="218">
        <v>1</v>
      </c>
      <c r="Z25" s="218">
        <v>0</v>
      </c>
      <c r="AA25" s="209" t="s">
        <v>483</v>
      </c>
      <c r="AB25" s="209"/>
      <c r="AC25" s="209"/>
      <c r="AD25" s="209"/>
      <c r="AE25" s="209" t="s">
        <v>566</v>
      </c>
      <c r="AF25" s="209"/>
    </row>
    <row r="26" spans="2:32">
      <c r="B26" s="205" t="s">
        <v>4</v>
      </c>
      <c r="C26" s="205" t="s">
        <v>373</v>
      </c>
      <c r="D26" s="205" t="s">
        <v>458</v>
      </c>
      <c r="E26" s="217">
        <v>11</v>
      </c>
      <c r="F26" s="217">
        <v>2</v>
      </c>
      <c r="G26" s="217">
        <v>0</v>
      </c>
      <c r="H26" s="217">
        <v>2</v>
      </c>
      <c r="I26" s="217">
        <v>0</v>
      </c>
      <c r="J26" s="217">
        <v>1</v>
      </c>
      <c r="K26" s="217">
        <v>0.16</v>
      </c>
      <c r="L26" s="217">
        <v>0</v>
      </c>
      <c r="M26" s="206" t="b">
        <v>1</v>
      </c>
      <c r="N26" s="206">
        <v>0</v>
      </c>
      <c r="O26" s="206">
        <v>1</v>
      </c>
      <c r="P26" s="206" t="b">
        <v>0</v>
      </c>
      <c r="Q26" s="206"/>
      <c r="R26" s="206">
        <v>0</v>
      </c>
      <c r="S26" s="206">
        <v>0</v>
      </c>
      <c r="T26" s="206">
        <v>0</v>
      </c>
      <c r="U26" s="206">
        <v>0</v>
      </c>
      <c r="V26" s="206">
        <v>1</v>
      </c>
      <c r="W26" s="218">
        <v>0.25</v>
      </c>
      <c r="X26" s="218">
        <v>0.25</v>
      </c>
      <c r="Y26" s="218">
        <v>0</v>
      </c>
      <c r="Z26" s="218">
        <v>0</v>
      </c>
      <c r="AA26" s="209" t="s">
        <v>484</v>
      </c>
      <c r="AB26" s="209"/>
      <c r="AC26" s="209" t="s">
        <v>630</v>
      </c>
      <c r="AD26" s="209" t="s">
        <v>631</v>
      </c>
      <c r="AE26" s="209"/>
      <c r="AF26" s="209"/>
    </row>
    <row r="27" spans="2:32">
      <c r="B27" s="205" t="s">
        <v>4</v>
      </c>
      <c r="C27" s="205" t="s">
        <v>374</v>
      </c>
      <c r="D27" s="205" t="s">
        <v>458</v>
      </c>
      <c r="E27" s="217">
        <v>11</v>
      </c>
      <c r="F27" s="217">
        <v>2</v>
      </c>
      <c r="G27" s="217">
        <v>0</v>
      </c>
      <c r="H27" s="217">
        <v>3</v>
      </c>
      <c r="I27" s="217">
        <v>5</v>
      </c>
      <c r="J27" s="217">
        <v>9</v>
      </c>
      <c r="K27" s="217">
        <v>0.08</v>
      </c>
      <c r="L27" s="217">
        <v>0</v>
      </c>
      <c r="M27" s="206" t="b">
        <v>1</v>
      </c>
      <c r="N27" s="206">
        <v>0</v>
      </c>
      <c r="O27" s="206">
        <v>1.5</v>
      </c>
      <c r="P27" s="206" t="b">
        <v>0</v>
      </c>
      <c r="Q27" s="206"/>
      <c r="R27" s="206">
        <v>0</v>
      </c>
      <c r="S27" s="206">
        <v>0</v>
      </c>
      <c r="T27" s="206">
        <v>0</v>
      </c>
      <c r="U27" s="206">
        <v>0</v>
      </c>
      <c r="V27" s="206">
        <v>1</v>
      </c>
      <c r="W27" s="218">
        <v>0.25</v>
      </c>
      <c r="X27" s="218">
        <v>0.25</v>
      </c>
      <c r="Y27" s="218">
        <v>0</v>
      </c>
      <c r="Z27" s="218">
        <v>0</v>
      </c>
      <c r="AA27" s="209" t="s">
        <v>559</v>
      </c>
      <c r="AB27" s="209"/>
      <c r="AC27" s="209" t="s">
        <v>632</v>
      </c>
      <c r="AD27" s="209" t="s">
        <v>633</v>
      </c>
      <c r="AE27" s="209"/>
      <c r="AF27" s="209"/>
    </row>
    <row r="28" spans="2:32">
      <c r="B28" s="205" t="s">
        <v>4</v>
      </c>
      <c r="C28" s="205" t="s">
        <v>375</v>
      </c>
      <c r="D28" s="205" t="s">
        <v>458</v>
      </c>
      <c r="E28" s="217">
        <v>20</v>
      </c>
      <c r="F28" s="217">
        <v>2</v>
      </c>
      <c r="G28" s="217">
        <v>0</v>
      </c>
      <c r="H28" s="217">
        <v>10</v>
      </c>
      <c r="I28" s="217">
        <v>0</v>
      </c>
      <c r="J28" s="217">
        <v>3</v>
      </c>
      <c r="K28" s="217">
        <v>0.16</v>
      </c>
      <c r="L28" s="217">
        <v>0</v>
      </c>
      <c r="M28" s="206" t="b">
        <v>1</v>
      </c>
      <c r="N28" s="206">
        <v>0</v>
      </c>
      <c r="O28" s="206">
        <v>2.5</v>
      </c>
      <c r="P28" s="206" t="b">
        <v>0</v>
      </c>
      <c r="Q28" s="206"/>
      <c r="R28" s="206" t="b">
        <v>1</v>
      </c>
      <c r="S28" s="206">
        <v>0</v>
      </c>
      <c r="T28" s="206">
        <v>0</v>
      </c>
      <c r="U28" s="206">
        <v>0</v>
      </c>
      <c r="V28" s="206">
        <v>1</v>
      </c>
      <c r="W28" s="218">
        <v>0.1</v>
      </c>
      <c r="X28" s="218">
        <v>0.1</v>
      </c>
      <c r="Y28" s="218">
        <v>0</v>
      </c>
      <c r="Z28" s="218">
        <v>0</v>
      </c>
      <c r="AA28" s="209" t="s">
        <v>562</v>
      </c>
      <c r="AB28" s="209"/>
      <c r="AC28" s="209" t="s">
        <v>642</v>
      </c>
      <c r="AD28" s="209" t="s">
        <v>643</v>
      </c>
      <c r="AE28" s="209"/>
      <c r="AF28" s="209"/>
    </row>
    <row r="29" spans="2:32">
      <c r="B29" s="205" t="s">
        <v>4</v>
      </c>
      <c r="C29" s="205" t="s">
        <v>676</v>
      </c>
      <c r="D29" s="205" t="s">
        <v>458</v>
      </c>
      <c r="E29" s="217">
        <v>20</v>
      </c>
      <c r="F29" s="217">
        <v>1</v>
      </c>
      <c r="G29" s="217">
        <v>0</v>
      </c>
      <c r="H29" s="217">
        <v>2</v>
      </c>
      <c r="I29" s="217">
        <v>0</v>
      </c>
      <c r="J29" s="217">
        <v>1</v>
      </c>
      <c r="K29" s="217">
        <v>0.16</v>
      </c>
      <c r="L29" s="217">
        <v>0</v>
      </c>
      <c r="M29" s="206" t="b">
        <v>1</v>
      </c>
      <c r="N29" s="206">
        <v>0</v>
      </c>
      <c r="O29" s="206">
        <v>1</v>
      </c>
      <c r="P29" s="206" t="b">
        <v>0</v>
      </c>
      <c r="Q29" s="206"/>
      <c r="R29" s="206">
        <v>0</v>
      </c>
      <c r="S29" s="206">
        <v>0</v>
      </c>
      <c r="T29" s="206">
        <v>0</v>
      </c>
      <c r="U29" s="206">
        <v>0</v>
      </c>
      <c r="V29" s="206">
        <v>1</v>
      </c>
      <c r="W29" s="218">
        <v>0.05</v>
      </c>
      <c r="X29" s="218">
        <v>0.05</v>
      </c>
      <c r="Y29" s="218">
        <v>1</v>
      </c>
      <c r="Z29" s="218">
        <v>0</v>
      </c>
      <c r="AA29" s="209" t="s">
        <v>487</v>
      </c>
      <c r="AB29" s="209"/>
      <c r="AC29" s="209" t="s">
        <v>636</v>
      </c>
      <c r="AD29" s="209" t="s">
        <v>637</v>
      </c>
      <c r="AE29" s="209" t="s">
        <v>565</v>
      </c>
      <c r="AF29" s="209"/>
    </row>
    <row r="30" spans="2:32">
      <c r="B30" s="205" t="s">
        <v>4</v>
      </c>
      <c r="C30" s="205" t="s">
        <v>659</v>
      </c>
      <c r="D30" s="205" t="s">
        <v>458</v>
      </c>
      <c r="E30" s="217">
        <v>20</v>
      </c>
      <c r="F30" s="217">
        <v>1</v>
      </c>
      <c r="G30" s="217">
        <v>0</v>
      </c>
      <c r="H30" s="217">
        <v>2</v>
      </c>
      <c r="I30" s="217">
        <v>0</v>
      </c>
      <c r="J30" s="217">
        <v>3</v>
      </c>
      <c r="K30" s="217">
        <v>0.16</v>
      </c>
      <c r="L30" s="217">
        <v>0</v>
      </c>
      <c r="M30" s="206" t="b">
        <v>1</v>
      </c>
      <c r="N30" s="206">
        <v>0</v>
      </c>
      <c r="O30" s="206">
        <v>0.1</v>
      </c>
      <c r="P30" s="206" t="b">
        <v>0</v>
      </c>
      <c r="Q30" s="206"/>
      <c r="R30" s="206">
        <v>0</v>
      </c>
      <c r="S30" s="206">
        <v>0</v>
      </c>
      <c r="T30" s="206">
        <v>0</v>
      </c>
      <c r="U30" s="206">
        <v>0</v>
      </c>
      <c r="V30" s="206">
        <v>1</v>
      </c>
      <c r="W30" s="218">
        <v>0.05</v>
      </c>
      <c r="X30" s="218">
        <v>0.05</v>
      </c>
      <c r="Y30" s="218">
        <v>0</v>
      </c>
      <c r="Z30" s="218">
        <v>0</v>
      </c>
      <c r="AA30" s="209" t="s">
        <v>660</v>
      </c>
      <c r="AB30" s="209"/>
      <c r="AC30" s="209" t="s">
        <v>630</v>
      </c>
      <c r="AD30" s="209" t="s">
        <v>631</v>
      </c>
      <c r="AE30" s="209"/>
      <c r="AF30" s="209"/>
    </row>
    <row r="31" spans="2:32">
      <c r="B31" s="205" t="s">
        <v>4</v>
      </c>
      <c r="C31" s="205" t="s">
        <v>662</v>
      </c>
      <c r="D31" s="205" t="s">
        <v>458</v>
      </c>
      <c r="E31" s="217">
        <v>10</v>
      </c>
      <c r="F31" s="217">
        <v>1</v>
      </c>
      <c r="G31" s="217">
        <v>0</v>
      </c>
      <c r="H31" s="217">
        <v>2</v>
      </c>
      <c r="I31" s="217">
        <v>0</v>
      </c>
      <c r="J31" s="217">
        <v>1</v>
      </c>
      <c r="K31" s="217">
        <v>0.16</v>
      </c>
      <c r="L31" s="217">
        <v>0</v>
      </c>
      <c r="M31" s="206" t="b">
        <v>1</v>
      </c>
      <c r="N31" s="206">
        <v>0</v>
      </c>
      <c r="O31" s="206">
        <v>0.1</v>
      </c>
      <c r="P31" s="206" t="b">
        <v>0</v>
      </c>
      <c r="Q31" s="206"/>
      <c r="R31" s="206">
        <v>0</v>
      </c>
      <c r="S31" s="206">
        <v>0</v>
      </c>
      <c r="T31" s="206">
        <v>0</v>
      </c>
      <c r="U31" s="206">
        <v>0</v>
      </c>
      <c r="V31" s="206">
        <v>1</v>
      </c>
      <c r="W31" s="218">
        <v>0.05</v>
      </c>
      <c r="X31" s="218">
        <v>0.05</v>
      </c>
      <c r="Y31" s="218">
        <v>0</v>
      </c>
      <c r="Z31" s="218">
        <v>0</v>
      </c>
      <c r="AA31" s="209" t="s">
        <v>660</v>
      </c>
      <c r="AB31" s="209"/>
      <c r="AC31" s="209" t="s">
        <v>630</v>
      </c>
      <c r="AD31" s="209" t="s">
        <v>631</v>
      </c>
      <c r="AE31" s="209"/>
      <c r="AF31" s="209"/>
    </row>
    <row r="32" spans="2:32">
      <c r="B32" s="205" t="s">
        <v>4</v>
      </c>
      <c r="C32" s="205" t="s">
        <v>485</v>
      </c>
      <c r="D32" s="205" t="s">
        <v>458</v>
      </c>
      <c r="E32" s="217">
        <v>20</v>
      </c>
      <c r="F32" s="217">
        <v>1</v>
      </c>
      <c r="G32" s="217">
        <v>0</v>
      </c>
      <c r="H32" s="217">
        <v>2</v>
      </c>
      <c r="I32" s="217">
        <v>0</v>
      </c>
      <c r="J32" s="217">
        <v>3</v>
      </c>
      <c r="K32" s="217">
        <v>0.16</v>
      </c>
      <c r="L32" s="217">
        <v>0</v>
      </c>
      <c r="M32" s="206" t="b">
        <v>1</v>
      </c>
      <c r="N32" s="206">
        <v>0</v>
      </c>
      <c r="O32" s="206">
        <v>1</v>
      </c>
      <c r="P32" s="206" t="b">
        <v>0</v>
      </c>
      <c r="Q32" s="206"/>
      <c r="R32" s="206">
        <v>0</v>
      </c>
      <c r="S32" s="206">
        <v>0</v>
      </c>
      <c r="T32" s="206">
        <v>0</v>
      </c>
      <c r="U32" s="206">
        <v>0</v>
      </c>
      <c r="V32" s="206">
        <v>1</v>
      </c>
      <c r="W32" s="218">
        <v>0.05</v>
      </c>
      <c r="X32" s="218">
        <v>0.05</v>
      </c>
      <c r="Y32" s="218">
        <v>0</v>
      </c>
      <c r="Z32" s="218">
        <v>0</v>
      </c>
      <c r="AA32" s="209" t="s">
        <v>486</v>
      </c>
      <c r="AB32" s="209"/>
      <c r="AC32" s="209" t="s">
        <v>634</v>
      </c>
      <c r="AD32" s="209" t="s">
        <v>635</v>
      </c>
      <c r="AE32" s="209"/>
      <c r="AF32" s="209"/>
    </row>
    <row r="33" spans="2:32">
      <c r="B33" s="205" t="s">
        <v>4</v>
      </c>
      <c r="C33" s="205" t="s">
        <v>962</v>
      </c>
      <c r="D33" s="205" t="s">
        <v>458</v>
      </c>
      <c r="E33" s="217">
        <v>70</v>
      </c>
      <c r="F33" s="217">
        <v>5</v>
      </c>
      <c r="G33" s="217">
        <v>0</v>
      </c>
      <c r="H33" s="217">
        <v>5</v>
      </c>
      <c r="I33" s="217">
        <v>0</v>
      </c>
      <c r="J33" s="217">
        <v>1</v>
      </c>
      <c r="K33" s="217">
        <v>0.16</v>
      </c>
      <c r="L33" s="217">
        <v>0</v>
      </c>
      <c r="M33" s="206" t="b">
        <v>1</v>
      </c>
      <c r="N33" s="206">
        <v>0</v>
      </c>
      <c r="O33" s="206"/>
      <c r="P33" s="206" t="b">
        <v>0</v>
      </c>
      <c r="Q33" s="206"/>
      <c r="R33" s="206">
        <v>0</v>
      </c>
      <c r="S33" s="206">
        <v>0</v>
      </c>
      <c r="T33" s="206">
        <v>0</v>
      </c>
      <c r="U33" s="206">
        <v>0</v>
      </c>
      <c r="V33" s="206"/>
      <c r="W33" s="218">
        <v>0</v>
      </c>
      <c r="X33" s="218">
        <v>0</v>
      </c>
      <c r="Y33" s="218">
        <v>0</v>
      </c>
      <c r="Z33" s="218">
        <v>0</v>
      </c>
      <c r="AA33" s="209" t="s">
        <v>966</v>
      </c>
      <c r="AB33" s="209"/>
      <c r="AC33" s="209"/>
      <c r="AD33" s="209"/>
      <c r="AE33" s="209"/>
      <c r="AF33" s="209"/>
    </row>
    <row r="34" spans="2:32">
      <c r="B34" s="205" t="s">
        <v>4</v>
      </c>
      <c r="C34" s="205" t="s">
        <v>963</v>
      </c>
      <c r="D34" s="205" t="s">
        <v>458</v>
      </c>
      <c r="E34" s="217">
        <v>300</v>
      </c>
      <c r="F34" s="217">
        <v>0</v>
      </c>
      <c r="G34" s="217">
        <v>1</v>
      </c>
      <c r="H34" s="217">
        <v>200</v>
      </c>
      <c r="I34" s="217">
        <v>0</v>
      </c>
      <c r="J34" s="217">
        <v>1</v>
      </c>
      <c r="K34" s="217">
        <v>0</v>
      </c>
      <c r="L34" s="217">
        <v>1</v>
      </c>
      <c r="M34" s="206" t="b">
        <v>1</v>
      </c>
      <c r="N34" s="206">
        <v>0</v>
      </c>
      <c r="O34" s="206"/>
      <c r="P34" s="206" t="b">
        <v>0</v>
      </c>
      <c r="Q34" s="206"/>
      <c r="R34" s="206">
        <v>0</v>
      </c>
      <c r="S34" s="206">
        <v>0</v>
      </c>
      <c r="T34" s="206">
        <v>0</v>
      </c>
      <c r="U34" s="206">
        <v>0</v>
      </c>
      <c r="V34" s="206"/>
      <c r="W34" s="218">
        <v>0</v>
      </c>
      <c r="X34" s="218">
        <v>0</v>
      </c>
      <c r="Y34" s="218">
        <v>0</v>
      </c>
      <c r="Z34" s="218">
        <v>0</v>
      </c>
      <c r="AA34" s="209" t="s">
        <v>967</v>
      </c>
      <c r="AB34" s="209"/>
      <c r="AC34" s="209"/>
      <c r="AD34" s="209"/>
      <c r="AE34" s="209"/>
      <c r="AF34" s="209"/>
    </row>
    <row r="35" spans="2:32">
      <c r="B35" s="205" t="s">
        <v>4</v>
      </c>
      <c r="C35" s="205" t="s">
        <v>501</v>
      </c>
      <c r="D35" s="205" t="s">
        <v>462</v>
      </c>
      <c r="E35" s="217">
        <v>100</v>
      </c>
      <c r="F35" s="217">
        <v>7</v>
      </c>
      <c r="G35" s="217">
        <v>0</v>
      </c>
      <c r="H35" s="217">
        <v>0</v>
      </c>
      <c r="I35" s="217">
        <v>0</v>
      </c>
      <c r="J35" s="217">
        <v>0.2</v>
      </c>
      <c r="K35" s="217">
        <v>0</v>
      </c>
      <c r="L35" s="217">
        <v>0</v>
      </c>
      <c r="M35" s="206" t="b">
        <v>0</v>
      </c>
      <c r="N35" s="206"/>
      <c r="O35" s="206"/>
      <c r="P35" s="206" t="b">
        <v>0</v>
      </c>
      <c r="Q35" s="206"/>
      <c r="R35" s="206">
        <v>0</v>
      </c>
      <c r="S35" s="206">
        <v>0</v>
      </c>
      <c r="T35" s="206">
        <v>0</v>
      </c>
      <c r="U35" s="206">
        <v>0</v>
      </c>
      <c r="V35" s="206">
        <v>1</v>
      </c>
      <c r="W35" s="218">
        <v>0</v>
      </c>
      <c r="X35" s="218">
        <v>0</v>
      </c>
      <c r="Y35" s="218">
        <v>0</v>
      </c>
      <c r="Z35" s="218">
        <v>0</v>
      </c>
      <c r="AA35" s="209" t="s">
        <v>504</v>
      </c>
      <c r="AB35" s="209"/>
      <c r="AC35" s="209"/>
      <c r="AD35" s="209"/>
      <c r="AE35" s="209"/>
      <c r="AF35" s="209"/>
    </row>
    <row r="36" spans="2:32">
      <c r="B36" s="205" t="s">
        <v>4</v>
      </c>
      <c r="C36" s="205" t="s">
        <v>502</v>
      </c>
      <c r="D36" s="205" t="s">
        <v>462</v>
      </c>
      <c r="E36" s="217">
        <v>100</v>
      </c>
      <c r="F36" s="217">
        <v>7</v>
      </c>
      <c r="G36" s="217">
        <v>0</v>
      </c>
      <c r="H36" s="217">
        <v>0</v>
      </c>
      <c r="I36" s="217">
        <v>0</v>
      </c>
      <c r="J36" s="217">
        <v>0.2</v>
      </c>
      <c r="K36" s="217">
        <v>0</v>
      </c>
      <c r="L36" s="217">
        <v>0</v>
      </c>
      <c r="M36" s="206" t="b">
        <v>0</v>
      </c>
      <c r="N36" s="206"/>
      <c r="O36" s="206"/>
      <c r="P36" s="206" t="b">
        <v>0</v>
      </c>
      <c r="Q36" s="206"/>
      <c r="R36" s="206">
        <v>0</v>
      </c>
      <c r="S36" s="206">
        <v>0</v>
      </c>
      <c r="T36" s="206">
        <v>0</v>
      </c>
      <c r="U36" s="206">
        <v>0</v>
      </c>
      <c r="V36" s="206">
        <v>1</v>
      </c>
      <c r="W36" s="218">
        <v>0</v>
      </c>
      <c r="X36" s="218">
        <v>0</v>
      </c>
      <c r="Y36" s="218">
        <v>0</v>
      </c>
      <c r="Z36" s="218">
        <v>0</v>
      </c>
      <c r="AA36" s="209" t="s">
        <v>505</v>
      </c>
      <c r="AB36" s="209"/>
      <c r="AC36" s="209"/>
      <c r="AD36" s="209"/>
      <c r="AE36" s="209"/>
      <c r="AF36" s="209"/>
    </row>
    <row r="37" spans="2:32">
      <c r="B37" s="205" t="s">
        <v>4</v>
      </c>
      <c r="C37" s="205" t="s">
        <v>503</v>
      </c>
      <c r="D37" s="205" t="s">
        <v>462</v>
      </c>
      <c r="E37" s="217">
        <v>50</v>
      </c>
      <c r="F37" s="217">
        <v>7</v>
      </c>
      <c r="G37" s="217">
        <v>0</v>
      </c>
      <c r="H37" s="217">
        <v>0</v>
      </c>
      <c r="I37" s="217">
        <v>0</v>
      </c>
      <c r="J37" s="217">
        <v>0.1</v>
      </c>
      <c r="K37" s="217">
        <v>0</v>
      </c>
      <c r="L37" s="217">
        <v>0</v>
      </c>
      <c r="M37" s="206" t="b">
        <v>0</v>
      </c>
      <c r="N37" s="206"/>
      <c r="O37" s="206"/>
      <c r="P37" s="206" t="b">
        <v>0</v>
      </c>
      <c r="Q37" s="206"/>
      <c r="R37" s="206">
        <v>0</v>
      </c>
      <c r="S37" s="206">
        <v>0</v>
      </c>
      <c r="T37" s="206">
        <v>0</v>
      </c>
      <c r="U37" s="206">
        <v>0</v>
      </c>
      <c r="V37" s="206">
        <v>1</v>
      </c>
      <c r="W37" s="218">
        <v>0</v>
      </c>
      <c r="X37" s="218">
        <v>0</v>
      </c>
      <c r="Y37" s="218">
        <v>0</v>
      </c>
      <c r="Z37" s="218">
        <v>0</v>
      </c>
      <c r="AA37" s="209" t="s">
        <v>506</v>
      </c>
      <c r="AB37" s="209"/>
      <c r="AC37" s="209"/>
      <c r="AD37" s="209"/>
      <c r="AE37" s="209"/>
      <c r="AF37" s="209"/>
    </row>
    <row r="38" spans="2:32">
      <c r="B38" s="205" t="s">
        <v>4</v>
      </c>
      <c r="C38" s="205" t="s">
        <v>706</v>
      </c>
      <c r="D38" s="205" t="s">
        <v>462</v>
      </c>
      <c r="E38" s="217">
        <v>100</v>
      </c>
      <c r="F38" s="217">
        <v>5</v>
      </c>
      <c r="G38" s="217">
        <v>0</v>
      </c>
      <c r="H38" s="217">
        <v>0</v>
      </c>
      <c r="I38" s="217">
        <v>0</v>
      </c>
      <c r="J38" s="217">
        <v>0.3</v>
      </c>
      <c r="K38" s="217">
        <v>0</v>
      </c>
      <c r="L38" s="217">
        <v>0</v>
      </c>
      <c r="M38" s="206" t="b">
        <v>0</v>
      </c>
      <c r="N38" s="206"/>
      <c r="O38" s="206"/>
      <c r="P38" s="206" t="b">
        <v>0</v>
      </c>
      <c r="Q38" s="206"/>
      <c r="R38" s="206">
        <v>0</v>
      </c>
      <c r="S38" s="206">
        <v>0</v>
      </c>
      <c r="T38" s="206">
        <v>0</v>
      </c>
      <c r="U38" s="206">
        <v>0</v>
      </c>
      <c r="V38" s="206">
        <v>1</v>
      </c>
      <c r="W38" s="218">
        <v>0</v>
      </c>
      <c r="X38" s="218">
        <v>0</v>
      </c>
      <c r="Y38" s="218">
        <v>0</v>
      </c>
      <c r="Z38" s="218">
        <v>0</v>
      </c>
      <c r="AA38" s="209" t="s">
        <v>500</v>
      </c>
      <c r="AB38" s="209"/>
      <c r="AC38" s="209"/>
      <c r="AD38" s="209"/>
      <c r="AE38" s="209"/>
      <c r="AF38" s="209"/>
    </row>
    <row r="39" spans="2:32">
      <c r="B39" s="205" t="s">
        <v>4</v>
      </c>
      <c r="C39" s="205" t="s">
        <v>714</v>
      </c>
      <c r="D39" s="205" t="s">
        <v>462</v>
      </c>
      <c r="E39" s="217">
        <v>500</v>
      </c>
      <c r="F39" s="217">
        <v>5</v>
      </c>
      <c r="G39" s="217">
        <v>0</v>
      </c>
      <c r="H39" s="217">
        <v>0</v>
      </c>
      <c r="I39" s="217">
        <v>0</v>
      </c>
      <c r="J39" s="217">
        <v>0.3</v>
      </c>
      <c r="K39" s="217">
        <v>0</v>
      </c>
      <c r="L39" s="217">
        <v>0</v>
      </c>
      <c r="M39" s="206" t="b">
        <v>0</v>
      </c>
      <c r="N39" s="206"/>
      <c r="O39" s="206"/>
      <c r="P39" s="206" t="b">
        <v>0</v>
      </c>
      <c r="Q39" s="206"/>
      <c r="R39" s="206">
        <v>0</v>
      </c>
      <c r="S39" s="206">
        <v>0</v>
      </c>
      <c r="T39" s="206">
        <v>0</v>
      </c>
      <c r="U39" s="206">
        <v>0</v>
      </c>
      <c r="V39" s="206">
        <v>1</v>
      </c>
      <c r="W39" s="218">
        <v>0</v>
      </c>
      <c r="X39" s="218">
        <v>0</v>
      </c>
      <c r="Y39" s="218">
        <v>0</v>
      </c>
      <c r="Z39" s="218">
        <v>0</v>
      </c>
      <c r="AA39" s="209" t="s">
        <v>716</v>
      </c>
      <c r="AB39" s="209"/>
      <c r="AC39" s="209"/>
      <c r="AD39" s="209"/>
      <c r="AE39" s="209"/>
      <c r="AF39" s="209"/>
    </row>
    <row r="40" spans="2:32">
      <c r="B40" s="205" t="s">
        <v>4</v>
      </c>
      <c r="C40" s="205" t="s">
        <v>715</v>
      </c>
      <c r="D40" s="205" t="s">
        <v>462</v>
      </c>
      <c r="E40" s="217">
        <v>500</v>
      </c>
      <c r="F40" s="217">
        <v>5</v>
      </c>
      <c r="G40" s="217">
        <v>0</v>
      </c>
      <c r="H40" s="217">
        <v>0</v>
      </c>
      <c r="I40" s="217">
        <v>0</v>
      </c>
      <c r="J40" s="217">
        <v>0.3</v>
      </c>
      <c r="K40" s="217">
        <v>0</v>
      </c>
      <c r="L40" s="217">
        <v>0</v>
      </c>
      <c r="M40" s="206" t="b">
        <v>0</v>
      </c>
      <c r="N40" s="206"/>
      <c r="O40" s="206"/>
      <c r="P40" s="206" t="b">
        <v>0</v>
      </c>
      <c r="Q40" s="206"/>
      <c r="R40" s="206">
        <v>0</v>
      </c>
      <c r="S40" s="206">
        <v>0</v>
      </c>
      <c r="T40" s="206">
        <v>0</v>
      </c>
      <c r="U40" s="206">
        <v>0</v>
      </c>
      <c r="V40" s="206">
        <v>1</v>
      </c>
      <c r="W40" s="218">
        <v>0</v>
      </c>
      <c r="X40" s="218">
        <v>0</v>
      </c>
      <c r="Y40" s="218">
        <v>0</v>
      </c>
      <c r="Z40" s="218">
        <v>0</v>
      </c>
      <c r="AA40" s="209" t="s">
        <v>716</v>
      </c>
      <c r="AB40" s="209"/>
      <c r="AC40" s="209"/>
      <c r="AD40" s="209"/>
      <c r="AE40" s="209"/>
      <c r="AF40" s="209"/>
    </row>
    <row r="41" spans="2:32">
      <c r="B41" s="205" t="s">
        <v>4</v>
      </c>
      <c r="C41" s="205" t="s">
        <v>989</v>
      </c>
      <c r="D41" s="205" t="s">
        <v>991</v>
      </c>
      <c r="E41" s="217">
        <v>50</v>
      </c>
      <c r="F41" s="217">
        <v>10</v>
      </c>
      <c r="G41" s="217">
        <v>0</v>
      </c>
      <c r="H41" s="217">
        <v>0</v>
      </c>
      <c r="I41" s="217">
        <v>0</v>
      </c>
      <c r="J41" s="217">
        <v>0</v>
      </c>
      <c r="K41" s="217">
        <v>1</v>
      </c>
      <c r="L41" s="217">
        <v>0</v>
      </c>
      <c r="M41" s="206" t="b">
        <v>1</v>
      </c>
      <c r="N41" s="206"/>
      <c r="O41" s="206"/>
      <c r="P41" s="206" t="b">
        <v>0</v>
      </c>
      <c r="Q41" s="206"/>
      <c r="R41" s="206">
        <v>0</v>
      </c>
      <c r="S41" s="206">
        <v>0</v>
      </c>
      <c r="T41" s="206">
        <v>0</v>
      </c>
      <c r="U41" s="206">
        <v>0</v>
      </c>
      <c r="V41" s="206">
        <v>1</v>
      </c>
      <c r="W41" s="218">
        <v>0</v>
      </c>
      <c r="X41" s="218">
        <v>0</v>
      </c>
      <c r="Y41" s="218">
        <v>0</v>
      </c>
      <c r="Z41" s="218">
        <v>0</v>
      </c>
      <c r="AA41" s="209" t="s">
        <v>990</v>
      </c>
      <c r="AB41" s="209"/>
      <c r="AC41" s="209"/>
      <c r="AD41" s="209"/>
      <c r="AE41" s="209"/>
      <c r="AF41" s="209"/>
    </row>
    <row r="42" spans="2:32">
      <c r="B42" s="205" t="s">
        <v>4</v>
      </c>
      <c r="C42" s="205" t="s">
        <v>536</v>
      </c>
      <c r="D42" s="205" t="s">
        <v>457</v>
      </c>
      <c r="E42" s="217">
        <v>0</v>
      </c>
      <c r="F42" s="217">
        <v>7</v>
      </c>
      <c r="G42" s="217">
        <v>0</v>
      </c>
      <c r="H42" s="217">
        <v>0</v>
      </c>
      <c r="I42" s="217">
        <v>0</v>
      </c>
      <c r="J42" s="217">
        <v>0</v>
      </c>
      <c r="K42" s="217">
        <v>0</v>
      </c>
      <c r="L42" s="217">
        <v>0</v>
      </c>
      <c r="M42" s="206" t="b">
        <v>1</v>
      </c>
      <c r="N42" s="206">
        <v>0</v>
      </c>
      <c r="O42" s="206">
        <v>1</v>
      </c>
      <c r="P42" s="206" t="b">
        <v>0</v>
      </c>
      <c r="Q42" s="206"/>
      <c r="R42" s="206">
        <v>0</v>
      </c>
      <c r="S42" s="206">
        <v>0</v>
      </c>
      <c r="T42" s="206">
        <v>0</v>
      </c>
      <c r="U42" s="206">
        <v>0</v>
      </c>
      <c r="V42" s="206">
        <v>1</v>
      </c>
      <c r="W42" s="218">
        <v>0</v>
      </c>
      <c r="X42" s="218">
        <v>0</v>
      </c>
      <c r="Y42" s="218">
        <v>0</v>
      </c>
      <c r="Z42" s="218">
        <v>0</v>
      </c>
      <c r="AA42" s="209" t="s">
        <v>540</v>
      </c>
      <c r="AB42" s="209"/>
      <c r="AC42" s="209"/>
      <c r="AD42" s="209"/>
      <c r="AE42" s="209"/>
      <c r="AF42" s="209"/>
    </row>
    <row r="43" spans="2:32">
      <c r="B43" s="205" t="s">
        <v>4</v>
      </c>
      <c r="C43" s="205" t="s">
        <v>537</v>
      </c>
      <c r="D43" s="205" t="s">
        <v>457</v>
      </c>
      <c r="E43" s="217">
        <v>0</v>
      </c>
      <c r="F43" s="217">
        <v>7</v>
      </c>
      <c r="G43" s="217">
        <v>0</v>
      </c>
      <c r="H43" s="217">
        <v>0</v>
      </c>
      <c r="I43" s="217">
        <v>0</v>
      </c>
      <c r="J43" s="217">
        <v>0</v>
      </c>
      <c r="K43" s="217">
        <v>0</v>
      </c>
      <c r="L43" s="217">
        <v>0</v>
      </c>
      <c r="M43" s="206" t="b">
        <v>1</v>
      </c>
      <c r="N43" s="206">
        <v>0</v>
      </c>
      <c r="O43" s="206">
        <v>1</v>
      </c>
      <c r="P43" s="206" t="b">
        <v>0</v>
      </c>
      <c r="Q43" s="206"/>
      <c r="R43" s="206">
        <v>0</v>
      </c>
      <c r="S43" s="206">
        <v>0</v>
      </c>
      <c r="T43" s="206">
        <v>0</v>
      </c>
      <c r="U43" s="206">
        <v>0</v>
      </c>
      <c r="V43" s="206">
        <v>1</v>
      </c>
      <c r="W43" s="218">
        <v>0</v>
      </c>
      <c r="X43" s="218">
        <v>0</v>
      </c>
      <c r="Y43" s="218">
        <v>0</v>
      </c>
      <c r="Z43" s="218">
        <v>0</v>
      </c>
      <c r="AA43" s="209" t="s">
        <v>540</v>
      </c>
      <c r="AB43" s="209"/>
      <c r="AC43" s="209"/>
      <c r="AD43" s="209"/>
      <c r="AE43" s="209"/>
      <c r="AF43" s="209"/>
    </row>
    <row r="44" spans="2:32">
      <c r="B44" s="205" t="s">
        <v>4</v>
      </c>
      <c r="C44" s="205" t="s">
        <v>541</v>
      </c>
      <c r="D44" s="205" t="s">
        <v>457</v>
      </c>
      <c r="E44" s="217">
        <v>1</v>
      </c>
      <c r="F44" s="217">
        <v>7</v>
      </c>
      <c r="G44" s="217">
        <v>0</v>
      </c>
      <c r="H44" s="217">
        <v>0</v>
      </c>
      <c r="I44" s="217">
        <v>0</v>
      </c>
      <c r="J44" s="217">
        <v>0</v>
      </c>
      <c r="K44" s="217">
        <v>0</v>
      </c>
      <c r="L44" s="217">
        <v>0</v>
      </c>
      <c r="M44" s="206" t="b">
        <v>0</v>
      </c>
      <c r="N44" s="206"/>
      <c r="O44" s="206"/>
      <c r="P44" s="206" t="b">
        <v>0</v>
      </c>
      <c r="Q44" s="206"/>
      <c r="R44" s="206">
        <v>0</v>
      </c>
      <c r="S44" s="206">
        <v>0</v>
      </c>
      <c r="T44" s="206">
        <v>0</v>
      </c>
      <c r="U44" s="206">
        <v>0</v>
      </c>
      <c r="V44" s="206">
        <v>1</v>
      </c>
      <c r="W44" s="218">
        <v>0</v>
      </c>
      <c r="X44" s="218">
        <v>0</v>
      </c>
      <c r="Y44" s="218">
        <v>0</v>
      </c>
      <c r="Z44" s="218">
        <v>0</v>
      </c>
      <c r="AA44" s="209" t="s">
        <v>546</v>
      </c>
      <c r="AB44" s="209"/>
      <c r="AC44" s="209"/>
      <c r="AD44" s="209"/>
      <c r="AE44" s="209"/>
      <c r="AF44" s="209"/>
    </row>
    <row r="45" spans="2:32">
      <c r="B45" s="205" t="s">
        <v>4</v>
      </c>
      <c r="C45" s="205" t="s">
        <v>697</v>
      </c>
      <c r="D45" s="205" t="s">
        <v>457</v>
      </c>
      <c r="E45" s="217">
        <v>1</v>
      </c>
      <c r="F45" s="217">
        <v>7</v>
      </c>
      <c r="G45" s="217">
        <v>0</v>
      </c>
      <c r="H45" s="217">
        <v>0</v>
      </c>
      <c r="I45" s="217">
        <v>0</v>
      </c>
      <c r="J45" s="217">
        <v>0</v>
      </c>
      <c r="K45" s="217">
        <v>0</v>
      </c>
      <c r="L45" s="217">
        <v>0</v>
      </c>
      <c r="M45" s="206" t="b">
        <v>0</v>
      </c>
      <c r="N45" s="206"/>
      <c r="O45" s="206"/>
      <c r="P45" s="206" t="b">
        <v>0</v>
      </c>
      <c r="Q45" s="206"/>
      <c r="R45" s="206">
        <v>0</v>
      </c>
      <c r="S45" s="206">
        <v>0</v>
      </c>
      <c r="T45" s="206">
        <v>0</v>
      </c>
      <c r="U45" s="206">
        <v>0</v>
      </c>
      <c r="V45" s="206">
        <v>1</v>
      </c>
      <c r="W45" s="218">
        <v>0</v>
      </c>
      <c r="X45" s="218">
        <v>0</v>
      </c>
      <c r="Y45" s="218">
        <v>0</v>
      </c>
      <c r="Z45" s="218">
        <v>0</v>
      </c>
      <c r="AA45" s="209" t="s">
        <v>703</v>
      </c>
      <c r="AB45" s="209"/>
      <c r="AC45" s="209"/>
      <c r="AD45" s="209"/>
      <c r="AE45" s="209"/>
      <c r="AF45" s="209"/>
    </row>
    <row r="46" spans="2:32">
      <c r="B46" s="205" t="s">
        <v>4</v>
      </c>
      <c r="C46" s="205" t="s">
        <v>699</v>
      </c>
      <c r="D46" s="205" t="s">
        <v>457</v>
      </c>
      <c r="E46" s="217">
        <v>1</v>
      </c>
      <c r="F46" s="217">
        <v>7</v>
      </c>
      <c r="G46" s="217">
        <v>0</v>
      </c>
      <c r="H46" s="217">
        <v>0</v>
      </c>
      <c r="I46" s="217">
        <v>0</v>
      </c>
      <c r="J46" s="217">
        <v>0</v>
      </c>
      <c r="K46" s="217">
        <v>0</v>
      </c>
      <c r="L46" s="217">
        <v>0</v>
      </c>
      <c r="M46" s="206" t="b">
        <v>0</v>
      </c>
      <c r="N46" s="206"/>
      <c r="O46" s="206"/>
      <c r="P46" s="206" t="b">
        <v>0</v>
      </c>
      <c r="Q46" s="206"/>
      <c r="R46" s="206">
        <v>0</v>
      </c>
      <c r="S46" s="206">
        <v>0</v>
      </c>
      <c r="T46" s="206">
        <v>0</v>
      </c>
      <c r="U46" s="206">
        <v>0</v>
      </c>
      <c r="V46" s="206">
        <v>1</v>
      </c>
      <c r="W46" s="218">
        <v>0</v>
      </c>
      <c r="X46" s="218">
        <v>0</v>
      </c>
      <c r="Y46" s="218">
        <v>0</v>
      </c>
      <c r="Z46" s="218">
        <v>0</v>
      </c>
      <c r="AA46" s="209" t="s">
        <v>547</v>
      </c>
      <c r="AB46" s="209"/>
      <c r="AC46" s="209"/>
      <c r="AD46" s="209"/>
      <c r="AE46" s="209"/>
      <c r="AF46" s="209"/>
    </row>
    <row r="47" spans="2:32">
      <c r="B47" s="205" t="s">
        <v>4</v>
      </c>
      <c r="C47" s="205" t="s">
        <v>543</v>
      </c>
      <c r="D47" s="205" t="s">
        <v>457</v>
      </c>
      <c r="E47" s="217">
        <v>1</v>
      </c>
      <c r="F47" s="217">
        <v>7</v>
      </c>
      <c r="G47" s="217">
        <v>0</v>
      </c>
      <c r="H47" s="217">
        <v>0</v>
      </c>
      <c r="I47" s="217">
        <v>0</v>
      </c>
      <c r="J47" s="217">
        <v>0</v>
      </c>
      <c r="K47" s="217">
        <v>0</v>
      </c>
      <c r="L47" s="217">
        <v>0</v>
      </c>
      <c r="M47" s="206" t="b">
        <v>0</v>
      </c>
      <c r="N47" s="206"/>
      <c r="O47" s="206"/>
      <c r="P47" s="206" t="b">
        <v>0</v>
      </c>
      <c r="Q47" s="206"/>
      <c r="R47" s="206">
        <v>0</v>
      </c>
      <c r="S47" s="206">
        <v>0</v>
      </c>
      <c r="T47" s="206">
        <v>0</v>
      </c>
      <c r="U47" s="206">
        <v>0</v>
      </c>
      <c r="V47" s="206">
        <v>1</v>
      </c>
      <c r="W47" s="218">
        <v>0</v>
      </c>
      <c r="X47" s="218">
        <v>0</v>
      </c>
      <c r="Y47" s="218">
        <v>0</v>
      </c>
      <c r="Z47" s="218">
        <v>0</v>
      </c>
      <c r="AA47" s="209" t="s">
        <v>549</v>
      </c>
      <c r="AB47" s="209"/>
      <c r="AC47" s="209"/>
      <c r="AD47" s="209"/>
      <c r="AE47" s="209"/>
      <c r="AF47" s="209"/>
    </row>
    <row r="48" spans="2:32">
      <c r="B48" s="205" t="s">
        <v>4</v>
      </c>
      <c r="C48" s="205" t="s">
        <v>701</v>
      </c>
      <c r="D48" s="205" t="s">
        <v>457</v>
      </c>
      <c r="E48" s="217">
        <v>1</v>
      </c>
      <c r="F48" s="217">
        <v>7</v>
      </c>
      <c r="G48" s="217">
        <v>0</v>
      </c>
      <c r="H48" s="217">
        <v>0</v>
      </c>
      <c r="I48" s="217">
        <v>0</v>
      </c>
      <c r="J48" s="217">
        <v>0</v>
      </c>
      <c r="K48" s="217">
        <v>0</v>
      </c>
      <c r="L48" s="217">
        <v>0</v>
      </c>
      <c r="M48" s="206" t="b">
        <v>0</v>
      </c>
      <c r="N48" s="206"/>
      <c r="O48" s="206"/>
      <c r="P48" s="206" t="b">
        <v>0</v>
      </c>
      <c r="Q48" s="206"/>
      <c r="R48" s="206">
        <v>0</v>
      </c>
      <c r="S48" s="206">
        <v>0</v>
      </c>
      <c r="T48" s="206">
        <v>0</v>
      </c>
      <c r="U48" s="206">
        <v>0</v>
      </c>
      <c r="V48" s="206">
        <v>1</v>
      </c>
      <c r="W48" s="218">
        <v>0</v>
      </c>
      <c r="X48" s="218">
        <v>0</v>
      </c>
      <c r="Y48" s="218">
        <v>0</v>
      </c>
      <c r="Z48" s="218">
        <v>0</v>
      </c>
      <c r="AA48" s="209" t="s">
        <v>704</v>
      </c>
      <c r="AB48" s="209"/>
      <c r="AC48" s="209"/>
      <c r="AD48" s="209"/>
      <c r="AE48" s="209"/>
      <c r="AF48" s="209"/>
    </row>
    <row r="49" spans="2:32">
      <c r="B49" s="205" t="s">
        <v>4</v>
      </c>
      <c r="C49" s="205" t="s">
        <v>488</v>
      </c>
      <c r="D49" s="205" t="s">
        <v>457</v>
      </c>
      <c r="E49" s="217">
        <v>15</v>
      </c>
      <c r="F49" s="217">
        <v>7</v>
      </c>
      <c r="G49" s="217">
        <v>0</v>
      </c>
      <c r="H49" s="217">
        <v>0</v>
      </c>
      <c r="I49" s="217">
        <v>0</v>
      </c>
      <c r="J49" s="217">
        <v>0.1</v>
      </c>
      <c r="K49" s="217">
        <v>0</v>
      </c>
      <c r="L49" s="217">
        <v>0</v>
      </c>
      <c r="M49" s="206" t="b">
        <v>0</v>
      </c>
      <c r="N49" s="206"/>
      <c r="O49" s="206"/>
      <c r="P49" s="206" t="b">
        <v>0</v>
      </c>
      <c r="Q49" s="206"/>
      <c r="R49" s="206">
        <v>0</v>
      </c>
      <c r="S49" s="206">
        <v>0</v>
      </c>
      <c r="T49" s="206">
        <v>0</v>
      </c>
      <c r="U49" s="206">
        <v>0</v>
      </c>
      <c r="V49" s="206">
        <v>1</v>
      </c>
      <c r="W49" s="218">
        <v>0</v>
      </c>
      <c r="X49" s="218">
        <v>0</v>
      </c>
      <c r="Y49" s="218">
        <v>0</v>
      </c>
      <c r="Z49" s="218">
        <v>0</v>
      </c>
      <c r="AA49" s="209" t="s">
        <v>489</v>
      </c>
      <c r="AB49" s="209"/>
      <c r="AC49" s="209"/>
      <c r="AD49" s="209"/>
      <c r="AE49" s="209"/>
      <c r="AF49" s="209"/>
    </row>
    <row r="50" spans="2:32">
      <c r="B50" s="205" t="s">
        <v>4</v>
      </c>
      <c r="C50" s="205" t="s">
        <v>490</v>
      </c>
      <c r="D50" s="205" t="s">
        <v>457</v>
      </c>
      <c r="E50" s="217">
        <v>15</v>
      </c>
      <c r="F50" s="217">
        <v>7</v>
      </c>
      <c r="G50" s="217">
        <v>0</v>
      </c>
      <c r="H50" s="217">
        <v>0</v>
      </c>
      <c r="I50" s="217">
        <v>0</v>
      </c>
      <c r="J50" s="217">
        <v>0.1</v>
      </c>
      <c r="K50" s="217">
        <v>0</v>
      </c>
      <c r="L50" s="217">
        <v>0</v>
      </c>
      <c r="M50" s="206" t="b">
        <v>0</v>
      </c>
      <c r="N50" s="206"/>
      <c r="O50" s="206"/>
      <c r="P50" s="206" t="b">
        <v>0</v>
      </c>
      <c r="Q50" s="206"/>
      <c r="R50" s="206">
        <v>0</v>
      </c>
      <c r="S50" s="206">
        <v>0</v>
      </c>
      <c r="T50" s="206">
        <v>0</v>
      </c>
      <c r="U50" s="206">
        <v>0</v>
      </c>
      <c r="V50" s="206">
        <v>1</v>
      </c>
      <c r="W50" s="218">
        <v>0</v>
      </c>
      <c r="X50" s="218">
        <v>0</v>
      </c>
      <c r="Y50" s="218">
        <v>0</v>
      </c>
      <c r="Z50" s="218">
        <v>0</v>
      </c>
      <c r="AA50" s="209" t="s">
        <v>489</v>
      </c>
      <c r="AB50" s="209"/>
      <c r="AC50" s="209"/>
      <c r="AD50" s="209"/>
      <c r="AE50" s="209"/>
      <c r="AF50" s="209"/>
    </row>
    <row r="51" spans="2:32">
      <c r="B51" s="205" t="s">
        <v>4</v>
      </c>
      <c r="C51" s="205" t="s">
        <v>534</v>
      </c>
      <c r="D51" s="205" t="s">
        <v>457</v>
      </c>
      <c r="E51" s="217">
        <v>20</v>
      </c>
      <c r="F51" s="217">
        <v>7</v>
      </c>
      <c r="G51" s="217">
        <v>0</v>
      </c>
      <c r="H51" s="217">
        <v>0</v>
      </c>
      <c r="I51" s="217">
        <v>0</v>
      </c>
      <c r="J51" s="217">
        <v>0.15</v>
      </c>
      <c r="K51" s="217">
        <v>0</v>
      </c>
      <c r="L51" s="217">
        <v>0</v>
      </c>
      <c r="M51" s="206" t="b">
        <v>0</v>
      </c>
      <c r="N51" s="206"/>
      <c r="O51" s="206"/>
      <c r="P51" s="206" t="b">
        <v>0</v>
      </c>
      <c r="Q51" s="206"/>
      <c r="R51" s="206">
        <v>0</v>
      </c>
      <c r="S51" s="206">
        <v>0</v>
      </c>
      <c r="T51" s="206">
        <v>0</v>
      </c>
      <c r="U51" s="206">
        <v>0</v>
      </c>
      <c r="V51" s="206">
        <v>1</v>
      </c>
      <c r="W51" s="218">
        <v>0</v>
      </c>
      <c r="X51" s="218">
        <v>0</v>
      </c>
      <c r="Y51" s="218">
        <v>0</v>
      </c>
      <c r="Z51" s="218">
        <v>0</v>
      </c>
      <c r="AA51" s="209" t="s">
        <v>540</v>
      </c>
      <c r="AB51" s="209"/>
      <c r="AC51" s="209"/>
      <c r="AD51" s="209"/>
      <c r="AE51" s="209"/>
      <c r="AF51" s="209"/>
    </row>
    <row r="52" spans="2:32">
      <c r="B52" s="205" t="s">
        <v>4</v>
      </c>
      <c r="C52" s="205" t="s">
        <v>535</v>
      </c>
      <c r="D52" s="205" t="s">
        <v>457</v>
      </c>
      <c r="E52" s="217">
        <v>20</v>
      </c>
      <c r="F52" s="217">
        <v>7</v>
      </c>
      <c r="G52" s="217">
        <v>0</v>
      </c>
      <c r="H52" s="217">
        <v>0</v>
      </c>
      <c r="I52" s="217">
        <v>0</v>
      </c>
      <c r="J52" s="217">
        <v>0.15</v>
      </c>
      <c r="K52" s="217">
        <v>0</v>
      </c>
      <c r="L52" s="217">
        <v>0</v>
      </c>
      <c r="M52" s="206" t="b">
        <v>0</v>
      </c>
      <c r="N52" s="206"/>
      <c r="O52" s="206"/>
      <c r="P52" s="206" t="b">
        <v>0</v>
      </c>
      <c r="Q52" s="206"/>
      <c r="R52" s="206">
        <v>0</v>
      </c>
      <c r="S52" s="206">
        <v>0</v>
      </c>
      <c r="T52" s="206">
        <v>0</v>
      </c>
      <c r="U52" s="206">
        <v>0</v>
      </c>
      <c r="V52" s="206">
        <v>1</v>
      </c>
      <c r="W52" s="218">
        <v>0</v>
      </c>
      <c r="X52" s="218">
        <v>0</v>
      </c>
      <c r="Y52" s="218">
        <v>0</v>
      </c>
      <c r="Z52" s="218">
        <v>0</v>
      </c>
      <c r="AA52" s="209" t="s">
        <v>540</v>
      </c>
      <c r="AB52" s="209"/>
      <c r="AC52" s="209"/>
      <c r="AD52" s="209"/>
      <c r="AE52" s="209"/>
      <c r="AF52" s="209"/>
    </row>
    <row r="53" spans="2:32">
      <c r="B53" s="205" t="s">
        <v>4</v>
      </c>
      <c r="C53" s="205" t="s">
        <v>538</v>
      </c>
      <c r="D53" s="205" t="s">
        <v>457</v>
      </c>
      <c r="E53" s="217">
        <v>20</v>
      </c>
      <c r="F53" s="217">
        <v>7</v>
      </c>
      <c r="G53" s="217">
        <v>0</v>
      </c>
      <c r="H53" s="217">
        <v>0</v>
      </c>
      <c r="I53" s="217">
        <v>0</v>
      </c>
      <c r="J53" s="217">
        <v>0.15</v>
      </c>
      <c r="K53" s="217">
        <v>0</v>
      </c>
      <c r="L53" s="217">
        <v>0</v>
      </c>
      <c r="M53" s="206" t="b">
        <v>0</v>
      </c>
      <c r="N53" s="206"/>
      <c r="O53" s="206"/>
      <c r="P53" s="206" t="b">
        <v>0</v>
      </c>
      <c r="Q53" s="206"/>
      <c r="R53" s="206">
        <v>0</v>
      </c>
      <c r="S53" s="206">
        <v>0</v>
      </c>
      <c r="T53" s="206">
        <v>0</v>
      </c>
      <c r="U53" s="206">
        <v>0</v>
      </c>
      <c r="V53" s="206">
        <v>1</v>
      </c>
      <c r="W53" s="218">
        <v>0</v>
      </c>
      <c r="X53" s="218">
        <v>0</v>
      </c>
      <c r="Y53" s="218">
        <v>0</v>
      </c>
      <c r="Z53" s="218">
        <v>0</v>
      </c>
      <c r="AA53" s="209" t="s">
        <v>540</v>
      </c>
      <c r="AB53" s="209"/>
      <c r="AC53" s="209"/>
      <c r="AD53" s="209"/>
      <c r="AE53" s="209"/>
      <c r="AF53" s="209"/>
    </row>
    <row r="54" spans="2:32">
      <c r="B54" s="205" t="s">
        <v>4</v>
      </c>
      <c r="C54" s="205" t="s">
        <v>539</v>
      </c>
      <c r="D54" s="205" t="s">
        <v>457</v>
      </c>
      <c r="E54" s="217">
        <v>20</v>
      </c>
      <c r="F54" s="217">
        <v>7</v>
      </c>
      <c r="G54" s="217">
        <v>0</v>
      </c>
      <c r="H54" s="217">
        <v>0</v>
      </c>
      <c r="I54" s="217">
        <v>0</v>
      </c>
      <c r="J54" s="217">
        <v>0.15</v>
      </c>
      <c r="K54" s="217">
        <v>0</v>
      </c>
      <c r="L54" s="217">
        <v>0</v>
      </c>
      <c r="M54" s="206" t="b">
        <v>0</v>
      </c>
      <c r="N54" s="206"/>
      <c r="O54" s="206"/>
      <c r="P54" s="206" t="b">
        <v>0</v>
      </c>
      <c r="Q54" s="206"/>
      <c r="R54" s="206">
        <v>0</v>
      </c>
      <c r="S54" s="206">
        <v>0</v>
      </c>
      <c r="T54" s="206">
        <v>0</v>
      </c>
      <c r="U54" s="206">
        <v>0</v>
      </c>
      <c r="V54" s="206">
        <v>1</v>
      </c>
      <c r="W54" s="218">
        <v>0</v>
      </c>
      <c r="X54" s="218">
        <v>0</v>
      </c>
      <c r="Y54" s="218">
        <v>0</v>
      </c>
      <c r="Z54" s="218">
        <v>0</v>
      </c>
      <c r="AA54" s="209" t="s">
        <v>540</v>
      </c>
      <c r="AB54" s="209"/>
      <c r="AC54" s="209"/>
      <c r="AD54" s="209"/>
      <c r="AE54" s="209"/>
      <c r="AF54" s="209"/>
    </row>
    <row r="55" spans="2:32">
      <c r="B55" s="205" t="s">
        <v>4</v>
      </c>
      <c r="C55" s="205" t="s">
        <v>707</v>
      </c>
      <c r="D55" s="205" t="s">
        <v>457</v>
      </c>
      <c r="E55" s="217">
        <v>1</v>
      </c>
      <c r="F55" s="217">
        <v>7</v>
      </c>
      <c r="G55" s="217">
        <v>0</v>
      </c>
      <c r="H55" s="217">
        <v>0</v>
      </c>
      <c r="I55" s="217">
        <v>0</v>
      </c>
      <c r="J55" s="217">
        <v>0</v>
      </c>
      <c r="K55" s="217">
        <v>0</v>
      </c>
      <c r="L55" s="217">
        <v>0</v>
      </c>
      <c r="M55" s="206" t="b">
        <v>0</v>
      </c>
      <c r="N55" s="206"/>
      <c r="O55" s="206"/>
      <c r="P55" s="206" t="b">
        <v>0</v>
      </c>
      <c r="Q55" s="206"/>
      <c r="R55" s="206">
        <v>0</v>
      </c>
      <c r="S55" s="206">
        <v>0</v>
      </c>
      <c r="T55" s="206">
        <v>0</v>
      </c>
      <c r="U55" s="206">
        <v>0</v>
      </c>
      <c r="V55" s="206">
        <v>1</v>
      </c>
      <c r="W55" s="218">
        <v>0</v>
      </c>
      <c r="X55" s="218">
        <v>0</v>
      </c>
      <c r="Y55" s="218">
        <v>0</v>
      </c>
      <c r="Z55" s="218">
        <v>0</v>
      </c>
      <c r="AA55" s="209" t="s">
        <v>708</v>
      </c>
      <c r="AB55" s="209"/>
      <c r="AC55" s="209"/>
      <c r="AD55" s="209"/>
      <c r="AE55" s="209"/>
      <c r="AF55" s="209"/>
    </row>
    <row r="56" spans="2:32">
      <c r="B56" s="205" t="s">
        <v>4</v>
      </c>
      <c r="C56" s="205" t="s">
        <v>545</v>
      </c>
      <c r="D56" s="205" t="s">
        <v>457</v>
      </c>
      <c r="E56" s="217">
        <v>1</v>
      </c>
      <c r="F56" s="217">
        <v>7</v>
      </c>
      <c r="G56" s="217">
        <v>0</v>
      </c>
      <c r="H56" s="217">
        <v>0</v>
      </c>
      <c r="I56" s="217">
        <v>0</v>
      </c>
      <c r="J56" s="217">
        <v>0</v>
      </c>
      <c r="K56" s="217">
        <v>0</v>
      </c>
      <c r="L56" s="217">
        <v>0</v>
      </c>
      <c r="M56" s="206" t="b">
        <v>0</v>
      </c>
      <c r="N56" s="206"/>
      <c r="O56" s="206"/>
      <c r="P56" s="206" t="b">
        <v>0</v>
      </c>
      <c r="Q56" s="206"/>
      <c r="R56" s="206">
        <v>0</v>
      </c>
      <c r="S56" s="206">
        <v>0</v>
      </c>
      <c r="T56" s="206">
        <v>0</v>
      </c>
      <c r="U56" s="206">
        <v>0</v>
      </c>
      <c r="V56" s="206">
        <v>1</v>
      </c>
      <c r="W56" s="218">
        <v>0</v>
      </c>
      <c r="X56" s="218">
        <v>0</v>
      </c>
      <c r="Y56" s="218">
        <v>0</v>
      </c>
      <c r="Z56" s="218">
        <v>0</v>
      </c>
      <c r="AA56" s="209" t="s">
        <v>551</v>
      </c>
      <c r="AB56" s="209"/>
      <c r="AC56" s="209"/>
      <c r="AD56" s="209"/>
      <c r="AE56" s="209"/>
      <c r="AF56" s="209"/>
    </row>
    <row r="57" spans="2:32">
      <c r="B57" s="205" t="s">
        <v>4</v>
      </c>
      <c r="C57" s="205" t="s">
        <v>542</v>
      </c>
      <c r="D57" s="205" t="s">
        <v>457</v>
      </c>
      <c r="E57" s="217">
        <v>1</v>
      </c>
      <c r="F57" s="217">
        <v>7</v>
      </c>
      <c r="G57" s="217">
        <v>0</v>
      </c>
      <c r="H57" s="217">
        <v>0</v>
      </c>
      <c r="I57" s="217">
        <v>0</v>
      </c>
      <c r="J57" s="217">
        <v>0</v>
      </c>
      <c r="K57" s="217">
        <v>0</v>
      </c>
      <c r="L57" s="217">
        <v>0</v>
      </c>
      <c r="M57" s="206" t="b">
        <v>0</v>
      </c>
      <c r="N57" s="206"/>
      <c r="O57" s="206"/>
      <c r="P57" s="206" t="b">
        <v>0</v>
      </c>
      <c r="Q57" s="206"/>
      <c r="R57" s="206">
        <v>0</v>
      </c>
      <c r="S57" s="206">
        <v>0</v>
      </c>
      <c r="T57" s="206">
        <v>0</v>
      </c>
      <c r="U57" s="206">
        <v>0</v>
      </c>
      <c r="V57" s="206">
        <v>1</v>
      </c>
      <c r="W57" s="218">
        <v>0</v>
      </c>
      <c r="X57" s="218">
        <v>0</v>
      </c>
      <c r="Y57" s="218">
        <v>0</v>
      </c>
      <c r="Z57" s="218">
        <v>0</v>
      </c>
      <c r="AA57" s="209" t="s">
        <v>548</v>
      </c>
      <c r="AB57" s="209"/>
      <c r="AC57" s="209"/>
      <c r="AD57" s="209"/>
      <c r="AE57" s="209"/>
      <c r="AF57" s="209"/>
    </row>
    <row r="58" spans="2:32">
      <c r="B58" s="205" t="s">
        <v>4</v>
      </c>
      <c r="C58" s="205" t="s">
        <v>710</v>
      </c>
      <c r="D58" s="205" t="s">
        <v>457</v>
      </c>
      <c r="E58" s="217">
        <v>1</v>
      </c>
      <c r="F58" s="217">
        <v>7</v>
      </c>
      <c r="G58" s="217">
        <v>0</v>
      </c>
      <c r="H58" s="217">
        <v>0</v>
      </c>
      <c r="I58" s="217">
        <v>0</v>
      </c>
      <c r="J58" s="217">
        <v>0</v>
      </c>
      <c r="K58" s="217">
        <v>0</v>
      </c>
      <c r="L58" s="217">
        <v>0</v>
      </c>
      <c r="M58" s="206" t="b">
        <v>0</v>
      </c>
      <c r="N58" s="206"/>
      <c r="O58" s="206"/>
      <c r="P58" s="206" t="b">
        <v>0</v>
      </c>
      <c r="Q58" s="206"/>
      <c r="R58" s="206">
        <v>0</v>
      </c>
      <c r="S58" s="206">
        <v>0</v>
      </c>
      <c r="T58" s="206">
        <v>0</v>
      </c>
      <c r="U58" s="206">
        <v>0</v>
      </c>
      <c r="V58" s="206">
        <v>1</v>
      </c>
      <c r="W58" s="218">
        <v>0</v>
      </c>
      <c r="X58" s="218">
        <v>0</v>
      </c>
      <c r="Y58" s="218">
        <v>0</v>
      </c>
      <c r="Z58" s="218">
        <v>0</v>
      </c>
      <c r="AA58" s="209" t="s">
        <v>711</v>
      </c>
      <c r="AB58" s="209"/>
      <c r="AC58" s="209"/>
      <c r="AD58" s="209"/>
      <c r="AE58" s="209"/>
      <c r="AF58" s="209"/>
    </row>
    <row r="59" spans="2:32">
      <c r="B59" s="205" t="s">
        <v>4</v>
      </c>
      <c r="C59" s="205" t="s">
        <v>544</v>
      </c>
      <c r="D59" s="205" t="s">
        <v>457</v>
      </c>
      <c r="E59" s="217">
        <v>1</v>
      </c>
      <c r="F59" s="217">
        <v>7</v>
      </c>
      <c r="G59" s="217">
        <v>0</v>
      </c>
      <c r="H59" s="217">
        <v>0</v>
      </c>
      <c r="I59" s="217">
        <v>0</v>
      </c>
      <c r="J59" s="217">
        <v>0</v>
      </c>
      <c r="K59" s="217">
        <v>0</v>
      </c>
      <c r="L59" s="217">
        <v>0</v>
      </c>
      <c r="M59" s="206" t="b">
        <v>0</v>
      </c>
      <c r="N59" s="206"/>
      <c r="O59" s="206"/>
      <c r="P59" s="206" t="b">
        <v>0</v>
      </c>
      <c r="Q59" s="206"/>
      <c r="R59" s="206">
        <v>0</v>
      </c>
      <c r="S59" s="206">
        <v>0</v>
      </c>
      <c r="T59" s="206">
        <v>0</v>
      </c>
      <c r="U59" s="206">
        <v>0</v>
      </c>
      <c r="V59" s="206">
        <v>1</v>
      </c>
      <c r="W59" s="218">
        <v>0</v>
      </c>
      <c r="X59" s="218">
        <v>0</v>
      </c>
      <c r="Y59" s="218">
        <v>0</v>
      </c>
      <c r="Z59" s="218">
        <v>0</v>
      </c>
      <c r="AA59" s="209" t="s">
        <v>550</v>
      </c>
      <c r="AB59" s="209"/>
      <c r="AC59" s="209"/>
      <c r="AD59" s="209"/>
      <c r="AE59" s="209"/>
      <c r="AF59" s="209"/>
    </row>
    <row r="60" spans="2:32">
      <c r="B60" s="205" t="s">
        <v>4</v>
      </c>
      <c r="C60" s="205" t="s">
        <v>498</v>
      </c>
      <c r="D60" s="205" t="s">
        <v>457</v>
      </c>
      <c r="E60" s="217">
        <v>100</v>
      </c>
      <c r="F60" s="217">
        <v>7</v>
      </c>
      <c r="G60" s="217">
        <v>0</v>
      </c>
      <c r="H60" s="217">
        <v>0</v>
      </c>
      <c r="I60" s="217">
        <v>0</v>
      </c>
      <c r="J60" s="217">
        <v>0</v>
      </c>
      <c r="K60" s="217">
        <v>0</v>
      </c>
      <c r="L60" s="217">
        <v>0</v>
      </c>
      <c r="M60" s="206" t="b">
        <v>0</v>
      </c>
      <c r="N60" s="206"/>
      <c r="O60" s="206"/>
      <c r="P60" s="206" t="b">
        <v>0</v>
      </c>
      <c r="Q60" s="206"/>
      <c r="R60" s="206">
        <v>0</v>
      </c>
      <c r="S60" s="206">
        <v>0</v>
      </c>
      <c r="T60" s="206">
        <v>0</v>
      </c>
      <c r="U60" s="206">
        <v>0</v>
      </c>
      <c r="V60" s="206">
        <v>1</v>
      </c>
      <c r="W60" s="218">
        <v>0</v>
      </c>
      <c r="X60" s="218">
        <v>0</v>
      </c>
      <c r="Y60" s="218">
        <v>0</v>
      </c>
      <c r="Z60" s="218">
        <v>0</v>
      </c>
      <c r="AA60" s="209" t="s">
        <v>499</v>
      </c>
      <c r="AB60" s="209"/>
      <c r="AC60" s="209"/>
      <c r="AD60" s="209"/>
      <c r="AE60" s="209"/>
      <c r="AF60" s="209"/>
    </row>
    <row r="61" spans="2:32">
      <c r="B61" s="205" t="s">
        <v>4</v>
      </c>
      <c r="C61" s="205" t="s">
        <v>496</v>
      </c>
      <c r="D61" s="205" t="s">
        <v>457</v>
      </c>
      <c r="E61" s="217">
        <v>100</v>
      </c>
      <c r="F61" s="217">
        <v>7</v>
      </c>
      <c r="G61" s="217">
        <v>0</v>
      </c>
      <c r="H61" s="217">
        <v>0</v>
      </c>
      <c r="I61" s="217">
        <v>0</v>
      </c>
      <c r="J61" s="217">
        <v>0</v>
      </c>
      <c r="K61" s="217">
        <v>0</v>
      </c>
      <c r="L61" s="217">
        <v>0</v>
      </c>
      <c r="M61" s="206" t="b">
        <v>0</v>
      </c>
      <c r="N61" s="206"/>
      <c r="O61" s="206"/>
      <c r="P61" s="206" t="b">
        <v>0</v>
      </c>
      <c r="Q61" s="206"/>
      <c r="R61" s="206">
        <v>0</v>
      </c>
      <c r="S61" s="206">
        <v>0</v>
      </c>
      <c r="T61" s="206">
        <v>0</v>
      </c>
      <c r="U61" s="206">
        <v>0</v>
      </c>
      <c r="V61" s="206">
        <v>1</v>
      </c>
      <c r="W61" s="218">
        <v>0</v>
      </c>
      <c r="X61" s="218">
        <v>0</v>
      </c>
      <c r="Y61" s="218">
        <v>0</v>
      </c>
      <c r="Z61" s="218">
        <v>0</v>
      </c>
      <c r="AA61" s="209" t="s">
        <v>497</v>
      </c>
      <c r="AB61" s="209"/>
      <c r="AC61" s="209"/>
      <c r="AD61" s="209"/>
      <c r="AE61" s="209"/>
      <c r="AF61" s="209"/>
    </row>
    <row r="62" spans="2:32">
      <c r="B62" s="205" t="s">
        <v>4</v>
      </c>
      <c r="C62" s="205" t="s">
        <v>790</v>
      </c>
      <c r="D62" s="205" t="s">
        <v>217</v>
      </c>
      <c r="E62" s="217">
        <v>170</v>
      </c>
      <c r="F62" s="217">
        <v>12</v>
      </c>
      <c r="G62" s="217">
        <v>1</v>
      </c>
      <c r="H62" s="217">
        <v>300</v>
      </c>
      <c r="I62" s="217">
        <v>0</v>
      </c>
      <c r="J62" s="217">
        <v>50</v>
      </c>
      <c r="K62" s="217">
        <v>0.08</v>
      </c>
      <c r="L62" s="217">
        <v>0</v>
      </c>
      <c r="M62" s="206" t="b">
        <v>1</v>
      </c>
      <c r="N62" s="206">
        <v>4</v>
      </c>
      <c r="O62" s="206">
        <v>6</v>
      </c>
      <c r="P62" s="206" t="b">
        <v>1</v>
      </c>
      <c r="Q62" s="206">
        <v>3</v>
      </c>
      <c r="R62" s="206">
        <v>0</v>
      </c>
      <c r="S62" s="206">
        <v>0</v>
      </c>
      <c r="T62" s="206">
        <v>0</v>
      </c>
      <c r="U62" s="206">
        <v>0</v>
      </c>
      <c r="V62" s="206">
        <v>150</v>
      </c>
      <c r="W62" s="218">
        <v>0.5</v>
      </c>
      <c r="X62" s="218">
        <v>0.5</v>
      </c>
      <c r="Y62" s="218">
        <v>1</v>
      </c>
      <c r="Z62" s="218">
        <v>0</v>
      </c>
      <c r="AA62" s="209" t="s">
        <v>564</v>
      </c>
      <c r="AB62" s="209"/>
      <c r="AC62" s="209" t="s">
        <v>649</v>
      </c>
      <c r="AD62" s="209" t="s">
        <v>650</v>
      </c>
      <c r="AE62" s="209" t="s">
        <v>651</v>
      </c>
      <c r="AF62" s="209"/>
    </row>
    <row r="63" spans="2:32">
      <c r="B63" s="205" t="s">
        <v>4</v>
      </c>
      <c r="C63" s="205" t="s">
        <v>376</v>
      </c>
      <c r="D63" s="205" t="s">
        <v>217</v>
      </c>
      <c r="E63" s="217">
        <v>80</v>
      </c>
      <c r="F63" s="217">
        <v>7</v>
      </c>
      <c r="G63" s="217">
        <v>1</v>
      </c>
      <c r="H63" s="217">
        <v>80</v>
      </c>
      <c r="I63" s="217">
        <v>0</v>
      </c>
      <c r="J63" s="217">
        <v>10</v>
      </c>
      <c r="K63" s="217">
        <v>0.08</v>
      </c>
      <c r="L63" s="217">
        <v>0</v>
      </c>
      <c r="M63" s="206" t="b">
        <v>1</v>
      </c>
      <c r="N63" s="206">
        <v>1</v>
      </c>
      <c r="O63" s="206">
        <v>6</v>
      </c>
      <c r="P63" s="206" t="b">
        <v>1</v>
      </c>
      <c r="Q63" s="206">
        <v>0</v>
      </c>
      <c r="R63" s="206">
        <v>0</v>
      </c>
      <c r="S63" s="206">
        <v>0</v>
      </c>
      <c r="T63" s="206">
        <v>0</v>
      </c>
      <c r="U63" s="206">
        <v>0</v>
      </c>
      <c r="V63" s="206">
        <v>150</v>
      </c>
      <c r="W63" s="218">
        <v>0.25</v>
      </c>
      <c r="X63" s="218">
        <v>0.25</v>
      </c>
      <c r="Y63" s="218">
        <v>1</v>
      </c>
      <c r="Z63" s="218">
        <v>0</v>
      </c>
      <c r="AA63" s="209" t="s">
        <v>564</v>
      </c>
      <c r="AB63" s="209"/>
      <c r="AC63" s="209" t="s">
        <v>649</v>
      </c>
      <c r="AD63" s="209" t="s">
        <v>650</v>
      </c>
      <c r="AE63" s="209" t="s">
        <v>651</v>
      </c>
      <c r="AF63" s="209"/>
    </row>
    <row r="64" spans="2:32">
      <c r="B64" s="205" t="s">
        <v>4</v>
      </c>
      <c r="C64" s="205" t="s">
        <v>680</v>
      </c>
      <c r="D64" s="205" t="s">
        <v>459</v>
      </c>
      <c r="E64" s="217">
        <v>60</v>
      </c>
      <c r="F64" s="217">
        <v>7</v>
      </c>
      <c r="G64" s="217">
        <v>0</v>
      </c>
      <c r="H64" s="217">
        <v>35</v>
      </c>
      <c r="I64" s="217">
        <v>0</v>
      </c>
      <c r="J64" s="217">
        <v>9</v>
      </c>
      <c r="K64" s="217">
        <v>0.08</v>
      </c>
      <c r="L64" s="217">
        <v>0</v>
      </c>
      <c r="M64" s="206" t="b">
        <v>1</v>
      </c>
      <c r="N64" s="206">
        <v>2</v>
      </c>
      <c r="O64" s="206">
        <v>2.2999999999999998</v>
      </c>
      <c r="P64" s="206" t="b">
        <v>1</v>
      </c>
      <c r="Q64" s="206">
        <v>1</v>
      </c>
      <c r="R64" s="206">
        <v>0</v>
      </c>
      <c r="S64" s="206">
        <v>0</v>
      </c>
      <c r="T64" s="206">
        <v>0</v>
      </c>
      <c r="U64" s="206">
        <v>0</v>
      </c>
      <c r="V64" s="206">
        <v>250</v>
      </c>
      <c r="W64" s="218">
        <v>0.25</v>
      </c>
      <c r="X64" s="218">
        <v>0.25</v>
      </c>
      <c r="Y64" s="218">
        <v>0.75</v>
      </c>
      <c r="Z64" s="218">
        <v>0</v>
      </c>
      <c r="AA64" s="209" t="s">
        <v>494</v>
      </c>
      <c r="AB64" s="209"/>
      <c r="AC64" s="209" t="s">
        <v>638</v>
      </c>
      <c r="AD64" s="209"/>
      <c r="AE64" s="209" t="s">
        <v>646</v>
      </c>
      <c r="AF64" s="209"/>
    </row>
    <row r="65" spans="2:32">
      <c r="B65" s="205" t="s">
        <v>4</v>
      </c>
      <c r="C65" s="205" t="s">
        <v>663</v>
      </c>
      <c r="D65" s="205" t="s">
        <v>459</v>
      </c>
      <c r="E65" s="217">
        <v>40</v>
      </c>
      <c r="F65" s="217">
        <v>5</v>
      </c>
      <c r="G65" s="217">
        <v>0</v>
      </c>
      <c r="H65" s="217">
        <v>25</v>
      </c>
      <c r="I65" s="217">
        <v>0</v>
      </c>
      <c r="J65" s="217">
        <v>3</v>
      </c>
      <c r="K65" s="217">
        <v>0.08</v>
      </c>
      <c r="L65" s="217">
        <v>0</v>
      </c>
      <c r="M65" s="206" t="b">
        <v>1</v>
      </c>
      <c r="N65" s="206">
        <v>2</v>
      </c>
      <c r="O65" s="206">
        <v>2.2999999999999998</v>
      </c>
      <c r="P65" s="206" t="b">
        <v>1</v>
      </c>
      <c r="Q65" s="206">
        <v>0</v>
      </c>
      <c r="R65" s="206" t="b">
        <v>1</v>
      </c>
      <c r="S65" s="206">
        <v>0</v>
      </c>
      <c r="T65" s="206">
        <v>0</v>
      </c>
      <c r="U65" s="206">
        <v>0</v>
      </c>
      <c r="V65" s="206">
        <v>100</v>
      </c>
      <c r="W65" s="218">
        <v>0.25</v>
      </c>
      <c r="X65" s="218">
        <v>0.25</v>
      </c>
      <c r="Y65" s="218">
        <v>0</v>
      </c>
      <c r="Z65" s="218">
        <v>0</v>
      </c>
      <c r="AA65" s="209" t="s">
        <v>664</v>
      </c>
      <c r="AB65" s="209"/>
      <c r="AC65" s="209" t="s">
        <v>638</v>
      </c>
      <c r="AD65" s="209" t="s">
        <v>639</v>
      </c>
      <c r="AE65" s="209"/>
      <c r="AF65" s="209"/>
    </row>
    <row r="66" spans="2:32">
      <c r="B66" s="205" t="s">
        <v>4</v>
      </c>
      <c r="C66" s="205" t="s">
        <v>679</v>
      </c>
      <c r="D66" s="205" t="s">
        <v>459</v>
      </c>
      <c r="E66" s="217">
        <v>40</v>
      </c>
      <c r="F66" s="217">
        <v>5</v>
      </c>
      <c r="G66" s="217">
        <v>0</v>
      </c>
      <c r="H66" s="217">
        <v>25</v>
      </c>
      <c r="I66" s="217">
        <v>0</v>
      </c>
      <c r="J66" s="217">
        <v>3</v>
      </c>
      <c r="K66" s="217">
        <v>0.08</v>
      </c>
      <c r="L66" s="217">
        <v>0</v>
      </c>
      <c r="M66" s="206" t="b">
        <v>1</v>
      </c>
      <c r="N66" s="206">
        <v>2</v>
      </c>
      <c r="O66" s="206">
        <v>2.2999999999999998</v>
      </c>
      <c r="P66" s="206" t="b">
        <v>1</v>
      </c>
      <c r="Q66" s="206">
        <v>0</v>
      </c>
      <c r="R66" s="206" t="b">
        <v>1</v>
      </c>
      <c r="S66" s="206">
        <v>0</v>
      </c>
      <c r="T66" s="206">
        <v>0</v>
      </c>
      <c r="U66" s="206">
        <v>0</v>
      </c>
      <c r="V66" s="206">
        <v>100</v>
      </c>
      <c r="W66" s="218">
        <v>0.25</v>
      </c>
      <c r="X66" s="218">
        <v>0.25</v>
      </c>
      <c r="Y66" s="218">
        <v>0</v>
      </c>
      <c r="Z66" s="218">
        <v>0</v>
      </c>
      <c r="AA66" s="209" t="s">
        <v>664</v>
      </c>
      <c r="AB66" s="209"/>
      <c r="AC66" s="209" t="s">
        <v>638</v>
      </c>
      <c r="AD66" s="209" t="s">
        <v>639</v>
      </c>
      <c r="AE66" s="209"/>
      <c r="AF66" s="209"/>
    </row>
    <row r="67" spans="2:32">
      <c r="B67" s="205" t="s">
        <v>4</v>
      </c>
      <c r="C67" s="205" t="s">
        <v>681</v>
      </c>
      <c r="D67" s="205" t="s">
        <v>459</v>
      </c>
      <c r="E67" s="217">
        <v>40</v>
      </c>
      <c r="F67" s="217">
        <v>5</v>
      </c>
      <c r="G67" s="217">
        <v>0</v>
      </c>
      <c r="H67" s="217">
        <v>25</v>
      </c>
      <c r="I67" s="217">
        <v>0</v>
      </c>
      <c r="J67" s="217">
        <v>3</v>
      </c>
      <c r="K67" s="217">
        <v>0.08</v>
      </c>
      <c r="L67" s="217">
        <v>0</v>
      </c>
      <c r="M67" s="206" t="b">
        <v>1</v>
      </c>
      <c r="N67" s="206">
        <v>2</v>
      </c>
      <c r="O67" s="206">
        <v>2.2999999999999998</v>
      </c>
      <c r="P67" s="206" t="b">
        <v>1</v>
      </c>
      <c r="Q67" s="206">
        <v>0</v>
      </c>
      <c r="R67" s="206" t="b">
        <v>1</v>
      </c>
      <c r="S67" s="206">
        <v>0</v>
      </c>
      <c r="T67" s="206">
        <v>0</v>
      </c>
      <c r="U67" s="206">
        <v>0</v>
      </c>
      <c r="V67" s="206">
        <v>100</v>
      </c>
      <c r="W67" s="218">
        <v>0.25</v>
      </c>
      <c r="X67" s="218">
        <v>0.25</v>
      </c>
      <c r="Y67" s="218">
        <v>0</v>
      </c>
      <c r="Z67" s="218">
        <v>0</v>
      </c>
      <c r="AA67" s="209" t="s">
        <v>493</v>
      </c>
      <c r="AB67" s="209"/>
      <c r="AC67" s="209" t="s">
        <v>638</v>
      </c>
      <c r="AD67" s="209" t="s">
        <v>639</v>
      </c>
      <c r="AE67" s="209"/>
      <c r="AF67" s="209"/>
    </row>
    <row r="68" spans="2:32">
      <c r="B68" s="205" t="s">
        <v>4</v>
      </c>
      <c r="C68" s="205" t="s">
        <v>682</v>
      </c>
      <c r="D68" s="205" t="s">
        <v>459</v>
      </c>
      <c r="E68" s="217">
        <v>40</v>
      </c>
      <c r="F68" s="217">
        <v>5</v>
      </c>
      <c r="G68" s="217">
        <v>0</v>
      </c>
      <c r="H68" s="217">
        <v>25</v>
      </c>
      <c r="I68" s="217">
        <v>0</v>
      </c>
      <c r="J68" s="217">
        <v>3</v>
      </c>
      <c r="K68" s="217">
        <v>0.08</v>
      </c>
      <c r="L68" s="217">
        <v>0</v>
      </c>
      <c r="M68" s="206" t="b">
        <v>1</v>
      </c>
      <c r="N68" s="206">
        <v>2</v>
      </c>
      <c r="O68" s="206">
        <v>2.2999999999999998</v>
      </c>
      <c r="P68" s="206" t="b">
        <v>1</v>
      </c>
      <c r="Q68" s="206">
        <v>0</v>
      </c>
      <c r="R68" s="206" t="b">
        <v>1</v>
      </c>
      <c r="S68" s="206">
        <v>0</v>
      </c>
      <c r="T68" s="206">
        <v>0</v>
      </c>
      <c r="U68" s="206">
        <v>0</v>
      </c>
      <c r="V68" s="206">
        <v>100</v>
      </c>
      <c r="W68" s="218">
        <v>0.25</v>
      </c>
      <c r="X68" s="218">
        <v>0.25</v>
      </c>
      <c r="Y68" s="218">
        <v>0</v>
      </c>
      <c r="Z68" s="218">
        <v>0</v>
      </c>
      <c r="AA68" s="209" t="s">
        <v>493</v>
      </c>
      <c r="AB68" s="209"/>
      <c r="AC68" s="209" t="s">
        <v>638</v>
      </c>
      <c r="AD68" s="209" t="s">
        <v>639</v>
      </c>
      <c r="AE68" s="209"/>
      <c r="AF68" s="209"/>
    </row>
    <row r="69" spans="2:32">
      <c r="B69" s="205" t="s">
        <v>4</v>
      </c>
      <c r="C69" s="205" t="s">
        <v>972</v>
      </c>
      <c r="D69" s="205" t="s">
        <v>459</v>
      </c>
      <c r="E69" s="217">
        <v>100</v>
      </c>
      <c r="F69" s="217">
        <v>7</v>
      </c>
      <c r="G69" s="217">
        <v>0</v>
      </c>
      <c r="H69" s="217">
        <v>5</v>
      </c>
      <c r="I69" s="217">
        <v>0</v>
      </c>
      <c r="J69" s="217">
        <v>1</v>
      </c>
      <c r="K69" s="217">
        <v>0.16</v>
      </c>
      <c r="L69" s="217">
        <v>0</v>
      </c>
      <c r="M69" s="206" t="b">
        <v>1</v>
      </c>
      <c r="N69" s="206">
        <v>1</v>
      </c>
      <c r="O69" s="206">
        <v>3.1</v>
      </c>
      <c r="P69" s="206" t="b">
        <v>0</v>
      </c>
      <c r="Q69" s="206">
        <v>0</v>
      </c>
      <c r="R69" s="206" t="b">
        <v>0</v>
      </c>
      <c r="S69" s="206">
        <v>0</v>
      </c>
      <c r="T69" s="206" t="b">
        <v>1</v>
      </c>
      <c r="U69" s="206">
        <v>0</v>
      </c>
      <c r="V69" s="206">
        <v>150</v>
      </c>
      <c r="W69" s="218">
        <v>0</v>
      </c>
      <c r="X69" s="218">
        <v>0</v>
      </c>
      <c r="Y69" s="218">
        <v>0</v>
      </c>
      <c r="Z69" s="218">
        <v>0</v>
      </c>
      <c r="AA69" s="209" t="s">
        <v>974</v>
      </c>
      <c r="AB69" s="209"/>
      <c r="AC69" s="209"/>
      <c r="AD69" s="209"/>
      <c r="AE69" s="209"/>
      <c r="AF69" s="209"/>
    </row>
    <row r="70" spans="2:32">
      <c r="B70" s="216" t="s">
        <v>4</v>
      </c>
      <c r="C70" s="205" t="s">
        <v>557</v>
      </c>
      <c r="D70" s="205" t="s">
        <v>460</v>
      </c>
      <c r="E70" s="217">
        <v>0</v>
      </c>
      <c r="F70" s="217">
        <v>0</v>
      </c>
      <c r="G70" s="217">
        <v>0</v>
      </c>
      <c r="H70" s="217">
        <v>0</v>
      </c>
      <c r="I70" s="217">
        <v>0</v>
      </c>
      <c r="J70" s="217">
        <v>0</v>
      </c>
      <c r="K70" s="217">
        <v>0</v>
      </c>
      <c r="L70" s="217">
        <v>0</v>
      </c>
      <c r="M70" s="206" t="b">
        <v>1</v>
      </c>
      <c r="N70" s="206">
        <v>2</v>
      </c>
      <c r="O70" s="206">
        <v>3.3</v>
      </c>
      <c r="P70" s="206" t="b">
        <v>0</v>
      </c>
      <c r="Q70" s="206"/>
      <c r="R70" s="206">
        <v>0</v>
      </c>
      <c r="S70" s="206">
        <v>0</v>
      </c>
      <c r="T70" s="206">
        <v>0</v>
      </c>
      <c r="U70" s="206">
        <v>0</v>
      </c>
      <c r="V70" s="206">
        <v>1</v>
      </c>
      <c r="W70" s="218">
        <v>0</v>
      </c>
      <c r="X70" s="218">
        <v>0</v>
      </c>
      <c r="Y70" s="218">
        <v>0</v>
      </c>
      <c r="Z70" s="218">
        <v>0</v>
      </c>
      <c r="AA70" s="209" t="s">
        <v>558</v>
      </c>
      <c r="AB70" s="209"/>
      <c r="AC70" s="209"/>
      <c r="AD70" s="209"/>
      <c r="AE70" s="209"/>
      <c r="AF70" s="209"/>
    </row>
    <row r="71" spans="2:32">
      <c r="B71" s="205" t="s">
        <v>4</v>
      </c>
      <c r="C71" s="205" t="s">
        <v>788</v>
      </c>
      <c r="D71" s="205" t="s">
        <v>460</v>
      </c>
      <c r="E71" s="217">
        <v>530</v>
      </c>
      <c r="F71" s="217">
        <v>7</v>
      </c>
      <c r="G71" s="217">
        <v>0</v>
      </c>
      <c r="H71" s="217">
        <v>150</v>
      </c>
      <c r="I71" s="217">
        <v>0</v>
      </c>
      <c r="J71" s="217">
        <v>0</v>
      </c>
      <c r="K71" s="217">
        <v>0</v>
      </c>
      <c r="L71" s="217">
        <v>0</v>
      </c>
      <c r="M71" s="206" t="b">
        <v>0</v>
      </c>
      <c r="N71" s="206"/>
      <c r="O71" s="206">
        <v>2</v>
      </c>
      <c r="P71" s="206" t="b">
        <v>0</v>
      </c>
      <c r="Q71" s="206"/>
      <c r="R71" s="206">
        <v>0</v>
      </c>
      <c r="S71" s="206">
        <v>0</v>
      </c>
      <c r="T71" s="206">
        <v>0</v>
      </c>
      <c r="U71" s="206">
        <v>0</v>
      </c>
      <c r="V71" s="206">
        <v>1</v>
      </c>
      <c r="W71" s="218">
        <v>0.25</v>
      </c>
      <c r="X71" s="218">
        <v>0.25</v>
      </c>
      <c r="Y71" s="218">
        <v>1</v>
      </c>
      <c r="Z71" s="218">
        <v>0</v>
      </c>
      <c r="AA71" s="209" t="s">
        <v>789</v>
      </c>
      <c r="AB71" s="209"/>
      <c r="AC71" s="209" t="s">
        <v>647</v>
      </c>
      <c r="AD71" s="209"/>
      <c r="AE71" s="209" t="s">
        <v>648</v>
      </c>
      <c r="AF71" s="209"/>
    </row>
    <row r="72" spans="2:32">
      <c r="B72" s="205" t="s">
        <v>4</v>
      </c>
      <c r="C72" s="205" t="s">
        <v>677</v>
      </c>
      <c r="D72" s="205" t="s">
        <v>460</v>
      </c>
      <c r="E72" s="217">
        <v>170</v>
      </c>
      <c r="F72" s="217">
        <v>5</v>
      </c>
      <c r="G72" s="217">
        <v>0</v>
      </c>
      <c r="H72" s="217">
        <v>25</v>
      </c>
      <c r="I72" s="217">
        <v>0</v>
      </c>
      <c r="J72" s="217">
        <v>0</v>
      </c>
      <c r="K72" s="217">
        <v>0</v>
      </c>
      <c r="L72" s="217">
        <v>0</v>
      </c>
      <c r="M72" s="206" t="b">
        <v>0</v>
      </c>
      <c r="N72" s="206"/>
      <c r="O72" s="206">
        <v>2</v>
      </c>
      <c r="P72" s="206" t="b">
        <v>0</v>
      </c>
      <c r="Q72" s="206"/>
      <c r="R72" s="206">
        <v>0</v>
      </c>
      <c r="S72" s="206">
        <v>0</v>
      </c>
      <c r="T72" s="206">
        <v>0</v>
      </c>
      <c r="U72" s="206">
        <v>0</v>
      </c>
      <c r="V72" s="206">
        <v>1</v>
      </c>
      <c r="W72" s="218">
        <v>0.25</v>
      </c>
      <c r="X72" s="218">
        <v>0.25</v>
      </c>
      <c r="Y72" s="218">
        <v>1</v>
      </c>
      <c r="Z72" s="218">
        <v>0</v>
      </c>
      <c r="AA72" s="209" t="s">
        <v>495</v>
      </c>
      <c r="AB72" s="209"/>
      <c r="AC72" s="209" t="s">
        <v>647</v>
      </c>
      <c r="AD72" s="209"/>
      <c r="AE72" s="209" t="s">
        <v>648</v>
      </c>
      <c r="AF72" s="209"/>
    </row>
    <row r="73" spans="2:32">
      <c r="B73" s="205" t="s">
        <v>4</v>
      </c>
      <c r="C73" s="205" t="s">
        <v>511</v>
      </c>
      <c r="D73" s="205" t="s">
        <v>463</v>
      </c>
      <c r="E73" s="217">
        <v>1</v>
      </c>
      <c r="F73" s="217">
        <v>7</v>
      </c>
      <c r="G73" s="217">
        <v>0</v>
      </c>
      <c r="H73" s="217">
        <v>0</v>
      </c>
      <c r="I73" s="217">
        <v>0</v>
      </c>
      <c r="J73" s="217">
        <v>0</v>
      </c>
      <c r="K73" s="217">
        <v>0</v>
      </c>
      <c r="L73" s="217">
        <v>0</v>
      </c>
      <c r="M73" s="206" t="b">
        <v>0</v>
      </c>
      <c r="N73" s="206"/>
      <c r="O73" s="206"/>
      <c r="P73" s="206" t="b">
        <v>0</v>
      </c>
      <c r="Q73" s="206"/>
      <c r="R73" s="206">
        <v>0</v>
      </c>
      <c r="S73" s="206">
        <v>0</v>
      </c>
      <c r="T73" s="206">
        <v>0</v>
      </c>
      <c r="U73" s="206">
        <v>0</v>
      </c>
      <c r="V73" s="206">
        <v>1</v>
      </c>
      <c r="W73" s="218">
        <v>0</v>
      </c>
      <c r="X73" s="218">
        <v>0</v>
      </c>
      <c r="Y73" s="218">
        <v>0</v>
      </c>
      <c r="Z73" s="218">
        <v>0</v>
      </c>
      <c r="AA73" s="209" t="s">
        <v>517</v>
      </c>
      <c r="AB73" s="209"/>
      <c r="AC73" s="209"/>
      <c r="AD73" s="209"/>
      <c r="AE73" s="209"/>
      <c r="AF73" s="209"/>
    </row>
    <row r="74" spans="2:32">
      <c r="B74" s="205" t="s">
        <v>4</v>
      </c>
      <c r="C74" s="205" t="s">
        <v>512</v>
      </c>
      <c r="D74" s="205" t="s">
        <v>463</v>
      </c>
      <c r="E74" s="217">
        <v>1</v>
      </c>
      <c r="F74" s="217">
        <v>7</v>
      </c>
      <c r="G74" s="217">
        <v>0</v>
      </c>
      <c r="H74" s="217">
        <v>0</v>
      </c>
      <c r="I74" s="217">
        <v>0</v>
      </c>
      <c r="J74" s="217">
        <v>0</v>
      </c>
      <c r="K74" s="217">
        <v>0</v>
      </c>
      <c r="L74" s="217">
        <v>0</v>
      </c>
      <c r="M74" s="206" t="b">
        <v>0</v>
      </c>
      <c r="N74" s="206"/>
      <c r="O74" s="206"/>
      <c r="P74" s="206" t="b">
        <v>0</v>
      </c>
      <c r="Q74" s="206"/>
      <c r="R74" s="206">
        <v>0</v>
      </c>
      <c r="S74" s="206">
        <v>0</v>
      </c>
      <c r="T74" s="206">
        <v>0</v>
      </c>
      <c r="U74" s="206">
        <v>0</v>
      </c>
      <c r="V74" s="206">
        <v>1</v>
      </c>
      <c r="W74" s="218">
        <v>0</v>
      </c>
      <c r="X74" s="218">
        <v>0</v>
      </c>
      <c r="Y74" s="218">
        <v>0</v>
      </c>
      <c r="Z74" s="218">
        <v>0</v>
      </c>
      <c r="AA74" s="209" t="s">
        <v>517</v>
      </c>
      <c r="AB74" s="209"/>
      <c r="AC74" s="209"/>
      <c r="AD74" s="209"/>
      <c r="AE74" s="209"/>
      <c r="AF74" s="209"/>
    </row>
    <row r="75" spans="2:32">
      <c r="B75" s="205" t="s">
        <v>4</v>
      </c>
      <c r="C75" s="205" t="s">
        <v>513</v>
      </c>
      <c r="D75" s="205" t="s">
        <v>463</v>
      </c>
      <c r="E75" s="217">
        <v>1</v>
      </c>
      <c r="F75" s="217">
        <v>7</v>
      </c>
      <c r="G75" s="217">
        <v>0</v>
      </c>
      <c r="H75" s="217">
        <v>0</v>
      </c>
      <c r="I75" s="217">
        <v>0</v>
      </c>
      <c r="J75" s="217">
        <v>0</v>
      </c>
      <c r="K75" s="217">
        <v>0</v>
      </c>
      <c r="L75" s="217">
        <v>0</v>
      </c>
      <c r="M75" s="206" t="b">
        <v>0</v>
      </c>
      <c r="N75" s="206"/>
      <c r="O75" s="206"/>
      <c r="P75" s="206" t="b">
        <v>0</v>
      </c>
      <c r="Q75" s="206"/>
      <c r="R75" s="206">
        <v>0</v>
      </c>
      <c r="S75" s="206">
        <v>0</v>
      </c>
      <c r="T75" s="206">
        <v>0</v>
      </c>
      <c r="U75" s="206">
        <v>0</v>
      </c>
      <c r="V75" s="206">
        <v>1</v>
      </c>
      <c r="W75" s="218">
        <v>0</v>
      </c>
      <c r="X75" s="218">
        <v>0</v>
      </c>
      <c r="Y75" s="218">
        <v>0</v>
      </c>
      <c r="Z75" s="218">
        <v>0</v>
      </c>
      <c r="AA75" s="209" t="s">
        <v>517</v>
      </c>
      <c r="AB75" s="209"/>
      <c r="AC75" s="209"/>
      <c r="AD75" s="209"/>
      <c r="AE75" s="209"/>
      <c r="AF75" s="209"/>
    </row>
    <row r="76" spans="2:32">
      <c r="B76" s="205" t="s">
        <v>4</v>
      </c>
      <c r="C76" s="205" t="s">
        <v>514</v>
      </c>
      <c r="D76" s="205" t="s">
        <v>463</v>
      </c>
      <c r="E76" s="217">
        <v>1</v>
      </c>
      <c r="F76" s="217">
        <v>7</v>
      </c>
      <c r="G76" s="217">
        <v>0</v>
      </c>
      <c r="H76" s="217">
        <v>0</v>
      </c>
      <c r="I76" s="217">
        <v>0</v>
      </c>
      <c r="J76" s="217">
        <v>0</v>
      </c>
      <c r="K76" s="217">
        <v>0</v>
      </c>
      <c r="L76" s="217">
        <v>0</v>
      </c>
      <c r="M76" s="206" t="b">
        <v>0</v>
      </c>
      <c r="N76" s="206"/>
      <c r="O76" s="206"/>
      <c r="P76" s="206" t="b">
        <v>0</v>
      </c>
      <c r="Q76" s="206"/>
      <c r="R76" s="206">
        <v>0</v>
      </c>
      <c r="S76" s="206">
        <v>0</v>
      </c>
      <c r="T76" s="206">
        <v>0</v>
      </c>
      <c r="U76" s="206">
        <v>0</v>
      </c>
      <c r="V76" s="206">
        <v>1</v>
      </c>
      <c r="W76" s="218">
        <v>0</v>
      </c>
      <c r="X76" s="218">
        <v>0</v>
      </c>
      <c r="Y76" s="218">
        <v>0</v>
      </c>
      <c r="Z76" s="218">
        <v>0</v>
      </c>
      <c r="AA76" s="209" t="s">
        <v>517</v>
      </c>
      <c r="AB76" s="209"/>
      <c r="AC76" s="209"/>
      <c r="AD76" s="209"/>
      <c r="AE76" s="209"/>
      <c r="AF76" s="209"/>
    </row>
    <row r="77" spans="2:32">
      <c r="B77" s="205" t="s">
        <v>4</v>
      </c>
      <c r="C77" s="205" t="s">
        <v>515</v>
      </c>
      <c r="D77" s="205" t="s">
        <v>463</v>
      </c>
      <c r="E77" s="217">
        <v>1</v>
      </c>
      <c r="F77" s="217">
        <v>7</v>
      </c>
      <c r="G77" s="217">
        <v>0</v>
      </c>
      <c r="H77" s="217">
        <v>0</v>
      </c>
      <c r="I77" s="217">
        <v>0</v>
      </c>
      <c r="J77" s="217">
        <v>0</v>
      </c>
      <c r="K77" s="217">
        <v>0</v>
      </c>
      <c r="L77" s="217">
        <v>0</v>
      </c>
      <c r="M77" s="206" t="b">
        <v>0</v>
      </c>
      <c r="N77" s="206"/>
      <c r="O77" s="206"/>
      <c r="P77" s="206" t="b">
        <v>0</v>
      </c>
      <c r="Q77" s="206"/>
      <c r="R77" s="206">
        <v>0</v>
      </c>
      <c r="S77" s="206">
        <v>0</v>
      </c>
      <c r="T77" s="206">
        <v>0</v>
      </c>
      <c r="U77" s="206">
        <v>0</v>
      </c>
      <c r="V77" s="206">
        <v>1</v>
      </c>
      <c r="W77" s="218">
        <v>0</v>
      </c>
      <c r="X77" s="218">
        <v>0</v>
      </c>
      <c r="Y77" s="218">
        <v>0</v>
      </c>
      <c r="Z77" s="218">
        <v>0</v>
      </c>
      <c r="AA77" s="209" t="s">
        <v>517</v>
      </c>
      <c r="AB77" s="209"/>
      <c r="AC77" s="209"/>
      <c r="AD77" s="209"/>
      <c r="AE77" s="209"/>
      <c r="AF77" s="209"/>
    </row>
    <row r="78" spans="2:32">
      <c r="B78" s="205" t="s">
        <v>4</v>
      </c>
      <c r="C78" s="205" t="s">
        <v>516</v>
      </c>
      <c r="D78" s="205" t="s">
        <v>463</v>
      </c>
      <c r="E78" s="217">
        <v>1</v>
      </c>
      <c r="F78" s="217">
        <v>7</v>
      </c>
      <c r="G78" s="217">
        <v>0</v>
      </c>
      <c r="H78" s="217">
        <v>0</v>
      </c>
      <c r="I78" s="217">
        <v>0</v>
      </c>
      <c r="J78" s="217">
        <v>0</v>
      </c>
      <c r="K78" s="217">
        <v>0</v>
      </c>
      <c r="L78" s="217">
        <v>0</v>
      </c>
      <c r="M78" s="206" t="b">
        <v>0</v>
      </c>
      <c r="N78" s="206"/>
      <c r="O78" s="206"/>
      <c r="P78" s="206" t="b">
        <v>0</v>
      </c>
      <c r="Q78" s="206"/>
      <c r="R78" s="206">
        <v>0</v>
      </c>
      <c r="S78" s="206">
        <v>0</v>
      </c>
      <c r="T78" s="206">
        <v>0</v>
      </c>
      <c r="U78" s="206">
        <v>0</v>
      </c>
      <c r="V78" s="206">
        <v>1</v>
      </c>
      <c r="W78" s="218">
        <v>0</v>
      </c>
      <c r="X78" s="218">
        <v>0</v>
      </c>
      <c r="Y78" s="218">
        <v>0</v>
      </c>
      <c r="Z78" s="218">
        <v>0</v>
      </c>
      <c r="AA78" s="209" t="s">
        <v>517</v>
      </c>
      <c r="AB78" s="209"/>
      <c r="AC78" s="209"/>
      <c r="AD78" s="209"/>
      <c r="AE78" s="209"/>
      <c r="AF78" s="209"/>
    </row>
    <row r="79" spans="2:32">
      <c r="B79" s="205" t="s">
        <v>4</v>
      </c>
      <c r="C79" s="205" t="s">
        <v>525</v>
      </c>
      <c r="D79" s="205" t="s">
        <v>463</v>
      </c>
      <c r="E79" s="217">
        <v>15</v>
      </c>
      <c r="F79" s="217">
        <v>7</v>
      </c>
      <c r="G79" s="217">
        <v>0</v>
      </c>
      <c r="H79" s="217">
        <v>0</v>
      </c>
      <c r="I79" s="217">
        <v>0</v>
      </c>
      <c r="J79" s="217">
        <v>0.1</v>
      </c>
      <c r="K79" s="217">
        <v>0</v>
      </c>
      <c r="L79" s="217">
        <v>0</v>
      </c>
      <c r="M79" s="206" t="b">
        <v>0</v>
      </c>
      <c r="N79" s="206"/>
      <c r="O79" s="206"/>
      <c r="P79" s="206" t="b">
        <v>0</v>
      </c>
      <c r="Q79" s="206"/>
      <c r="R79" s="206">
        <v>0</v>
      </c>
      <c r="S79" s="206">
        <v>0</v>
      </c>
      <c r="T79" s="206">
        <v>0</v>
      </c>
      <c r="U79" s="206">
        <v>0</v>
      </c>
      <c r="V79" s="206">
        <v>1</v>
      </c>
      <c r="W79" s="218">
        <v>0</v>
      </c>
      <c r="X79" s="218">
        <v>0</v>
      </c>
      <c r="Y79" s="218">
        <v>0</v>
      </c>
      <c r="Z79" s="218">
        <v>0</v>
      </c>
      <c r="AA79" s="209" t="s">
        <v>528</v>
      </c>
      <c r="AB79" s="209"/>
      <c r="AC79" s="209"/>
      <c r="AD79" s="209"/>
      <c r="AE79" s="209"/>
      <c r="AF79" s="209"/>
    </row>
    <row r="80" spans="2:32">
      <c r="B80" s="205" t="s">
        <v>4</v>
      </c>
      <c r="C80" s="205" t="s">
        <v>531</v>
      </c>
      <c r="D80" s="205" t="s">
        <v>463</v>
      </c>
      <c r="E80" s="217">
        <v>1</v>
      </c>
      <c r="F80" s="217">
        <v>7</v>
      </c>
      <c r="G80" s="217">
        <v>0</v>
      </c>
      <c r="H80" s="217">
        <v>0</v>
      </c>
      <c r="I80" s="217">
        <v>0</v>
      </c>
      <c r="J80" s="217">
        <v>0</v>
      </c>
      <c r="K80" s="217">
        <v>0</v>
      </c>
      <c r="L80" s="217">
        <v>0</v>
      </c>
      <c r="M80" s="206" t="b">
        <v>0</v>
      </c>
      <c r="N80" s="206"/>
      <c r="O80" s="206"/>
      <c r="P80" s="206" t="b">
        <v>0</v>
      </c>
      <c r="Q80" s="206"/>
      <c r="R80" s="206">
        <v>0</v>
      </c>
      <c r="S80" s="206">
        <v>0</v>
      </c>
      <c r="T80" s="206">
        <v>0</v>
      </c>
      <c r="U80" s="206">
        <v>0</v>
      </c>
      <c r="V80" s="206">
        <v>1</v>
      </c>
      <c r="W80" s="218">
        <v>0</v>
      </c>
      <c r="X80" s="218">
        <v>0</v>
      </c>
      <c r="Y80" s="218">
        <v>0</v>
      </c>
      <c r="Z80" s="218">
        <v>0</v>
      </c>
      <c r="AA80" s="209" t="s">
        <v>533</v>
      </c>
      <c r="AB80" s="209"/>
      <c r="AC80" s="209"/>
      <c r="AD80" s="209"/>
      <c r="AE80" s="209"/>
      <c r="AF80" s="209"/>
    </row>
    <row r="81" spans="2:32">
      <c r="B81" s="205" t="s">
        <v>4</v>
      </c>
      <c r="C81" s="205" t="s">
        <v>532</v>
      </c>
      <c r="D81" s="205" t="s">
        <v>463</v>
      </c>
      <c r="E81" s="217">
        <v>1</v>
      </c>
      <c r="F81" s="217">
        <v>7</v>
      </c>
      <c r="G81" s="217">
        <v>0</v>
      </c>
      <c r="H81" s="217">
        <v>0</v>
      </c>
      <c r="I81" s="217">
        <v>0</v>
      </c>
      <c r="J81" s="217">
        <v>0</v>
      </c>
      <c r="K81" s="217">
        <v>0</v>
      </c>
      <c r="L81" s="217">
        <v>0</v>
      </c>
      <c r="M81" s="206" t="b">
        <v>0</v>
      </c>
      <c r="N81" s="206"/>
      <c r="O81" s="206"/>
      <c r="P81" s="206" t="b">
        <v>0</v>
      </c>
      <c r="Q81" s="206"/>
      <c r="R81" s="206">
        <v>0</v>
      </c>
      <c r="S81" s="206">
        <v>0</v>
      </c>
      <c r="T81" s="206">
        <v>0</v>
      </c>
      <c r="U81" s="206">
        <v>0</v>
      </c>
      <c r="V81" s="206">
        <v>1</v>
      </c>
      <c r="W81" s="218">
        <v>0</v>
      </c>
      <c r="X81" s="218">
        <v>0</v>
      </c>
      <c r="Y81" s="218">
        <v>0</v>
      </c>
      <c r="Z81" s="218">
        <v>0</v>
      </c>
      <c r="AA81" s="209" t="s">
        <v>533</v>
      </c>
      <c r="AB81" s="209"/>
      <c r="AC81" s="209"/>
      <c r="AD81" s="209"/>
      <c r="AE81" s="209"/>
      <c r="AF81" s="209"/>
    </row>
    <row r="82" spans="2:32">
      <c r="B82" s="205" t="s">
        <v>4</v>
      </c>
      <c r="C82" s="205" t="s">
        <v>518</v>
      </c>
      <c r="D82" s="205" t="s">
        <v>463</v>
      </c>
      <c r="E82" s="217">
        <v>1</v>
      </c>
      <c r="F82" s="217">
        <v>7</v>
      </c>
      <c r="G82" s="217">
        <v>0</v>
      </c>
      <c r="H82" s="217">
        <v>0</v>
      </c>
      <c r="I82" s="217">
        <v>0</v>
      </c>
      <c r="J82" s="217">
        <v>0</v>
      </c>
      <c r="K82" s="217">
        <v>0</v>
      </c>
      <c r="L82" s="217">
        <v>0</v>
      </c>
      <c r="M82" s="206" t="b">
        <v>0</v>
      </c>
      <c r="N82" s="206"/>
      <c r="O82" s="206"/>
      <c r="P82" s="206" t="b">
        <v>0</v>
      </c>
      <c r="Q82" s="206"/>
      <c r="R82" s="206">
        <v>0</v>
      </c>
      <c r="S82" s="206">
        <v>0</v>
      </c>
      <c r="T82" s="206">
        <v>0</v>
      </c>
      <c r="U82" s="206">
        <v>0</v>
      </c>
      <c r="V82" s="206">
        <v>1</v>
      </c>
      <c r="W82" s="218">
        <v>0</v>
      </c>
      <c r="X82" s="218">
        <v>0</v>
      </c>
      <c r="Y82" s="218">
        <v>0</v>
      </c>
      <c r="Z82" s="218">
        <v>0</v>
      </c>
      <c r="AA82" s="209" t="s">
        <v>520</v>
      </c>
      <c r="AB82" s="209"/>
      <c r="AC82" s="209"/>
      <c r="AD82" s="209"/>
      <c r="AE82" s="209"/>
      <c r="AF82" s="209"/>
    </row>
    <row r="83" spans="2:32">
      <c r="B83" s="205" t="s">
        <v>4</v>
      </c>
      <c r="C83" s="205" t="s">
        <v>519</v>
      </c>
      <c r="D83" s="205" t="s">
        <v>463</v>
      </c>
      <c r="E83" s="217">
        <v>1</v>
      </c>
      <c r="F83" s="217">
        <v>7</v>
      </c>
      <c r="G83" s="217">
        <v>0</v>
      </c>
      <c r="H83" s="217">
        <v>0</v>
      </c>
      <c r="I83" s="217">
        <v>0</v>
      </c>
      <c r="J83" s="217">
        <v>0</v>
      </c>
      <c r="K83" s="217">
        <v>0</v>
      </c>
      <c r="L83" s="217">
        <v>0</v>
      </c>
      <c r="M83" s="206" t="b">
        <v>0</v>
      </c>
      <c r="N83" s="206"/>
      <c r="O83" s="206"/>
      <c r="P83" s="206" t="b">
        <v>0</v>
      </c>
      <c r="Q83" s="206"/>
      <c r="R83" s="206">
        <v>0</v>
      </c>
      <c r="S83" s="206">
        <v>0</v>
      </c>
      <c r="T83" s="206">
        <v>0</v>
      </c>
      <c r="U83" s="206">
        <v>0</v>
      </c>
      <c r="V83" s="206">
        <v>1</v>
      </c>
      <c r="W83" s="218">
        <v>0</v>
      </c>
      <c r="X83" s="218">
        <v>0</v>
      </c>
      <c r="Y83" s="218">
        <v>0</v>
      </c>
      <c r="Z83" s="218">
        <v>0</v>
      </c>
      <c r="AA83" s="209" t="s">
        <v>520</v>
      </c>
      <c r="AB83" s="209"/>
      <c r="AC83" s="209"/>
      <c r="AD83" s="209"/>
      <c r="AE83" s="209"/>
      <c r="AF83" s="209"/>
    </row>
    <row r="84" spans="2:32">
      <c r="B84" s="205" t="s">
        <v>4</v>
      </c>
      <c r="C84" s="205" t="s">
        <v>521</v>
      </c>
      <c r="D84" s="205" t="s">
        <v>463</v>
      </c>
      <c r="E84" s="217">
        <v>1</v>
      </c>
      <c r="F84" s="217">
        <v>7</v>
      </c>
      <c r="G84" s="217">
        <v>0</v>
      </c>
      <c r="H84" s="217">
        <v>0</v>
      </c>
      <c r="I84" s="217">
        <v>0</v>
      </c>
      <c r="J84" s="217">
        <v>0</v>
      </c>
      <c r="K84" s="217">
        <v>0</v>
      </c>
      <c r="L84" s="217">
        <v>0</v>
      </c>
      <c r="M84" s="206" t="b">
        <v>0</v>
      </c>
      <c r="N84" s="206"/>
      <c r="O84" s="206"/>
      <c r="P84" s="206" t="b">
        <v>0</v>
      </c>
      <c r="Q84" s="206"/>
      <c r="R84" s="206">
        <v>0</v>
      </c>
      <c r="S84" s="206">
        <v>0</v>
      </c>
      <c r="T84" s="206">
        <v>0</v>
      </c>
      <c r="U84" s="206">
        <v>0</v>
      </c>
      <c r="V84" s="206">
        <v>1</v>
      </c>
      <c r="W84" s="218">
        <v>0</v>
      </c>
      <c r="X84" s="218">
        <v>0</v>
      </c>
      <c r="Y84" s="218">
        <v>0</v>
      </c>
      <c r="Z84" s="218">
        <v>0</v>
      </c>
      <c r="AA84" s="209" t="s">
        <v>520</v>
      </c>
      <c r="AB84" s="209"/>
      <c r="AC84" s="209"/>
      <c r="AD84" s="209"/>
      <c r="AE84" s="209"/>
      <c r="AF84" s="209"/>
    </row>
    <row r="85" spans="2:32">
      <c r="B85" s="205" t="s">
        <v>4</v>
      </c>
      <c r="C85" s="205" t="s">
        <v>522</v>
      </c>
      <c r="D85" s="205" t="s">
        <v>463</v>
      </c>
      <c r="E85" s="217">
        <v>1</v>
      </c>
      <c r="F85" s="217">
        <v>7</v>
      </c>
      <c r="G85" s="217">
        <v>0</v>
      </c>
      <c r="H85" s="217">
        <v>0</v>
      </c>
      <c r="I85" s="217">
        <v>0</v>
      </c>
      <c r="J85" s="217">
        <v>0</v>
      </c>
      <c r="K85" s="217">
        <v>0</v>
      </c>
      <c r="L85" s="217">
        <v>0</v>
      </c>
      <c r="M85" s="206" t="b">
        <v>0</v>
      </c>
      <c r="N85" s="206"/>
      <c r="O85" s="206"/>
      <c r="P85" s="206" t="b">
        <v>0</v>
      </c>
      <c r="Q85" s="206"/>
      <c r="R85" s="206">
        <v>0</v>
      </c>
      <c r="S85" s="206">
        <v>0</v>
      </c>
      <c r="T85" s="206">
        <v>0</v>
      </c>
      <c r="U85" s="206">
        <v>0</v>
      </c>
      <c r="V85" s="206">
        <v>1</v>
      </c>
      <c r="W85" s="218">
        <v>0</v>
      </c>
      <c r="X85" s="218">
        <v>0</v>
      </c>
      <c r="Y85" s="218">
        <v>0</v>
      </c>
      <c r="Z85" s="218">
        <v>0</v>
      </c>
      <c r="AA85" s="209" t="s">
        <v>520</v>
      </c>
      <c r="AB85" s="209"/>
      <c r="AC85" s="209"/>
      <c r="AD85" s="209"/>
      <c r="AE85" s="209"/>
      <c r="AF85" s="209"/>
    </row>
    <row r="86" spans="2:32">
      <c r="B86" s="205" t="s">
        <v>4</v>
      </c>
      <c r="C86" s="205" t="s">
        <v>523</v>
      </c>
      <c r="D86" s="205" t="s">
        <v>463</v>
      </c>
      <c r="E86" s="217">
        <v>1</v>
      </c>
      <c r="F86" s="217">
        <v>7</v>
      </c>
      <c r="G86" s="217">
        <v>0</v>
      </c>
      <c r="H86" s="217">
        <v>0</v>
      </c>
      <c r="I86" s="217">
        <v>0</v>
      </c>
      <c r="J86" s="217">
        <v>0</v>
      </c>
      <c r="K86" s="217">
        <v>0</v>
      </c>
      <c r="L86" s="217">
        <v>0</v>
      </c>
      <c r="M86" s="206" t="b">
        <v>0</v>
      </c>
      <c r="N86" s="206"/>
      <c r="O86" s="206"/>
      <c r="P86" s="206" t="b">
        <v>0</v>
      </c>
      <c r="Q86" s="206"/>
      <c r="R86" s="206">
        <v>0</v>
      </c>
      <c r="S86" s="206">
        <v>0</v>
      </c>
      <c r="T86" s="206">
        <v>0</v>
      </c>
      <c r="U86" s="206">
        <v>0</v>
      </c>
      <c r="V86" s="206">
        <v>1</v>
      </c>
      <c r="W86" s="218">
        <v>0</v>
      </c>
      <c r="X86" s="218">
        <v>0</v>
      </c>
      <c r="Y86" s="218">
        <v>0</v>
      </c>
      <c r="Z86" s="218">
        <v>0</v>
      </c>
      <c r="AA86" s="209" t="s">
        <v>524</v>
      </c>
      <c r="AB86" s="209"/>
      <c r="AC86" s="209"/>
      <c r="AD86" s="209"/>
      <c r="AE86" s="209"/>
      <c r="AF86" s="209"/>
    </row>
    <row r="87" spans="2:32">
      <c r="B87" s="205" t="s">
        <v>4</v>
      </c>
      <c r="C87" s="205" t="s">
        <v>527</v>
      </c>
      <c r="D87" s="205" t="s">
        <v>463</v>
      </c>
      <c r="E87" s="217">
        <v>15</v>
      </c>
      <c r="F87" s="217">
        <v>7</v>
      </c>
      <c r="G87" s="217">
        <v>0</v>
      </c>
      <c r="H87" s="217">
        <v>0</v>
      </c>
      <c r="I87" s="217">
        <v>0</v>
      </c>
      <c r="J87" s="217">
        <v>0.1</v>
      </c>
      <c r="K87" s="217">
        <v>0</v>
      </c>
      <c r="L87" s="217">
        <v>0</v>
      </c>
      <c r="M87" s="206" t="b">
        <v>0</v>
      </c>
      <c r="N87" s="206"/>
      <c r="O87" s="206"/>
      <c r="P87" s="206" t="b">
        <v>0</v>
      </c>
      <c r="Q87" s="206"/>
      <c r="R87" s="206">
        <v>0</v>
      </c>
      <c r="S87" s="206">
        <v>0</v>
      </c>
      <c r="T87" s="206">
        <v>0</v>
      </c>
      <c r="U87" s="206">
        <v>0</v>
      </c>
      <c r="V87" s="206">
        <v>1</v>
      </c>
      <c r="W87" s="218">
        <v>0</v>
      </c>
      <c r="X87" s="218">
        <v>0</v>
      </c>
      <c r="Y87" s="218">
        <v>0</v>
      </c>
      <c r="Z87" s="218">
        <v>0</v>
      </c>
      <c r="AA87" s="209" t="s">
        <v>530</v>
      </c>
      <c r="AB87" s="209"/>
      <c r="AC87" s="209"/>
      <c r="AD87" s="209"/>
      <c r="AE87" s="209"/>
      <c r="AF87" s="209"/>
    </row>
    <row r="88" spans="2:32">
      <c r="B88" s="205" t="s">
        <v>4</v>
      </c>
      <c r="C88" s="205" t="s">
        <v>507</v>
      </c>
      <c r="D88" s="205" t="s">
        <v>463</v>
      </c>
      <c r="E88" s="217">
        <v>25</v>
      </c>
      <c r="F88" s="217">
        <v>7</v>
      </c>
      <c r="G88" s="217">
        <v>0</v>
      </c>
      <c r="H88" s="217">
        <v>0</v>
      </c>
      <c r="I88" s="217">
        <v>0</v>
      </c>
      <c r="J88" s="217">
        <v>0.1</v>
      </c>
      <c r="K88" s="217">
        <v>0</v>
      </c>
      <c r="L88" s="217">
        <v>0</v>
      </c>
      <c r="M88" s="206" t="b">
        <v>0</v>
      </c>
      <c r="N88" s="206"/>
      <c r="O88" s="206"/>
      <c r="P88" s="206" t="b">
        <v>0</v>
      </c>
      <c r="Q88" s="206"/>
      <c r="R88" s="206">
        <v>0</v>
      </c>
      <c r="S88" s="206">
        <v>0</v>
      </c>
      <c r="T88" s="206">
        <v>0</v>
      </c>
      <c r="U88" s="206">
        <v>0</v>
      </c>
      <c r="V88" s="206">
        <v>1</v>
      </c>
      <c r="W88" s="218">
        <v>0</v>
      </c>
      <c r="X88" s="218">
        <v>0</v>
      </c>
      <c r="Y88" s="218">
        <v>0</v>
      </c>
      <c r="Z88" s="218">
        <v>0</v>
      </c>
      <c r="AA88" s="209" t="s">
        <v>509</v>
      </c>
      <c r="AB88" s="209"/>
      <c r="AC88" s="209"/>
      <c r="AD88" s="209"/>
      <c r="AE88" s="209"/>
      <c r="AF88" s="209"/>
    </row>
    <row r="89" spans="2:32">
      <c r="B89" s="205" t="s">
        <v>4</v>
      </c>
      <c r="C89" s="205" t="s">
        <v>508</v>
      </c>
      <c r="D89" s="205" t="s">
        <v>463</v>
      </c>
      <c r="E89" s="217">
        <v>15</v>
      </c>
      <c r="F89" s="217">
        <v>7</v>
      </c>
      <c r="G89" s="217">
        <v>0</v>
      </c>
      <c r="H89" s="217">
        <v>0</v>
      </c>
      <c r="I89" s="217">
        <v>0</v>
      </c>
      <c r="J89" s="217">
        <v>0.1</v>
      </c>
      <c r="K89" s="217">
        <v>0</v>
      </c>
      <c r="L89" s="217">
        <v>0</v>
      </c>
      <c r="M89" s="206" t="b">
        <v>0</v>
      </c>
      <c r="N89" s="206"/>
      <c r="O89" s="206"/>
      <c r="P89" s="206" t="b">
        <v>0</v>
      </c>
      <c r="Q89" s="206"/>
      <c r="R89" s="206">
        <v>0</v>
      </c>
      <c r="S89" s="206">
        <v>0</v>
      </c>
      <c r="T89" s="206">
        <v>0</v>
      </c>
      <c r="U89" s="206">
        <v>0</v>
      </c>
      <c r="V89" s="206">
        <v>1</v>
      </c>
      <c r="W89" s="218">
        <v>0</v>
      </c>
      <c r="X89" s="218">
        <v>0</v>
      </c>
      <c r="Y89" s="218">
        <v>0</v>
      </c>
      <c r="Z89" s="218">
        <v>0</v>
      </c>
      <c r="AA89" s="209" t="s">
        <v>510</v>
      </c>
      <c r="AB89" s="209"/>
      <c r="AC89" s="209"/>
      <c r="AD89" s="209"/>
      <c r="AE89" s="209"/>
      <c r="AF89" s="209"/>
    </row>
    <row r="90" spans="2:32">
      <c r="B90" s="205" t="s">
        <v>4</v>
      </c>
      <c r="C90" s="205" t="s">
        <v>526</v>
      </c>
      <c r="D90" s="205" t="s">
        <v>463</v>
      </c>
      <c r="E90" s="217">
        <v>15</v>
      </c>
      <c r="F90" s="217">
        <v>7</v>
      </c>
      <c r="G90" s="217">
        <v>0</v>
      </c>
      <c r="H90" s="217">
        <v>0</v>
      </c>
      <c r="I90" s="217">
        <v>0</v>
      </c>
      <c r="J90" s="217">
        <v>0.1</v>
      </c>
      <c r="K90" s="217">
        <v>0</v>
      </c>
      <c r="L90" s="217">
        <v>0</v>
      </c>
      <c r="M90" s="206" t="b">
        <v>0</v>
      </c>
      <c r="N90" s="206"/>
      <c r="O90" s="206"/>
      <c r="P90" s="206" t="b">
        <v>0</v>
      </c>
      <c r="Q90" s="206"/>
      <c r="R90" s="206">
        <v>0</v>
      </c>
      <c r="S90" s="206">
        <v>0</v>
      </c>
      <c r="T90" s="206">
        <v>0</v>
      </c>
      <c r="U90" s="206">
        <v>0</v>
      </c>
      <c r="V90" s="206">
        <v>1</v>
      </c>
      <c r="W90" s="218">
        <v>0</v>
      </c>
      <c r="X90" s="218">
        <v>0</v>
      </c>
      <c r="Y90" s="218">
        <v>0</v>
      </c>
      <c r="Z90" s="218">
        <v>0</v>
      </c>
      <c r="AA90" s="209" t="s">
        <v>529</v>
      </c>
      <c r="AB90" s="209"/>
      <c r="AC90" s="209"/>
      <c r="AD90" s="209"/>
      <c r="AE90" s="209"/>
      <c r="AF90" s="209"/>
    </row>
    <row r="91" spans="2:32">
      <c r="B91" s="219" t="s">
        <v>556</v>
      </c>
      <c r="C91" s="210"/>
      <c r="D91" s="210"/>
      <c r="E91" s="211"/>
      <c r="F91" s="211"/>
      <c r="G91" s="211"/>
      <c r="H91" s="211"/>
      <c r="I91" s="211"/>
      <c r="J91" s="211"/>
      <c r="K91" s="211">
        <v>0.08</v>
      </c>
      <c r="L91" s="211"/>
      <c r="M91" s="210"/>
      <c r="N91" s="211"/>
      <c r="O91" s="211"/>
      <c r="P91" s="211"/>
      <c r="Q91" s="211"/>
      <c r="R91" s="206">
        <v>0</v>
      </c>
      <c r="S91" s="206">
        <v>0</v>
      </c>
      <c r="T91" s="206">
        <v>0</v>
      </c>
      <c r="U91" s="206">
        <v>0</v>
      </c>
      <c r="V91" s="211"/>
      <c r="W91" s="211"/>
      <c r="X91" s="210"/>
      <c r="Y91" s="210"/>
      <c r="Z91" s="210"/>
      <c r="AA91" s="211"/>
      <c r="AB91" s="220"/>
      <c r="AC91" s="222"/>
      <c r="AD91" s="211"/>
      <c r="AE91" s="211"/>
      <c r="AF91" s="211"/>
    </row>
    <row r="92" spans="2:32">
      <c r="B92" s="219" t="s">
        <v>555</v>
      </c>
      <c r="C92" s="210"/>
      <c r="D92" s="210"/>
      <c r="E92" s="211"/>
      <c r="F92" s="211"/>
      <c r="G92" s="211"/>
      <c r="H92" s="211"/>
      <c r="I92" s="211"/>
      <c r="J92" s="211"/>
      <c r="K92" s="211">
        <v>0.08</v>
      </c>
      <c r="L92" s="211"/>
      <c r="M92" s="210"/>
      <c r="N92" s="211"/>
      <c r="O92" s="211"/>
      <c r="P92" s="211"/>
      <c r="Q92" s="211"/>
      <c r="R92" s="206">
        <v>0</v>
      </c>
      <c r="S92" s="206">
        <v>0</v>
      </c>
      <c r="T92" s="206">
        <v>0</v>
      </c>
      <c r="U92" s="206">
        <v>0</v>
      </c>
      <c r="V92" s="211"/>
      <c r="W92" s="211"/>
      <c r="X92" s="210"/>
      <c r="Y92" s="210"/>
      <c r="Z92" s="210"/>
      <c r="AA92" s="211"/>
      <c r="AB92" s="220"/>
      <c r="AC92" s="222"/>
      <c r="AD92" s="211"/>
      <c r="AE92" s="211"/>
      <c r="AF92" s="211"/>
    </row>
    <row r="93" spans="2:32">
      <c r="B93" s="219" t="s">
        <v>554</v>
      </c>
      <c r="C93" s="210"/>
      <c r="D93" s="210"/>
      <c r="E93" s="211"/>
      <c r="F93" s="211"/>
      <c r="G93" s="211"/>
      <c r="H93" s="211"/>
      <c r="I93" s="211"/>
      <c r="J93" s="211"/>
      <c r="K93" s="211">
        <v>0.08</v>
      </c>
      <c r="L93" s="211"/>
      <c r="M93" s="210"/>
      <c r="N93" s="211"/>
      <c r="O93" s="211"/>
      <c r="P93" s="211"/>
      <c r="Q93" s="211"/>
      <c r="R93" s="206">
        <v>0</v>
      </c>
      <c r="S93" s="206">
        <v>0</v>
      </c>
      <c r="T93" s="206">
        <v>0</v>
      </c>
      <c r="U93" s="206">
        <v>0</v>
      </c>
      <c r="V93" s="211"/>
      <c r="W93" s="211"/>
      <c r="X93" s="210"/>
      <c r="Y93" s="210"/>
      <c r="Z93" s="210"/>
      <c r="AA93" s="211"/>
      <c r="AB93" s="220"/>
      <c r="AC93" s="222"/>
      <c r="AD93" s="211"/>
      <c r="AE93" s="211"/>
      <c r="AF93" s="211"/>
    </row>
    <row r="94" spans="2:32">
      <c r="B94" s="219" t="s">
        <v>553</v>
      </c>
      <c r="C94" s="210"/>
      <c r="D94" s="210"/>
      <c r="E94" s="211"/>
      <c r="F94" s="211"/>
      <c r="G94" s="211"/>
      <c r="H94" s="211"/>
      <c r="I94" s="211"/>
      <c r="J94" s="211"/>
      <c r="K94" s="211">
        <v>0.08</v>
      </c>
      <c r="L94" s="211"/>
      <c r="M94" s="210"/>
      <c r="N94" s="211"/>
      <c r="O94" s="211"/>
      <c r="P94" s="211"/>
      <c r="Q94" s="211"/>
      <c r="R94" s="206">
        <v>0</v>
      </c>
      <c r="S94" s="206">
        <v>0</v>
      </c>
      <c r="T94" s="206">
        <v>0</v>
      </c>
      <c r="U94" s="206">
        <v>0</v>
      </c>
      <c r="V94" s="211"/>
      <c r="W94" s="211"/>
      <c r="X94" s="210"/>
      <c r="Y94" s="210"/>
      <c r="Z94" s="210"/>
      <c r="AA94" s="211"/>
      <c r="AB94" s="220"/>
      <c r="AC94" s="222"/>
      <c r="AD94" s="211"/>
      <c r="AE94" s="211"/>
      <c r="AF94" s="211"/>
    </row>
    <row r="95" spans="2:32">
      <c r="B95" s="219" t="s">
        <v>552</v>
      </c>
      <c r="C95" s="210"/>
      <c r="D95" s="210"/>
      <c r="E95" s="211"/>
      <c r="F95" s="211"/>
      <c r="G95" s="211"/>
      <c r="H95" s="211"/>
      <c r="I95" s="211"/>
      <c r="J95" s="211"/>
      <c r="K95" s="211">
        <v>0.08</v>
      </c>
      <c r="L95" s="211"/>
      <c r="M95" s="210"/>
      <c r="N95" s="211"/>
      <c r="O95" s="211"/>
      <c r="P95" s="211"/>
      <c r="Q95" s="211"/>
      <c r="R95" s="206">
        <v>0</v>
      </c>
      <c r="S95" s="206">
        <v>0</v>
      </c>
      <c r="T95" s="206">
        <v>0</v>
      </c>
      <c r="U95" s="206">
        <v>0</v>
      </c>
      <c r="V95" s="211"/>
      <c r="W95" s="211"/>
      <c r="X95" s="210"/>
      <c r="Y95" s="210"/>
      <c r="Z95" s="210"/>
      <c r="AA95" s="211"/>
      <c r="AB95" s="220"/>
      <c r="AC95" s="222"/>
      <c r="AD95" s="211"/>
      <c r="AE95" s="211"/>
      <c r="AF95" s="211"/>
    </row>
    <row r="96" spans="2:32">
      <c r="B96" s="219" t="s">
        <v>563</v>
      </c>
      <c r="C96" s="210"/>
      <c r="D96" s="210"/>
      <c r="E96" s="211"/>
      <c r="F96" s="211"/>
      <c r="G96" s="211"/>
      <c r="H96" s="211"/>
      <c r="I96" s="211"/>
      <c r="J96" s="211"/>
      <c r="K96" s="211">
        <v>0.08</v>
      </c>
      <c r="L96" s="211"/>
      <c r="M96" s="210"/>
      <c r="N96" s="211"/>
      <c r="O96" s="211"/>
      <c r="P96" s="211"/>
      <c r="Q96" s="211"/>
      <c r="R96" s="206">
        <v>0</v>
      </c>
      <c r="S96" s="206">
        <v>0</v>
      </c>
      <c r="T96" s="206">
        <v>0</v>
      </c>
      <c r="U96" s="206">
        <v>0</v>
      </c>
      <c r="V96" s="211"/>
      <c r="W96" s="211"/>
      <c r="X96" s="210"/>
      <c r="Y96" s="210"/>
      <c r="Z96" s="210"/>
      <c r="AA96" s="211"/>
      <c r="AB96" s="220"/>
      <c r="AC96" s="222"/>
      <c r="AD96" s="211"/>
      <c r="AE96" s="211"/>
      <c r="AF96" s="211"/>
    </row>
    <row r="98" spans="2:14" ht="15.75" thickBot="1"/>
    <row r="99" spans="2:14" ht="23.25">
      <c r="B99" s="12" t="s">
        <v>668</v>
      </c>
      <c r="C99" s="12"/>
      <c r="D99" s="12"/>
      <c r="E99" s="12"/>
    </row>
    <row r="100" spans="2:14">
      <c r="B100" s="226"/>
      <c r="C100" s="226"/>
      <c r="D100" s="226"/>
      <c r="E100" s="226"/>
    </row>
    <row r="101" spans="2:14" ht="147">
      <c r="B101" s="143" t="s">
        <v>669</v>
      </c>
      <c r="C101" s="144" t="s">
        <v>5</v>
      </c>
      <c r="D101" s="144" t="s">
        <v>190</v>
      </c>
      <c r="E101" s="147" t="s">
        <v>698</v>
      </c>
      <c r="F101" s="147" t="s">
        <v>700</v>
      </c>
      <c r="G101" s="147" t="s">
        <v>702</v>
      </c>
      <c r="H101" s="147" t="s">
        <v>709</v>
      </c>
      <c r="I101" s="147" t="s">
        <v>768</v>
      </c>
      <c r="J101" s="147" t="s">
        <v>712</v>
      </c>
      <c r="K101" s="147" t="s">
        <v>713</v>
      </c>
      <c r="L101" s="147" t="s">
        <v>717</v>
      </c>
      <c r="M101" s="147" t="s">
        <v>718</v>
      </c>
      <c r="N101" s="147" t="s">
        <v>705</v>
      </c>
    </row>
    <row r="102" spans="2:14">
      <c r="B102" s="216" t="s">
        <v>4</v>
      </c>
      <c r="C102" s="205" t="s">
        <v>719</v>
      </c>
      <c r="D102" s="205" t="s">
        <v>187</v>
      </c>
      <c r="E102" s="227" t="b">
        <v>1</v>
      </c>
      <c r="F102" s="227" t="b">
        <v>1</v>
      </c>
      <c r="G102" s="227" t="b">
        <v>1</v>
      </c>
      <c r="H102" s="227" t="b">
        <v>1</v>
      </c>
      <c r="I102" s="227" t="b">
        <v>1</v>
      </c>
      <c r="J102" s="227" t="b">
        <v>1</v>
      </c>
      <c r="K102" s="227" t="b">
        <v>1</v>
      </c>
      <c r="L102" s="227" t="b">
        <v>1</v>
      </c>
      <c r="M102" s="227" t="b">
        <v>1</v>
      </c>
      <c r="N102" s="227" t="b">
        <v>1</v>
      </c>
    </row>
    <row r="103" spans="2:14">
      <c r="B103" s="216" t="s">
        <v>4</v>
      </c>
      <c r="C103" s="205" t="s">
        <v>720</v>
      </c>
      <c r="D103" s="205" t="s">
        <v>188</v>
      </c>
      <c r="E103" s="227" t="b">
        <v>1</v>
      </c>
      <c r="F103" s="227" t="b">
        <v>1</v>
      </c>
      <c r="G103" s="227" t="b">
        <v>1</v>
      </c>
      <c r="H103" s="227" t="b">
        <v>1</v>
      </c>
      <c r="I103" s="227" t="b">
        <v>1</v>
      </c>
      <c r="J103" s="227" t="b">
        <v>1</v>
      </c>
      <c r="K103" s="227" t="b">
        <v>1</v>
      </c>
      <c r="L103" s="227" t="b">
        <v>1</v>
      </c>
      <c r="M103" s="227" t="b">
        <v>1</v>
      </c>
      <c r="N103" s="227" t="b">
        <v>1</v>
      </c>
    </row>
    <row r="104" spans="2:14">
      <c r="B104" s="216" t="s">
        <v>4</v>
      </c>
      <c r="C104" s="205" t="s">
        <v>766</v>
      </c>
      <c r="D104" s="205" t="s">
        <v>189</v>
      </c>
      <c r="E104" s="227" t="b">
        <v>1</v>
      </c>
      <c r="F104" s="227" t="b">
        <v>1</v>
      </c>
      <c r="G104" s="227" t="b">
        <v>1</v>
      </c>
      <c r="H104" s="227" t="b">
        <v>1</v>
      </c>
      <c r="I104" s="227" t="b">
        <v>1</v>
      </c>
      <c r="J104" s="227" t="b">
        <v>1</v>
      </c>
      <c r="K104" s="227" t="b">
        <v>1</v>
      </c>
      <c r="L104" s="227" t="s">
        <v>674</v>
      </c>
      <c r="M104" s="227" t="s">
        <v>674</v>
      </c>
      <c r="N104" s="227" t="s">
        <v>674</v>
      </c>
    </row>
    <row r="105" spans="2:14">
      <c r="B105" s="216" t="s">
        <v>4</v>
      </c>
      <c r="C105" s="205" t="s">
        <v>767</v>
      </c>
      <c r="D105" s="205" t="s">
        <v>228</v>
      </c>
      <c r="E105" s="227" t="b">
        <v>1</v>
      </c>
      <c r="F105" s="227" t="b">
        <v>1</v>
      </c>
      <c r="G105" s="227" t="b">
        <v>1</v>
      </c>
      <c r="H105" s="227" t="b">
        <v>1</v>
      </c>
      <c r="I105" s="227" t="b">
        <v>1</v>
      </c>
      <c r="J105" s="227" t="b">
        <v>1</v>
      </c>
      <c r="K105" s="227" t="b">
        <v>1</v>
      </c>
      <c r="L105" s="227" t="s">
        <v>674</v>
      </c>
      <c r="M105" s="227" t="s">
        <v>674</v>
      </c>
      <c r="N105" s="227" t="s">
        <v>674</v>
      </c>
    </row>
    <row r="106" spans="2:14">
      <c r="B106" s="216" t="s">
        <v>4</v>
      </c>
      <c r="C106" s="205" t="s">
        <v>951</v>
      </c>
      <c r="D106" s="205" t="s">
        <v>229</v>
      </c>
      <c r="E106" s="227" t="b">
        <v>1</v>
      </c>
      <c r="F106" s="227" t="b">
        <v>1</v>
      </c>
      <c r="G106" s="227" t="b">
        <v>1</v>
      </c>
      <c r="H106" s="227" t="b">
        <v>1</v>
      </c>
      <c r="I106" s="227" t="b">
        <v>1</v>
      </c>
      <c r="J106" s="227" t="b">
        <v>1</v>
      </c>
      <c r="K106" s="227" t="b">
        <v>1</v>
      </c>
      <c r="L106" s="227" t="s">
        <v>674</v>
      </c>
      <c r="M106" s="227" t="s">
        <v>674</v>
      </c>
      <c r="N106" s="227" t="s">
        <v>674</v>
      </c>
    </row>
    <row r="110" spans="2:14" ht="15.75" thickBot="1"/>
    <row r="111" spans="2:14" ht="23.25">
      <c r="B111" s="12" t="s">
        <v>672</v>
      </c>
      <c r="C111" s="12"/>
      <c r="D111" s="12"/>
      <c r="E111" s="12"/>
    </row>
    <row r="113" spans="2:28" ht="162">
      <c r="B113" s="143" t="s">
        <v>673</v>
      </c>
      <c r="C113" s="144" t="s">
        <v>5</v>
      </c>
      <c r="D113" s="144" t="s">
        <v>190</v>
      </c>
      <c r="E113" s="147" t="s">
        <v>683</v>
      </c>
      <c r="F113" s="147" t="s">
        <v>801</v>
      </c>
      <c r="G113" s="147" t="s">
        <v>684</v>
      </c>
      <c r="H113" s="147" t="s">
        <v>685</v>
      </c>
      <c r="I113" s="147" t="s">
        <v>686</v>
      </c>
      <c r="J113" s="147" t="s">
        <v>687</v>
      </c>
      <c r="K113" s="147" t="s">
        <v>688</v>
      </c>
      <c r="L113" s="147" t="s">
        <v>689</v>
      </c>
      <c r="M113" s="147" t="s">
        <v>670</v>
      </c>
      <c r="N113" s="147" t="s">
        <v>671</v>
      </c>
      <c r="O113" s="147" t="s">
        <v>690</v>
      </c>
      <c r="P113" s="147" t="s">
        <v>691</v>
      </c>
      <c r="Q113" s="147" t="s">
        <v>692</v>
      </c>
      <c r="R113" s="147" t="s">
        <v>693</v>
      </c>
      <c r="S113" s="147" t="s">
        <v>694</v>
      </c>
      <c r="T113" s="147" t="s">
        <v>695</v>
      </c>
      <c r="U113" s="147" t="s">
        <v>696</v>
      </c>
      <c r="V113" s="147" t="s">
        <v>952</v>
      </c>
      <c r="W113" s="147" t="s">
        <v>954</v>
      </c>
      <c r="X113" s="147" t="s">
        <v>968</v>
      </c>
      <c r="Y113" s="147" t="s">
        <v>969</v>
      </c>
      <c r="Z113" s="147" t="s">
        <v>970</v>
      </c>
      <c r="AA113" s="147" t="s">
        <v>971</v>
      </c>
      <c r="AB113" s="147" t="s">
        <v>973</v>
      </c>
    </row>
    <row r="114" spans="2:28">
      <c r="B114" s="216" t="s">
        <v>4</v>
      </c>
      <c r="C114" s="205" t="s">
        <v>721</v>
      </c>
      <c r="D114" s="205" t="s">
        <v>187</v>
      </c>
      <c r="E114" s="227" t="b">
        <v>1</v>
      </c>
      <c r="F114" s="227" t="b">
        <v>1</v>
      </c>
      <c r="G114" s="227" t="b">
        <v>1</v>
      </c>
      <c r="H114" s="227" t="b">
        <v>1</v>
      </c>
      <c r="I114" s="227" t="b">
        <v>1</v>
      </c>
      <c r="J114" s="227" t="b">
        <v>1</v>
      </c>
      <c r="K114" s="227" t="b">
        <v>1</v>
      </c>
      <c r="L114" s="227" t="b">
        <v>1</v>
      </c>
      <c r="M114" s="227" t="b">
        <v>1</v>
      </c>
      <c r="N114" s="227" t="b">
        <v>1</v>
      </c>
      <c r="O114" s="227" t="b">
        <v>1</v>
      </c>
      <c r="P114" s="227" t="b">
        <v>1</v>
      </c>
      <c r="Q114" s="227" t="b">
        <v>1</v>
      </c>
      <c r="R114" s="227" t="b">
        <v>1</v>
      </c>
      <c r="S114" s="227" t="b">
        <v>1</v>
      </c>
      <c r="T114" s="227" t="b">
        <v>1</v>
      </c>
      <c r="U114" s="227" t="b">
        <v>1</v>
      </c>
      <c r="V114" s="227" t="b">
        <v>1</v>
      </c>
      <c r="W114" s="227" t="b">
        <v>1</v>
      </c>
      <c r="X114" s="227" t="b">
        <v>1</v>
      </c>
      <c r="Y114" s="227" t="b">
        <v>1</v>
      </c>
      <c r="Z114" s="227" t="b">
        <v>1</v>
      </c>
      <c r="AA114" s="227" t="b">
        <v>1</v>
      </c>
      <c r="AB114" s="227" t="b">
        <v>1</v>
      </c>
    </row>
    <row r="115" spans="2:28">
      <c r="B115" s="216" t="s">
        <v>4</v>
      </c>
      <c r="C115" s="205" t="s">
        <v>722</v>
      </c>
      <c r="D115" s="205" t="s">
        <v>188</v>
      </c>
      <c r="E115" s="227" t="b">
        <v>1</v>
      </c>
      <c r="F115" s="227" t="b">
        <v>1</v>
      </c>
      <c r="G115" s="227" t="b">
        <v>1</v>
      </c>
      <c r="H115" s="227" t="b">
        <v>1</v>
      </c>
      <c r="I115" s="227" t="b">
        <v>1</v>
      </c>
      <c r="J115" s="227" t="b">
        <v>1</v>
      </c>
      <c r="K115" s="227" t="b">
        <v>1</v>
      </c>
      <c r="L115" s="227" t="b">
        <v>1</v>
      </c>
      <c r="M115" s="227" t="b">
        <v>1</v>
      </c>
      <c r="N115" s="227" t="b">
        <v>1</v>
      </c>
      <c r="O115" s="227" t="b">
        <v>1</v>
      </c>
      <c r="P115" s="227" t="b">
        <v>1</v>
      </c>
      <c r="Q115" s="227" t="b">
        <v>1</v>
      </c>
      <c r="R115" s="227" t="b">
        <v>1</v>
      </c>
      <c r="S115" s="227" t="b">
        <v>1</v>
      </c>
      <c r="T115" s="227" t="b">
        <v>1</v>
      </c>
      <c r="U115" s="227" t="b">
        <v>1</v>
      </c>
      <c r="V115" s="227" t="b">
        <v>1</v>
      </c>
      <c r="W115" s="227" t="b">
        <v>1</v>
      </c>
      <c r="X115" s="227" t="b">
        <v>1</v>
      </c>
      <c r="Y115" s="227" t="b">
        <v>1</v>
      </c>
      <c r="Z115" s="227" t="b">
        <v>1</v>
      </c>
      <c r="AA115" s="227" t="b">
        <v>1</v>
      </c>
      <c r="AB115" s="227" t="b">
        <v>1</v>
      </c>
    </row>
    <row r="116" spans="2:28">
      <c r="B116" s="216" t="s">
        <v>4</v>
      </c>
      <c r="C116" s="205" t="s">
        <v>764</v>
      </c>
      <c r="D116" s="205" t="s">
        <v>189</v>
      </c>
      <c r="E116" s="227" t="b">
        <v>1</v>
      </c>
      <c r="F116" s="227" t="b">
        <v>1</v>
      </c>
      <c r="G116" s="227" t="b">
        <v>1</v>
      </c>
      <c r="H116" s="227" t="b">
        <v>1</v>
      </c>
      <c r="I116" s="227" t="b">
        <v>1</v>
      </c>
      <c r="J116" s="227" t="b">
        <v>1</v>
      </c>
      <c r="K116" s="227" t="b">
        <v>1</v>
      </c>
      <c r="L116" s="227" t="b">
        <v>1</v>
      </c>
      <c r="M116" s="227" t="b">
        <v>1</v>
      </c>
      <c r="N116" s="227" t="b">
        <v>1</v>
      </c>
      <c r="O116" s="227" t="b">
        <v>1</v>
      </c>
      <c r="P116" s="227" t="b">
        <v>1</v>
      </c>
      <c r="Q116" s="227" t="b">
        <v>1</v>
      </c>
      <c r="R116" s="227" t="b">
        <v>1</v>
      </c>
      <c r="S116" s="227" t="b">
        <v>1</v>
      </c>
      <c r="T116" s="227" t="b">
        <v>1</v>
      </c>
      <c r="U116" s="227" t="b">
        <v>1</v>
      </c>
      <c r="V116" s="227" t="b">
        <v>1</v>
      </c>
      <c r="W116" s="227" t="b">
        <v>1</v>
      </c>
      <c r="X116" s="227" t="b">
        <v>1</v>
      </c>
      <c r="Y116" s="227" t="b">
        <v>1</v>
      </c>
      <c r="Z116" s="227" t="b">
        <v>1</v>
      </c>
      <c r="AA116" s="227" t="b">
        <v>1</v>
      </c>
      <c r="AB116" s="227" t="b">
        <v>1</v>
      </c>
    </row>
    <row r="117" spans="2:28">
      <c r="B117" s="216" t="s">
        <v>4</v>
      </c>
      <c r="C117" s="205" t="s">
        <v>765</v>
      </c>
      <c r="D117" s="205" t="s">
        <v>228</v>
      </c>
      <c r="E117" s="227" t="b">
        <v>1</v>
      </c>
      <c r="F117" s="227" t="b">
        <v>1</v>
      </c>
      <c r="G117" s="227" t="b">
        <v>1</v>
      </c>
      <c r="H117" s="227" t="b">
        <v>1</v>
      </c>
      <c r="I117" s="227" t="b">
        <v>1</v>
      </c>
      <c r="J117" s="227" t="b">
        <v>1</v>
      </c>
      <c r="K117" s="227" t="b">
        <v>1</v>
      </c>
      <c r="L117" s="227" t="b">
        <v>1</v>
      </c>
      <c r="M117" s="227" t="b">
        <v>1</v>
      </c>
      <c r="N117" s="227" t="b">
        <v>1</v>
      </c>
      <c r="O117" s="227" t="b">
        <v>1</v>
      </c>
      <c r="P117" s="227" t="b">
        <v>1</v>
      </c>
      <c r="Q117" s="227" t="b">
        <v>1</v>
      </c>
      <c r="R117" s="227" t="b">
        <v>1</v>
      </c>
      <c r="S117" s="227" t="b">
        <v>1</v>
      </c>
      <c r="T117" s="227" t="b">
        <v>1</v>
      </c>
      <c r="U117" s="227" t="b">
        <v>1</v>
      </c>
      <c r="V117" s="227" t="b">
        <v>1</v>
      </c>
      <c r="W117" s="227" t="b">
        <v>1</v>
      </c>
      <c r="X117" s="227" t="b">
        <v>1</v>
      </c>
      <c r="Y117" s="227" t="b">
        <v>1</v>
      </c>
      <c r="Z117" s="227" t="b">
        <v>1</v>
      </c>
      <c r="AA117" s="227" t="b">
        <v>1</v>
      </c>
      <c r="AB117" s="227" t="b">
        <v>1</v>
      </c>
    </row>
    <row r="118" spans="2:28">
      <c r="B118" s="216" t="s">
        <v>4</v>
      </c>
      <c r="C118" s="205" t="s">
        <v>949</v>
      </c>
      <c r="D118" s="205" t="s">
        <v>229</v>
      </c>
      <c r="E118" s="227" t="b">
        <v>1</v>
      </c>
      <c r="F118" s="227" t="b">
        <v>1</v>
      </c>
      <c r="G118" s="227" t="b">
        <v>1</v>
      </c>
      <c r="H118" s="227" t="b">
        <v>1</v>
      </c>
      <c r="I118" s="227" t="b">
        <v>1</v>
      </c>
      <c r="J118" s="227" t="b">
        <v>1</v>
      </c>
      <c r="K118" s="227" t="b">
        <v>1</v>
      </c>
      <c r="L118" s="227" t="b">
        <v>1</v>
      </c>
      <c r="M118" s="227" t="b">
        <v>1</v>
      </c>
      <c r="N118" s="227" t="b">
        <v>1</v>
      </c>
      <c r="O118" s="227" t="b">
        <v>1</v>
      </c>
      <c r="P118" s="227" t="b">
        <v>1</v>
      </c>
      <c r="Q118" s="227" t="b">
        <v>1</v>
      </c>
      <c r="R118" s="227" t="b">
        <v>1</v>
      </c>
      <c r="S118" s="227" t="b">
        <v>1</v>
      </c>
      <c r="T118" s="227" t="b">
        <v>1</v>
      </c>
      <c r="U118" s="227" t="b">
        <v>1</v>
      </c>
      <c r="V118" s="227" t="b">
        <v>1</v>
      </c>
      <c r="W118" s="227" t="b">
        <v>1</v>
      </c>
      <c r="X118" s="227" t="b">
        <v>1</v>
      </c>
      <c r="Y118" s="227" t="b">
        <v>1</v>
      </c>
      <c r="Z118" s="227" t="b">
        <v>1</v>
      </c>
      <c r="AA118" s="227" t="b">
        <v>1</v>
      </c>
      <c r="AB118" s="227" t="b">
        <v>1</v>
      </c>
    </row>
    <row r="119" spans="2:28" ht="15.75" thickBot="1"/>
    <row r="120" spans="2:28" ht="23.25">
      <c r="B120" s="12" t="s">
        <v>794</v>
      </c>
      <c r="C120" s="12"/>
      <c r="D120" s="12"/>
      <c r="E120" s="12"/>
    </row>
    <row r="122" spans="2:28" ht="159.75">
      <c r="B122" s="143" t="s">
        <v>795</v>
      </c>
      <c r="C122" s="144" t="s">
        <v>5</v>
      </c>
      <c r="D122" s="144" t="s">
        <v>190</v>
      </c>
      <c r="E122" s="147" t="s">
        <v>25</v>
      </c>
      <c r="F122" s="147" t="s">
        <v>245</v>
      </c>
      <c r="G122" s="147" t="s">
        <v>438</v>
      </c>
      <c r="H122" s="147" t="s">
        <v>622</v>
      </c>
      <c r="I122" s="147" t="s">
        <v>800</v>
      </c>
    </row>
    <row r="123" spans="2:28">
      <c r="B123" s="216" t="s">
        <v>4</v>
      </c>
      <c r="C123" s="205" t="s">
        <v>796</v>
      </c>
      <c r="D123" s="205" t="s">
        <v>187</v>
      </c>
      <c r="E123" s="227">
        <v>50</v>
      </c>
      <c r="F123" s="227">
        <v>8</v>
      </c>
      <c r="G123" s="227">
        <v>1</v>
      </c>
      <c r="H123" s="227">
        <v>3.5</v>
      </c>
      <c r="I123" s="227">
        <v>0.25</v>
      </c>
    </row>
    <row r="124" spans="2:28">
      <c r="B124" s="216" t="s">
        <v>4</v>
      </c>
      <c r="C124" s="205" t="s">
        <v>797</v>
      </c>
      <c r="D124" s="205" t="s">
        <v>188</v>
      </c>
      <c r="E124" s="227">
        <v>75</v>
      </c>
      <c r="F124" s="227">
        <v>10</v>
      </c>
      <c r="G124" s="227">
        <v>1.2</v>
      </c>
      <c r="H124" s="227">
        <v>3.25</v>
      </c>
      <c r="I124" s="227">
        <v>0.3</v>
      </c>
    </row>
    <row r="125" spans="2:28">
      <c r="B125" s="216" t="s">
        <v>4</v>
      </c>
      <c r="C125" s="205" t="s">
        <v>798</v>
      </c>
      <c r="D125" s="205" t="s">
        <v>189</v>
      </c>
      <c r="E125" s="227">
        <v>150</v>
      </c>
      <c r="F125" s="227">
        <v>12</v>
      </c>
      <c r="G125" s="227">
        <v>1.4</v>
      </c>
      <c r="H125" s="227">
        <v>3</v>
      </c>
      <c r="I125" s="227">
        <v>0.32500000000000001</v>
      </c>
    </row>
    <row r="126" spans="2:28">
      <c r="B126" s="216" t="s">
        <v>4</v>
      </c>
      <c r="C126" s="205" t="s">
        <v>799</v>
      </c>
      <c r="D126" s="205" t="s">
        <v>228</v>
      </c>
      <c r="E126" s="227">
        <v>300</v>
      </c>
      <c r="F126" s="227">
        <v>14</v>
      </c>
      <c r="G126" s="227">
        <v>1.6</v>
      </c>
      <c r="H126" s="227">
        <v>3</v>
      </c>
      <c r="I126" s="227">
        <v>0.35</v>
      </c>
    </row>
    <row r="127" spans="2:28">
      <c r="B127" s="216" t="s">
        <v>4</v>
      </c>
      <c r="C127" s="205" t="s">
        <v>950</v>
      </c>
      <c r="D127" s="205" t="s">
        <v>229</v>
      </c>
      <c r="E127" s="227">
        <v>300</v>
      </c>
      <c r="F127" s="227">
        <v>14</v>
      </c>
      <c r="G127" s="227">
        <v>1.6</v>
      </c>
      <c r="H127" s="227">
        <v>3</v>
      </c>
      <c r="I127" s="227">
        <v>0.35</v>
      </c>
    </row>
    <row r="128" spans="2:28" ht="15.75" thickBot="1"/>
    <row r="129" spans="2:6" ht="23.25">
      <c r="B129" s="12" t="s">
        <v>1011</v>
      </c>
      <c r="C129" s="12"/>
      <c r="D129" s="12"/>
      <c r="E129" s="12"/>
    </row>
    <row r="131" spans="2:6" ht="95.25">
      <c r="B131" s="143" t="s">
        <v>1022</v>
      </c>
      <c r="C131" s="144" t="s">
        <v>5</v>
      </c>
      <c r="D131" s="147" t="s">
        <v>1012</v>
      </c>
      <c r="E131" s="147" t="s">
        <v>1013</v>
      </c>
      <c r="F131" s="147" t="s">
        <v>1014</v>
      </c>
    </row>
    <row r="132" spans="2:6">
      <c r="B132" s="216" t="s">
        <v>4</v>
      </c>
      <c r="C132" s="205" t="s">
        <v>501</v>
      </c>
      <c r="D132" s="205" t="s">
        <v>187</v>
      </c>
      <c r="E132" s="205" t="s">
        <v>188</v>
      </c>
      <c r="F132" s="205" t="s">
        <v>189</v>
      </c>
    </row>
    <row r="133" spans="2:6">
      <c r="B133" s="216" t="s">
        <v>4</v>
      </c>
      <c r="C133" s="205" t="s">
        <v>502</v>
      </c>
      <c r="D133" s="205" t="s">
        <v>187</v>
      </c>
      <c r="E133" s="205" t="s">
        <v>188</v>
      </c>
      <c r="F133" s="205" t="s">
        <v>189</v>
      </c>
    </row>
    <row r="134" spans="2:6">
      <c r="B134" s="216" t="s">
        <v>4</v>
      </c>
      <c r="C134" s="205" t="s">
        <v>503</v>
      </c>
      <c r="D134" s="205" t="s">
        <v>187</v>
      </c>
      <c r="E134" s="205" t="s">
        <v>188</v>
      </c>
      <c r="F134" s="205" t="s">
        <v>189</v>
      </c>
    </row>
    <row r="135" spans="2:6">
      <c r="B135" s="216" t="s">
        <v>4</v>
      </c>
      <c r="C135" s="205" t="s">
        <v>706</v>
      </c>
      <c r="D135" s="205" t="s">
        <v>187</v>
      </c>
      <c r="E135" s="205" t="s">
        <v>188</v>
      </c>
      <c r="F135" s="205" t="s">
        <v>189</v>
      </c>
    </row>
    <row r="136" spans="2:6">
      <c r="B136" s="216" t="s">
        <v>4</v>
      </c>
      <c r="C136" s="205" t="s">
        <v>714</v>
      </c>
      <c r="D136" s="205" t="s">
        <v>187</v>
      </c>
      <c r="E136" s="205" t="s">
        <v>188</v>
      </c>
      <c r="F136" s="205" t="s">
        <v>189</v>
      </c>
    </row>
    <row r="137" spans="2:6">
      <c r="B137" s="216" t="s">
        <v>4</v>
      </c>
      <c r="C137" s="205" t="s">
        <v>715</v>
      </c>
      <c r="D137" s="205" t="s">
        <v>187</v>
      </c>
      <c r="E137" s="205" t="s">
        <v>188</v>
      </c>
      <c r="F137" s="205" t="s">
        <v>189</v>
      </c>
    </row>
    <row r="138" spans="2:6">
      <c r="B138" s="216" t="s">
        <v>4</v>
      </c>
      <c r="C138" s="205" t="s">
        <v>989</v>
      </c>
      <c r="D138" s="205" t="s">
        <v>187</v>
      </c>
      <c r="E138" s="205" t="s">
        <v>188</v>
      </c>
      <c r="F138" s="205" t="s">
        <v>189</v>
      </c>
    </row>
    <row r="139" spans="2:6">
      <c r="B139" s="216" t="s">
        <v>4</v>
      </c>
      <c r="C139" s="205" t="s">
        <v>536</v>
      </c>
      <c r="D139" s="205" t="s">
        <v>187</v>
      </c>
      <c r="E139" s="205" t="s">
        <v>188</v>
      </c>
      <c r="F139" s="205" t="s">
        <v>189</v>
      </c>
    </row>
    <row r="140" spans="2:6">
      <c r="B140" s="216" t="s">
        <v>4</v>
      </c>
      <c r="C140" s="205" t="s">
        <v>537</v>
      </c>
      <c r="D140" s="205" t="s">
        <v>187</v>
      </c>
      <c r="E140" s="205" t="s">
        <v>188</v>
      </c>
      <c r="F140" s="205" t="s">
        <v>189</v>
      </c>
    </row>
    <row r="141" spans="2:6">
      <c r="B141" s="216" t="s">
        <v>4</v>
      </c>
      <c r="C141" s="205" t="s">
        <v>541</v>
      </c>
      <c r="D141" s="205" t="s">
        <v>187</v>
      </c>
      <c r="E141" s="205" t="s">
        <v>188</v>
      </c>
      <c r="F141" s="205" t="s">
        <v>189</v>
      </c>
    </row>
    <row r="142" spans="2:6">
      <c r="B142" s="216" t="s">
        <v>4</v>
      </c>
      <c r="C142" s="205" t="s">
        <v>697</v>
      </c>
      <c r="D142" s="205" t="s">
        <v>187</v>
      </c>
      <c r="E142" s="205" t="s">
        <v>188</v>
      </c>
      <c r="F142" s="205" t="s">
        <v>189</v>
      </c>
    </row>
    <row r="143" spans="2:6">
      <c r="B143" s="216" t="s">
        <v>4</v>
      </c>
      <c r="C143" s="205" t="s">
        <v>699</v>
      </c>
      <c r="D143" s="205" t="s">
        <v>187</v>
      </c>
      <c r="E143" s="205" t="s">
        <v>188</v>
      </c>
      <c r="F143" s="205" t="s">
        <v>189</v>
      </c>
    </row>
    <row r="144" spans="2:6">
      <c r="B144" s="216" t="s">
        <v>4</v>
      </c>
      <c r="C144" s="205" t="s">
        <v>543</v>
      </c>
      <c r="D144" s="205" t="s">
        <v>187</v>
      </c>
      <c r="E144" s="205" t="s">
        <v>188</v>
      </c>
      <c r="F144" s="205" t="s">
        <v>189</v>
      </c>
    </row>
    <row r="145" spans="2:6">
      <c r="B145" s="216" t="s">
        <v>4</v>
      </c>
      <c r="C145" s="205" t="s">
        <v>701</v>
      </c>
      <c r="D145" s="205" t="s">
        <v>187</v>
      </c>
      <c r="E145" s="205" t="s">
        <v>188</v>
      </c>
      <c r="F145" s="205" t="s">
        <v>189</v>
      </c>
    </row>
    <row r="146" spans="2:6">
      <c r="B146" s="216" t="s">
        <v>4</v>
      </c>
      <c r="C146" s="205" t="s">
        <v>488</v>
      </c>
      <c r="D146" s="205" t="s">
        <v>187</v>
      </c>
      <c r="E146" s="205" t="s">
        <v>188</v>
      </c>
      <c r="F146" s="205" t="s">
        <v>189</v>
      </c>
    </row>
    <row r="147" spans="2:6">
      <c r="B147" s="216" t="s">
        <v>4</v>
      </c>
      <c r="C147" s="205" t="s">
        <v>490</v>
      </c>
      <c r="D147" s="205" t="s">
        <v>187</v>
      </c>
      <c r="E147" s="205" t="s">
        <v>188</v>
      </c>
      <c r="F147" s="205" t="s">
        <v>189</v>
      </c>
    </row>
    <row r="148" spans="2:6">
      <c r="B148" s="216" t="s">
        <v>4</v>
      </c>
      <c r="C148" s="205" t="s">
        <v>534</v>
      </c>
      <c r="D148" s="205" t="s">
        <v>187</v>
      </c>
      <c r="E148" s="205" t="s">
        <v>188</v>
      </c>
      <c r="F148" s="205" t="s">
        <v>189</v>
      </c>
    </row>
    <row r="149" spans="2:6">
      <c r="B149" s="216" t="s">
        <v>4</v>
      </c>
      <c r="C149" s="205" t="s">
        <v>535</v>
      </c>
      <c r="D149" s="205" t="s">
        <v>187</v>
      </c>
      <c r="E149" s="205" t="s">
        <v>188</v>
      </c>
      <c r="F149" s="205" t="s">
        <v>189</v>
      </c>
    </row>
    <row r="150" spans="2:6">
      <c r="B150" s="216" t="s">
        <v>4</v>
      </c>
      <c r="C150" s="205" t="s">
        <v>538</v>
      </c>
      <c r="D150" s="205" t="s">
        <v>187</v>
      </c>
      <c r="E150" s="205" t="s">
        <v>188</v>
      </c>
      <c r="F150" s="205" t="s">
        <v>189</v>
      </c>
    </row>
    <row r="151" spans="2:6">
      <c r="B151" s="216" t="s">
        <v>4</v>
      </c>
      <c r="C151" s="205" t="s">
        <v>539</v>
      </c>
      <c r="D151" s="205" t="s">
        <v>187</v>
      </c>
      <c r="E151" s="205" t="s">
        <v>188</v>
      </c>
      <c r="F151" s="205" t="s">
        <v>189</v>
      </c>
    </row>
    <row r="152" spans="2:6">
      <c r="B152" s="216" t="s">
        <v>4</v>
      </c>
      <c r="C152" s="205" t="s">
        <v>707</v>
      </c>
      <c r="D152" s="205" t="s">
        <v>187</v>
      </c>
      <c r="E152" s="205" t="s">
        <v>188</v>
      </c>
      <c r="F152" s="205" t="s">
        <v>189</v>
      </c>
    </row>
    <row r="153" spans="2:6">
      <c r="B153" s="216" t="s">
        <v>4</v>
      </c>
      <c r="C153" s="205" t="s">
        <v>545</v>
      </c>
      <c r="D153" s="205" t="s">
        <v>187</v>
      </c>
      <c r="E153" s="205" t="s">
        <v>188</v>
      </c>
      <c r="F153" s="205" t="s">
        <v>189</v>
      </c>
    </row>
    <row r="154" spans="2:6">
      <c r="B154" s="216" t="s">
        <v>4</v>
      </c>
      <c r="C154" s="205" t="s">
        <v>542</v>
      </c>
      <c r="D154" s="205" t="s">
        <v>187</v>
      </c>
      <c r="E154" s="205" t="s">
        <v>188</v>
      </c>
      <c r="F154" s="205" t="s">
        <v>189</v>
      </c>
    </row>
    <row r="155" spans="2:6">
      <c r="B155" s="216" t="s">
        <v>4</v>
      </c>
      <c r="C155" s="205" t="s">
        <v>710</v>
      </c>
      <c r="D155" s="205" t="s">
        <v>187</v>
      </c>
      <c r="E155" s="205" t="s">
        <v>188</v>
      </c>
      <c r="F155" s="205" t="s">
        <v>189</v>
      </c>
    </row>
    <row r="156" spans="2:6">
      <c r="B156" s="216" t="s">
        <v>4</v>
      </c>
      <c r="C156" s="205" t="s">
        <v>544</v>
      </c>
      <c r="D156" s="205" t="s">
        <v>187</v>
      </c>
      <c r="E156" s="205" t="s">
        <v>188</v>
      </c>
      <c r="F156" s="205" t="s">
        <v>189</v>
      </c>
    </row>
    <row r="157" spans="2:6">
      <c r="B157" s="216" t="s">
        <v>4</v>
      </c>
      <c r="C157" s="205" t="s">
        <v>498</v>
      </c>
      <c r="D157" s="205" t="s">
        <v>187</v>
      </c>
      <c r="E157" s="205" t="s">
        <v>188</v>
      </c>
      <c r="F157" s="205" t="s">
        <v>189</v>
      </c>
    </row>
    <row r="158" spans="2:6">
      <c r="B158" s="216" t="s">
        <v>4</v>
      </c>
      <c r="C158" s="205" t="s">
        <v>496</v>
      </c>
      <c r="D158" s="205" t="s">
        <v>187</v>
      </c>
      <c r="E158" s="205" t="s">
        <v>188</v>
      </c>
      <c r="F158" s="205" t="s">
        <v>189</v>
      </c>
    </row>
  </sheetData>
  <mergeCells count="2">
    <mergeCell ref="F17:G17"/>
    <mergeCell ref="F3:G3"/>
  </mergeCells>
  <dataValidations count="9">
    <dataValidation type="list" sqref="M19:M96">
      <formula1>"true,false"</formula1>
    </dataValidation>
    <dataValidation allowBlank="1" showErrorMessage="1" prompt="percentage [0..1]" sqref="AA19:AF96"/>
    <dataValidation type="list" allowBlank="1" showInputMessage="1" showErrorMessage="1" sqref="D19:D96">
      <formula1>INDIRECT("entityCategoryDefinitions['[sku']]")</formula1>
    </dataValidation>
    <dataValidation type="whole" operator="greaterThanOrEqual" showInputMessage="1" showErrorMessage="1" sqref="E19:G96">
      <formula1>0</formula1>
    </dataValidation>
    <dataValidation type="decimal" showInputMessage="1" showErrorMessage="1" prompt="probability [0..1]" sqref="K19:L96">
      <formula1>0</formula1>
      <formula2>1</formula2>
    </dataValidation>
    <dataValidation type="list" sqref="N19:N96">
      <formula1>INDIRECT("dragonTierDefinitions['[order']]")</formula1>
    </dataValidation>
    <dataValidation type="decimal" allowBlank="1" showInputMessage="1" prompt="probability [0..1]" sqref="W19:Z96">
      <formula1>0</formula1>
      <formula2>1</formula2>
    </dataValidation>
    <dataValidation type="decimal" operator="greaterThanOrEqual" showInputMessage="1" showErrorMessage="1" sqref="H19:J96">
      <formula1>0</formula1>
    </dataValidation>
    <dataValidation type="decimal" allowBlank="1" sqref="O19:V96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K8"/>
  <sheetViews>
    <sheetView workbookViewId="0">
      <selection activeCell="H8" sqref="H8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79" t="s">
        <v>278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273</v>
      </c>
      <c r="F4" s="148" t="s">
        <v>275</v>
      </c>
      <c r="G4" s="148" t="s">
        <v>276</v>
      </c>
      <c r="H4" s="148" t="s">
        <v>277</v>
      </c>
      <c r="I4" s="148" t="s">
        <v>763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986</v>
      </c>
      <c r="G5" s="15" t="s">
        <v>987</v>
      </c>
      <c r="H5" s="15" t="s">
        <v>988</v>
      </c>
      <c r="I5" s="15" t="b">
        <v>0</v>
      </c>
      <c r="J5" s="21" t="s">
        <v>658</v>
      </c>
      <c r="K5" s="135" t="s">
        <v>274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1000</v>
      </c>
      <c r="G6" s="15" t="s">
        <v>994</v>
      </c>
      <c r="H6" s="15" t="s">
        <v>993</v>
      </c>
      <c r="I6" s="15" t="b">
        <v>0</v>
      </c>
      <c r="J6" s="21" t="s">
        <v>1001</v>
      </c>
      <c r="K6" s="135" t="s">
        <v>953</v>
      </c>
    </row>
    <row r="7" spans="2:11">
      <c r="B7" s="134" t="s">
        <v>4</v>
      </c>
      <c r="C7" s="160" t="s">
        <v>975</v>
      </c>
      <c r="D7" s="132">
        <v>2</v>
      </c>
      <c r="E7" s="14">
        <v>0</v>
      </c>
      <c r="F7" s="15" t="s">
        <v>983</v>
      </c>
      <c r="G7" s="15" t="s">
        <v>984</v>
      </c>
      <c r="H7" s="15" t="s">
        <v>985</v>
      </c>
      <c r="I7" s="15" t="b">
        <v>0</v>
      </c>
      <c r="J7" s="21" t="s">
        <v>1002</v>
      </c>
      <c r="K7" s="135" t="s">
        <v>953</v>
      </c>
    </row>
    <row r="8" spans="2:11">
      <c r="B8" s="134" t="s">
        <v>4</v>
      </c>
      <c r="C8" s="160" t="s">
        <v>999</v>
      </c>
      <c r="D8" s="132">
        <v>3</v>
      </c>
      <c r="E8" s="14">
        <v>0</v>
      </c>
      <c r="F8" s="15" t="s">
        <v>992</v>
      </c>
      <c r="G8" s="15" t="s">
        <v>1007</v>
      </c>
      <c r="H8" s="15" t="s">
        <v>993</v>
      </c>
      <c r="I8" s="15" t="b">
        <v>0</v>
      </c>
      <c r="J8" s="21" t="s">
        <v>1008</v>
      </c>
      <c r="K8" s="135" t="s">
        <v>953</v>
      </c>
    </row>
  </sheetData>
  <conditionalFormatting sqref="C5:C6">
    <cfRule type="duplicateValues" dxfId="11" priority="12"/>
  </conditionalFormatting>
  <conditionalFormatting sqref="C7">
    <cfRule type="duplicateValues" dxfId="10" priority="2"/>
  </conditionalFormatting>
  <conditionalFormatting sqref="C8">
    <cfRule type="duplicateValues" dxfId="9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2"/>
  <sheetViews>
    <sheetView topLeftCell="D1" workbookViewId="0">
      <selection activeCell="F13" sqref="F1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9"/>
      <c r="C3" s="10"/>
      <c r="D3" s="10" t="s">
        <v>342</v>
      </c>
      <c r="E3" s="10" t="s">
        <v>401</v>
      </c>
      <c r="G3" s="10" t="s">
        <v>400</v>
      </c>
      <c r="J3" s="307" t="s">
        <v>399</v>
      </c>
      <c r="K3" s="307"/>
      <c r="M3" s="307"/>
      <c r="N3" s="307"/>
      <c r="O3" s="307"/>
      <c r="P3" s="307"/>
    </row>
    <row r="4" spans="2:16" ht="103.5">
      <c r="B4" s="143" t="s">
        <v>337</v>
      </c>
      <c r="C4" s="143" t="s">
        <v>5</v>
      </c>
      <c r="D4" s="146" t="s">
        <v>338</v>
      </c>
      <c r="E4" s="146" t="s">
        <v>397</v>
      </c>
      <c r="F4" s="154" t="s">
        <v>339</v>
      </c>
      <c r="G4" s="154" t="s">
        <v>340</v>
      </c>
      <c r="H4" s="154" t="s">
        <v>341</v>
      </c>
      <c r="I4" s="288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353</v>
      </c>
      <c r="D5" s="14">
        <v>0</v>
      </c>
      <c r="E5" s="14" t="s">
        <v>343</v>
      </c>
      <c r="F5" s="189">
        <v>5000</v>
      </c>
      <c r="G5" s="20"/>
      <c r="H5" s="20" t="b">
        <v>1</v>
      </c>
      <c r="I5" s="289" t="s">
        <v>762</v>
      </c>
      <c r="J5" s="21" t="s">
        <v>384</v>
      </c>
      <c r="K5" s="135"/>
    </row>
    <row r="6" spans="2:16">
      <c r="B6" s="134" t="s">
        <v>4</v>
      </c>
      <c r="C6" s="160" t="s">
        <v>354</v>
      </c>
      <c r="D6" s="14">
        <v>0</v>
      </c>
      <c r="E6" s="14" t="s">
        <v>343</v>
      </c>
      <c r="F6" s="189">
        <v>7500</v>
      </c>
      <c r="G6" s="20"/>
      <c r="H6" s="20" t="b">
        <v>1</v>
      </c>
      <c r="I6" s="289" t="s">
        <v>762</v>
      </c>
      <c r="J6" s="21" t="s">
        <v>385</v>
      </c>
      <c r="K6" s="135"/>
    </row>
    <row r="7" spans="2:16">
      <c r="B7" s="136" t="s">
        <v>4</v>
      </c>
      <c r="C7" s="160" t="s">
        <v>355</v>
      </c>
      <c r="D7" s="14">
        <v>0</v>
      </c>
      <c r="E7" s="14" t="s">
        <v>343</v>
      </c>
      <c r="F7" s="189">
        <v>3000</v>
      </c>
      <c r="G7" s="20"/>
      <c r="H7" s="20" t="b">
        <v>1</v>
      </c>
      <c r="I7" s="289" t="s">
        <v>762</v>
      </c>
      <c r="J7" s="21" t="s">
        <v>386</v>
      </c>
      <c r="K7" s="135"/>
    </row>
    <row r="8" spans="2:16">
      <c r="B8" s="136" t="s">
        <v>4</v>
      </c>
      <c r="C8" s="160" t="s">
        <v>357</v>
      </c>
      <c r="D8" s="14">
        <v>0</v>
      </c>
      <c r="E8" s="14" t="s">
        <v>345</v>
      </c>
      <c r="F8" s="189">
        <v>40</v>
      </c>
      <c r="G8" s="20" t="s">
        <v>659</v>
      </c>
      <c r="H8" s="20" t="b">
        <v>0</v>
      </c>
      <c r="I8" s="289" t="s">
        <v>926</v>
      </c>
      <c r="J8" s="21" t="s">
        <v>388</v>
      </c>
      <c r="K8" s="135"/>
    </row>
    <row r="9" spans="2:16">
      <c r="B9" s="136" t="s">
        <v>4</v>
      </c>
      <c r="C9" s="160" t="s">
        <v>358</v>
      </c>
      <c r="D9" s="14">
        <v>0</v>
      </c>
      <c r="E9" s="14" t="s">
        <v>344</v>
      </c>
      <c r="F9" s="189">
        <v>180</v>
      </c>
      <c r="G9" s="20"/>
      <c r="H9" s="20" t="b">
        <v>1</v>
      </c>
      <c r="I9" s="289" t="s">
        <v>723</v>
      </c>
      <c r="J9" s="21" t="s">
        <v>389</v>
      </c>
      <c r="K9" s="135"/>
    </row>
    <row r="10" spans="2:16">
      <c r="B10" s="136" t="s">
        <v>4</v>
      </c>
      <c r="C10" s="160" t="s">
        <v>362</v>
      </c>
      <c r="D10" s="14">
        <v>0</v>
      </c>
      <c r="E10" s="14" t="s">
        <v>345</v>
      </c>
      <c r="F10" s="189">
        <v>2</v>
      </c>
      <c r="G10" s="20" t="s">
        <v>482</v>
      </c>
      <c r="H10" s="20" t="b">
        <v>1</v>
      </c>
      <c r="I10" s="289" t="s">
        <v>927</v>
      </c>
      <c r="J10" s="21" t="s">
        <v>393</v>
      </c>
      <c r="K10" s="135"/>
    </row>
    <row r="11" spans="2:16">
      <c r="B11" s="136" t="s">
        <v>4</v>
      </c>
      <c r="C11" s="160" t="s">
        <v>356</v>
      </c>
      <c r="D11" s="14">
        <v>1</v>
      </c>
      <c r="E11" s="14" t="s">
        <v>345</v>
      </c>
      <c r="F11" s="189">
        <v>4</v>
      </c>
      <c r="G11" s="20" t="s">
        <v>920</v>
      </c>
      <c r="H11" s="20" t="b">
        <v>1</v>
      </c>
      <c r="I11" s="289" t="s">
        <v>928</v>
      </c>
      <c r="J11" s="21" t="s">
        <v>387</v>
      </c>
      <c r="K11" s="135" t="s">
        <v>922</v>
      </c>
    </row>
    <row r="12" spans="2:16">
      <c r="B12" s="136" t="s">
        <v>4</v>
      </c>
      <c r="C12" s="160" t="s">
        <v>346</v>
      </c>
      <c r="D12" s="14">
        <v>1</v>
      </c>
      <c r="E12" s="14" t="s">
        <v>344</v>
      </c>
      <c r="F12" s="20">
        <v>240</v>
      </c>
      <c r="G12" s="20"/>
      <c r="H12" s="20" t="b">
        <v>1</v>
      </c>
      <c r="I12" s="289" t="s">
        <v>723</v>
      </c>
      <c r="J12" s="21" t="s">
        <v>377</v>
      </c>
      <c r="K12" s="135"/>
    </row>
    <row r="13" spans="2:16">
      <c r="B13" s="136" t="s">
        <v>4</v>
      </c>
      <c r="C13" s="160" t="s">
        <v>348</v>
      </c>
      <c r="D13" s="14">
        <v>1</v>
      </c>
      <c r="E13" s="14" t="s">
        <v>343</v>
      </c>
      <c r="F13" s="20">
        <v>10000</v>
      </c>
      <c r="G13" s="20"/>
      <c r="H13" s="20" t="b">
        <v>1</v>
      </c>
      <c r="I13" s="289" t="s">
        <v>762</v>
      </c>
      <c r="J13" s="21" t="s">
        <v>379</v>
      </c>
      <c r="K13" s="135"/>
    </row>
    <row r="14" spans="2:16">
      <c r="B14" s="136" t="s">
        <v>4</v>
      </c>
      <c r="C14" s="160" t="s">
        <v>349</v>
      </c>
      <c r="D14" s="14">
        <v>1</v>
      </c>
      <c r="E14" s="14" t="s">
        <v>343</v>
      </c>
      <c r="F14" s="189">
        <v>20000</v>
      </c>
      <c r="G14" s="20"/>
      <c r="H14" s="20" t="b">
        <v>1</v>
      </c>
      <c r="I14" s="289" t="s">
        <v>762</v>
      </c>
      <c r="J14" s="21" t="s">
        <v>380</v>
      </c>
      <c r="K14" s="135"/>
    </row>
    <row r="15" spans="2:16">
      <c r="B15" s="136" t="s">
        <v>4</v>
      </c>
      <c r="C15" s="160" t="s">
        <v>351</v>
      </c>
      <c r="D15" s="14">
        <v>1</v>
      </c>
      <c r="E15" s="14" t="s">
        <v>345</v>
      </c>
      <c r="F15" s="189">
        <v>14</v>
      </c>
      <c r="G15" s="20" t="s">
        <v>662</v>
      </c>
      <c r="H15" s="20" t="b">
        <v>0</v>
      </c>
      <c r="I15" s="289" t="s">
        <v>724</v>
      </c>
      <c r="J15" s="21" t="s">
        <v>382</v>
      </c>
      <c r="K15" s="135"/>
    </row>
    <row r="16" spans="2:16">
      <c r="B16" s="136" t="s">
        <v>4</v>
      </c>
      <c r="C16" s="160" t="s">
        <v>352</v>
      </c>
      <c r="D16" s="139">
        <v>1</v>
      </c>
      <c r="E16" s="14" t="s">
        <v>343</v>
      </c>
      <c r="F16" s="190">
        <v>25000</v>
      </c>
      <c r="G16" s="155"/>
      <c r="H16" s="20" t="b">
        <v>0</v>
      </c>
      <c r="I16" s="289" t="s">
        <v>762</v>
      </c>
      <c r="J16" s="21" t="s">
        <v>383</v>
      </c>
      <c r="K16" s="142"/>
    </row>
    <row r="17" spans="2:11">
      <c r="B17" s="136" t="s">
        <v>4</v>
      </c>
      <c r="C17" s="160" t="s">
        <v>363</v>
      </c>
      <c r="D17" s="14">
        <v>1</v>
      </c>
      <c r="E17" s="14" t="s">
        <v>343</v>
      </c>
      <c r="F17" s="189">
        <v>30000</v>
      </c>
      <c r="G17" s="20"/>
      <c r="H17" s="20" t="b">
        <v>0</v>
      </c>
      <c r="I17" s="289" t="s">
        <v>762</v>
      </c>
      <c r="J17" s="21" t="s">
        <v>394</v>
      </c>
      <c r="K17" s="135"/>
    </row>
    <row r="18" spans="2:11">
      <c r="B18" s="136" t="s">
        <v>4</v>
      </c>
      <c r="C18" s="160" t="s">
        <v>347</v>
      </c>
      <c r="D18" s="14">
        <v>2</v>
      </c>
      <c r="E18" s="14" t="s">
        <v>343</v>
      </c>
      <c r="F18" s="20">
        <v>50000</v>
      </c>
      <c r="G18" s="20"/>
      <c r="H18" s="20" t="b">
        <v>1</v>
      </c>
      <c r="I18" s="289" t="s">
        <v>762</v>
      </c>
      <c r="J18" s="21" t="s">
        <v>378</v>
      </c>
      <c r="K18" s="135"/>
    </row>
    <row r="19" spans="2:11">
      <c r="B19" s="136" t="s">
        <v>4</v>
      </c>
      <c r="C19" s="160" t="s">
        <v>350</v>
      </c>
      <c r="D19" s="14">
        <v>2</v>
      </c>
      <c r="E19" s="14" t="s">
        <v>345</v>
      </c>
      <c r="F19" s="189">
        <v>20</v>
      </c>
      <c r="G19" s="20" t="s">
        <v>676</v>
      </c>
      <c r="H19" s="20" t="b">
        <v>1</v>
      </c>
      <c r="I19" s="289" t="s">
        <v>925</v>
      </c>
      <c r="J19" s="21" t="s">
        <v>381</v>
      </c>
      <c r="K19" s="135"/>
    </row>
    <row r="20" spans="2:11">
      <c r="B20" s="136" t="s">
        <v>4</v>
      </c>
      <c r="C20" s="160" t="s">
        <v>359</v>
      </c>
      <c r="D20" s="14">
        <v>2</v>
      </c>
      <c r="E20" s="14" t="s">
        <v>345</v>
      </c>
      <c r="F20" s="189">
        <v>10</v>
      </c>
      <c r="G20" s="20" t="s">
        <v>375</v>
      </c>
      <c r="H20" s="20" t="b">
        <v>1</v>
      </c>
      <c r="I20" s="289" t="s">
        <v>929</v>
      </c>
      <c r="J20" s="21" t="s">
        <v>390</v>
      </c>
      <c r="K20" s="135"/>
    </row>
    <row r="21" spans="2:11">
      <c r="B21" s="136" t="s">
        <v>4</v>
      </c>
      <c r="C21" s="160" t="s">
        <v>360</v>
      </c>
      <c r="D21" s="14">
        <v>2</v>
      </c>
      <c r="E21" s="14" t="s">
        <v>345</v>
      </c>
      <c r="F21" s="189">
        <v>12</v>
      </c>
      <c r="G21" s="20" t="s">
        <v>920</v>
      </c>
      <c r="H21" s="20" t="b">
        <v>1</v>
      </c>
      <c r="I21" s="289" t="s">
        <v>928</v>
      </c>
      <c r="J21" s="21" t="s">
        <v>391</v>
      </c>
      <c r="K21" s="135" t="s">
        <v>921</v>
      </c>
    </row>
    <row r="22" spans="2:11">
      <c r="B22" s="136" t="s">
        <v>4</v>
      </c>
      <c r="C22" s="160" t="s">
        <v>361</v>
      </c>
      <c r="D22" s="14">
        <v>2</v>
      </c>
      <c r="E22" s="14" t="s">
        <v>345</v>
      </c>
      <c r="F22" s="189">
        <v>3</v>
      </c>
      <c r="G22" s="20" t="s">
        <v>376</v>
      </c>
      <c r="H22" s="20" t="b">
        <v>0</v>
      </c>
      <c r="I22" s="289" t="s">
        <v>930</v>
      </c>
      <c r="J22" s="21" t="s">
        <v>392</v>
      </c>
      <c r="K22" s="135"/>
    </row>
    <row r="23" spans="2:11">
      <c r="B23"/>
    </row>
    <row r="24" spans="2:11">
      <c r="B24" s="185"/>
    </row>
    <row r="26" spans="2:11" ht="15.75" thickBot="1">
      <c r="B26"/>
    </row>
    <row r="27" spans="2:11" ht="23.25">
      <c r="B27" s="12" t="s">
        <v>395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9"/>
      <c r="C28" s="179"/>
      <c r="D28" s="179"/>
      <c r="E28" s="179"/>
      <c r="F28" s="308" t="s">
        <v>402</v>
      </c>
      <c r="G28" s="308"/>
      <c r="H28" s="308"/>
      <c r="I28" s="179"/>
      <c r="J28" s="179"/>
    </row>
    <row r="29" spans="2:11" ht="123.75">
      <c r="B29" s="192" t="s">
        <v>396</v>
      </c>
      <c r="C29" s="192" t="s">
        <v>5</v>
      </c>
      <c r="D29" s="288" t="s">
        <v>23</v>
      </c>
      <c r="E29" s="191" t="s">
        <v>38</v>
      </c>
      <c r="F29" s="191" t="s">
        <v>398</v>
      </c>
      <c r="G29" s="191" t="s">
        <v>403</v>
      </c>
      <c r="H29" s="193" t="s">
        <v>364</v>
      </c>
      <c r="I29" s="193" t="s">
        <v>368</v>
      </c>
      <c r="J29" s="194" t="s">
        <v>370</v>
      </c>
    </row>
    <row r="30" spans="2:11">
      <c r="B30" s="156" t="s">
        <v>4</v>
      </c>
      <c r="C30" s="188" t="s">
        <v>923</v>
      </c>
      <c r="D30" s="289" t="s">
        <v>931</v>
      </c>
      <c r="E30" s="21"/>
      <c r="F30" s="21"/>
      <c r="G30" s="21"/>
      <c r="H30" s="195" t="s">
        <v>924</v>
      </c>
      <c r="I30" s="195"/>
      <c r="J30" s="195"/>
    </row>
    <row r="31" spans="2:11">
      <c r="B31" s="156" t="s">
        <v>4</v>
      </c>
      <c r="C31" s="188" t="s">
        <v>343</v>
      </c>
      <c r="D31" s="289" t="s">
        <v>932</v>
      </c>
      <c r="E31" s="21" t="s">
        <v>935</v>
      </c>
      <c r="F31" s="21" t="s">
        <v>939</v>
      </c>
      <c r="G31" s="21" t="s">
        <v>942</v>
      </c>
      <c r="H31" s="195" t="s">
        <v>365</v>
      </c>
      <c r="I31" s="195" t="s">
        <v>369</v>
      </c>
      <c r="J31" s="195" t="s">
        <v>371</v>
      </c>
    </row>
    <row r="32" spans="2:11">
      <c r="B32" s="156" t="s">
        <v>4</v>
      </c>
      <c r="C32" s="188" t="s">
        <v>344</v>
      </c>
      <c r="D32" s="289" t="s">
        <v>933</v>
      </c>
      <c r="E32" s="21" t="s">
        <v>937</v>
      </c>
      <c r="F32" s="21" t="s">
        <v>940</v>
      </c>
      <c r="G32" s="21" t="s">
        <v>943</v>
      </c>
      <c r="H32" s="195" t="s">
        <v>366</v>
      </c>
      <c r="I32" s="195" t="s">
        <v>369</v>
      </c>
      <c r="J32" s="195" t="s">
        <v>371</v>
      </c>
    </row>
    <row r="33" spans="2:11">
      <c r="B33" s="156" t="s">
        <v>4</v>
      </c>
      <c r="C33" s="188" t="s">
        <v>345</v>
      </c>
      <c r="D33" s="289" t="s">
        <v>934</v>
      </c>
      <c r="E33" s="21" t="s">
        <v>938</v>
      </c>
      <c r="F33" s="21" t="s">
        <v>941</v>
      </c>
      <c r="G33" s="21" t="s">
        <v>936</v>
      </c>
      <c r="H33" s="195" t="s">
        <v>367</v>
      </c>
      <c r="I33" s="195" t="s">
        <v>372</v>
      </c>
      <c r="J33" s="195" t="s">
        <v>371</v>
      </c>
    </row>
    <row r="36" spans="2:11" ht="15.75" thickBot="1"/>
    <row r="37" spans="2:11" ht="23.25">
      <c r="B37" s="12" t="s">
        <v>404</v>
      </c>
      <c r="C37" s="12"/>
      <c r="D37" s="12"/>
      <c r="E37" s="12"/>
      <c r="F37" s="12"/>
      <c r="G37" s="12"/>
      <c r="H37" s="12"/>
      <c r="I37" s="12"/>
    </row>
    <row r="38" spans="2:11" ht="45">
      <c r="B38" s="179"/>
      <c r="C38" s="179"/>
      <c r="D38" s="179"/>
      <c r="E38" s="179"/>
      <c r="F38" s="197" t="s">
        <v>411</v>
      </c>
      <c r="G38" s="309" t="s">
        <v>409</v>
      </c>
      <c r="H38" s="309"/>
      <c r="I38" s="179"/>
    </row>
    <row r="39" spans="2:11" ht="142.5">
      <c r="B39" s="192" t="s">
        <v>405</v>
      </c>
      <c r="C39" s="192" t="s">
        <v>5</v>
      </c>
      <c r="D39" s="144" t="s">
        <v>415</v>
      </c>
      <c r="E39" s="154" t="s">
        <v>273</v>
      </c>
      <c r="F39" s="154" t="s">
        <v>414</v>
      </c>
      <c r="G39" s="154" t="s">
        <v>410</v>
      </c>
      <c r="H39" s="146" t="s">
        <v>412</v>
      </c>
      <c r="I39" s="146" t="s">
        <v>413</v>
      </c>
      <c r="J39" s="149" t="s">
        <v>38</v>
      </c>
      <c r="K39" s="145" t="s">
        <v>758</v>
      </c>
    </row>
    <row r="40" spans="2:11">
      <c r="B40" s="156" t="s">
        <v>4</v>
      </c>
      <c r="C40" s="188" t="s">
        <v>406</v>
      </c>
      <c r="D40" s="188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745</v>
      </c>
      <c r="K40" s="132" t="s">
        <v>759</v>
      </c>
    </row>
    <row r="41" spans="2:11">
      <c r="B41" s="156" t="s">
        <v>4</v>
      </c>
      <c r="C41" s="188" t="s">
        <v>407</v>
      </c>
      <c r="D41" s="188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746</v>
      </c>
      <c r="K41" s="132" t="s">
        <v>760</v>
      </c>
    </row>
    <row r="42" spans="2:11">
      <c r="B42" s="156" t="s">
        <v>4</v>
      </c>
      <c r="C42" s="188" t="s">
        <v>408</v>
      </c>
      <c r="D42" s="188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747</v>
      </c>
      <c r="K42" s="138" t="s">
        <v>761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8" priority="3"/>
  </conditionalFormatting>
  <conditionalFormatting sqref="C40:D42">
    <cfRule type="duplicateValues" dxfId="7" priority="2"/>
  </conditionalFormatting>
  <conditionalFormatting sqref="C5:C22">
    <cfRule type="duplicateValues" dxfId="6" priority="9"/>
  </conditionalFormatting>
  <conditionalFormatting sqref="C30">
    <cfRule type="duplicateValues" dxfId="5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3"/>
  <sheetViews>
    <sheetView topLeftCell="A13" zoomScale="85" zoomScaleNormal="85" workbookViewId="0">
      <selection activeCell="D32" sqref="D32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5703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959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">
        <v>958</v>
      </c>
      <c r="D5" s="13"/>
      <c r="E5" s="132">
        <v>0</v>
      </c>
      <c r="F5" s="14">
        <v>0</v>
      </c>
      <c r="G5" s="133">
        <v>240</v>
      </c>
      <c r="H5" s="15" t="s">
        <v>957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6" t="s">
        <v>1009</v>
      </c>
      <c r="D6" s="137"/>
      <c r="E6" s="132">
        <v>0</v>
      </c>
      <c r="F6" s="14">
        <v>70</v>
      </c>
      <c r="G6" s="133">
        <v>0</v>
      </c>
      <c r="H6" s="15" t="s">
        <v>1010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204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206</v>
      </c>
      <c r="F9" s="10"/>
      <c r="G9" s="10"/>
    </row>
    <row r="10" spans="2:25" s="67" customFormat="1" ht="118.5">
      <c r="B10" s="143" t="s">
        <v>213</v>
      </c>
      <c r="C10" s="144" t="s">
        <v>5</v>
      </c>
      <c r="D10" s="144" t="s">
        <v>214</v>
      </c>
      <c r="E10" s="146" t="s">
        <v>205</v>
      </c>
      <c r="F10" s="150" t="s">
        <v>38</v>
      </c>
      <c r="G10" s="290" t="s">
        <v>955</v>
      </c>
      <c r="H10"/>
      <c r="I10"/>
      <c r="J10"/>
    </row>
    <row r="11" spans="2:25" s="67" customFormat="1">
      <c r="B11" s="134" t="s">
        <v>4</v>
      </c>
      <c r="C11" s="13" t="s">
        <v>207</v>
      </c>
      <c r="D11" s="13" t="s">
        <v>215</v>
      </c>
      <c r="E11" s="14">
        <v>0.81499999999999995</v>
      </c>
      <c r="F11" s="135" t="s">
        <v>882</v>
      </c>
      <c r="G11"/>
      <c r="H11"/>
      <c r="I11"/>
      <c r="J11"/>
    </row>
    <row r="12" spans="2:25">
      <c r="B12" s="134" t="s">
        <v>4</v>
      </c>
      <c r="C12" s="13" t="s">
        <v>208</v>
      </c>
      <c r="D12" s="13" t="s">
        <v>215</v>
      </c>
      <c r="E12" s="14">
        <v>0.11799999999999999</v>
      </c>
      <c r="F12" s="135" t="s">
        <v>883</v>
      </c>
    </row>
    <row r="13" spans="2:25">
      <c r="B13" s="134" t="s">
        <v>4</v>
      </c>
      <c r="C13" s="13" t="s">
        <v>209</v>
      </c>
      <c r="D13" s="13" t="s">
        <v>215</v>
      </c>
      <c r="E13" s="14">
        <v>3.9E-2</v>
      </c>
      <c r="F13" s="142" t="s">
        <v>884</v>
      </c>
    </row>
    <row r="14" spans="2:25">
      <c r="B14" s="134" t="s">
        <v>4</v>
      </c>
      <c r="C14" s="13" t="s">
        <v>210</v>
      </c>
      <c r="D14" s="13" t="s">
        <v>216</v>
      </c>
      <c r="E14" s="14">
        <v>1.7999999999999999E-2</v>
      </c>
      <c r="F14" s="135" t="s">
        <v>885</v>
      </c>
    </row>
    <row r="15" spans="2:25">
      <c r="B15" s="134" t="s">
        <v>4</v>
      </c>
      <c r="C15" s="13" t="s">
        <v>211</v>
      </c>
      <c r="D15" s="13" t="s">
        <v>216</v>
      </c>
      <c r="E15" s="14">
        <v>0.01</v>
      </c>
      <c r="F15" s="135" t="s">
        <v>886</v>
      </c>
    </row>
    <row r="16" spans="2:25">
      <c r="B16" s="134" t="s">
        <v>4</v>
      </c>
      <c r="C16" s="13" t="s">
        <v>212</v>
      </c>
      <c r="D16" s="13" t="s">
        <v>217</v>
      </c>
      <c r="E16" s="14">
        <v>0</v>
      </c>
      <c r="F16" s="135" t="s">
        <v>863</v>
      </c>
      <c r="G16" t="s">
        <v>956</v>
      </c>
    </row>
    <row r="17" spans="1:13" ht="15.75" thickBot="1"/>
    <row r="18" spans="1:13" s="67" customFormat="1" ht="23.25">
      <c r="A18" s="12" t="s">
        <v>1044</v>
      </c>
      <c r="B18" s="12"/>
      <c r="C18" s="12"/>
      <c r="D18" s="12"/>
      <c r="E18" s="12"/>
      <c r="F18" s="12"/>
      <c r="G18" s="12"/>
      <c r="H18" s="12"/>
      <c r="I18" s="12"/>
    </row>
    <row r="20" spans="1:13" ht="189">
      <c r="B20" s="192" t="s">
        <v>1037</v>
      </c>
      <c r="C20" s="192" t="s">
        <v>5</v>
      </c>
      <c r="D20" s="301" t="s">
        <v>1033</v>
      </c>
      <c r="E20" s="303" t="s">
        <v>1034</v>
      </c>
      <c r="F20" s="303" t="s">
        <v>1035</v>
      </c>
      <c r="G20" s="303" t="s">
        <v>1036</v>
      </c>
      <c r="H20" s="304" t="s">
        <v>1038</v>
      </c>
      <c r="I20" s="304" t="s">
        <v>1039</v>
      </c>
      <c r="J20" s="304" t="s">
        <v>1040</v>
      </c>
      <c r="K20" s="302" t="s">
        <v>1041</v>
      </c>
      <c r="L20" s="302" t="s">
        <v>1042</v>
      </c>
      <c r="M20" s="305" t="s">
        <v>1043</v>
      </c>
    </row>
    <row r="21" spans="1:13">
      <c r="B21" s="156" t="s">
        <v>4</v>
      </c>
      <c r="C21" s="156" t="s">
        <v>1023</v>
      </c>
      <c r="D21">
        <v>0.30700703199733287</v>
      </c>
      <c r="E21">
        <v>0.27687464751904406</v>
      </c>
      <c r="F21">
        <v>0.20308965105365218</v>
      </c>
      <c r="G21">
        <v>0.12116079972877913</v>
      </c>
      <c r="H21">
        <v>5.8790371463202172E-2</v>
      </c>
      <c r="I21">
        <v>2.3201710972195096E-2</v>
      </c>
      <c r="J21">
        <v>7.4473807127505712E-3</v>
      </c>
      <c r="K21">
        <v>1.9442711597501964E-3</v>
      </c>
      <c r="L21">
        <v>4.1283817327132801E-4</v>
      </c>
      <c r="M21">
        <v>7.1297220022577826E-5</v>
      </c>
    </row>
    <row r="22" spans="1:13">
      <c r="B22" s="156" t="s">
        <v>4</v>
      </c>
      <c r="C22" s="156" t="s">
        <v>1024</v>
      </c>
      <c r="D22">
        <v>0.2168498754755</v>
      </c>
      <c r="E22">
        <v>0.24044973873653541</v>
      </c>
      <c r="F22">
        <v>0.2168498754755</v>
      </c>
      <c r="G22">
        <v>0.15906102612128131</v>
      </c>
      <c r="H22">
        <v>9.4893861063572407E-2</v>
      </c>
      <c r="I22">
        <v>4.6044969610577642E-2</v>
      </c>
      <c r="J22">
        <v>1.8171718430063141E-2</v>
      </c>
      <c r="K22">
        <v>5.832832997349535E-3</v>
      </c>
      <c r="L22">
        <v>1.5227647697625924E-3</v>
      </c>
      <c r="M22">
        <v>3.2333731985794274E-4</v>
      </c>
    </row>
    <row r="23" spans="1:13">
      <c r="B23" s="156" t="s">
        <v>4</v>
      </c>
      <c r="C23" s="156" t="s">
        <v>1025</v>
      </c>
      <c r="D23">
        <v>0.1372709523980454</v>
      </c>
      <c r="E23">
        <v>0.18714319692130274</v>
      </c>
      <c r="F23">
        <v>0.20751006984613762</v>
      </c>
      <c r="G23">
        <v>0.18714319692130274</v>
      </c>
      <c r="H23">
        <v>0.1372709523980454</v>
      </c>
      <c r="I23">
        <v>8.189416982002963E-2</v>
      </c>
      <c r="J23">
        <v>3.9737181292692485E-2</v>
      </c>
      <c r="K23">
        <v>1.5682340020250509E-2</v>
      </c>
      <c r="L23">
        <v>5.0337820662266618E-3</v>
      </c>
      <c r="M23">
        <v>1.3141583159668449E-3</v>
      </c>
    </row>
    <row r="24" spans="1:13">
      <c r="B24" s="156" t="s">
        <v>4</v>
      </c>
      <c r="C24" s="156" t="s">
        <v>1026</v>
      </c>
      <c r="D24">
        <v>7.5787233659857234E-2</v>
      </c>
      <c r="E24">
        <v>0.12703451011182182</v>
      </c>
      <c r="F24">
        <v>0.17318772782111483</v>
      </c>
      <c r="G24">
        <v>0.1920358211672856</v>
      </c>
      <c r="H24">
        <v>0.17318772782111483</v>
      </c>
      <c r="I24">
        <v>0.12703451011182182</v>
      </c>
      <c r="J24">
        <v>7.5787233659857234E-2</v>
      </c>
      <c r="K24">
        <v>3.6773937024230319E-2</v>
      </c>
      <c r="L24">
        <v>1.4512891089316199E-2</v>
      </c>
      <c r="M24">
        <v>4.6584075335801599E-3</v>
      </c>
    </row>
    <row r="25" spans="1:13">
      <c r="B25" s="156" t="s">
        <v>4</v>
      </c>
      <c r="C25" s="156" t="s">
        <v>1027</v>
      </c>
      <c r="D25">
        <v>3.5629671265946641E-2</v>
      </c>
      <c r="E25">
        <v>7.3429021746488299E-2</v>
      </c>
      <c r="F25">
        <v>0.12308167688796762</v>
      </c>
      <c r="G25">
        <v>0.16779878111763624</v>
      </c>
      <c r="H25">
        <v>0.18606039312484274</v>
      </c>
      <c r="I25">
        <v>0.16779878111763624</v>
      </c>
      <c r="J25">
        <v>0.12308167688796762</v>
      </c>
      <c r="K25">
        <v>7.3429021746488299E-2</v>
      </c>
      <c r="L25">
        <v>3.5629671265946641E-2</v>
      </c>
      <c r="M25">
        <v>1.4061304839079714E-2</v>
      </c>
    </row>
    <row r="26" spans="1:13">
      <c r="B26" s="156" t="s">
        <v>4</v>
      </c>
      <c r="C26" s="156" t="s">
        <v>1028</v>
      </c>
      <c r="D26">
        <v>1.4061304839079714E-2</v>
      </c>
      <c r="E26">
        <v>3.5629671265946641E-2</v>
      </c>
      <c r="F26">
        <v>7.3429021746488299E-2</v>
      </c>
      <c r="G26">
        <v>0.12308167688796762</v>
      </c>
      <c r="H26">
        <v>0.16779878111763624</v>
      </c>
      <c r="I26">
        <v>0.18606039312484274</v>
      </c>
      <c r="J26">
        <v>0.16779878111763624</v>
      </c>
      <c r="K26">
        <v>0.12308167688796762</v>
      </c>
      <c r="L26">
        <v>7.3429021746488299E-2</v>
      </c>
      <c r="M26">
        <v>3.5629671265946641E-2</v>
      </c>
    </row>
    <row r="27" spans="1:13">
      <c r="B27" s="156" t="s">
        <v>4</v>
      </c>
      <c r="C27" s="156" t="s">
        <v>1029</v>
      </c>
      <c r="D27">
        <v>4.6584075335801599E-3</v>
      </c>
      <c r="E27">
        <v>1.4512891089316199E-2</v>
      </c>
      <c r="F27">
        <v>3.6773937024230319E-2</v>
      </c>
      <c r="G27">
        <v>7.5787233659857234E-2</v>
      </c>
      <c r="H27">
        <v>0.12703451011182182</v>
      </c>
      <c r="I27">
        <v>0.17318772782111483</v>
      </c>
      <c r="J27">
        <v>0.1920358211672856</v>
      </c>
      <c r="K27">
        <v>0.17318772782111483</v>
      </c>
      <c r="L27">
        <v>0.12703451011182182</v>
      </c>
      <c r="M27">
        <v>7.5787233659857234E-2</v>
      </c>
    </row>
    <row r="28" spans="1:13">
      <c r="B28" s="156" t="s">
        <v>4</v>
      </c>
      <c r="C28" s="156" t="s">
        <v>1030</v>
      </c>
      <c r="D28">
        <v>1.3141583159668449E-3</v>
      </c>
      <c r="E28">
        <v>5.0337820662266618E-3</v>
      </c>
      <c r="F28">
        <v>1.5682340020250509E-2</v>
      </c>
      <c r="G28">
        <v>3.9737181292692485E-2</v>
      </c>
      <c r="H28">
        <v>8.189416982002963E-2</v>
      </c>
      <c r="I28">
        <v>0.1372709523980454</v>
      </c>
      <c r="J28">
        <v>0.18714319692130274</v>
      </c>
      <c r="K28">
        <v>0.20751006984613762</v>
      </c>
      <c r="L28">
        <v>0.18714319692130274</v>
      </c>
      <c r="M28">
        <v>0.1372709523980454</v>
      </c>
    </row>
    <row r="29" spans="1:13">
      <c r="B29" s="156" t="s">
        <v>4</v>
      </c>
      <c r="C29" s="156" t="s">
        <v>1031</v>
      </c>
      <c r="D29">
        <v>3.233373198579428E-4</v>
      </c>
      <c r="E29">
        <v>1.5227647697625927E-3</v>
      </c>
      <c r="F29">
        <v>5.8328329973495359E-3</v>
      </c>
      <c r="G29">
        <v>1.8171718430063145E-2</v>
      </c>
      <c r="H29">
        <v>4.6044969610577649E-2</v>
      </c>
      <c r="I29">
        <v>9.4893861063572421E-2</v>
      </c>
      <c r="J29">
        <v>0.15906102612128134</v>
      </c>
      <c r="K29">
        <v>0.21684987547550003</v>
      </c>
      <c r="L29">
        <v>0.24044973873653547</v>
      </c>
      <c r="M29">
        <v>0.21684987547550003</v>
      </c>
    </row>
    <row r="30" spans="1:13">
      <c r="B30" s="156" t="s">
        <v>4</v>
      </c>
      <c r="C30" s="156" t="s">
        <v>1032</v>
      </c>
      <c r="D30">
        <v>7.1297220022577813E-5</v>
      </c>
      <c r="E30">
        <v>4.1283817327132763E-4</v>
      </c>
      <c r="F30">
        <v>1.9442711597501962E-3</v>
      </c>
      <c r="G30">
        <v>7.4473807127505695E-3</v>
      </c>
      <c r="H30">
        <v>2.3201710972195092E-2</v>
      </c>
      <c r="I30">
        <v>5.8790371463202158E-2</v>
      </c>
      <c r="J30">
        <v>0.12116079972877911</v>
      </c>
      <c r="K30">
        <v>0.20308965105365215</v>
      </c>
      <c r="L30">
        <v>0.276874647519044</v>
      </c>
      <c r="M30">
        <v>0.30700703199733281</v>
      </c>
    </row>
    <row r="34" spans="2:4">
      <c r="B34" s="67"/>
    </row>
    <row r="35" spans="2:4">
      <c r="B35" s="67"/>
      <c r="C35" s="67"/>
      <c r="D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</sheetData>
  <conditionalFormatting sqref="C11:C16">
    <cfRule type="duplicateValues" dxfId="4" priority="4"/>
  </conditionalFormatting>
  <conditionalFormatting sqref="C5:C6">
    <cfRule type="duplicateValues" dxfId="3" priority="13"/>
  </conditionalFormatting>
  <conditionalFormatting sqref="D5:D6">
    <cfRule type="duplicateValues" dxfId="2" priority="14"/>
  </conditionalFormatting>
  <conditionalFormatting sqref="D21:M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showInputMessage="1" showErrorMessage="1" sqref="D11:D16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1:E16 F16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2016-09-13T10:59:01Z</dcterms:modified>
</cp:coreProperties>
</file>