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 activeTab="6"/>
  </bookViews>
  <sheets>
    <sheet name="special dragons" sheetId="10" r:id="rId1"/>
    <sheet name="Special Missions" sheetId="14" r:id="rId2"/>
    <sheet name="Special Leagues" sheetId="16" r:id="rId3"/>
    <sheet name="Electric" sheetId="11" r:id="rId4"/>
    <sheet name="Helicopter" sheetId="13" r:id="rId5"/>
    <sheet name="Sonic" sheetId="15" r:id="rId6"/>
    <sheet name="Ice Dragon" sheetId="17" r:id="rId7"/>
    <sheet name="DATA" sheetId="12" r:id="rId8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6" i="10" l="1"/>
  <c r="F45" i="10"/>
  <c r="F44" i="10"/>
  <c r="F43" i="10"/>
  <c r="H15" i="17"/>
  <c r="H15" i="15"/>
  <c r="H15" i="13"/>
  <c r="H15" i="11"/>
  <c r="G19" i="12" l="1"/>
  <c r="U23" i="12" l="1"/>
  <c r="T23" i="12"/>
  <c r="S23" i="12"/>
  <c r="R23" i="12"/>
  <c r="U22" i="12"/>
  <c r="T22" i="12"/>
  <c r="S22" i="12"/>
  <c r="R22" i="12"/>
  <c r="H23" i="12"/>
  <c r="H22" i="12"/>
  <c r="G23" i="12"/>
  <c r="E16" i="17"/>
  <c r="AB15" i="17"/>
  <c r="AA15" i="17"/>
  <c r="AD15" i="17" s="1"/>
  <c r="T15" i="17"/>
  <c r="U15" i="17" s="1"/>
  <c r="S15" i="17"/>
  <c r="V15" i="17" s="1"/>
  <c r="N15" i="17"/>
  <c r="L15" i="17"/>
  <c r="J22" i="12" s="1"/>
  <c r="K15" i="17"/>
  <c r="AB14" i="17"/>
  <c r="AA14" i="17"/>
  <c r="AD14" i="17" s="1"/>
  <c r="T14" i="17"/>
  <c r="U14" i="17" s="1"/>
  <c r="S14" i="17"/>
  <c r="V14" i="17" s="1"/>
  <c r="L14" i="17"/>
  <c r="K14" i="17"/>
  <c r="N14" i="17" s="1"/>
  <c r="AB13" i="17"/>
  <c r="AA13" i="17"/>
  <c r="AD13" i="17" s="1"/>
  <c r="V13" i="17"/>
  <c r="T13" i="17"/>
  <c r="U13" i="17" s="1"/>
  <c r="S13" i="17"/>
  <c r="L13" i="17"/>
  <c r="K13" i="17"/>
  <c r="N13" i="17" s="1"/>
  <c r="AB12" i="17"/>
  <c r="AC22" i="12" s="1"/>
  <c r="AA12" i="17"/>
  <c r="AD12" i="17" s="1"/>
  <c r="V12" i="17"/>
  <c r="U12" i="17"/>
  <c r="T12" i="17"/>
  <c r="S12" i="17"/>
  <c r="L12" i="17"/>
  <c r="M12" i="17" s="1"/>
  <c r="K12" i="17"/>
  <c r="N12" i="17" s="1"/>
  <c r="E11" i="17"/>
  <c r="AB7" i="17"/>
  <c r="T7" i="17"/>
  <c r="L7" i="17"/>
  <c r="AD23" i="12" l="1"/>
  <c r="AF23" i="12"/>
  <c r="AC14" i="17"/>
  <c r="AC23" i="12"/>
  <c r="AE23" i="12"/>
  <c r="AC15" i="17"/>
  <c r="AF22" i="12"/>
  <c r="AE22" i="12"/>
  <c r="AC13" i="17"/>
  <c r="AD22" i="12"/>
  <c r="AC12" i="17"/>
  <c r="M15" i="17"/>
  <c r="J23" i="12"/>
  <c r="M14" i="17"/>
  <c r="I22" i="12"/>
  <c r="I23" i="12"/>
  <c r="M13" i="17"/>
  <c r="G22" i="12"/>
  <c r="AD9" i="12"/>
  <c r="U21" i="12"/>
  <c r="U20" i="12"/>
  <c r="T21" i="12"/>
  <c r="T20" i="12"/>
  <c r="S21" i="12"/>
  <c r="S20" i="12"/>
  <c r="R21" i="12"/>
  <c r="R20" i="12"/>
  <c r="U19" i="12"/>
  <c r="U18" i="12"/>
  <c r="T19" i="12"/>
  <c r="T18" i="12"/>
  <c r="S19" i="12"/>
  <c r="S18" i="12"/>
  <c r="R19" i="12"/>
  <c r="R18" i="12"/>
  <c r="U17" i="12"/>
  <c r="U16" i="12"/>
  <c r="T17" i="12"/>
  <c r="T16" i="12"/>
  <c r="S17" i="12"/>
  <c r="S16" i="12"/>
  <c r="R17" i="12"/>
  <c r="R16" i="12"/>
  <c r="J21" i="12"/>
  <c r="J20" i="12"/>
  <c r="I21" i="12"/>
  <c r="I20" i="12"/>
  <c r="H21" i="12"/>
  <c r="H20" i="12"/>
  <c r="J19" i="12"/>
  <c r="J18" i="12"/>
  <c r="I19" i="12"/>
  <c r="I18" i="12"/>
  <c r="H19" i="12"/>
  <c r="H18" i="12"/>
  <c r="G18" i="12"/>
  <c r="J17" i="12"/>
  <c r="J16" i="12"/>
  <c r="I17" i="12"/>
  <c r="I16" i="12"/>
  <c r="H17" i="12"/>
  <c r="H16" i="12"/>
  <c r="H14" i="17"/>
  <c r="H13" i="17"/>
  <c r="AC9" i="12" l="1"/>
  <c r="AB9" i="12"/>
  <c r="F41" i="10"/>
  <c r="M13" i="15"/>
  <c r="L7" i="15" l="1"/>
  <c r="K12" i="15" l="1"/>
  <c r="G21" i="12" s="1"/>
  <c r="L12" i="15" l="1"/>
  <c r="G20" i="12" s="1"/>
  <c r="E16" i="15"/>
  <c r="E11" i="15" s="1"/>
  <c r="AB15" i="15"/>
  <c r="AF20" i="12" s="1"/>
  <c r="AA15" i="15"/>
  <c r="T15" i="15"/>
  <c r="U15" i="15" s="1"/>
  <c r="S15" i="15"/>
  <c r="L15" i="15"/>
  <c r="K15" i="15"/>
  <c r="N15" i="15" s="1"/>
  <c r="AB14" i="15"/>
  <c r="AE20" i="12" s="1"/>
  <c r="AA14" i="15"/>
  <c r="U14" i="15"/>
  <c r="T14" i="15"/>
  <c r="S14" i="15"/>
  <c r="L14" i="15"/>
  <c r="K14" i="15"/>
  <c r="N14" i="15" s="1"/>
  <c r="AB13" i="15"/>
  <c r="AA13" i="15"/>
  <c r="V13" i="15"/>
  <c r="T13" i="15"/>
  <c r="U13" i="15" s="1"/>
  <c r="S13" i="15"/>
  <c r="L13" i="15"/>
  <c r="K13" i="15"/>
  <c r="N13" i="15" s="1"/>
  <c r="AB12" i="15"/>
  <c r="AC20" i="12" s="1"/>
  <c r="AA12" i="15"/>
  <c r="T12" i="15"/>
  <c r="U12" i="15" s="1"/>
  <c r="S12" i="15"/>
  <c r="V12" i="15" s="1"/>
  <c r="N12" i="15"/>
  <c r="AB7" i="15"/>
  <c r="T7" i="15"/>
  <c r="V15" i="15" s="1"/>
  <c r="H13" i="15"/>
  <c r="AD12" i="15" l="1"/>
  <c r="AC21" i="12"/>
  <c r="AD13" i="15"/>
  <c r="AD21" i="12"/>
  <c r="AD14" i="15"/>
  <c r="AE21" i="12"/>
  <c r="AC13" i="15"/>
  <c r="AD20" i="12"/>
  <c r="AD15" i="15"/>
  <c r="AF21" i="12"/>
  <c r="M12" i="15"/>
  <c r="AC12" i="15"/>
  <c r="AC15" i="15"/>
  <c r="AC14" i="15"/>
  <c r="M15" i="15"/>
  <c r="M14" i="15"/>
  <c r="W9" i="12"/>
  <c r="U9" i="12"/>
  <c r="V14" i="15"/>
  <c r="AA12" i="13"/>
  <c r="AC19" i="12" s="1"/>
  <c r="H14" i="15"/>
  <c r="V9" i="12" l="1"/>
  <c r="N12" i="13"/>
  <c r="T12" i="13" l="1"/>
  <c r="T7" i="11" l="1"/>
  <c r="V13" i="11" s="1"/>
  <c r="L7" i="11"/>
  <c r="N14" i="11" s="1"/>
  <c r="L12" i="11"/>
  <c r="G16" i="12" s="1"/>
  <c r="V12" i="11" l="1"/>
  <c r="V15" i="11"/>
  <c r="V14" i="11"/>
  <c r="N13" i="11"/>
  <c r="N15" i="11"/>
  <c r="AA15" i="13"/>
  <c r="AF19" i="12" s="1"/>
  <c r="AB15" i="13" l="1"/>
  <c r="AF18" i="12" s="1"/>
  <c r="AB14" i="13"/>
  <c r="AE18" i="12" s="1"/>
  <c r="AB13" i="13"/>
  <c r="AD18" i="12" s="1"/>
  <c r="AB12" i="13"/>
  <c r="AC18" i="12" s="1"/>
  <c r="AA14" i="13"/>
  <c r="AE19" i="12" s="1"/>
  <c r="AA13" i="13"/>
  <c r="AD19" i="12" s="1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P9" i="12" l="1"/>
  <c r="N9" i="12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O9" i="12" l="1"/>
  <c r="AB7" i="11"/>
  <c r="AA12" i="11" l="1"/>
  <c r="AB15" i="11"/>
  <c r="AF16" i="12" s="1"/>
  <c r="K15" i="11"/>
  <c r="AD12" i="11" l="1"/>
  <c r="AC17" i="12"/>
  <c r="AA15" i="11"/>
  <c r="AB14" i="11"/>
  <c r="AE16" i="12" s="1"/>
  <c r="AA14" i="11"/>
  <c r="AE17" i="12" s="1"/>
  <c r="AB13" i="11"/>
  <c r="AD16" i="12" s="1"/>
  <c r="AA13" i="11"/>
  <c r="AB12" i="11"/>
  <c r="AC16" i="12" s="1"/>
  <c r="AD13" i="11" l="1"/>
  <c r="AD17" i="12"/>
  <c r="AD15" i="11"/>
  <c r="AF17" i="12"/>
  <c r="AC14" i="11"/>
  <c r="AD14" i="11"/>
  <c r="AC12" i="11"/>
  <c r="AC13" i="11"/>
  <c r="AC15" i="11"/>
  <c r="T12" i="11" l="1"/>
  <c r="E16" i="11"/>
  <c r="E11" i="11" s="1"/>
  <c r="H13" i="11"/>
  <c r="H14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l="1"/>
  <c r="G17" i="12"/>
  <c r="N12" i="11"/>
  <c r="H9" i="12"/>
  <c r="G9" i="12"/>
  <c r="M13" i="11"/>
  <c r="M14" i="11"/>
  <c r="M15" i="11"/>
  <c r="F36" i="10"/>
  <c r="F37" i="10"/>
  <c r="F38" i="10"/>
  <c r="F39" i="10"/>
  <c r="F40" i="10"/>
  <c r="F42" i="10"/>
  <c r="F35" i="10"/>
</calcChain>
</file>

<file path=xl/sharedStrings.xml><?xml version="1.0" encoding="utf-8"?>
<sst xmlns="http://schemas.openxmlformats.org/spreadsheetml/2006/main" count="1203" uniqueCount="414">
  <si>
    <t>[sku]</t>
  </si>
  <si>
    <t>[trackingSku]</t>
  </si>
  <si>
    <t>&lt;Definition&gt;</t>
  </si>
  <si>
    <t>[tidName]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</si>
  <si>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</si>
  <si>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</si>
  <si>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</si>
  <si>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</si>
  <si>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</si>
  <si>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</si>
  <si>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</si>
  <si>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</si>
  <si>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</si>
  <si>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</si>
  <si>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</si>
  <si>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</si>
  <si>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</si>
  <si>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</si>
  <si>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</si>
  <si>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</si>
  <si>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</si>
  <si>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</si>
  <si>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</si>
  <si>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</si>
  <si>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</si>
  <si>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</si>
  <si>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</si>
  <si>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</si>
  <si>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</si>
  <si>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</si>
  <si>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</si>
  <si>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</si>
  <si>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</si>
  <si>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</si>
  <si>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</si>
  <si>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</si>
  <si>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</si>
  <si>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</si>
  <si>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</si>
  <si>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</si>
  <si>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</si>
  <si>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</si>
  <si>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</si>
  <si>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</si>
  <si>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</si>
  <si>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</si>
  <si>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</si>
  <si>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</si>
  <si>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</si>
  <si>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</si>
  <si>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</si>
  <si>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</si>
  <si>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</si>
  <si>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</si>
  <si>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</si>
  <si>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</si>
  <si>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</si>
  <si>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</si>
  <si>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</si>
  <si>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</si>
  <si>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</si>
  <si>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</si>
  <si>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{specialDragonTierDefinitions}</t>
  </si>
  <si>
    <t>dragon_electric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</si>
  <si>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</si>
  <si>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</si>
  <si>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</si>
  <si>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</si>
  <si>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</si>
  <si>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</si>
  <si>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</si>
  <si>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</si>
  <si>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</si>
  <si>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</si>
  <si>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</si>
  <si>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</si>
  <si>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</si>
  <si>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</si>
  <si>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</si>
  <si>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</si>
  <si>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</si>
  <si>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</si>
  <si>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</si>
  <si>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</si>
  <si>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</si>
  <si>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</si>
  <si>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</si>
  <si>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</si>
  <si>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</si>
  <si>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</si>
  <si>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</si>
  <si>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</si>
  <si>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</si>
  <si>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</si>
  <si>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</si>
  <si>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</si>
  <si>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</si>
  <si>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</si>
  <si>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</si>
  <si>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</si>
  <si>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</si>
  <si>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</si>
  <si>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</si>
  <si>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</si>
  <si>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</si>
  <si>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</si>
  <si>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</si>
  <si>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</si>
  <si>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</si>
  <si>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</si>
  <si>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</si>
  <si>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</si>
  <si>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</si>
  <si>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</si>
  <si>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</si>
  <si>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</si>
  <si>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</si>
  <si>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</si>
  <si>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</si>
  <si>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</si>
  <si>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</si>
  <si>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</si>
  <si>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</si>
  <si>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</si>
  <si>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</si>
  <si>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</si>
  <si>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</si>
  <si>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</si>
  <si>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</si>
  <si>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</si>
  <si>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</si>
  <si>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</si>
  <si>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</si>
  <si>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</si>
  <si>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</si>
  <si>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</si>
  <si>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</si>
  <si>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</si>
  <si>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</si>
  <si>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</si>
  <si>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</si>
  <si>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</si>
  <si>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</si>
  <si>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</si>
  <si>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</si>
  <si>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</si>
  <si>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</si>
  <si>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</si>
  <si>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</si>
  <si>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</si>
  <si>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</si>
  <si>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</si>
  <si>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</si>
  <si>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</si>
  <si>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</si>
  <si>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</si>
  <si>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</si>
  <si>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</si>
  <si>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</si>
  <si>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</si>
  <si>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</si>
  <si>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</si>
  <si>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</si>
  <si>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</si>
  <si>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</si>
  <si>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</si>
  <si>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</si>
  <si>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</si>
  <si>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</si>
  <si>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</si>
  <si>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</si>
  <si>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</si>
  <si>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</si>
  <si>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</si>
  <si>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</si>
  <si>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</si>
  <si>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</si>
  <si>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</si>
  <si>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</si>
  <si>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</si>
  <si>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</si>
  <si>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</si>
  <si>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icon_disguise_0</t>
  </si>
  <si>
    <t>TID_SKIN_HELICOPTER_0_NAME</t>
  </si>
  <si>
    <t>TID_SKIN_ELECTRIC_0_NAME</t>
  </si>
  <si>
    <t>TID_DRAGON_HELICOPTER_0_DESC</t>
  </si>
  <si>
    <t>TID_DRAGON_ELECTRIC_0_DESC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</si>
  <si>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</si>
  <si>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</si>
  <si>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</si>
  <si>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</si>
  <si>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</si>
  <si>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</si>
  <si>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</si>
  <si>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</si>
  <si>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</si>
  <si>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</si>
  <si>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</si>
  <si>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</si>
  <si>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</si>
  <si>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</si>
  <si>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</si>
  <si>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</si>
  <si>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</si>
  <si>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</si>
  <si>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</si>
  <si>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</si>
  <si>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</si>
  <si>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</si>
  <si>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</si>
  <si>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</si>
  <si>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</si>
  <si>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</si>
  <si>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</si>
  <si>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</si>
  <si>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</si>
  <si>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</si>
  <si>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</si>
  <si>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</si>
  <si>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</si>
  <si>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</si>
  <si>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</si>
  <si>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</si>
  <si>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</si>
  <si>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</si>
  <si>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</si>
  <si>
    <t>[petScaleMenu]</t>
  </si>
  <si>
    <t>[mummyHealthFactor]</t>
  </si>
  <si>
    <t>[mummyDuration]</t>
  </si>
  <si>
    <t>[scaleMenu]</t>
  </si>
  <si>
    <t>[tidDescShort]</t>
  </si>
  <si>
    <t>Helicopter</t>
  </si>
  <si>
    <t>SONIC</t>
  </si>
  <si>
    <t>Sonic</t>
  </si>
  <si>
    <t>SPECIAL DRAGONS DEFINITIONS</t>
  </si>
  <si>
    <t>dragon_hedgehog</t>
  </si>
  <si>
    <t>TID_DRAGON_SPECIAL_HEDGEHOG_BOOST_ABILITY</t>
  </si>
  <si>
    <t>TID_DRAGON_SPECIAL_HEDGEHOG_DESC</t>
  </si>
  <si>
    <t>TID_DRAGON_SPECIAL_HEDGEHOG_NAME</t>
  </si>
  <si>
    <t>hedgehog_01</t>
  </si>
  <si>
    <t>hedgehog_02</t>
  </si>
  <si>
    <t>hedgehog_03</t>
  </si>
  <si>
    <t>hedgehog_04</t>
  </si>
  <si>
    <t>PF_DragonHedgehog</t>
  </si>
  <si>
    <t>PF_DragonHedgehogMenu</t>
  </si>
  <si>
    <t>PF_DragonHedgehogResults</t>
  </si>
  <si>
    <t>hedgehog_power_1</t>
  </si>
  <si>
    <t>hedgehog_power_2</t>
  </si>
  <si>
    <t>hedgehog_power_3</t>
  </si>
  <si>
    <t>TID_DRAGON_SPECIAL_HEDGEHOG_POWER1_TITLE</t>
  </si>
  <si>
    <t>TID_DRAGON_SPECIAL_HEDGEHOG_POWER2_TITLE</t>
  </si>
  <si>
    <t>TID_DRAGON_SPECIAL_HEDGEHOG_POWER3_TITLE</t>
  </si>
  <si>
    <t>TID_DRAGON_SPECIAL_HEDGEHOG_POWER1_DESC</t>
  </si>
  <si>
    <t>TID_DRAGON_SPECIAL_HEDGEHOG_POWER2_DESC</t>
  </si>
  <si>
    <t>TID_DRAGON_SPECIAL_HEDGEHOG_POWER3_DESC</t>
  </si>
  <si>
    <t>dragon_hedgehog_0</t>
  </si>
  <si>
    <t>TID_DRAGON_HEDGEHOG_0_DESC</t>
  </si>
  <si>
    <t>helicopter_default</t>
  </si>
  <si>
    <t>electric_default</t>
  </si>
  <si>
    <t>hedgehog_default</t>
  </si>
  <si>
    <t>tier 1</t>
  </si>
  <si>
    <t>tier 2</t>
  </si>
  <si>
    <t>tier 3</t>
  </si>
  <si>
    <t>tier 4</t>
  </si>
  <si>
    <t>heli max</t>
  </si>
  <si>
    <t>heli min</t>
  </si>
  <si>
    <t>elec max</t>
  </si>
  <si>
    <t>elec min</t>
  </si>
  <si>
    <t>sonic max</t>
  </si>
  <si>
    <t>sonic min</t>
  </si>
  <si>
    <t>HP</t>
  </si>
  <si>
    <t>SPEED</t>
  </si>
  <si>
    <t>dragon_hedgehog_1</t>
  </si>
  <si>
    <t>LEAGUES DEFINITIONS</t>
  </si>
  <si>
    <t>{leaguesDefinitions}</t>
  </si>
  <si>
    <t>[demoteScale]</t>
  </si>
  <si>
    <t>[promoteScale]</t>
  </si>
  <si>
    <t>[rewardFactor]</t>
  </si>
  <si>
    <t>[trophyPrefab]</t>
  </si>
  <si>
    <t>league_1</t>
  </si>
  <si>
    <t>0.10</t>
  </si>
  <si>
    <t>icon_league_1</t>
  </si>
  <si>
    <t>PF_TrophyLeague1</t>
  </si>
  <si>
    <t>TID_LEAGUES_TITLE_1</t>
  </si>
  <si>
    <t>league_2</t>
  </si>
  <si>
    <t>icon_league_2</t>
  </si>
  <si>
    <t>PF_TrophyLeague2</t>
  </si>
  <si>
    <t>TID_LEAGUES_TITLE_2</t>
  </si>
  <si>
    <t>league_3</t>
  </si>
  <si>
    <t>icon_league_3</t>
  </si>
  <si>
    <t>PF_TrophyLeague3</t>
  </si>
  <si>
    <t>TID_LEAGUES_TITLE_3</t>
  </si>
  <si>
    <t>league_4</t>
  </si>
  <si>
    <t>icon_league_4</t>
  </si>
  <si>
    <t>PF_TrophyLeague4</t>
  </si>
  <si>
    <t>TID_LEAGUES_TITLE_4</t>
  </si>
  <si>
    <t>league_5</t>
  </si>
  <si>
    <t>icon_league_5</t>
  </si>
  <si>
    <t>PF_TrophyLeague5</t>
  </si>
  <si>
    <t>TID_LEAGUES_TITLE_5</t>
  </si>
  <si>
    <t>league_6</t>
  </si>
  <si>
    <t>icon_league_6</t>
  </si>
  <si>
    <t>PF_TrophyLeague6</t>
  </si>
  <si>
    <t>TID_LEAGUES_TITLE_6</t>
  </si>
  <si>
    <t>league_7</t>
  </si>
  <si>
    <t>icon_league_7</t>
  </si>
  <si>
    <t>PF_TrophyLeague7</t>
  </si>
  <si>
    <t>TID_LEAGUES_TITLE_7</t>
  </si>
  <si>
    <t>league_8</t>
  </si>
  <si>
    <t>icon_league_8</t>
  </si>
  <si>
    <t>PF_TrophyLeague8</t>
  </si>
  <si>
    <t>TID_LEAGUES_TITLE_8</t>
  </si>
  <si>
    <t>league_9</t>
  </si>
  <si>
    <t>icon_league_9</t>
  </si>
  <si>
    <t>PF_TrophyLeague9</t>
  </si>
  <si>
    <t>TID_LEAGUES_TITLE_9</t>
  </si>
  <si>
    <t>league_10</t>
  </si>
  <si>
    <t>icon_league_10</t>
  </si>
  <si>
    <t>PF_TrophyLeague10</t>
  </si>
  <si>
    <t>TID_LEAGUES_TITLE_10</t>
  </si>
  <si>
    <t>LEAGUES REWARDS DEFINITIONS</t>
  </si>
  <si>
    <t>{leaguesRewardsDefinitions}</t>
  </si>
  <si>
    <t>[group]</t>
  </si>
  <si>
    <t>[amount]</t>
  </si>
  <si>
    <t>[target]</t>
  </si>
  <si>
    <t>[rsku]</t>
  </si>
  <si>
    <t>reward_001</t>
  </si>
  <si>
    <t>rwd_default</t>
  </si>
  <si>
    <t>sc</t>
  </si>
  <si>
    <t>-</t>
  </si>
  <si>
    <t>reward_002</t>
  </si>
  <si>
    <t>reward_003</t>
  </si>
  <si>
    <t>reward_004</t>
  </si>
  <si>
    <t>gf</t>
  </si>
  <si>
    <t>reward_005</t>
  </si>
  <si>
    <t>reward_006</t>
  </si>
  <si>
    <t>reward_007</t>
  </si>
  <si>
    <t>reward_008</t>
  </si>
  <si>
    <t>reward_009</t>
  </si>
  <si>
    <t>reward_010</t>
  </si>
  <si>
    <t>reward_011</t>
  </si>
  <si>
    <t>reward_012</t>
  </si>
  <si>
    <t>reward_013</t>
  </si>
  <si>
    <t>reward_014</t>
  </si>
  <si>
    <t>reward_015</t>
  </si>
  <si>
    <t>reward_016</t>
  </si>
  <si>
    <t>reward_017</t>
  </si>
  <si>
    <t>reward_018</t>
  </si>
  <si>
    <t>reward_019</t>
  </si>
  <si>
    <t>reward_020</t>
  </si>
  <si>
    <t>reward_021</t>
  </si>
  <si>
    <t>reward_022</t>
  </si>
  <si>
    <t>reward_023</t>
  </si>
  <si>
    <t>reward_024</t>
  </si>
  <si>
    <t>reward_025</t>
  </si>
  <si>
    <t>reward_026</t>
  </si>
  <si>
    <t>reward_027</t>
  </si>
  <si>
    <t>reward_028</t>
  </si>
  <si>
    <t>reward_029</t>
  </si>
  <si>
    <t>reward_030</t>
  </si>
  <si>
    <t>reward_031</t>
  </si>
  <si>
    <t>reward_032</t>
  </si>
  <si>
    <t>reward_033</t>
  </si>
  <si>
    <t>reward_034</t>
  </si>
  <si>
    <t>reward_035</t>
  </si>
  <si>
    <t>reward_036</t>
  </si>
  <si>
    <t>reward_037</t>
  </si>
  <si>
    <t>reward_038</t>
  </si>
  <si>
    <t>reward_039</t>
  </si>
  <si>
    <t>reward_040</t>
  </si>
  <si>
    <t>reward_041</t>
  </si>
  <si>
    <t>reward_042</t>
  </si>
  <si>
    <t>reward_043</t>
  </si>
  <si>
    <t>reward_044</t>
  </si>
  <si>
    <t>reward_045</t>
  </si>
  <si>
    <t>reward_046</t>
  </si>
  <si>
    <t>reward_047</t>
  </si>
  <si>
    <t>reward_048</t>
  </si>
  <si>
    <t>reward_049</t>
  </si>
  <si>
    <t>reward_050</t>
  </si>
  <si>
    <t>reward_051</t>
  </si>
  <si>
    <t>reward_052</t>
  </si>
  <si>
    <t>reward_053</t>
  </si>
  <si>
    <t>reward_054</t>
  </si>
  <si>
    <t>reward_055</t>
  </si>
  <si>
    <t>ICE DRAGON</t>
  </si>
  <si>
    <t>Ice Dragon</t>
  </si>
  <si>
    <t>ice max</t>
  </si>
  <si>
    <t>ice min</t>
  </si>
  <si>
    <t xml:space="preserve">  </t>
  </si>
  <si>
    <t xml:space="preserve">   </t>
  </si>
  <si>
    <t>dragon_ice</t>
  </si>
  <si>
    <t>TID_DRAGON_SPECIAL_ICEDRAGON_BOOST_ABILITY</t>
  </si>
  <si>
    <t>TID_DRAGON_SPECIAL_ICEDRAGON_DESC</t>
  </si>
  <si>
    <t>TID_DRAGON_SPECIAL_ICEDRAGON_NAME</t>
  </si>
  <si>
    <t>ice_01</t>
  </si>
  <si>
    <t>ice_02</t>
  </si>
  <si>
    <t>ice_03</t>
  </si>
  <si>
    <t>ice_04</t>
  </si>
  <si>
    <t>PF_DragonIce</t>
  </si>
  <si>
    <t>PF_DragonIceMenu</t>
  </si>
  <si>
    <t>PF_DragonIceResults</t>
  </si>
  <si>
    <t>ice_power_1</t>
  </si>
  <si>
    <t>ice_power_2</t>
  </si>
  <si>
    <t>ice_power_3</t>
  </si>
  <si>
    <t>TID_DRAGON_SPECIAL_ICEDRAGON_POWER1_TITLE</t>
  </si>
  <si>
    <t>TID_DRAGON_SPECIAL_ICEDRAGON_POWER2_TITLE</t>
  </si>
  <si>
    <t>TID_DRAGON_SPECIAL_ICEDRAGON_POWER3_TITLE</t>
  </si>
  <si>
    <t>TID_DRAGON_SPECIAL_ICEDRAGON_POWER1_DESC</t>
  </si>
  <si>
    <t>TID_DRAGON_SPECIAL_ICEDRAGON_POWER2_DESC</t>
  </si>
  <si>
    <t>TID_DRAGON_SPECIAL_ICEDRAGON_POWER3_DESC</t>
  </si>
  <si>
    <t>dragon_ice_0</t>
  </si>
  <si>
    <t>ice_default</t>
  </si>
  <si>
    <t>TID_DRAGON_ICE_0_DESC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</si>
</sst>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77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4" fillId="2" borderId="22" xfId="0" applyFont="1" applyFill="1" applyBorder="1" applyAlignment="1">
      <alignment horizontal="center" vertical="center" textRotation="45"/>
    </xf>
    <xf numFmtId="0" fontId="4" fillId="12" borderId="17" xfId="0" applyFont="1" applyFill="1" applyBorder="1" applyAlignment="1">
      <alignment horizontal="center" vertical="center" textRotation="45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38" xfId="0" applyFont="1" applyFill="1" applyBorder="1" applyAlignment="1">
      <alignment horizontal="center" vertical="center"/>
    </xf>
    <xf numFmtId="0" fontId="0" fillId="21" borderId="38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0" fillId="21" borderId="39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3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9" borderId="9" xfId="0" applyNumberFormat="1" applyFont="1" applyFill="1" applyBorder="1" applyAlignment="1">
      <alignment horizontal="center" vertical="center"/>
    </xf>
    <xf numFmtId="0" fontId="0" fillId="2" borderId="40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 textRotation="45"/>
    </xf>
    <xf numFmtId="0" fontId="12" fillId="4" borderId="11" xfId="0" applyFont="1" applyFill="1" applyBorder="1" applyAlignment="1">
      <alignment horizontal="center" vertical="center" textRotation="45"/>
    </xf>
    <xf numFmtId="0" fontId="12" fillId="4" borderId="19" xfId="0" applyFont="1" applyFill="1" applyBorder="1" applyAlignment="1">
      <alignment horizontal="center" vertical="center" textRotation="45"/>
    </xf>
    <xf numFmtId="0" fontId="12" fillId="2" borderId="27" xfId="0" applyFont="1" applyFill="1" applyBorder="1" applyAlignment="1">
      <alignment horizontal="center" vertical="center" textRotation="45"/>
    </xf>
    <xf numFmtId="0" fontId="13" fillId="15" borderId="41" xfId="0" applyFont="1" applyFill="1" applyBorder="1" applyAlignment="1">
      <alignment horizontal="center" vertical="center"/>
    </xf>
    <xf numFmtId="0" fontId="14" fillId="15" borderId="7" xfId="0" applyFont="1" applyFill="1" applyBorder="1" applyAlignment="1">
      <alignment horizontal="center" vertical="center"/>
    </xf>
    <xf numFmtId="0" fontId="14" fillId="15" borderId="10" xfId="0" applyFont="1" applyFill="1" applyBorder="1" applyAlignment="1">
      <alignment horizontal="center" vertical="center"/>
    </xf>
    <xf numFmtId="0" fontId="14" fillId="15" borderId="6" xfId="0" applyFont="1" applyFill="1" applyBorder="1" applyAlignment="1">
      <alignment horizontal="center" vertical="center"/>
    </xf>
    <xf numFmtId="0" fontId="14" fillId="2" borderId="40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textRotation="45"/>
    </xf>
    <xf numFmtId="0" fontId="0" fillId="7" borderId="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10" xfId="0" applyNumberFormat="1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0" fontId="0" fillId="8" borderId="7" xfId="0" applyNumberFormat="1" applyFill="1" applyBorder="1" applyAlignment="1">
      <alignment horizontal="center" vertical="center"/>
    </xf>
    <xf numFmtId="0" fontId="0" fillId="11" borderId="6" xfId="0" applyNumberFormat="1" applyFill="1" applyBorder="1" applyAlignment="1">
      <alignment horizontal="center" vertical="center"/>
    </xf>
    <xf numFmtId="0" fontId="0" fillId="11" borderId="7" xfId="0" applyNumberFormat="1" applyFill="1" applyBorder="1" applyAlignment="1">
      <alignment horizontal="center" vertical="center"/>
    </xf>
    <xf numFmtId="0" fontId="0" fillId="10" borderId="7" xfId="0" applyNumberFormat="1" applyFill="1" applyBorder="1" applyAlignment="1">
      <alignment horizontal="center" vertical="center"/>
    </xf>
    <xf numFmtId="0" fontId="0" fillId="9" borderId="7" xfId="0" applyNumberFormat="1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9" borderId="17" xfId="0" applyNumberFormat="1" applyFont="1" applyFill="1" applyBorder="1" applyAlignment="1">
      <alignment horizontal="center" vertical="center"/>
    </xf>
    <xf numFmtId="0" fontId="0" fillId="28" borderId="5" xfId="0" applyFont="1" applyFill="1" applyBorder="1" applyAlignment="1">
      <alignment horizontal="center" vertical="center"/>
    </xf>
    <xf numFmtId="0" fontId="0" fillId="28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1" fillId="7" borderId="41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11" borderId="41" xfId="0" applyFill="1" applyBorder="1" applyAlignment="1">
      <alignment horizontal="center" vertical="center"/>
    </xf>
    <xf numFmtId="0" fontId="0" fillId="11" borderId="44" xfId="0" applyFill="1" applyBorder="1" applyAlignment="1">
      <alignment horizontal="center" vertical="center"/>
    </xf>
    <xf numFmtId="0" fontId="0" fillId="28" borderId="6" xfId="0" applyFont="1" applyFill="1" applyBorder="1" applyAlignment="1">
      <alignment horizontal="center" vertical="center"/>
    </xf>
    <xf numFmtId="0" fontId="0" fillId="28" borderId="7" xfId="0" applyFont="1" applyFill="1" applyBorder="1" applyAlignment="1">
      <alignment horizontal="center" vertical="center"/>
    </xf>
    <xf numFmtId="0" fontId="7" fillId="4" borderId="47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7" fillId="8" borderId="16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23" xfId="0" applyFont="1" applyFill="1" applyBorder="1" applyAlignment="1">
      <alignment horizontal="center" vertical="center"/>
    </xf>
    <xf numFmtId="0" fontId="7" fillId="8" borderId="17" xfId="0" applyFont="1" applyFill="1" applyBorder="1" applyAlignment="1">
      <alignment horizontal="center" vertical="center"/>
    </xf>
    <xf numFmtId="0" fontId="7" fillId="8" borderId="22" xfId="0" applyFont="1" applyFill="1" applyBorder="1" applyAlignment="1">
      <alignment horizontal="center" vertical="center"/>
    </xf>
    <xf numFmtId="0" fontId="7" fillId="28" borderId="5" xfId="0" applyFont="1" applyFill="1" applyBorder="1" applyAlignment="1">
      <alignment horizontal="center" vertical="center"/>
    </xf>
    <xf numFmtId="0" fontId="7" fillId="28" borderId="16" xfId="0" applyFont="1" applyFill="1" applyBorder="1" applyAlignment="1">
      <alignment horizontal="center" vertical="center"/>
    </xf>
    <xf numFmtId="0" fontId="7" fillId="28" borderId="15" xfId="0" applyFont="1" applyFill="1" applyBorder="1" applyAlignment="1">
      <alignment horizontal="center" vertical="center"/>
    </xf>
    <xf numFmtId="0" fontId="7" fillId="28" borderId="17" xfId="0" applyFont="1" applyFill="1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49" fontId="7" fillId="7" borderId="5" xfId="0" applyNumberFormat="1" applyFont="1" applyFill="1" applyBorder="1" applyAlignment="1">
      <alignment horizontal="center" vertical="center"/>
    </xf>
    <xf numFmtId="49" fontId="7" fillId="7" borderId="25" xfId="0" applyNumberFormat="1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7" fillId="8" borderId="40" xfId="0" applyFont="1" applyFill="1" applyBorder="1" applyAlignment="1">
      <alignment horizontal="center" vertical="center"/>
    </xf>
    <xf numFmtId="0" fontId="7" fillId="8" borderId="46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0" fontId="7" fillId="8" borderId="44" xfId="0" applyFont="1" applyFill="1" applyBorder="1" applyAlignment="1">
      <alignment horizontal="center" vertical="center"/>
    </xf>
    <xf numFmtId="0" fontId="7" fillId="8" borderId="45" xfId="0" applyFont="1" applyFill="1" applyBorder="1" applyAlignment="1">
      <alignment horizontal="center" vertical="center"/>
    </xf>
    <xf numFmtId="0" fontId="7" fillId="8" borderId="41" xfId="0" applyFont="1" applyFill="1" applyBorder="1" applyAlignment="1">
      <alignment horizontal="center" vertical="center"/>
    </xf>
    <xf numFmtId="0" fontId="7" fillId="28" borderId="40" xfId="0" applyFont="1" applyFill="1" applyBorder="1" applyAlignment="1">
      <alignment horizontal="center" vertical="center"/>
    </xf>
    <xf numFmtId="0" fontId="7" fillId="28" borderId="46" xfId="0" applyFont="1" applyFill="1" applyBorder="1" applyAlignment="1">
      <alignment horizontal="center" vertical="center"/>
    </xf>
    <xf numFmtId="0" fontId="7" fillId="28" borderId="45" xfId="0" applyFont="1" applyFill="1" applyBorder="1" applyAlignment="1">
      <alignment horizontal="center" vertical="center"/>
    </xf>
    <xf numFmtId="0" fontId="7" fillId="7" borderId="46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7" fillId="7" borderId="45" xfId="0" applyFont="1" applyFill="1" applyBorder="1" applyAlignment="1">
      <alignment horizontal="center" vertical="center"/>
    </xf>
    <xf numFmtId="49" fontId="7" fillId="7" borderId="47" xfId="0" applyNumberFormat="1" applyFont="1" applyFill="1" applyBorder="1" applyAlignment="1">
      <alignment horizontal="center" vertical="center"/>
    </xf>
    <xf numFmtId="0" fontId="0" fillId="9" borderId="45" xfId="0" applyNumberFormat="1" applyFont="1" applyFill="1" applyBorder="1" applyAlignment="1">
      <alignment horizontal="center" vertical="center"/>
    </xf>
    <xf numFmtId="0" fontId="0" fillId="12" borderId="45" xfId="0" applyFont="1" applyFill="1" applyBorder="1" applyAlignment="1">
      <alignment horizontal="center" vertical="center"/>
    </xf>
    <xf numFmtId="0" fontId="7" fillId="23" borderId="22" xfId="0" applyFont="1" applyFill="1" applyBorder="1" applyAlignment="1">
      <alignment horizontal="center" vertical="center"/>
    </xf>
    <xf numFmtId="0" fontId="7" fillId="23" borderId="15" xfId="0" applyFont="1" applyFill="1" applyBorder="1" applyAlignment="1">
      <alignment horizontal="center" vertical="center"/>
    </xf>
    <xf numFmtId="0" fontId="7" fillId="23" borderId="9" xfId="0" applyFont="1" applyFill="1" applyBorder="1" applyAlignment="1">
      <alignment horizontal="center" vertical="center"/>
    </xf>
    <xf numFmtId="0" fontId="0" fillId="15" borderId="9" xfId="0" applyFont="1" applyFill="1" applyBorder="1" applyAlignment="1">
      <alignment horizontal="center" vertical="center"/>
    </xf>
    <xf numFmtId="0" fontId="1" fillId="15" borderId="41" xfId="0" applyFont="1" applyFill="1" applyBorder="1" applyAlignment="1">
      <alignment horizontal="center" vertical="center"/>
    </xf>
    <xf numFmtId="0" fontId="0" fillId="15" borderId="1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42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36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18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7-4744-BAC0-AD426DA7A0F2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7-4744-BAC0-AD426DA7A0F2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7-4744-BAC0-AD426DA7A0F2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400</c:v>
                </c:pt>
                <c:pt idx="1">
                  <c:v>550</c:v>
                </c:pt>
                <c:pt idx="2">
                  <c:v>650</c:v>
                </c:pt>
                <c:pt idx="3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0-45F9-9DD1-F8A32BFAC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7-4744-BAC0-AD426DA7A0F2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7-4744-BAC0-AD426DA7A0F2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7-4744-BAC0-AD426DA7A0F2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200</c:v>
                </c:pt>
                <c:pt idx="1">
                  <c:v>275</c:v>
                </c:pt>
                <c:pt idx="2">
                  <c:v>325</c:v>
                </c:pt>
                <c:pt idx="3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0-45F9-9DD1-F8A32BFAC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57-4744-BAC0-AD426DA7A0F2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57-4744-BAC0-AD426DA7A0F2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57-4744-BAC0-AD426DA7A0F2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57-4744-BAC0-AD426DA7A0F2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57-4744-BAC0-AD426DA7A0F2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57-4744-BAC0-AD426DA7A0F2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57-4744-BAC0-AD426DA7A0F2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57-4744-BAC0-AD426DA7A0F2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</a:t>
            </a:r>
            <a:r>
              <a:rPr lang="en-US"/>
              <a:t>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446E-9D1D-57DFFD0EB31B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0-446E-9D1D-57DFFD0EB31B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0-446E-9D1D-57DFFD0EB31B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D-42BE-A953-44FF6BF48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0-446E-9D1D-57DFFD0EB31B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0-446E-9D1D-57DFFD0EB31B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0-446E-9D1D-57DFFD0EB31B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D-42BE-A953-44FF6BF48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30-446E-9D1D-57DFFD0EB31B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30-446E-9D1D-57DFFD0EB31B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30-446E-9D1D-57DFFD0EB31B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30-446E-9D1D-57DFFD0EB31B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30-446E-9D1D-57DFFD0EB31B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30-446E-9D1D-57DFFD0EB31B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30-446E-9D1D-57DFFD0EB31B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30-446E-9D1D-57DFFD0EB31B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1-4AE1-B27D-CB85B7867A3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1-4AE1-B27D-CB85B7867A3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1-4AE1-B27D-CB85B7867A3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0-4557-B061-95F6F3431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1-4AE1-B27D-CB85B7867A3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1-4AE1-B27D-CB85B7867A3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1-4AE1-B27D-CB85B7867A3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0-4557-B061-95F6F3431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C1-4AE1-B27D-CB85B7867A31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C1-4AE1-B27D-CB85B7867A31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C1-4AE1-B27D-CB85B7867A31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C1-4AE1-B27D-CB85B7867A31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C1-4AE1-B27D-CB85B7867A31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C1-4AE1-B27D-CB85B7867A31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C1-4AE1-B27D-CB85B7867A31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C1-4AE1-B27D-CB85B7867A31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Sonic!$K$12:$K$15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DC-8571-1D6E60F88F2F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Sonic!$M$12:$M$15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DC-8571-1D6E60F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059-896A-D0C1D18B27B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059-896A-D0C1D18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Sonic!$AA$12:$AA$15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A0B-969D-4809A1CC3685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Sonic!$AC$12:$AC$15</c:f>
              <c:numCache>
                <c:formatCode>General</c:formatCode>
                <c:ptCount val="4"/>
                <c:pt idx="0">
                  <c:v>7.6</c:v>
                </c:pt>
                <c:pt idx="1">
                  <c:v>7.8999999999999986</c:v>
                </c:pt>
                <c:pt idx="2">
                  <c:v>8.2999999999999989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A0B-969D-4809A1CC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DATA!$U$5:$U$9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635-B2F4-B4BF8607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DATA!$V$5:$V$9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6DF-88D2-932D159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DATA!$W$5:$W$9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5FB-80B5-07F033B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2-4701-AFBA-D411788071C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2-4701-AFBA-D411788071C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2-4701-AFBA-D411788071C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400</c:v>
                </c:pt>
                <c:pt idx="1">
                  <c:v>550</c:v>
                </c:pt>
                <c:pt idx="2">
                  <c:v>650</c:v>
                </c:pt>
                <c:pt idx="3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6-4BCF-9955-D26853EF2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2-4701-AFBA-D411788071C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42-4701-AFBA-D411788071C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42-4701-AFBA-D411788071C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200</c:v>
                </c:pt>
                <c:pt idx="1">
                  <c:v>275</c:v>
                </c:pt>
                <c:pt idx="2">
                  <c:v>325</c:v>
                </c:pt>
                <c:pt idx="3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6-4BCF-9955-D26853EF2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2-4701-AFBA-D411788071C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2-4701-AFBA-D411788071C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2-4701-AFBA-D411788071C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2-4701-AFBA-D411788071C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2-4701-AFBA-D411788071C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2-4701-AFBA-D411788071CC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2-4701-AFBA-D411788071CC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2-4701-AFBA-D411788071CC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3-49F9-9AC8-54EA4FC4A733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3-49F9-9AC8-54EA4FC4A733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3-49F9-9AC8-54EA4FC4A733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0-40D9-A401-5440E4037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3-49F9-9AC8-54EA4FC4A733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3-49F9-9AC8-54EA4FC4A733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23-49F9-9AC8-54EA4FC4A733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0-40D9-A401-5440E4037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23-49F9-9AC8-54EA4FC4A733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23-49F9-9AC8-54EA4FC4A733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23-49F9-9AC8-54EA4FC4A733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23-49F9-9AC8-54EA4FC4A733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23-49F9-9AC8-54EA4FC4A733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23-49F9-9AC8-54EA4FC4A733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23-49F9-9AC8-54EA4FC4A733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23-49F9-9AC8-54EA4FC4A733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E-46FD-9B7B-C80E95F42437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E-46FD-9B7B-C80E95F42437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E-46FD-9B7B-C80E95F42437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0-4985-82DA-A93C88735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E-46FD-9B7B-C80E95F42437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E-46FD-9B7B-C80E95F42437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0E-46FD-9B7B-C80E95F42437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0-4985-82DA-A93C88735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0E-46FD-9B7B-C80E95F42437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0E-46FD-9B7B-C80E95F42437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0E-46FD-9B7B-C80E95F42437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0E-46FD-9B7B-C80E95F42437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0E-46FD-9B7B-C80E95F42437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0E-46FD-9B7B-C80E95F42437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0E-46FD-9B7B-C80E95F42437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0E-46FD-9B7B-C80E95F42437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Dragon'!$K$12:$K$15</c:f>
              <c:numCache>
                <c:formatCode>General</c:formatCode>
                <c:ptCount val="4"/>
                <c:pt idx="0">
                  <c:v>200</c:v>
                </c:pt>
                <c:pt idx="1">
                  <c:v>275</c:v>
                </c:pt>
                <c:pt idx="2">
                  <c:v>325</c:v>
                </c:pt>
                <c:pt idx="3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1-4F35-A9EB-E6956694068D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Dragon'!$M$12:$M$15</c:f>
              <c:numCache>
                <c:formatCode>General</c:formatCode>
                <c:ptCount val="4"/>
                <c:pt idx="0">
                  <c:v>200</c:v>
                </c:pt>
                <c:pt idx="1">
                  <c:v>275</c:v>
                </c:pt>
                <c:pt idx="2">
                  <c:v>325</c:v>
                </c:pt>
                <c:pt idx="3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1-4F35-A9EB-E69566940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4-42B8-968F-7D9E21F33419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4-42B8-968F-7D9E21F33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Dragon'!$AA$12:$AA$15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E-40FA-8F17-D9B1ACF33FFE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Dragon'!$AC$12:$AC$15</c:f>
              <c:numCache>
                <c:formatCode>General</c:formatCode>
                <c:ptCount val="4"/>
                <c:pt idx="0">
                  <c:v>6.6</c:v>
                </c:pt>
                <c:pt idx="1">
                  <c:v>6.9</c:v>
                </c:pt>
                <c:pt idx="2">
                  <c:v>7.6</c:v>
                </c:pt>
                <c:pt idx="3">
                  <c:v>7.8999999999999986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E-40FA-8F17-D9B1ACF33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DATA!$AB$5:$AB$9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4-4A76-8B7A-EA1B0D63B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DATA!$AC$5:$AC$9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6-4D0A-BD56-DA261FCD8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DATA!$AD$5:$AD$9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D-4878-A0DC-7C1CCF8D9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E-47C5-B224-4F2BA03187F3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E-47C5-B224-4F2BA03187F3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8E-47C5-B224-4F2BA03187F3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400</c:v>
                </c:pt>
                <c:pt idx="1">
                  <c:v>550</c:v>
                </c:pt>
                <c:pt idx="2">
                  <c:v>650</c:v>
                </c:pt>
                <c:pt idx="3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8E-47C5-B224-4F2BA03187F3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8E-47C5-B224-4F2BA03187F3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8E-47C5-B224-4F2BA03187F3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200</c:v>
                </c:pt>
                <c:pt idx="1">
                  <c:v>275</c:v>
                </c:pt>
                <c:pt idx="2">
                  <c:v>325</c:v>
                </c:pt>
                <c:pt idx="3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8E-47C5-B224-4F2BA03187F3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8E-47C5-B224-4F2BA03187F3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8E-47C5-B224-4F2BA03187F3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8E-47C5-B224-4F2BA03187F3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8E-47C5-B224-4F2BA03187F3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8E-47C5-B224-4F2BA03187F3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58E-47C5-B224-4F2BA03187F3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8E-47C5-B224-4F2BA03187F3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3-4A06-885D-8742EBDB3092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3-4A06-885D-8742EBDB3092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3-4A06-885D-8742EBDB3092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13-4A06-885D-8742EBDB3092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3-4A06-885D-8742EBDB3092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13-4A06-885D-8742EBDB3092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3-4A06-885D-8742EBDB3092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13-4A06-885D-8742EBDB3092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13-4A06-885D-8742EBDB3092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13-4A06-885D-8742EBDB3092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13-4A06-885D-8742EBDB3092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13-4A06-885D-8742EBDB3092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13-4A06-885D-8742EBDB3092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13-4A06-885D-8742EBDB3092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7-4950-8074-CAEB2FD551AC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7-4950-8074-CAEB2FD551AC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7-4950-8074-CAEB2FD551AC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17-4950-8074-CAEB2FD551AC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17-4950-8074-CAEB2FD551AC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17-4950-8074-CAEB2FD551AC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17-4950-8074-CAEB2FD551A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17-4950-8074-CAEB2FD551A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17-4950-8074-CAEB2FD551A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17-4950-8074-CAEB2FD551A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17-4950-8074-CAEB2FD551A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17-4950-8074-CAEB2FD551AC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17-4950-8074-CAEB2FD551AC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17-4950-8074-CAEB2FD551AC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D-4E26-AED9-F7CB0081E91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D-4E26-AED9-F7CB0081E91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D-4E26-AED9-F7CB0081E91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400</c:v>
                </c:pt>
                <c:pt idx="1">
                  <c:v>550</c:v>
                </c:pt>
                <c:pt idx="2">
                  <c:v>650</c:v>
                </c:pt>
                <c:pt idx="3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5-4822-B84B-EEB5184EE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AD-4E26-AED9-F7CB0081E91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D-4E26-AED9-F7CB0081E91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AD-4E26-AED9-F7CB0081E91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200</c:v>
                </c:pt>
                <c:pt idx="1">
                  <c:v>275</c:v>
                </c:pt>
                <c:pt idx="2">
                  <c:v>325</c:v>
                </c:pt>
                <c:pt idx="3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5-4822-B84B-EEB5184EE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AD-4E26-AED9-F7CB0081E91A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AD-4E26-AED9-F7CB0081E91A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AD-4E26-AED9-F7CB0081E91A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AD-4E26-AED9-F7CB0081E91A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AD-4E26-AED9-F7CB0081E91A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AD-4E26-AED9-F7CB0081E91A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AD-4E26-AED9-F7CB0081E91A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AD-4E26-AED9-F7CB0081E91A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0-4612-A06E-661D7F81B25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0-4612-A06E-661D7F81B25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0-4612-A06E-661D7F81B25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F-48D2-A14D-EEA498098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0-4612-A06E-661D7F81B25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0-4612-A06E-661D7F81B25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0-4612-A06E-661D7F81B25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F-48D2-A14D-EEA498098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80-4612-A06E-661D7F81B25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80-4612-A06E-661D7F81B25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80-4612-A06E-661D7F81B25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80-4612-A06E-661D7F81B25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80-4612-A06E-661D7F81B25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80-4612-A06E-661D7F81B25C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80-4612-A06E-661D7F81B25C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80-4612-A06E-661D7F81B25C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4-4C9A-B58E-7094A4A9D783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4-4C9A-B58E-7094A4A9D783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4-4C9A-B58E-7094A4A9D783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C-491B-A9F3-8414A8325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4-4C9A-B58E-7094A4A9D783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E4-4C9A-B58E-7094A4A9D783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E4-4C9A-B58E-7094A4A9D783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C-491B-A9F3-8414A8325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E4-4C9A-B58E-7094A4A9D783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4-4C9A-B58E-7094A4A9D783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E4-4C9A-B58E-7094A4A9D783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E4-4C9A-B58E-7094A4A9D783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E4-4C9A-B58E-7094A4A9D783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E4-4C9A-B58E-7094A4A9D783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E4-4C9A-B58E-7094A4A9D783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E4-4C9A-B58E-7094A4A9D783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F-4E53-BD32-B65EB89447D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F-4E53-BD32-B65EB89447D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F-4E53-BD32-B65EB89447D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400</c:v>
                </c:pt>
                <c:pt idx="1">
                  <c:v>550</c:v>
                </c:pt>
                <c:pt idx="2">
                  <c:v>650</c:v>
                </c:pt>
                <c:pt idx="3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2-4E22-9590-8CEBC8660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F-4E53-BD32-B65EB89447D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F-4E53-BD32-B65EB89447D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F-4E53-BD32-B65EB89447D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200</c:v>
                </c:pt>
                <c:pt idx="1">
                  <c:v>275</c:v>
                </c:pt>
                <c:pt idx="2">
                  <c:v>325</c:v>
                </c:pt>
                <c:pt idx="3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2-4E22-9590-8CEBC8660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CF-4E53-BD32-B65EB89447DA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CF-4E53-BD32-B65EB89447DA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CF-4E53-BD32-B65EB89447DA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CF-4E53-BD32-B65EB89447DA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CF-4E53-BD32-B65EB89447DA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CF-4E53-BD32-B65EB89447DA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CF-4E53-BD32-B65EB89447DA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CF-4E53-BD32-B65EB89447DA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4-4683-A4ED-5D02E5DA250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4-4683-A4ED-5D02E5DA250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4-4683-A4ED-5D02E5DA250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E-4E27-956E-B571CCFC7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4-4683-A4ED-5D02E5DA250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4-4683-A4ED-5D02E5DA250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44-4683-A4ED-5D02E5DA250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E-4E27-956E-B571CCFC7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44-4683-A4ED-5D02E5DA250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44-4683-A4ED-5D02E5DA250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44-4683-A4ED-5D02E5DA250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44-4683-A4ED-5D02E5DA250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44-4683-A4ED-5D02E5DA250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44-4683-A4ED-5D02E5DA250C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44-4683-A4ED-5D02E5DA250C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44-4683-A4ED-5D02E5DA250C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1-4ABB-AC7A-6E44D326CB92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1-4ABB-AC7A-6E44D326CB92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1-4ABB-AC7A-6E44D326CB92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2-490C-B298-8A6339BD7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1-4ABB-AC7A-6E44D326CB92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A1-4ABB-AC7A-6E44D326CB92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A1-4ABB-AC7A-6E44D326CB92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2-490C-B298-8A6339BD7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A1-4ABB-AC7A-6E44D326CB92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A1-4ABB-AC7A-6E44D326CB92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A1-4ABB-AC7A-6E44D326CB92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A1-4ABB-AC7A-6E44D326CB92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A1-4ABB-AC7A-6E44D326CB92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A1-4ABB-AC7A-6E44D326CB92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A1-4ABB-AC7A-6E44D326CB92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A1-4ABB-AC7A-6E44D326CB92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600075</xdr:colOff>
      <xdr:row>32</xdr:row>
      <xdr:rowOff>19050</xdr:rowOff>
    </xdr:from>
    <xdr:to>
      <xdr:col>15</xdr:col>
      <xdr:colOff>495300</xdr:colOff>
      <xdr:row>51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32</xdr:row>
      <xdr:rowOff>19050</xdr:rowOff>
    </xdr:from>
    <xdr:to>
      <xdr:col>24</xdr:col>
      <xdr:colOff>0</xdr:colOff>
      <xdr:row>51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</xdr:colOff>
      <xdr:row>32</xdr:row>
      <xdr:rowOff>19050</xdr:rowOff>
    </xdr:from>
    <xdr:to>
      <xdr:col>32</xdr:col>
      <xdr:colOff>1</xdr:colOff>
      <xdr:row>51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34</xdr:row>
      <xdr:rowOff>9525</xdr:rowOff>
    </xdr:from>
    <xdr:to>
      <xdr:col>11</xdr:col>
      <xdr:colOff>571500</xdr:colOff>
      <xdr:row>53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34</xdr:row>
      <xdr:rowOff>0</xdr:rowOff>
    </xdr:from>
    <xdr:to>
      <xdr:col>23</xdr:col>
      <xdr:colOff>19050</xdr:colOff>
      <xdr:row>53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581025</xdr:colOff>
      <xdr:row>34</xdr:row>
      <xdr:rowOff>0</xdr:rowOff>
    </xdr:from>
    <xdr:to>
      <xdr:col>34</xdr:col>
      <xdr:colOff>76200</xdr:colOff>
      <xdr:row>53</xdr:row>
      <xdr:rowOff>104775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BA28" totalsRowShown="0" headerRowBorderDxfId="162" totalsRowBorderDxfId="161">
  <autoFilter ref="B12:BA28"/>
  <tableColumns count="52">
    <tableColumn id="1" name="{specialDragonTierDefinitions}" dataDxfId="160"/>
    <tableColumn id="2" name="[sku]" dataDxfId="159"/>
    <tableColumn id="3" name="[tier]" dataDxfId="158"/>
    <tableColumn id="4" name="[specialDragon]" dataDxfId="157"/>
    <tableColumn id="5" name="[mainProgressionRestriction]" dataDxfId="156"/>
    <tableColumn id="7" name="[upgradeLevelToUnlock]" dataDxfId="155"/>
    <tableColumn id="8" name="[defaultSize]" dataDxfId="154"/>
    <tableColumn id="9" name="[cameraFrameWidthModifier]" dataDxfId="153"/>
    <tableColumn id="10" name="[health]" dataDxfId="152"/>
    <tableColumn id="11" name="[healthDrain]" dataDxfId="151"/>
    <tableColumn id="12" name="[healthDrainSpacePlus]" dataDxfId="150"/>
    <tableColumn id="13" name="[healthDrainAmpPerSecond]" dataDxfId="149"/>
    <tableColumn id="14" name="[sessionStartHealthDrainTime]" dataDxfId="148"/>
    <tableColumn id="15" name="[sessionStartHealthDrainModifier]" dataDxfId="147"/>
    <tableColumn id="16" name="[scale]" dataDxfId="146"/>
    <tableColumn id="17" name="[boostMultiplier]" dataDxfId="145"/>
    <tableColumn id="18" name="[energyBase]" dataDxfId="144"/>
    <tableColumn id="19" name="[energyDrain]" dataDxfId="143"/>
    <tableColumn id="20" name="[energyRefillRate]" dataDxfId="142"/>
    <tableColumn id="21" name="[furyBaseLength]" dataDxfId="141"/>
    <tableColumn id="22" name="[furyScoreMultiplier]" dataDxfId="140"/>
    <tableColumn id="23" name="[furyBaseDuration]" dataDxfId="139"/>
    <tableColumn id="24" name="[furyMax]" dataDxfId="138"/>
    <tableColumn id="25" name="[scoreTextThresholdMultiplier]" dataDxfId="137"/>
    <tableColumn id="26" name="[eatSpeedFactor]" dataDxfId="136"/>
    <tableColumn id="27" name="[maxAlcohol]" dataDxfId="135"/>
    <tableColumn id="28" name="[alcoholDrain]" dataDxfId="134"/>
    <tableColumn id="29" name="[gamePrefab]" dataDxfId="133"/>
    <tableColumn id="30" name="[menuPrefab]" dataDxfId="132"/>
    <tableColumn id="31" name="[resultsPrefab]" dataDxfId="131"/>
    <tableColumn id="32" name="[shadowFromDragon]" dataDxfId="130"/>
    <tableColumn id="33" name="[revealFromDragon]" dataDxfId="129"/>
    <tableColumn id="34" name="[sizeUpMultiplier]" dataDxfId="128"/>
    <tableColumn id="35" name="[speedUpMultiplier]" dataDxfId="127"/>
    <tableColumn id="36" name="[biteUpMultiplier]" dataDxfId="126"/>
    <tableColumn id="37" name="[invincible]" dataDxfId="125"/>
    <tableColumn id="38" name="[infiniteBoost]" dataDxfId="124"/>
    <tableColumn id="39" name="[eatEverything]" dataDxfId="123"/>
    <tableColumn id="40" name="[modeDuration]" dataDxfId="122"/>
    <tableColumn id="41" name="[petScale]" dataDxfId="121"/>
    <tableColumn id="44" name="[statsBarRatio]" dataDxfId="120"/>
    <tableColumn id="45" name="[furyBarRatio]" dataDxfId="119"/>
    <tableColumn id="46" name="[force]" dataDxfId="118"/>
    <tableColumn id="47" name="[mass]" dataDxfId="117"/>
    <tableColumn id="48" name="[friction]" dataDxfId="116"/>
    <tableColumn id="49" name="[gravityModifier]" dataDxfId="115"/>
    <tableColumn id="50" name="[airGravityModifier]" dataDxfId="114"/>
    <tableColumn id="51" name="[waterGravityModifier]" dataDxfId="113"/>
    <tableColumn id="52" name="[damageAnimationThreshold]" dataDxfId="112"/>
    <tableColumn id="53" name="[dotAnimationThreshold]" dataDxfId="111"/>
    <tableColumn id="6" name="[scaleMenu]" dataDxfId="110"/>
    <tableColumn id="54" name="[trackingSku]" dataDxfId="10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AC7" totalsRowShown="0" headerRowDxfId="108" dataDxfId="106" headerRowBorderDxfId="107" tableBorderDxfId="105">
  <autoFilter ref="B3:AC7"/>
  <tableColumns count="28">
    <tableColumn id="1" name="{specialDragonDefinitions}" dataDxfId="104"/>
    <tableColumn id="2" name="[sku]"/>
    <tableColumn id="3" name="[type]"/>
    <tableColumn id="5" name="[order]" dataDxfId="103"/>
    <tableColumn id="7" name="[unlockPriceGF]" dataDxfId="102"/>
    <tableColumn id="8" name="[unlockPricePC]" dataDxfId="101"/>
    <tableColumn id="66" name="[hpBonusSteps]" dataDxfId="100"/>
    <tableColumn id="69" name="[hpBonusMin]" dataDxfId="99"/>
    <tableColumn id="70" name="[hpBonusMax]" dataDxfId="98"/>
    <tableColumn id="72" name="[speedBonusSteps]" dataDxfId="97"/>
    <tableColumn id="73" name="[speedBonusMin]" dataDxfId="96"/>
    <tableColumn id="74" name="[speedBonusMax]" dataDxfId="95"/>
    <tableColumn id="71" name="[boostBonusSteps]" dataDxfId="94"/>
    <tableColumn id="68" name="[boostBonusMin]" dataDxfId="93"/>
    <tableColumn id="67" name="[boostBonusMax]" dataDxfId="92"/>
    <tableColumn id="76" name="[stepPrice]" dataDxfId="91"/>
    <tableColumn id="77" name="[priceCoefA]" dataDxfId="90"/>
    <tableColumn id="75" name="[priceCoefB]" dataDxfId="89"/>
    <tableColumn id="6" name="[energyRequiredToBoost]" dataDxfId="88"/>
    <tableColumn id="4" name="[energyRestartThreshold]" dataDxfId="87"/>
    <tableColumn id="10" name="[tidBoostAction]" dataDxfId="86"/>
    <tableColumn id="9" name="[tidBoostReminder]" dataDxfId="85"/>
    <tableColumn id="13" name="[petScaleMenu]" dataDxfId="84"/>
    <tableColumn id="12" name="[tidDesc]" dataDxfId="83"/>
    <tableColumn id="65" name="[tidName]" dataDxfId="82"/>
    <tableColumn id="15" name="[mummyHealthFactor]" dataDxfId="81"/>
    <tableColumn id="14" name="[mummyDuration]" dataDxfId="80"/>
    <tableColumn id="11" name="[trackingSku]" dataDxfId="7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4:I46" totalsRowShown="0" headerRowBorderDxfId="78" tableBorderDxfId="77" totalsRowBorderDxfId="76">
  <autoFilter ref="B34:I46"/>
  <tableColumns count="8">
    <tableColumn id="1" name="{specialDragonPowerDefinitions}" dataDxfId="75"/>
    <tableColumn id="2" name="[sku]" dataDxfId="74"/>
    <tableColumn id="3" name="[specialDragon]" dataDxfId="73"/>
    <tableColumn id="6" name="[upgradeLevelToUnlock]" dataDxfId="72"/>
    <tableColumn id="5" name="[icon]" dataDxfId="71">
      <calculatedColumnFormula>CONCATENATE("icon_",Table1[[#This Row],['[sku']]])</calculatedColumnFormula>
    </tableColumn>
    <tableColumn id="4" name="[tidName]" dataDxfId="70"/>
    <tableColumn id="7" name="[tidDesc]" dataDxfId="69"/>
    <tableColumn id="8" name="[tidDescShort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52:M57" totalsRowShown="0" headerRowDxfId="68" dataDxfId="66" headerRowBorderDxfId="67" tableBorderDxfId="65" totalsRowBorderDxfId="64">
  <autoFilter ref="B52:M57"/>
  <tableColumns count="12">
    <tableColumn id="1" name="{specialDisguisesDefinitions}" dataDxfId="63"/>
    <tableColumn id="2" name="[sku]" dataDxfId="62"/>
    <tableColumn id="3" name="[skin]" dataDxfId="61"/>
    <tableColumn id="6" name="[dragonSku]" dataDxfId="60"/>
    <tableColumn id="5" name="[shopOrder]" dataDxfId="59"/>
    <tableColumn id="4" name="[priceSC]" dataDxfId="58"/>
    <tableColumn id="7" name="[priceHC]" dataDxfId="57"/>
    <tableColumn id="8" name="[unlockLevel]" dataDxfId="56"/>
    <tableColumn id="9" name="[icon]" dataDxfId="55"/>
    <tableColumn id="10" name="[tidName]" dataDxfId="54"/>
    <tableColumn id="11" name="[tidDesc]" dataDxfId="53"/>
    <tableColumn id="12" name="[trackingSku]" dataDxfId="5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50" tableBorderDxfId="49">
  <autoFilter ref="B3:K6"/>
  <tableColumns count="10">
    <tableColumn id="1" name="{specialMissionDifficultyDefinitions}"/>
    <tableColumn id="2" name="[sku]" dataDxfId="48"/>
    <tableColumn id="3" name="[difficulty]" dataDxfId="47"/>
    <tableColumn id="7" name="[index]" dataDxfId="46"/>
    <tableColumn id="4" name="[cooldownMinutes]" dataDxfId="45"/>
    <tableColumn id="9" name="[maxRewardGoldenFragments]" dataDxfId="44"/>
    <tableColumn id="5" name="[removeMissionPCCoefA]" dataDxfId="43"/>
    <tableColumn id="6" name="[removeMissionPCCoefB]" dataDxfId="42"/>
    <tableColumn id="8" name="[tidName]" dataDxfId="41"/>
    <tableColumn id="10" name="[color]" dataDxfId="4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39" dataDxfId="37" headerRowBorderDxfId="38" tableBorderDxfId="36" totalsRowBorderDxfId="35">
  <autoFilter ref="B11:F15"/>
  <tableColumns count="5">
    <tableColumn id="1" name="{missionSpecialDragonModifiersDefinitions}" dataDxfId="34"/>
    <tableColumn id="2" name="[sku]" dataDxfId="33"/>
    <tableColumn id="4" name="[tier]" dataDxfId="32"/>
    <tableColumn id="7" name="[quantityModifier]" dataDxfId="31"/>
    <tableColumn id="3" name="[missionSCRewardMultiplier]" dataDxfId="30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id="5" name="Table5" displayName="Table5" ref="A17:G72" totalsRowShown="0" headerRowDxfId="27" dataDxfId="25" headerRowBorderDxfId="26" tableBorderDxfId="24" totalsRowBorderDxfId="23">
  <autoFilter ref="A17:G72"/>
  <tableColumns count="7">
    <tableColumn id="1" name="{leaguesRewardsDefinitions}" dataDxfId="22"/>
    <tableColumn id="2" name="[sku]" dataDxfId="21"/>
    <tableColumn id="3" name="[group]" dataDxfId="20"/>
    <tableColumn id="4" name="[type]" dataDxfId="19"/>
    <tableColumn id="5" name="[amount]" dataDxfId="18"/>
    <tableColumn id="6" name="[target]" dataDxfId="17"/>
    <tableColumn id="7" name="[rsku]" dataDxf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A65"/>
  <sheetViews>
    <sheetView topLeftCell="A7" workbookViewId="0">
      <selection activeCell="AB25" sqref="AB25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3" ht="23.25" x14ac:dyDescent="0.35">
      <c r="B1" s="1" t="s">
        <v>234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3" x14ac:dyDescent="0.25">
      <c r="J2" t="s">
        <v>139</v>
      </c>
      <c r="M2" t="s">
        <v>139</v>
      </c>
      <c r="P2" t="s">
        <v>139</v>
      </c>
    </row>
    <row r="3" spans="1:53" ht="130.5" x14ac:dyDescent="0.25">
      <c r="B3" s="6" t="s">
        <v>57</v>
      </c>
      <c r="C3" s="7" t="s">
        <v>0</v>
      </c>
      <c r="D3" s="7" t="s">
        <v>96</v>
      </c>
      <c r="E3" s="37" t="s">
        <v>4</v>
      </c>
      <c r="F3" s="38" t="s">
        <v>187</v>
      </c>
      <c r="G3" s="38" t="s">
        <v>56</v>
      </c>
      <c r="H3" s="54" t="s">
        <v>66</v>
      </c>
      <c r="I3" s="54" t="s">
        <v>67</v>
      </c>
      <c r="J3" s="54" t="s">
        <v>68</v>
      </c>
      <c r="K3" s="51" t="s">
        <v>69</v>
      </c>
      <c r="L3" s="51" t="s">
        <v>70</v>
      </c>
      <c r="M3" s="51" t="s">
        <v>71</v>
      </c>
      <c r="N3" s="53" t="s">
        <v>72</v>
      </c>
      <c r="O3" s="53" t="s">
        <v>73</v>
      </c>
      <c r="P3" s="53" t="s">
        <v>74</v>
      </c>
      <c r="Q3" s="52" t="s">
        <v>75</v>
      </c>
      <c r="R3" s="52" t="s">
        <v>76</v>
      </c>
      <c r="S3" s="52" t="s">
        <v>77</v>
      </c>
      <c r="T3" s="159" t="s">
        <v>188</v>
      </c>
      <c r="U3" s="159" t="s">
        <v>189</v>
      </c>
      <c r="V3" s="159" t="s">
        <v>190</v>
      </c>
      <c r="W3" s="159" t="s">
        <v>191</v>
      </c>
      <c r="X3" s="159" t="s">
        <v>226</v>
      </c>
      <c r="Y3" s="53" t="s">
        <v>5</v>
      </c>
      <c r="Z3" s="53" t="s">
        <v>3</v>
      </c>
      <c r="AA3" s="172" t="s">
        <v>227</v>
      </c>
      <c r="AB3" s="172" t="s">
        <v>228</v>
      </c>
      <c r="AC3" s="47" t="s">
        <v>1</v>
      </c>
    </row>
    <row r="4" spans="1:53" x14ac:dyDescent="0.25">
      <c r="B4" s="39" t="s">
        <v>2</v>
      </c>
      <c r="C4" s="40" t="s">
        <v>64</v>
      </c>
      <c r="D4" s="40" t="s">
        <v>97</v>
      </c>
      <c r="E4" s="41">
        <v>0</v>
      </c>
      <c r="F4" s="42">
        <v>25</v>
      </c>
      <c r="G4" s="43">
        <v>200</v>
      </c>
      <c r="H4" s="50">
        <v>20</v>
      </c>
      <c r="I4" s="50">
        <v>0</v>
      </c>
      <c r="J4" s="50">
        <v>100</v>
      </c>
      <c r="K4" s="49">
        <v>20</v>
      </c>
      <c r="L4" s="49">
        <v>0</v>
      </c>
      <c r="M4" s="49">
        <v>60</v>
      </c>
      <c r="N4" s="55">
        <v>20</v>
      </c>
      <c r="O4" s="55">
        <v>0</v>
      </c>
      <c r="P4" s="55">
        <v>60</v>
      </c>
      <c r="Q4" s="48">
        <v>25</v>
      </c>
      <c r="R4" s="48">
        <v>1</v>
      </c>
      <c r="S4" s="48">
        <v>0</v>
      </c>
      <c r="T4" s="48">
        <v>0.2</v>
      </c>
      <c r="U4" s="176">
        <v>1</v>
      </c>
      <c r="V4" s="48" t="s">
        <v>193</v>
      </c>
      <c r="W4" s="48"/>
      <c r="X4" s="48">
        <v>0.6</v>
      </c>
      <c r="Y4" s="164" t="s">
        <v>209</v>
      </c>
      <c r="Z4" s="164" t="s">
        <v>208</v>
      </c>
      <c r="AA4" s="173">
        <v>0.4</v>
      </c>
      <c r="AB4" s="173">
        <v>25</v>
      </c>
      <c r="AC4" s="40" t="s">
        <v>64</v>
      </c>
    </row>
    <row r="5" spans="1:53" x14ac:dyDescent="0.25">
      <c r="B5" s="39" t="s">
        <v>2</v>
      </c>
      <c r="C5" s="40" t="s">
        <v>63</v>
      </c>
      <c r="D5" s="40" t="s">
        <v>97</v>
      </c>
      <c r="E5" s="41">
        <v>1</v>
      </c>
      <c r="F5" s="42">
        <v>25</v>
      </c>
      <c r="G5" s="43">
        <v>200</v>
      </c>
      <c r="H5" s="50">
        <v>20</v>
      </c>
      <c r="I5" s="50">
        <v>0</v>
      </c>
      <c r="J5" s="50">
        <v>100</v>
      </c>
      <c r="K5" s="49">
        <v>20</v>
      </c>
      <c r="L5" s="49">
        <v>0</v>
      </c>
      <c r="M5" s="49">
        <v>60</v>
      </c>
      <c r="N5" s="55">
        <v>20</v>
      </c>
      <c r="O5" s="55">
        <v>0</v>
      </c>
      <c r="P5" s="55">
        <v>60</v>
      </c>
      <c r="Q5" s="48">
        <v>25</v>
      </c>
      <c r="R5" s="48">
        <v>1</v>
      </c>
      <c r="S5" s="48">
        <v>0</v>
      </c>
      <c r="T5" s="48">
        <v>0.2</v>
      </c>
      <c r="U5" s="176">
        <v>1</v>
      </c>
      <c r="V5" s="48" t="s">
        <v>192</v>
      </c>
      <c r="W5" s="48"/>
      <c r="X5" s="48">
        <v>0.3</v>
      </c>
      <c r="Y5" s="164" t="s">
        <v>207</v>
      </c>
      <c r="Z5" s="164" t="s">
        <v>206</v>
      </c>
      <c r="AA5" s="173">
        <v>0.4</v>
      </c>
      <c r="AB5" s="173">
        <v>25</v>
      </c>
      <c r="AC5" s="40" t="s">
        <v>63</v>
      </c>
    </row>
    <row r="6" spans="1:53" x14ac:dyDescent="0.25">
      <c r="B6" s="44" t="s">
        <v>2</v>
      </c>
      <c r="C6" s="45" t="s">
        <v>235</v>
      </c>
      <c r="D6" s="45" t="s">
        <v>97</v>
      </c>
      <c r="E6" s="41">
        <v>2</v>
      </c>
      <c r="F6" s="46">
        <v>25</v>
      </c>
      <c r="G6" s="43">
        <v>200</v>
      </c>
      <c r="H6" s="50">
        <v>20</v>
      </c>
      <c r="I6" s="50">
        <v>0</v>
      </c>
      <c r="J6" s="50">
        <v>100</v>
      </c>
      <c r="K6" s="49">
        <v>20</v>
      </c>
      <c r="L6" s="49">
        <v>0</v>
      </c>
      <c r="M6" s="49">
        <v>60</v>
      </c>
      <c r="N6" s="55">
        <v>20</v>
      </c>
      <c r="O6" s="55">
        <v>0</v>
      </c>
      <c r="P6" s="55">
        <v>60</v>
      </c>
      <c r="Q6" s="48">
        <v>25</v>
      </c>
      <c r="R6" s="48">
        <v>1</v>
      </c>
      <c r="S6" s="48">
        <v>0</v>
      </c>
      <c r="T6" s="160">
        <v>0.2</v>
      </c>
      <c r="U6" s="160">
        <v>1</v>
      </c>
      <c r="V6" s="48" t="s">
        <v>236</v>
      </c>
      <c r="W6" s="160"/>
      <c r="X6" s="193">
        <v>0.6</v>
      </c>
      <c r="Y6" s="55" t="s">
        <v>237</v>
      </c>
      <c r="Z6" s="55" t="s">
        <v>238</v>
      </c>
      <c r="AA6" s="173">
        <v>0.4</v>
      </c>
      <c r="AB6" s="173">
        <v>25</v>
      </c>
      <c r="AC6" s="45" t="s">
        <v>235</v>
      </c>
    </row>
    <row r="7" spans="1:53" x14ac:dyDescent="0.25">
      <c r="B7" s="44" t="s">
        <v>2</v>
      </c>
      <c r="C7" s="45" t="s">
        <v>391</v>
      </c>
      <c r="D7" s="45" t="s">
        <v>97</v>
      </c>
      <c r="E7" s="194">
        <v>3</v>
      </c>
      <c r="F7" s="46">
        <v>25</v>
      </c>
      <c r="G7" s="195">
        <v>200</v>
      </c>
      <c r="H7" s="196">
        <v>20</v>
      </c>
      <c r="I7" s="197">
        <v>0</v>
      </c>
      <c r="J7" s="197">
        <v>100</v>
      </c>
      <c r="K7" s="198">
        <v>20</v>
      </c>
      <c r="L7" s="199">
        <v>0</v>
      </c>
      <c r="M7" s="199">
        <v>60</v>
      </c>
      <c r="N7" s="200">
        <v>20</v>
      </c>
      <c r="O7" s="200">
        <v>0</v>
      </c>
      <c r="P7" s="200">
        <v>60</v>
      </c>
      <c r="Q7" s="160">
        <v>25</v>
      </c>
      <c r="R7" s="201">
        <v>1</v>
      </c>
      <c r="S7" s="201">
        <v>0</v>
      </c>
      <c r="T7" s="160">
        <v>0.2</v>
      </c>
      <c r="U7" s="160">
        <v>1</v>
      </c>
      <c r="V7" s="160" t="s">
        <v>392</v>
      </c>
      <c r="W7" s="160"/>
      <c r="X7" s="193">
        <v>0.6</v>
      </c>
      <c r="Y7" s="202" t="s">
        <v>393</v>
      </c>
      <c r="Z7" s="205" t="s">
        <v>394</v>
      </c>
      <c r="AA7" s="203">
        <v>0.4</v>
      </c>
      <c r="AB7" s="203">
        <v>25</v>
      </c>
      <c r="AC7" s="204" t="s">
        <v>391</v>
      </c>
    </row>
    <row r="9" spans="1:53" ht="15.75" thickBot="1" x14ac:dyDescent="0.3"/>
    <row r="10" spans="1:53" ht="23.25" x14ac:dyDescent="0.35">
      <c r="B10" s="1" t="s">
        <v>78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W10" s="120"/>
    </row>
    <row r="11" spans="1:5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3" ht="163.5" x14ac:dyDescent="0.25">
      <c r="B12" s="12" t="s">
        <v>62</v>
      </c>
      <c r="C12" s="6" t="s">
        <v>0</v>
      </c>
      <c r="D12" s="7" t="s">
        <v>8</v>
      </c>
      <c r="E12" s="13" t="s">
        <v>86</v>
      </c>
      <c r="F12" s="14" t="s">
        <v>58</v>
      </c>
      <c r="G12" s="15" t="s">
        <v>94</v>
      </c>
      <c r="H12" s="16" t="s">
        <v>55</v>
      </c>
      <c r="I12" s="10" t="s">
        <v>54</v>
      </c>
      <c r="J12" s="8" t="s">
        <v>59</v>
      </c>
      <c r="K12" s="10" t="s">
        <v>53</v>
      </c>
      <c r="L12" s="17" t="s">
        <v>52</v>
      </c>
      <c r="M12" s="17" t="s">
        <v>51</v>
      </c>
      <c r="N12" s="17" t="s">
        <v>50</v>
      </c>
      <c r="O12" s="18" t="s">
        <v>49</v>
      </c>
      <c r="P12" s="16" t="s">
        <v>60</v>
      </c>
      <c r="Q12" s="8" t="s">
        <v>48</v>
      </c>
      <c r="R12" s="11" t="s">
        <v>47</v>
      </c>
      <c r="S12" s="11" t="s">
        <v>46</v>
      </c>
      <c r="T12" s="19" t="s">
        <v>45</v>
      </c>
      <c r="U12" s="9" t="s">
        <v>44</v>
      </c>
      <c r="V12" s="10" t="s">
        <v>43</v>
      </c>
      <c r="W12" s="10" t="s">
        <v>42</v>
      </c>
      <c r="X12" s="19" t="s">
        <v>41</v>
      </c>
      <c r="Y12" s="9" t="s">
        <v>40</v>
      </c>
      <c r="Z12" s="8" t="s">
        <v>39</v>
      </c>
      <c r="AA12" s="8" t="s">
        <v>38</v>
      </c>
      <c r="AB12" s="26" t="s">
        <v>37</v>
      </c>
      <c r="AC12" s="23" t="s">
        <v>6</v>
      </c>
      <c r="AD12" s="22" t="s">
        <v>7</v>
      </c>
      <c r="AE12" s="22" t="s">
        <v>36</v>
      </c>
      <c r="AF12" s="157" t="s">
        <v>35</v>
      </c>
      <c r="AG12" s="158" t="s">
        <v>34</v>
      </c>
      <c r="AH12" s="117" t="s">
        <v>33</v>
      </c>
      <c r="AI12" s="22" t="s">
        <v>32</v>
      </c>
      <c r="AJ12" s="22" t="s">
        <v>31</v>
      </c>
      <c r="AK12" s="22" t="s">
        <v>30</v>
      </c>
      <c r="AL12" s="22" t="s">
        <v>29</v>
      </c>
      <c r="AM12" s="22" t="s">
        <v>28</v>
      </c>
      <c r="AN12" s="119" t="s">
        <v>27</v>
      </c>
      <c r="AO12" s="118" t="s">
        <v>26</v>
      </c>
      <c r="AP12" s="27" t="s">
        <v>25</v>
      </c>
      <c r="AQ12" s="28" t="s">
        <v>24</v>
      </c>
      <c r="AR12" s="25" t="s">
        <v>23</v>
      </c>
      <c r="AS12" s="24" t="s">
        <v>22</v>
      </c>
      <c r="AT12" s="24" t="s">
        <v>21</v>
      </c>
      <c r="AU12" s="24" t="s">
        <v>20</v>
      </c>
      <c r="AV12" s="24" t="s">
        <v>19</v>
      </c>
      <c r="AW12" s="136" t="s">
        <v>18</v>
      </c>
      <c r="AX12" s="27" t="s">
        <v>17</v>
      </c>
      <c r="AY12" s="21" t="s">
        <v>16</v>
      </c>
      <c r="AZ12" s="21" t="s">
        <v>229</v>
      </c>
      <c r="BA12" s="24" t="s">
        <v>1</v>
      </c>
    </row>
    <row r="13" spans="1:53" x14ac:dyDescent="0.25">
      <c r="B13" s="29" t="s">
        <v>2</v>
      </c>
      <c r="C13" s="30" t="s">
        <v>87</v>
      </c>
      <c r="D13" s="31" t="s">
        <v>15</v>
      </c>
      <c r="E13" s="32" t="s">
        <v>64</v>
      </c>
      <c r="F13" s="33" t="s">
        <v>15</v>
      </c>
      <c r="G13" s="34">
        <v>0</v>
      </c>
      <c r="H13" s="127">
        <v>20</v>
      </c>
      <c r="I13" s="125">
        <v>0</v>
      </c>
      <c r="J13" s="123">
        <v>175</v>
      </c>
      <c r="K13" s="124">
        <v>7.5</v>
      </c>
      <c r="L13" s="124">
        <v>0</v>
      </c>
      <c r="M13" s="124">
        <v>1.9E-3</v>
      </c>
      <c r="N13" s="124">
        <v>20</v>
      </c>
      <c r="O13" s="124">
        <v>0.5</v>
      </c>
      <c r="P13" s="112">
        <v>1.25</v>
      </c>
      <c r="Q13" s="125">
        <v>1.5</v>
      </c>
      <c r="R13" s="124">
        <v>100</v>
      </c>
      <c r="S13" s="124">
        <v>40</v>
      </c>
      <c r="T13" s="126">
        <v>12</v>
      </c>
      <c r="U13" s="125">
        <v>9</v>
      </c>
      <c r="V13" s="124">
        <v>3</v>
      </c>
      <c r="W13" s="124">
        <v>10</v>
      </c>
      <c r="X13" s="126">
        <v>90000</v>
      </c>
      <c r="Y13" s="113">
        <v>2</v>
      </c>
      <c r="Z13" s="112">
        <v>0.13</v>
      </c>
      <c r="AA13" s="112">
        <v>100000</v>
      </c>
      <c r="AB13" s="113">
        <v>12</v>
      </c>
      <c r="AC13" s="35" t="s">
        <v>138</v>
      </c>
      <c r="AD13" s="36" t="s">
        <v>144</v>
      </c>
      <c r="AE13" s="36" t="s">
        <v>194</v>
      </c>
      <c r="AF13" s="36"/>
      <c r="AG13" s="115"/>
      <c r="AH13" s="165">
        <v>1.7</v>
      </c>
      <c r="AI13" s="36">
        <v>2</v>
      </c>
      <c r="AJ13" s="36">
        <v>2</v>
      </c>
      <c r="AK13" s="36" t="b">
        <v>1</v>
      </c>
      <c r="AL13" s="36" t="b">
        <v>1</v>
      </c>
      <c r="AM13" s="36" t="b">
        <v>1</v>
      </c>
      <c r="AN13" s="166">
        <v>10</v>
      </c>
      <c r="AO13" s="121">
        <v>0.55999999999999994</v>
      </c>
      <c r="AP13" s="130">
        <v>2E-3</v>
      </c>
      <c r="AQ13" s="131">
        <v>5.0000000000000001E-3</v>
      </c>
      <c r="AR13" s="106">
        <v>100</v>
      </c>
      <c r="AS13" s="105">
        <v>2.5</v>
      </c>
      <c r="AT13" s="105">
        <v>3</v>
      </c>
      <c r="AU13" s="105">
        <v>0</v>
      </c>
      <c r="AV13" s="128">
        <v>0.7</v>
      </c>
      <c r="AW13" s="167">
        <v>0</v>
      </c>
      <c r="AX13" s="134">
        <v>0</v>
      </c>
      <c r="AY13" s="128">
        <v>8</v>
      </c>
      <c r="AZ13" s="128">
        <v>1</v>
      </c>
      <c r="BA13" s="128" t="s">
        <v>87</v>
      </c>
    </row>
    <row r="14" spans="1:53" x14ac:dyDescent="0.25">
      <c r="B14" s="29" t="s">
        <v>2</v>
      </c>
      <c r="C14" s="30" t="s">
        <v>88</v>
      </c>
      <c r="D14" s="31" t="s">
        <v>14</v>
      </c>
      <c r="E14" s="32" t="s">
        <v>64</v>
      </c>
      <c r="F14" s="33" t="s">
        <v>14</v>
      </c>
      <c r="G14" s="34">
        <v>10</v>
      </c>
      <c r="H14" s="127">
        <v>22</v>
      </c>
      <c r="I14" s="125">
        <v>0</v>
      </c>
      <c r="J14" s="123">
        <v>250</v>
      </c>
      <c r="K14" s="124">
        <v>8.5</v>
      </c>
      <c r="L14" s="124">
        <v>0</v>
      </c>
      <c r="M14" s="124">
        <v>2.0999999999999999E-3</v>
      </c>
      <c r="N14" s="124">
        <v>20</v>
      </c>
      <c r="O14" s="124">
        <v>0.6</v>
      </c>
      <c r="P14" s="112">
        <v>1.4</v>
      </c>
      <c r="Q14" s="125">
        <v>1.5</v>
      </c>
      <c r="R14" s="124">
        <v>120</v>
      </c>
      <c r="S14" s="124">
        <v>40</v>
      </c>
      <c r="T14" s="126">
        <v>12</v>
      </c>
      <c r="U14" s="125">
        <v>11</v>
      </c>
      <c r="V14" s="124">
        <v>4</v>
      </c>
      <c r="W14" s="124">
        <v>11</v>
      </c>
      <c r="X14" s="126">
        <v>220000</v>
      </c>
      <c r="Y14" s="113">
        <v>3</v>
      </c>
      <c r="Z14" s="112">
        <v>0.08</v>
      </c>
      <c r="AA14" s="112">
        <v>100000</v>
      </c>
      <c r="AB14" s="113">
        <v>12</v>
      </c>
      <c r="AC14" s="35" t="s">
        <v>138</v>
      </c>
      <c r="AD14" s="36" t="s">
        <v>144</v>
      </c>
      <c r="AE14" s="36" t="s">
        <v>194</v>
      </c>
      <c r="AF14" s="36"/>
      <c r="AG14" s="115"/>
      <c r="AH14" s="165">
        <v>1.6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166">
        <v>10</v>
      </c>
      <c r="AO14" s="121">
        <v>0.7</v>
      </c>
      <c r="AP14" s="130">
        <v>1.8E-3</v>
      </c>
      <c r="AQ14" s="131">
        <v>5.0000000000000001E-3</v>
      </c>
      <c r="AR14" s="106">
        <v>110</v>
      </c>
      <c r="AS14" s="105">
        <v>2.5</v>
      </c>
      <c r="AT14" s="105">
        <v>3</v>
      </c>
      <c r="AU14" s="105">
        <v>0</v>
      </c>
      <c r="AV14" s="128">
        <v>0.7</v>
      </c>
      <c r="AW14" s="167">
        <v>0</v>
      </c>
      <c r="AX14" s="134">
        <v>9</v>
      </c>
      <c r="AY14" s="128">
        <v>8</v>
      </c>
      <c r="AZ14" s="128">
        <v>1.2</v>
      </c>
      <c r="BA14" s="128" t="s">
        <v>88</v>
      </c>
    </row>
    <row r="15" spans="1:53" x14ac:dyDescent="0.25">
      <c r="B15" s="29" t="s">
        <v>2</v>
      </c>
      <c r="C15" s="30" t="s">
        <v>89</v>
      </c>
      <c r="D15" s="31" t="s">
        <v>13</v>
      </c>
      <c r="E15" s="32" t="s">
        <v>64</v>
      </c>
      <c r="F15" s="33" t="s">
        <v>13</v>
      </c>
      <c r="G15" s="34">
        <v>20</v>
      </c>
      <c r="H15" s="127">
        <v>24</v>
      </c>
      <c r="I15" s="125">
        <v>0</v>
      </c>
      <c r="J15" s="123">
        <v>300</v>
      </c>
      <c r="K15" s="124">
        <v>8.9</v>
      </c>
      <c r="L15" s="124">
        <v>0</v>
      </c>
      <c r="M15" s="124">
        <v>6.0000000000000001E-3</v>
      </c>
      <c r="N15" s="124">
        <v>15</v>
      </c>
      <c r="O15" s="124">
        <v>0.7</v>
      </c>
      <c r="P15" s="112">
        <v>1.55</v>
      </c>
      <c r="Q15" s="125">
        <v>1.5</v>
      </c>
      <c r="R15" s="124">
        <v>140</v>
      </c>
      <c r="S15" s="124">
        <v>40</v>
      </c>
      <c r="T15" s="126">
        <v>12</v>
      </c>
      <c r="U15" s="125">
        <v>11.5</v>
      </c>
      <c r="V15" s="124">
        <v>5</v>
      </c>
      <c r="W15" s="124">
        <v>11</v>
      </c>
      <c r="X15" s="126">
        <v>300000</v>
      </c>
      <c r="Y15" s="113">
        <v>4</v>
      </c>
      <c r="Z15" s="112">
        <v>0.05</v>
      </c>
      <c r="AA15" s="112">
        <v>100000</v>
      </c>
      <c r="AB15" s="113">
        <v>12</v>
      </c>
      <c r="AC15" s="35" t="s">
        <v>138</v>
      </c>
      <c r="AD15" s="36" t="s">
        <v>144</v>
      </c>
      <c r="AE15" s="36" t="s">
        <v>194</v>
      </c>
      <c r="AF15" s="36"/>
      <c r="AG15" s="115"/>
      <c r="AH15" s="165">
        <v>1.5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166">
        <v>10</v>
      </c>
      <c r="AO15" s="121">
        <v>0.7</v>
      </c>
      <c r="AP15" s="130">
        <v>1.6000000000000001E-3</v>
      </c>
      <c r="AQ15" s="131">
        <v>5.0000000000000001E-3</v>
      </c>
      <c r="AR15" s="106">
        <v>120</v>
      </c>
      <c r="AS15" s="105">
        <v>2.5</v>
      </c>
      <c r="AT15" s="105">
        <v>3</v>
      </c>
      <c r="AU15" s="105">
        <v>0</v>
      </c>
      <c r="AV15" s="128">
        <v>0.7</v>
      </c>
      <c r="AW15" s="167">
        <v>0</v>
      </c>
      <c r="AX15" s="134">
        <v>45</v>
      </c>
      <c r="AY15" s="128">
        <v>15</v>
      </c>
      <c r="AZ15" s="128">
        <v>1.3</v>
      </c>
      <c r="BA15" s="128" t="s">
        <v>89</v>
      </c>
    </row>
    <row r="16" spans="1:53" x14ac:dyDescent="0.25">
      <c r="A16" s="4"/>
      <c r="B16" s="29" t="s">
        <v>2</v>
      </c>
      <c r="C16" s="30" t="s">
        <v>90</v>
      </c>
      <c r="D16" s="31" t="s">
        <v>12</v>
      </c>
      <c r="E16" s="32" t="s">
        <v>64</v>
      </c>
      <c r="F16" s="33" t="s">
        <v>12</v>
      </c>
      <c r="G16" s="34">
        <v>30</v>
      </c>
      <c r="H16" s="127">
        <v>25</v>
      </c>
      <c r="I16" s="125">
        <v>0</v>
      </c>
      <c r="J16" s="123">
        <v>400</v>
      </c>
      <c r="K16" s="124">
        <v>9.4</v>
      </c>
      <c r="L16" s="124">
        <v>0</v>
      </c>
      <c r="M16" s="124">
        <v>8.0000000000000002E-3</v>
      </c>
      <c r="N16" s="124">
        <v>10</v>
      </c>
      <c r="O16" s="124">
        <v>0.8</v>
      </c>
      <c r="P16" s="112">
        <v>1.75</v>
      </c>
      <c r="Q16" s="125">
        <v>1.5</v>
      </c>
      <c r="R16" s="124">
        <v>160</v>
      </c>
      <c r="S16" s="124">
        <v>40</v>
      </c>
      <c r="T16" s="126">
        <v>12</v>
      </c>
      <c r="U16" s="125">
        <v>12</v>
      </c>
      <c r="V16" s="124">
        <v>6</v>
      </c>
      <c r="W16" s="124">
        <v>11</v>
      </c>
      <c r="X16" s="126">
        <v>550000</v>
      </c>
      <c r="Y16" s="113">
        <v>5</v>
      </c>
      <c r="Z16" s="112">
        <v>0.04</v>
      </c>
      <c r="AA16" s="112">
        <v>100000</v>
      </c>
      <c r="AB16" s="113">
        <v>12</v>
      </c>
      <c r="AC16" s="35" t="s">
        <v>138</v>
      </c>
      <c r="AD16" s="36" t="s">
        <v>144</v>
      </c>
      <c r="AE16" s="36" t="s">
        <v>194</v>
      </c>
      <c r="AF16" s="36"/>
      <c r="AG16" s="115"/>
      <c r="AH16" s="165">
        <v>1.4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166">
        <v>10</v>
      </c>
      <c r="AO16" s="121">
        <v>0.7</v>
      </c>
      <c r="AP16" s="130">
        <v>1.5E-3</v>
      </c>
      <c r="AQ16" s="131">
        <v>5.0000000000000001E-3</v>
      </c>
      <c r="AR16" s="106">
        <v>130</v>
      </c>
      <c r="AS16" s="105">
        <v>2.5</v>
      </c>
      <c r="AT16" s="105">
        <v>3</v>
      </c>
      <c r="AU16" s="105">
        <v>0</v>
      </c>
      <c r="AV16" s="128">
        <v>0.7</v>
      </c>
      <c r="AW16" s="167">
        <v>0</v>
      </c>
      <c r="AX16" s="134">
        <v>59</v>
      </c>
      <c r="AY16" s="128">
        <v>15</v>
      </c>
      <c r="AZ16" s="128">
        <v>1.5</v>
      </c>
      <c r="BA16" s="128" t="s">
        <v>90</v>
      </c>
    </row>
    <row r="17" spans="1:53" x14ac:dyDescent="0.25">
      <c r="B17" s="90" t="s">
        <v>2</v>
      </c>
      <c r="C17" s="91" t="s">
        <v>61</v>
      </c>
      <c r="D17" s="92" t="s">
        <v>15</v>
      </c>
      <c r="E17" s="93" t="s">
        <v>63</v>
      </c>
      <c r="F17" s="94" t="s">
        <v>15</v>
      </c>
      <c r="G17" s="95">
        <v>0</v>
      </c>
      <c r="H17" s="114">
        <v>3</v>
      </c>
      <c r="I17" s="109">
        <v>-2</v>
      </c>
      <c r="J17" s="96">
        <v>100</v>
      </c>
      <c r="K17" s="110">
        <v>1.3</v>
      </c>
      <c r="L17" s="110">
        <v>0</v>
      </c>
      <c r="M17" s="110">
        <v>8.9999999999999993E-3</v>
      </c>
      <c r="N17" s="110">
        <v>20</v>
      </c>
      <c r="O17" s="110">
        <v>0.5</v>
      </c>
      <c r="P17" s="100">
        <v>0.6</v>
      </c>
      <c r="Q17" s="97">
        <v>1.3</v>
      </c>
      <c r="R17" s="98">
        <v>100</v>
      </c>
      <c r="S17" s="110">
        <v>20</v>
      </c>
      <c r="T17" s="111">
        <v>40</v>
      </c>
      <c r="U17" s="109">
        <v>11</v>
      </c>
      <c r="V17" s="110">
        <v>3</v>
      </c>
      <c r="W17" s="110">
        <v>10</v>
      </c>
      <c r="X17" s="111">
        <v>20000</v>
      </c>
      <c r="Y17" s="99">
        <v>2</v>
      </c>
      <c r="Z17" s="100">
        <v>0.13</v>
      </c>
      <c r="AA17" s="100">
        <v>0</v>
      </c>
      <c r="AB17" s="99">
        <v>12</v>
      </c>
      <c r="AC17" s="101" t="s">
        <v>136</v>
      </c>
      <c r="AD17" s="102" t="s">
        <v>145</v>
      </c>
      <c r="AE17" s="102" t="s">
        <v>146</v>
      </c>
      <c r="AF17" s="102"/>
      <c r="AG17" s="116"/>
      <c r="AH17" s="163">
        <v>1.7</v>
      </c>
      <c r="AI17" s="102">
        <v>2</v>
      </c>
      <c r="AJ17" s="102">
        <v>2</v>
      </c>
      <c r="AK17" s="102" t="b">
        <v>1</v>
      </c>
      <c r="AL17" s="102" t="b">
        <v>1</v>
      </c>
      <c r="AM17" s="102" t="b">
        <v>1</v>
      </c>
      <c r="AN17" s="162">
        <v>10</v>
      </c>
      <c r="AO17" s="122">
        <v>0.55999999999999994</v>
      </c>
      <c r="AP17" s="132">
        <v>2E-3</v>
      </c>
      <c r="AQ17" s="133">
        <v>5.0000000000000001E-3</v>
      </c>
      <c r="AR17" s="103">
        <v>240</v>
      </c>
      <c r="AS17" s="104">
        <v>2.5</v>
      </c>
      <c r="AT17" s="104">
        <v>9.5</v>
      </c>
      <c r="AU17" s="104">
        <v>1.7</v>
      </c>
      <c r="AV17" s="129">
        <v>1.2</v>
      </c>
      <c r="AW17" s="161">
        <v>1.1000000000000001</v>
      </c>
      <c r="AX17" s="135">
        <v>0</v>
      </c>
      <c r="AY17" s="129">
        <v>8</v>
      </c>
      <c r="AZ17" s="129">
        <v>1</v>
      </c>
      <c r="BA17" s="129" t="s">
        <v>61</v>
      </c>
    </row>
    <row r="18" spans="1:53" x14ac:dyDescent="0.25">
      <c r="B18" s="90" t="s">
        <v>2</v>
      </c>
      <c r="C18" s="91" t="s">
        <v>91</v>
      </c>
      <c r="D18" s="92" t="s">
        <v>14</v>
      </c>
      <c r="E18" s="93" t="s">
        <v>63</v>
      </c>
      <c r="F18" s="94" t="s">
        <v>14</v>
      </c>
      <c r="G18" s="95">
        <v>10</v>
      </c>
      <c r="H18" s="114">
        <v>8</v>
      </c>
      <c r="I18" s="109">
        <v>0</v>
      </c>
      <c r="J18" s="96">
        <v>150</v>
      </c>
      <c r="K18" s="110">
        <v>2.2999999999999998</v>
      </c>
      <c r="L18" s="110">
        <v>0</v>
      </c>
      <c r="M18" s="110">
        <v>1.0999999999999999E-2</v>
      </c>
      <c r="N18" s="110">
        <v>20</v>
      </c>
      <c r="O18" s="110">
        <v>0.6</v>
      </c>
      <c r="P18" s="100">
        <v>0.95</v>
      </c>
      <c r="Q18" s="97">
        <v>1.3</v>
      </c>
      <c r="R18" s="98">
        <v>120</v>
      </c>
      <c r="S18" s="110">
        <v>20</v>
      </c>
      <c r="T18" s="111">
        <v>40</v>
      </c>
      <c r="U18" s="109">
        <v>13</v>
      </c>
      <c r="V18" s="110">
        <v>4</v>
      </c>
      <c r="W18" s="110">
        <v>11</v>
      </c>
      <c r="X18" s="111">
        <v>80000</v>
      </c>
      <c r="Y18" s="99">
        <v>3</v>
      </c>
      <c r="Z18" s="100">
        <v>0.08</v>
      </c>
      <c r="AA18" s="100">
        <v>0</v>
      </c>
      <c r="AB18" s="99">
        <v>12</v>
      </c>
      <c r="AC18" s="101" t="s">
        <v>136</v>
      </c>
      <c r="AD18" s="102" t="s">
        <v>145</v>
      </c>
      <c r="AE18" s="102" t="s">
        <v>146</v>
      </c>
      <c r="AF18" s="102"/>
      <c r="AG18" s="116"/>
      <c r="AH18" s="163">
        <v>1.6</v>
      </c>
      <c r="AI18" s="102">
        <v>2</v>
      </c>
      <c r="AJ18" s="102">
        <v>2</v>
      </c>
      <c r="AK18" s="102" t="b">
        <v>1</v>
      </c>
      <c r="AL18" s="102" t="b">
        <v>1</v>
      </c>
      <c r="AM18" s="102" t="b">
        <v>1</v>
      </c>
      <c r="AN18" s="162">
        <v>10</v>
      </c>
      <c r="AO18" s="122">
        <v>0.7</v>
      </c>
      <c r="AP18" s="132">
        <v>1.8E-3</v>
      </c>
      <c r="AQ18" s="133">
        <v>5.0000000000000001E-3</v>
      </c>
      <c r="AR18" s="103">
        <v>255</v>
      </c>
      <c r="AS18" s="104">
        <v>2.5</v>
      </c>
      <c r="AT18" s="104">
        <v>9.5</v>
      </c>
      <c r="AU18" s="104">
        <v>1.7</v>
      </c>
      <c r="AV18" s="129">
        <v>1.2</v>
      </c>
      <c r="AW18" s="161">
        <v>1.1000000000000001</v>
      </c>
      <c r="AX18" s="135">
        <v>9</v>
      </c>
      <c r="AY18" s="129">
        <v>8</v>
      </c>
      <c r="AZ18" s="129">
        <v>1.2</v>
      </c>
      <c r="BA18" s="129" t="s">
        <v>91</v>
      </c>
    </row>
    <row r="19" spans="1:53" x14ac:dyDescent="0.25">
      <c r="B19" s="90" t="s">
        <v>2</v>
      </c>
      <c r="C19" s="91" t="s">
        <v>92</v>
      </c>
      <c r="D19" s="92" t="s">
        <v>13</v>
      </c>
      <c r="E19" s="93" t="s">
        <v>63</v>
      </c>
      <c r="F19" s="94" t="s">
        <v>13</v>
      </c>
      <c r="G19" s="95">
        <v>20</v>
      </c>
      <c r="H19" s="114">
        <v>17</v>
      </c>
      <c r="I19" s="109">
        <v>0</v>
      </c>
      <c r="J19" s="96">
        <v>200</v>
      </c>
      <c r="K19" s="110">
        <v>3</v>
      </c>
      <c r="L19" s="110">
        <v>0</v>
      </c>
      <c r="M19" s="110">
        <v>1.6E-2</v>
      </c>
      <c r="N19" s="110">
        <v>15</v>
      </c>
      <c r="O19" s="110">
        <v>0.7</v>
      </c>
      <c r="P19" s="100">
        <v>1.55</v>
      </c>
      <c r="Q19" s="97">
        <v>1.3</v>
      </c>
      <c r="R19" s="98">
        <v>140</v>
      </c>
      <c r="S19" s="110">
        <v>20</v>
      </c>
      <c r="T19" s="111">
        <v>40</v>
      </c>
      <c r="U19" s="109">
        <v>14</v>
      </c>
      <c r="V19" s="110">
        <v>5</v>
      </c>
      <c r="W19" s="110">
        <v>11</v>
      </c>
      <c r="X19" s="111">
        <v>180000</v>
      </c>
      <c r="Y19" s="99">
        <v>4</v>
      </c>
      <c r="Z19" s="100">
        <v>0.05</v>
      </c>
      <c r="AA19" s="100">
        <v>0</v>
      </c>
      <c r="AB19" s="99">
        <v>12</v>
      </c>
      <c r="AC19" s="101" t="s">
        <v>136</v>
      </c>
      <c r="AD19" s="102" t="s">
        <v>145</v>
      </c>
      <c r="AE19" s="102" t="s">
        <v>146</v>
      </c>
      <c r="AF19" s="102"/>
      <c r="AG19" s="116"/>
      <c r="AH19" s="163">
        <v>1.5</v>
      </c>
      <c r="AI19" s="102">
        <v>2</v>
      </c>
      <c r="AJ19" s="102">
        <v>2</v>
      </c>
      <c r="AK19" s="102" t="b">
        <v>1</v>
      </c>
      <c r="AL19" s="102" t="b">
        <v>1</v>
      </c>
      <c r="AM19" s="102" t="b">
        <v>1</v>
      </c>
      <c r="AN19" s="162">
        <v>10</v>
      </c>
      <c r="AO19" s="122">
        <v>0.7</v>
      </c>
      <c r="AP19" s="132">
        <v>1.6000000000000001E-3</v>
      </c>
      <c r="AQ19" s="133">
        <v>5.0000000000000001E-3</v>
      </c>
      <c r="AR19" s="103">
        <v>270</v>
      </c>
      <c r="AS19" s="104">
        <v>2.5</v>
      </c>
      <c r="AT19" s="104">
        <v>9.5</v>
      </c>
      <c r="AU19" s="104">
        <v>1.7</v>
      </c>
      <c r="AV19" s="129">
        <v>1.2</v>
      </c>
      <c r="AW19" s="161">
        <v>1.1000000000000001</v>
      </c>
      <c r="AX19" s="135">
        <v>45</v>
      </c>
      <c r="AY19" s="129">
        <v>15</v>
      </c>
      <c r="AZ19" s="129">
        <v>1.3</v>
      </c>
      <c r="BA19" s="129" t="s">
        <v>92</v>
      </c>
    </row>
    <row r="20" spans="1:53" x14ac:dyDescent="0.25">
      <c r="B20" s="90" t="s">
        <v>2</v>
      </c>
      <c r="C20" s="91" t="s">
        <v>93</v>
      </c>
      <c r="D20" s="92" t="s">
        <v>12</v>
      </c>
      <c r="E20" s="93" t="s">
        <v>63</v>
      </c>
      <c r="F20" s="94" t="s">
        <v>12</v>
      </c>
      <c r="G20" s="95">
        <v>30</v>
      </c>
      <c r="H20" s="114">
        <v>25</v>
      </c>
      <c r="I20" s="109">
        <v>0</v>
      </c>
      <c r="J20" s="96">
        <v>250</v>
      </c>
      <c r="K20" s="110">
        <v>3.2</v>
      </c>
      <c r="L20" s="110">
        <v>0</v>
      </c>
      <c r="M20" s="110">
        <v>1.9E-2</v>
      </c>
      <c r="N20" s="110">
        <v>10</v>
      </c>
      <c r="O20" s="110">
        <v>0.8</v>
      </c>
      <c r="P20" s="100">
        <v>1.9</v>
      </c>
      <c r="Q20" s="97">
        <v>1.3</v>
      </c>
      <c r="R20" s="98">
        <v>160</v>
      </c>
      <c r="S20" s="110">
        <v>20</v>
      </c>
      <c r="T20" s="111">
        <v>40</v>
      </c>
      <c r="U20" s="109">
        <v>15</v>
      </c>
      <c r="V20" s="110">
        <v>6</v>
      </c>
      <c r="W20" s="110">
        <v>11</v>
      </c>
      <c r="X20" s="111">
        <v>350000</v>
      </c>
      <c r="Y20" s="99">
        <v>5</v>
      </c>
      <c r="Z20" s="100">
        <v>0.04</v>
      </c>
      <c r="AA20" s="100">
        <v>0</v>
      </c>
      <c r="AB20" s="99">
        <v>12</v>
      </c>
      <c r="AC20" s="101" t="s">
        <v>136</v>
      </c>
      <c r="AD20" s="102" t="s">
        <v>145</v>
      </c>
      <c r="AE20" s="102" t="s">
        <v>146</v>
      </c>
      <c r="AF20" s="102"/>
      <c r="AG20" s="116"/>
      <c r="AH20" s="163">
        <v>1.4</v>
      </c>
      <c r="AI20" s="102">
        <v>2</v>
      </c>
      <c r="AJ20" s="102">
        <v>2</v>
      </c>
      <c r="AK20" s="102" t="b">
        <v>1</v>
      </c>
      <c r="AL20" s="102" t="b">
        <v>1</v>
      </c>
      <c r="AM20" s="102" t="b">
        <v>1</v>
      </c>
      <c r="AN20" s="162">
        <v>10</v>
      </c>
      <c r="AO20" s="122">
        <v>0.7</v>
      </c>
      <c r="AP20" s="132">
        <v>1.5E-3</v>
      </c>
      <c r="AQ20" s="133">
        <v>5.0000000000000001E-3</v>
      </c>
      <c r="AR20" s="103">
        <v>285</v>
      </c>
      <c r="AS20" s="104">
        <v>2.5</v>
      </c>
      <c r="AT20" s="104">
        <v>9.5</v>
      </c>
      <c r="AU20" s="104">
        <v>1.7</v>
      </c>
      <c r="AV20" s="129">
        <v>1.2</v>
      </c>
      <c r="AW20" s="161">
        <v>1.1000000000000001</v>
      </c>
      <c r="AX20" s="135">
        <v>59</v>
      </c>
      <c r="AY20" s="129">
        <v>15</v>
      </c>
      <c r="AZ20" s="129">
        <v>1.5</v>
      </c>
      <c r="BA20" s="129" t="s">
        <v>93</v>
      </c>
    </row>
    <row r="21" spans="1:53" x14ac:dyDescent="0.25">
      <c r="B21" s="29" t="s">
        <v>2</v>
      </c>
      <c r="C21" s="30" t="s">
        <v>239</v>
      </c>
      <c r="D21" s="31" t="s">
        <v>15</v>
      </c>
      <c r="E21" s="32" t="s">
        <v>235</v>
      </c>
      <c r="F21" s="33" t="s">
        <v>15</v>
      </c>
      <c r="G21" s="34">
        <v>0</v>
      </c>
      <c r="H21" s="127">
        <v>3</v>
      </c>
      <c r="I21" s="125">
        <v>-2</v>
      </c>
      <c r="J21" s="123">
        <v>150</v>
      </c>
      <c r="K21" s="124">
        <v>1.8</v>
      </c>
      <c r="L21" s="124">
        <v>0</v>
      </c>
      <c r="M21" s="124">
        <v>0.01</v>
      </c>
      <c r="N21" s="124">
        <v>20</v>
      </c>
      <c r="O21" s="124">
        <v>0.5</v>
      </c>
      <c r="P21" s="112">
        <v>0.9</v>
      </c>
      <c r="Q21" s="125">
        <v>1</v>
      </c>
      <c r="R21" s="124">
        <v>100</v>
      </c>
      <c r="S21" s="124">
        <v>70</v>
      </c>
      <c r="T21" s="126">
        <v>25</v>
      </c>
      <c r="U21" s="125">
        <v>9</v>
      </c>
      <c r="V21" s="124">
        <v>3</v>
      </c>
      <c r="W21" s="124">
        <v>10</v>
      </c>
      <c r="X21" s="126">
        <v>15000</v>
      </c>
      <c r="Y21" s="113">
        <v>2</v>
      </c>
      <c r="Z21" s="112">
        <v>0.13</v>
      </c>
      <c r="AA21" s="112">
        <v>0</v>
      </c>
      <c r="AB21" s="113">
        <v>12</v>
      </c>
      <c r="AC21" s="35" t="s">
        <v>243</v>
      </c>
      <c r="AD21" s="36" t="s">
        <v>244</v>
      </c>
      <c r="AE21" s="36" t="s">
        <v>245</v>
      </c>
      <c r="AF21" s="36"/>
      <c r="AG21" s="115"/>
      <c r="AH21" s="165">
        <v>1.7</v>
      </c>
      <c r="AI21" s="36">
        <v>2</v>
      </c>
      <c r="AJ21" s="36">
        <v>2</v>
      </c>
      <c r="AK21" s="36" t="b">
        <v>1</v>
      </c>
      <c r="AL21" s="36" t="b">
        <v>1</v>
      </c>
      <c r="AM21" s="36" t="b">
        <v>1</v>
      </c>
      <c r="AN21" s="166">
        <v>10</v>
      </c>
      <c r="AO21" s="121">
        <v>0.55999999999999994</v>
      </c>
      <c r="AP21" s="130">
        <v>2E-3</v>
      </c>
      <c r="AQ21" s="131">
        <v>5.0000000000000001E-3</v>
      </c>
      <c r="AR21" s="106">
        <v>300</v>
      </c>
      <c r="AS21" s="105">
        <v>2.5</v>
      </c>
      <c r="AT21" s="105">
        <v>9.5</v>
      </c>
      <c r="AU21" s="105">
        <v>1.7</v>
      </c>
      <c r="AV21" s="128">
        <v>1.2</v>
      </c>
      <c r="AW21" s="167">
        <v>1.2</v>
      </c>
      <c r="AX21" s="134">
        <v>0</v>
      </c>
      <c r="AY21" s="128">
        <v>8</v>
      </c>
      <c r="AZ21" s="128">
        <v>1</v>
      </c>
      <c r="BA21" s="105" t="s">
        <v>239</v>
      </c>
    </row>
    <row r="22" spans="1:53" x14ac:dyDescent="0.25">
      <c r="B22" s="29" t="s">
        <v>2</v>
      </c>
      <c r="C22" s="30" t="s">
        <v>240</v>
      </c>
      <c r="D22" s="31" t="s">
        <v>14</v>
      </c>
      <c r="E22" s="32" t="s">
        <v>235</v>
      </c>
      <c r="F22" s="33" t="s">
        <v>14</v>
      </c>
      <c r="G22" s="34">
        <v>10</v>
      </c>
      <c r="H22" s="127">
        <v>8</v>
      </c>
      <c r="I22" s="125">
        <v>0</v>
      </c>
      <c r="J22" s="123">
        <v>225</v>
      </c>
      <c r="K22" s="124">
        <v>2.7</v>
      </c>
      <c r="L22" s="124">
        <v>0</v>
      </c>
      <c r="M22" s="124">
        <v>1.2E-2</v>
      </c>
      <c r="N22" s="124">
        <v>20</v>
      </c>
      <c r="O22" s="124">
        <v>0.6</v>
      </c>
      <c r="P22" s="112">
        <v>1.25</v>
      </c>
      <c r="Q22" s="125">
        <v>1</v>
      </c>
      <c r="R22" s="124">
        <v>120</v>
      </c>
      <c r="S22" s="124">
        <v>85</v>
      </c>
      <c r="T22" s="126">
        <v>25</v>
      </c>
      <c r="U22" s="125">
        <v>11</v>
      </c>
      <c r="V22" s="124">
        <v>4</v>
      </c>
      <c r="W22" s="124">
        <v>11</v>
      </c>
      <c r="X22" s="126">
        <v>30000</v>
      </c>
      <c r="Y22" s="113">
        <v>3</v>
      </c>
      <c r="Z22" s="112">
        <v>0.08</v>
      </c>
      <c r="AA22" s="112">
        <v>0</v>
      </c>
      <c r="AB22" s="113">
        <v>12</v>
      </c>
      <c r="AC22" s="35" t="s">
        <v>243</v>
      </c>
      <c r="AD22" s="36" t="s">
        <v>244</v>
      </c>
      <c r="AE22" s="36" t="s">
        <v>245</v>
      </c>
      <c r="AF22" s="36"/>
      <c r="AG22" s="115"/>
      <c r="AH22" s="165">
        <v>1.6</v>
      </c>
      <c r="AI22" s="36">
        <v>2</v>
      </c>
      <c r="AJ22" s="36">
        <v>2</v>
      </c>
      <c r="AK22" s="36" t="b">
        <v>1</v>
      </c>
      <c r="AL22" s="36" t="b">
        <v>1</v>
      </c>
      <c r="AM22" s="36" t="b">
        <v>1</v>
      </c>
      <c r="AN22" s="166">
        <v>10</v>
      </c>
      <c r="AO22" s="121">
        <v>0.7</v>
      </c>
      <c r="AP22" s="130">
        <v>1.8E-3</v>
      </c>
      <c r="AQ22" s="131">
        <v>5.0000000000000001E-3</v>
      </c>
      <c r="AR22" s="106">
        <v>315</v>
      </c>
      <c r="AS22" s="105">
        <v>2.5</v>
      </c>
      <c r="AT22" s="105">
        <v>9.5</v>
      </c>
      <c r="AU22" s="105">
        <v>1.7</v>
      </c>
      <c r="AV22" s="128">
        <v>1.2</v>
      </c>
      <c r="AW22" s="167">
        <v>1.2</v>
      </c>
      <c r="AX22" s="134">
        <v>9</v>
      </c>
      <c r="AY22" s="128">
        <v>8</v>
      </c>
      <c r="AZ22" s="128">
        <v>1.2</v>
      </c>
      <c r="BA22" s="105" t="s">
        <v>240</v>
      </c>
    </row>
    <row r="23" spans="1:53" x14ac:dyDescent="0.25">
      <c r="B23" s="29" t="s">
        <v>2</v>
      </c>
      <c r="C23" s="30" t="s">
        <v>241</v>
      </c>
      <c r="D23" s="31" t="s">
        <v>13</v>
      </c>
      <c r="E23" s="32" t="s">
        <v>235</v>
      </c>
      <c r="F23" s="33" t="s">
        <v>13</v>
      </c>
      <c r="G23" s="34">
        <v>20</v>
      </c>
      <c r="H23" s="127">
        <v>17</v>
      </c>
      <c r="I23" s="125">
        <v>0</v>
      </c>
      <c r="J23" s="123">
        <v>275</v>
      </c>
      <c r="K23" s="124">
        <v>3.4</v>
      </c>
      <c r="L23" s="124">
        <v>0</v>
      </c>
      <c r="M23" s="124">
        <v>1.7000000000000001E-2</v>
      </c>
      <c r="N23" s="124">
        <v>15</v>
      </c>
      <c r="O23" s="124">
        <v>0.7</v>
      </c>
      <c r="P23" s="112">
        <v>1.65</v>
      </c>
      <c r="Q23" s="125">
        <v>1</v>
      </c>
      <c r="R23" s="124">
        <v>140</v>
      </c>
      <c r="S23" s="124">
        <v>95</v>
      </c>
      <c r="T23" s="126">
        <v>25</v>
      </c>
      <c r="U23" s="125">
        <v>11.5</v>
      </c>
      <c r="V23" s="124">
        <v>5</v>
      </c>
      <c r="W23" s="124">
        <v>11</v>
      </c>
      <c r="X23" s="126">
        <v>60000</v>
      </c>
      <c r="Y23" s="113">
        <v>4</v>
      </c>
      <c r="Z23" s="112">
        <v>0.05</v>
      </c>
      <c r="AA23" s="112">
        <v>0</v>
      </c>
      <c r="AB23" s="113">
        <v>12</v>
      </c>
      <c r="AC23" s="35" t="s">
        <v>243</v>
      </c>
      <c r="AD23" s="36" t="s">
        <v>244</v>
      </c>
      <c r="AE23" s="36" t="s">
        <v>245</v>
      </c>
      <c r="AF23" s="36"/>
      <c r="AG23" s="115"/>
      <c r="AH23" s="165">
        <v>1.5</v>
      </c>
      <c r="AI23" s="36">
        <v>2</v>
      </c>
      <c r="AJ23" s="36">
        <v>2</v>
      </c>
      <c r="AK23" s="36" t="b">
        <v>1</v>
      </c>
      <c r="AL23" s="36" t="b">
        <v>1</v>
      </c>
      <c r="AM23" s="36" t="b">
        <v>1</v>
      </c>
      <c r="AN23" s="166">
        <v>10</v>
      </c>
      <c r="AO23" s="121">
        <v>0.7</v>
      </c>
      <c r="AP23" s="130">
        <v>1.6000000000000001E-3</v>
      </c>
      <c r="AQ23" s="131">
        <v>5.0000000000000001E-3</v>
      </c>
      <c r="AR23" s="106">
        <v>330</v>
      </c>
      <c r="AS23" s="105">
        <v>2.5</v>
      </c>
      <c r="AT23" s="105">
        <v>9.5</v>
      </c>
      <c r="AU23" s="105">
        <v>1.7</v>
      </c>
      <c r="AV23" s="128">
        <v>1.2</v>
      </c>
      <c r="AW23" s="167">
        <v>1.2</v>
      </c>
      <c r="AX23" s="134">
        <v>45</v>
      </c>
      <c r="AY23" s="128">
        <v>15</v>
      </c>
      <c r="AZ23" s="128">
        <v>1.3</v>
      </c>
      <c r="BA23" s="105" t="s">
        <v>241</v>
      </c>
    </row>
    <row r="24" spans="1:53" x14ac:dyDescent="0.25">
      <c r="A24" s="3"/>
      <c r="B24" s="29" t="s">
        <v>2</v>
      </c>
      <c r="C24" s="30" t="s">
        <v>242</v>
      </c>
      <c r="D24" s="31" t="s">
        <v>12</v>
      </c>
      <c r="E24" s="32" t="s">
        <v>235</v>
      </c>
      <c r="F24" s="33" t="s">
        <v>12</v>
      </c>
      <c r="G24" s="34">
        <v>30</v>
      </c>
      <c r="H24" s="127">
        <v>25</v>
      </c>
      <c r="I24" s="125">
        <v>0</v>
      </c>
      <c r="J24" s="123">
        <v>325</v>
      </c>
      <c r="K24" s="124">
        <v>3.6</v>
      </c>
      <c r="L24" s="124">
        <v>0</v>
      </c>
      <c r="M24" s="124">
        <v>0.02</v>
      </c>
      <c r="N24" s="124">
        <v>10</v>
      </c>
      <c r="O24" s="124">
        <v>0.8</v>
      </c>
      <c r="P24" s="112">
        <v>1.9</v>
      </c>
      <c r="Q24" s="125">
        <v>1</v>
      </c>
      <c r="R24" s="124">
        <v>160</v>
      </c>
      <c r="S24" s="124">
        <v>110</v>
      </c>
      <c r="T24" s="126">
        <v>25</v>
      </c>
      <c r="U24" s="125">
        <v>12</v>
      </c>
      <c r="V24" s="124">
        <v>6</v>
      </c>
      <c r="W24" s="124">
        <v>11</v>
      </c>
      <c r="X24" s="126">
        <v>120000</v>
      </c>
      <c r="Y24" s="113">
        <v>5</v>
      </c>
      <c r="Z24" s="112">
        <v>0.04</v>
      </c>
      <c r="AA24" s="112">
        <v>0</v>
      </c>
      <c r="AB24" s="113">
        <v>12</v>
      </c>
      <c r="AC24" s="35" t="s">
        <v>243</v>
      </c>
      <c r="AD24" s="36" t="s">
        <v>244</v>
      </c>
      <c r="AE24" s="36" t="s">
        <v>245</v>
      </c>
      <c r="AF24" s="36"/>
      <c r="AG24" s="115"/>
      <c r="AH24" s="165">
        <v>1.4</v>
      </c>
      <c r="AI24" s="36">
        <v>2</v>
      </c>
      <c r="AJ24" s="36">
        <v>2</v>
      </c>
      <c r="AK24" s="36" t="b">
        <v>1</v>
      </c>
      <c r="AL24" s="36" t="b">
        <v>1</v>
      </c>
      <c r="AM24" s="36" t="b">
        <v>1</v>
      </c>
      <c r="AN24" s="254">
        <v>10</v>
      </c>
      <c r="AO24" s="121">
        <v>0.7</v>
      </c>
      <c r="AP24" s="130">
        <v>1.5E-3</v>
      </c>
      <c r="AQ24" s="131">
        <v>5.0000000000000001E-3</v>
      </c>
      <c r="AR24" s="106">
        <v>345</v>
      </c>
      <c r="AS24" s="105">
        <v>2.5</v>
      </c>
      <c r="AT24" s="105">
        <v>9.5</v>
      </c>
      <c r="AU24" s="105">
        <v>1.7</v>
      </c>
      <c r="AV24" s="128">
        <v>1.2</v>
      </c>
      <c r="AW24" s="167">
        <v>1.2</v>
      </c>
      <c r="AX24" s="134">
        <v>59</v>
      </c>
      <c r="AY24" s="128">
        <v>15</v>
      </c>
      <c r="AZ24" s="128">
        <v>1.5</v>
      </c>
      <c r="BA24" s="105" t="s">
        <v>242</v>
      </c>
    </row>
    <row r="25" spans="1:53" x14ac:dyDescent="0.25">
      <c r="A25" s="3"/>
      <c r="B25" s="206" t="s">
        <v>2</v>
      </c>
      <c r="C25" s="207" t="s">
        <v>395</v>
      </c>
      <c r="D25" s="40" t="s">
        <v>15</v>
      </c>
      <c r="E25" s="208" t="s">
        <v>391</v>
      </c>
      <c r="F25" s="209" t="s">
        <v>15</v>
      </c>
      <c r="G25" s="210">
        <v>0</v>
      </c>
      <c r="H25" s="223">
        <v>3</v>
      </c>
      <c r="I25" s="224">
        <v>-2</v>
      </c>
      <c r="J25" s="225">
        <v>200</v>
      </c>
      <c r="K25" s="226">
        <v>1.3</v>
      </c>
      <c r="L25" s="226">
        <v>0</v>
      </c>
      <c r="M25" s="226">
        <v>8.9999999999999993E-3</v>
      </c>
      <c r="N25" s="226">
        <v>20</v>
      </c>
      <c r="O25" s="226">
        <v>0.5</v>
      </c>
      <c r="P25" s="227">
        <v>0.6</v>
      </c>
      <c r="Q25" s="224">
        <v>1.3</v>
      </c>
      <c r="R25" s="226">
        <v>100</v>
      </c>
      <c r="S25" s="226">
        <v>20</v>
      </c>
      <c r="T25" s="228">
        <v>40</v>
      </c>
      <c r="U25" s="224">
        <v>11</v>
      </c>
      <c r="V25" s="226">
        <v>3</v>
      </c>
      <c r="W25" s="226">
        <v>10</v>
      </c>
      <c r="X25" s="228">
        <v>20000</v>
      </c>
      <c r="Y25" s="229">
        <v>2</v>
      </c>
      <c r="Z25" s="227">
        <v>0.13</v>
      </c>
      <c r="AA25" s="227">
        <v>0</v>
      </c>
      <c r="AB25" s="229">
        <v>12</v>
      </c>
      <c r="AC25" s="211" t="s">
        <v>399</v>
      </c>
      <c r="AD25" s="212" t="s">
        <v>400</v>
      </c>
      <c r="AE25" s="212" t="s">
        <v>401</v>
      </c>
      <c r="AF25" s="230"/>
      <c r="AG25" s="231"/>
      <c r="AH25" s="232">
        <v>1.7</v>
      </c>
      <c r="AI25" s="230">
        <v>2</v>
      </c>
      <c r="AJ25" s="230">
        <v>2</v>
      </c>
      <c r="AK25" s="230" t="b">
        <v>1</v>
      </c>
      <c r="AL25" s="230" t="b">
        <v>1</v>
      </c>
      <c r="AM25" s="230" t="b">
        <v>1</v>
      </c>
      <c r="AN25" s="233">
        <v>10</v>
      </c>
      <c r="AO25" s="255">
        <v>0.55999999999999994</v>
      </c>
      <c r="AP25" s="256">
        <v>2E-3</v>
      </c>
      <c r="AQ25" s="257">
        <v>5.0000000000000001E-3</v>
      </c>
      <c r="AR25" s="234">
        <v>260</v>
      </c>
      <c r="AS25" s="235">
        <v>2.5</v>
      </c>
      <c r="AT25" s="235">
        <v>9.5</v>
      </c>
      <c r="AU25" s="235">
        <v>1.7</v>
      </c>
      <c r="AV25" s="235">
        <v>1.2</v>
      </c>
      <c r="AW25" s="236">
        <v>1.1000000000000001</v>
      </c>
      <c r="AX25" s="235">
        <v>0</v>
      </c>
      <c r="AY25" s="235">
        <v>8</v>
      </c>
      <c r="AZ25" s="213">
        <v>1</v>
      </c>
      <c r="BA25" s="237" t="s">
        <v>61</v>
      </c>
    </row>
    <row r="26" spans="1:53" x14ac:dyDescent="0.25">
      <c r="A26" s="3"/>
      <c r="B26" s="206" t="s">
        <v>2</v>
      </c>
      <c r="C26" s="207" t="s">
        <v>396</v>
      </c>
      <c r="D26" s="40" t="s">
        <v>14</v>
      </c>
      <c r="E26" s="208" t="s">
        <v>391</v>
      </c>
      <c r="F26" s="209" t="s">
        <v>14</v>
      </c>
      <c r="G26" s="210">
        <v>10</v>
      </c>
      <c r="H26" s="223">
        <v>8</v>
      </c>
      <c r="I26" s="224">
        <v>0</v>
      </c>
      <c r="J26" s="225">
        <v>275</v>
      </c>
      <c r="K26" s="226">
        <v>2.2999999999999998</v>
      </c>
      <c r="L26" s="226">
        <v>0</v>
      </c>
      <c r="M26" s="226">
        <v>1.0999999999999999E-2</v>
      </c>
      <c r="N26" s="226">
        <v>20</v>
      </c>
      <c r="O26" s="226">
        <v>0.6</v>
      </c>
      <c r="P26" s="227">
        <v>0.95</v>
      </c>
      <c r="Q26" s="224">
        <v>1.3</v>
      </c>
      <c r="R26" s="226">
        <v>120</v>
      </c>
      <c r="S26" s="226">
        <v>20</v>
      </c>
      <c r="T26" s="228">
        <v>40</v>
      </c>
      <c r="U26" s="224">
        <v>13</v>
      </c>
      <c r="V26" s="226">
        <v>4</v>
      </c>
      <c r="W26" s="226">
        <v>11</v>
      </c>
      <c r="X26" s="228">
        <v>80000</v>
      </c>
      <c r="Y26" s="229">
        <v>3</v>
      </c>
      <c r="Z26" s="227">
        <v>0.08</v>
      </c>
      <c r="AA26" s="227">
        <v>0</v>
      </c>
      <c r="AB26" s="229">
        <v>12</v>
      </c>
      <c r="AC26" s="211" t="s">
        <v>399</v>
      </c>
      <c r="AD26" s="212" t="s">
        <v>400</v>
      </c>
      <c r="AE26" s="212" t="s">
        <v>401</v>
      </c>
      <c r="AF26" s="230"/>
      <c r="AG26" s="231"/>
      <c r="AH26" s="232">
        <v>1.6</v>
      </c>
      <c r="AI26" s="230">
        <v>2</v>
      </c>
      <c r="AJ26" s="230">
        <v>2</v>
      </c>
      <c r="AK26" s="230" t="b">
        <v>1</v>
      </c>
      <c r="AL26" s="230" t="b">
        <v>1</v>
      </c>
      <c r="AM26" s="230" t="b">
        <v>1</v>
      </c>
      <c r="AN26" s="233">
        <v>10</v>
      </c>
      <c r="AO26" s="255">
        <v>0.7</v>
      </c>
      <c r="AP26" s="256">
        <v>1.8E-3</v>
      </c>
      <c r="AQ26" s="257">
        <v>5.0000000000000001E-3</v>
      </c>
      <c r="AR26" s="234">
        <v>275</v>
      </c>
      <c r="AS26" s="235">
        <v>2.5</v>
      </c>
      <c r="AT26" s="235">
        <v>9.5</v>
      </c>
      <c r="AU26" s="235">
        <v>1.7</v>
      </c>
      <c r="AV26" s="235">
        <v>1.2</v>
      </c>
      <c r="AW26" s="236">
        <v>1.1000000000000001</v>
      </c>
      <c r="AX26" s="235">
        <v>9</v>
      </c>
      <c r="AY26" s="235">
        <v>8</v>
      </c>
      <c r="AZ26" s="214">
        <v>1.2</v>
      </c>
      <c r="BA26" s="238" t="s">
        <v>91</v>
      </c>
    </row>
    <row r="27" spans="1:53" x14ac:dyDescent="0.25">
      <c r="A27" s="3"/>
      <c r="B27" s="206" t="s">
        <v>2</v>
      </c>
      <c r="C27" s="207" t="s">
        <v>397</v>
      </c>
      <c r="D27" s="40" t="s">
        <v>13</v>
      </c>
      <c r="E27" s="208" t="s">
        <v>391</v>
      </c>
      <c r="F27" s="209" t="s">
        <v>13</v>
      </c>
      <c r="G27" s="210">
        <v>20</v>
      </c>
      <c r="H27" s="223">
        <v>17</v>
      </c>
      <c r="I27" s="224">
        <v>0</v>
      </c>
      <c r="J27" s="225">
        <v>325</v>
      </c>
      <c r="K27" s="226">
        <v>3</v>
      </c>
      <c r="L27" s="226">
        <v>0</v>
      </c>
      <c r="M27" s="226">
        <v>1.6E-2</v>
      </c>
      <c r="N27" s="226">
        <v>15</v>
      </c>
      <c r="O27" s="226">
        <v>0.7</v>
      </c>
      <c r="P27" s="227">
        <v>1.55</v>
      </c>
      <c r="Q27" s="224">
        <v>1.3</v>
      </c>
      <c r="R27" s="226">
        <v>140</v>
      </c>
      <c r="S27" s="226">
        <v>20</v>
      </c>
      <c r="T27" s="228">
        <v>40</v>
      </c>
      <c r="U27" s="224">
        <v>14</v>
      </c>
      <c r="V27" s="226">
        <v>5</v>
      </c>
      <c r="W27" s="226">
        <v>11</v>
      </c>
      <c r="X27" s="228">
        <v>180000</v>
      </c>
      <c r="Y27" s="229">
        <v>4</v>
      </c>
      <c r="Z27" s="227">
        <v>0.05</v>
      </c>
      <c r="AA27" s="227">
        <v>0</v>
      </c>
      <c r="AB27" s="229">
        <v>12</v>
      </c>
      <c r="AC27" s="211" t="s">
        <v>399</v>
      </c>
      <c r="AD27" s="212" t="s">
        <v>400</v>
      </c>
      <c r="AE27" s="212" t="s">
        <v>401</v>
      </c>
      <c r="AF27" s="230"/>
      <c r="AG27" s="231"/>
      <c r="AH27" s="232">
        <v>1.5</v>
      </c>
      <c r="AI27" s="230">
        <v>2</v>
      </c>
      <c r="AJ27" s="230">
        <v>2</v>
      </c>
      <c r="AK27" s="230" t="b">
        <v>1</v>
      </c>
      <c r="AL27" s="230" t="b">
        <v>1</v>
      </c>
      <c r="AM27" s="230" t="b">
        <v>1</v>
      </c>
      <c r="AN27" s="233">
        <v>10</v>
      </c>
      <c r="AO27" s="255">
        <v>0.7</v>
      </c>
      <c r="AP27" s="256">
        <v>1.6000000000000001E-3</v>
      </c>
      <c r="AQ27" s="257">
        <v>5.0000000000000001E-3</v>
      </c>
      <c r="AR27" s="234">
        <v>300</v>
      </c>
      <c r="AS27" s="235">
        <v>2.5</v>
      </c>
      <c r="AT27" s="235">
        <v>9.5</v>
      </c>
      <c r="AU27" s="235">
        <v>1.7</v>
      </c>
      <c r="AV27" s="235">
        <v>1.2</v>
      </c>
      <c r="AW27" s="236">
        <v>1.1000000000000001</v>
      </c>
      <c r="AX27" s="235">
        <v>45</v>
      </c>
      <c r="AY27" s="235">
        <v>15</v>
      </c>
      <c r="AZ27" s="214">
        <v>1.3</v>
      </c>
      <c r="BA27" s="238" t="s">
        <v>92</v>
      </c>
    </row>
    <row r="28" spans="1:53" ht="15.75" thickBot="1" x14ac:dyDescent="0.3">
      <c r="A28" s="3"/>
      <c r="B28" s="215" t="s">
        <v>2</v>
      </c>
      <c r="C28" s="216" t="s">
        <v>398</v>
      </c>
      <c r="D28" s="217" t="s">
        <v>12</v>
      </c>
      <c r="E28" s="218" t="s">
        <v>391</v>
      </c>
      <c r="F28" s="219" t="s">
        <v>12</v>
      </c>
      <c r="G28" s="253">
        <v>30</v>
      </c>
      <c r="H28" s="239">
        <v>25</v>
      </c>
      <c r="I28" s="240">
        <v>0</v>
      </c>
      <c r="J28" s="241">
        <v>425</v>
      </c>
      <c r="K28" s="242">
        <v>3.2</v>
      </c>
      <c r="L28" s="242">
        <v>0</v>
      </c>
      <c r="M28" s="242">
        <v>1.9E-2</v>
      </c>
      <c r="N28" s="242">
        <v>10</v>
      </c>
      <c r="O28" s="242">
        <v>0.8</v>
      </c>
      <c r="P28" s="243">
        <v>1.9</v>
      </c>
      <c r="Q28" s="240">
        <v>1.3</v>
      </c>
      <c r="R28" s="242">
        <v>160</v>
      </c>
      <c r="S28" s="242">
        <v>20</v>
      </c>
      <c r="T28" s="244">
        <v>40</v>
      </c>
      <c r="U28" s="240">
        <v>15</v>
      </c>
      <c r="V28" s="242">
        <v>6</v>
      </c>
      <c r="W28" s="242">
        <v>11</v>
      </c>
      <c r="X28" s="244">
        <v>350000</v>
      </c>
      <c r="Y28" s="245">
        <v>5</v>
      </c>
      <c r="Z28" s="243">
        <v>0.04</v>
      </c>
      <c r="AA28" s="243">
        <v>0</v>
      </c>
      <c r="AB28" s="245">
        <v>12</v>
      </c>
      <c r="AC28" s="220" t="s">
        <v>399</v>
      </c>
      <c r="AD28" s="221" t="s">
        <v>400</v>
      </c>
      <c r="AE28" s="221" t="s">
        <v>401</v>
      </c>
      <c r="AF28" s="230"/>
      <c r="AG28" s="246"/>
      <c r="AH28" s="247">
        <v>1.4</v>
      </c>
      <c r="AI28" s="230">
        <v>2</v>
      </c>
      <c r="AJ28" s="230">
        <v>2</v>
      </c>
      <c r="AK28" s="230" t="b">
        <v>1</v>
      </c>
      <c r="AL28" s="230" t="b">
        <v>1</v>
      </c>
      <c r="AM28" s="230" t="b">
        <v>1</v>
      </c>
      <c r="AN28" s="248">
        <v>10</v>
      </c>
      <c r="AO28" s="255">
        <v>0.7</v>
      </c>
      <c r="AP28" s="256">
        <v>1.5E-3</v>
      </c>
      <c r="AQ28" s="257">
        <v>5.0000000000000001E-3</v>
      </c>
      <c r="AR28" s="249">
        <v>315</v>
      </c>
      <c r="AS28" s="250">
        <v>2.5</v>
      </c>
      <c r="AT28" s="250">
        <v>9.5</v>
      </c>
      <c r="AU28" s="250">
        <v>1.7</v>
      </c>
      <c r="AV28" s="250">
        <v>1.2</v>
      </c>
      <c r="AW28" s="251">
        <v>1.1000000000000001</v>
      </c>
      <c r="AX28" s="250">
        <v>59</v>
      </c>
      <c r="AY28" s="250">
        <v>15</v>
      </c>
      <c r="AZ28" s="222">
        <v>1.5</v>
      </c>
      <c r="BA28" s="252" t="s">
        <v>93</v>
      </c>
    </row>
    <row r="29" spans="1:53" ht="24" thickBot="1" x14ac:dyDescent="0.4">
      <c r="B29" s="5"/>
      <c r="C29" s="5"/>
      <c r="D29" s="5"/>
      <c r="E29" s="5"/>
      <c r="F29" s="5"/>
      <c r="G29" s="5"/>
      <c r="H29" s="270" t="s">
        <v>11</v>
      </c>
      <c r="I29" s="271"/>
      <c r="J29" s="272" t="s">
        <v>10</v>
      </c>
      <c r="K29" s="273"/>
      <c r="L29" s="273"/>
      <c r="M29" s="273"/>
      <c r="N29" s="273"/>
      <c r="O29" s="274"/>
      <c r="P29" s="72"/>
      <c r="Q29" s="266" t="s">
        <v>126</v>
      </c>
      <c r="R29" s="267"/>
      <c r="S29" s="267"/>
      <c r="T29" s="267"/>
      <c r="U29" s="268" t="s">
        <v>9</v>
      </c>
      <c r="V29" s="269"/>
      <c r="W29" s="269"/>
      <c r="X29" s="269"/>
      <c r="Y29" s="20"/>
      <c r="Z29" s="20"/>
      <c r="AA29" s="20"/>
      <c r="AB29" s="20"/>
      <c r="AH29" s="263" t="s">
        <v>127</v>
      </c>
      <c r="AI29" s="264"/>
      <c r="AJ29" s="264"/>
      <c r="AK29" s="264"/>
      <c r="AL29" s="264"/>
      <c r="AM29" s="264"/>
      <c r="AN29" s="265"/>
    </row>
    <row r="31" spans="1:53" ht="15.75" thickBot="1" x14ac:dyDescent="0.3"/>
    <row r="32" spans="1:53" ht="23.25" x14ac:dyDescent="0.35">
      <c r="B32" s="1" t="s">
        <v>79</v>
      </c>
      <c r="C32" s="1"/>
      <c r="D32" s="1"/>
      <c r="E32" s="1"/>
      <c r="F32" s="1"/>
      <c r="G32" s="1"/>
      <c r="H32" s="1"/>
      <c r="I32" s="1"/>
      <c r="J32" s="1"/>
    </row>
    <row r="34" spans="2:9" ht="157.5" x14ac:dyDescent="0.25">
      <c r="B34" s="12" t="s">
        <v>95</v>
      </c>
      <c r="C34" s="6" t="s">
        <v>0</v>
      </c>
      <c r="D34" s="7" t="s">
        <v>86</v>
      </c>
      <c r="E34" s="47" t="s">
        <v>94</v>
      </c>
      <c r="F34" s="59" t="s">
        <v>65</v>
      </c>
      <c r="G34" s="168" t="s">
        <v>3</v>
      </c>
      <c r="H34" s="168" t="s">
        <v>5</v>
      </c>
      <c r="I34" s="168" t="s">
        <v>230</v>
      </c>
    </row>
    <row r="35" spans="2:9" x14ac:dyDescent="0.25">
      <c r="B35" s="29" t="s">
        <v>2</v>
      </c>
      <c r="C35" s="56" t="s">
        <v>80</v>
      </c>
      <c r="D35" s="57" t="s">
        <v>64</v>
      </c>
      <c r="E35" s="57">
        <v>5</v>
      </c>
      <c r="F35" s="58" t="str">
        <f>CONCATENATE("icon_",Table1[[#This Row],['[sku']]])</f>
        <v>icon_helicopter_power_1</v>
      </c>
      <c r="G35" s="169" t="s">
        <v>216</v>
      </c>
      <c r="H35" s="171" t="s">
        <v>219</v>
      </c>
      <c r="I35" s="169" t="s">
        <v>216</v>
      </c>
    </row>
    <row r="36" spans="2:9" x14ac:dyDescent="0.25">
      <c r="B36" s="29" t="s">
        <v>2</v>
      </c>
      <c r="C36" s="56" t="s">
        <v>84</v>
      </c>
      <c r="D36" s="57" t="s">
        <v>64</v>
      </c>
      <c r="E36" s="57">
        <v>15</v>
      </c>
      <c r="F36" s="58" t="str">
        <f>CONCATENATE("icon_",Table1[[#This Row],['[sku']]])</f>
        <v>icon_helicopter_power_2</v>
      </c>
      <c r="G36" s="169" t="s">
        <v>217</v>
      </c>
      <c r="H36" s="170" t="s">
        <v>220</v>
      </c>
      <c r="I36" s="169" t="s">
        <v>217</v>
      </c>
    </row>
    <row r="37" spans="2:9" x14ac:dyDescent="0.25">
      <c r="B37" s="29" t="s">
        <v>2</v>
      </c>
      <c r="C37" s="56" t="s">
        <v>85</v>
      </c>
      <c r="D37" s="57" t="s">
        <v>64</v>
      </c>
      <c r="E37" s="57">
        <v>25</v>
      </c>
      <c r="F37" s="58" t="str">
        <f>CONCATENATE("icon_",Table1[[#This Row],['[sku']]])</f>
        <v>icon_helicopter_power_3</v>
      </c>
      <c r="G37" s="169" t="s">
        <v>218</v>
      </c>
      <c r="H37" s="170" t="s">
        <v>221</v>
      </c>
      <c r="I37" s="169" t="s">
        <v>218</v>
      </c>
    </row>
    <row r="38" spans="2:9" x14ac:dyDescent="0.25">
      <c r="B38" s="29" t="s">
        <v>2</v>
      </c>
      <c r="C38" s="56" t="s">
        <v>81</v>
      </c>
      <c r="D38" s="57" t="s">
        <v>63</v>
      </c>
      <c r="E38" s="57">
        <v>5</v>
      </c>
      <c r="F38" s="58" t="str">
        <f>CONCATENATE("icon_",Table1[[#This Row],['[sku']]])</f>
        <v>icon_electric_power_1</v>
      </c>
      <c r="G38" s="169" t="s">
        <v>210</v>
      </c>
      <c r="H38" s="170" t="s">
        <v>213</v>
      </c>
      <c r="I38" s="169" t="s">
        <v>210</v>
      </c>
    </row>
    <row r="39" spans="2:9" x14ac:dyDescent="0.25">
      <c r="B39" s="29" t="s">
        <v>2</v>
      </c>
      <c r="C39" s="56" t="s">
        <v>82</v>
      </c>
      <c r="D39" s="57" t="s">
        <v>63</v>
      </c>
      <c r="E39" s="57">
        <v>15</v>
      </c>
      <c r="F39" s="58" t="str">
        <f>CONCATENATE("icon_",Table1[[#This Row],['[sku']]])</f>
        <v>icon_electric_power_2</v>
      </c>
      <c r="G39" s="169" t="s">
        <v>211</v>
      </c>
      <c r="H39" s="170" t="s">
        <v>214</v>
      </c>
      <c r="I39" s="169" t="s">
        <v>211</v>
      </c>
    </row>
    <row r="40" spans="2:9" x14ac:dyDescent="0.25">
      <c r="B40" s="29" t="s">
        <v>2</v>
      </c>
      <c r="C40" s="56" t="s">
        <v>83</v>
      </c>
      <c r="D40" s="57" t="s">
        <v>63</v>
      </c>
      <c r="E40" s="57">
        <v>25</v>
      </c>
      <c r="F40" s="58" t="str">
        <f>CONCATENATE("icon_",Table1[[#This Row],['[sku']]])</f>
        <v>icon_electric_power_3</v>
      </c>
      <c r="G40" s="169" t="s">
        <v>212</v>
      </c>
      <c r="H40" s="170" t="s">
        <v>215</v>
      </c>
      <c r="I40" s="169" t="s">
        <v>212</v>
      </c>
    </row>
    <row r="41" spans="2:9" x14ac:dyDescent="0.25">
      <c r="B41" s="29" t="s">
        <v>2</v>
      </c>
      <c r="C41" s="56" t="s">
        <v>246</v>
      </c>
      <c r="D41" s="57" t="s">
        <v>235</v>
      </c>
      <c r="E41" s="57">
        <v>5</v>
      </c>
      <c r="F41" s="58" t="str">
        <f>CONCATENATE("icon_",Table1[[#This Row],['[sku']]])</f>
        <v>icon_hedgehog_power_1</v>
      </c>
      <c r="G41" s="174" t="s">
        <v>249</v>
      </c>
      <c r="H41" s="175" t="s">
        <v>252</v>
      </c>
      <c r="I41" s="174" t="s">
        <v>249</v>
      </c>
    </row>
    <row r="42" spans="2:9" x14ac:dyDescent="0.25">
      <c r="B42" s="29" t="s">
        <v>2</v>
      </c>
      <c r="C42" s="56" t="s">
        <v>247</v>
      </c>
      <c r="D42" s="57" t="s">
        <v>235</v>
      </c>
      <c r="E42" s="57">
        <v>15</v>
      </c>
      <c r="F42" s="58" t="str">
        <f>CONCATENATE("icon_",Table1[[#This Row],['[sku']]])</f>
        <v>icon_hedgehog_power_2</v>
      </c>
      <c r="G42" s="174" t="s">
        <v>250</v>
      </c>
      <c r="H42" s="175" t="s">
        <v>253</v>
      </c>
      <c r="I42" s="174" t="s">
        <v>250</v>
      </c>
    </row>
    <row r="43" spans="2:9" x14ac:dyDescent="0.25">
      <c r="B43" s="29" t="s">
        <v>2</v>
      </c>
      <c r="C43" s="60" t="s">
        <v>248</v>
      </c>
      <c r="D43" s="61" t="s">
        <v>235</v>
      </c>
      <c r="E43" s="61">
        <v>25</v>
      </c>
      <c r="F43" s="58" t="str">
        <f>CONCATENATE("icon_",Table1[[#This Row],['[sku']]])</f>
        <v>icon_hedgehog_power_3</v>
      </c>
      <c r="G43" s="174" t="s">
        <v>251</v>
      </c>
      <c r="H43" s="177" t="s">
        <v>254</v>
      </c>
      <c r="I43" s="174" t="s">
        <v>251</v>
      </c>
    </row>
    <row r="44" spans="2:9" x14ac:dyDescent="0.25">
      <c r="B44" s="29" t="s">
        <v>2</v>
      </c>
      <c r="C44" s="56" t="s">
        <v>402</v>
      </c>
      <c r="D44" s="258" t="s">
        <v>391</v>
      </c>
      <c r="E44" s="57">
        <v>5</v>
      </c>
      <c r="F44" s="175" t="str">
        <f>CONCATENATE("icon_",Table1[[#This Row],['[sku']]])</f>
        <v>icon_ice_power_1</v>
      </c>
      <c r="G44" s="174" t="s">
        <v>405</v>
      </c>
      <c r="H44" s="175" t="s">
        <v>408</v>
      </c>
      <c r="I44" s="174" t="s">
        <v>405</v>
      </c>
    </row>
    <row r="45" spans="2:9" x14ac:dyDescent="0.25">
      <c r="B45" s="29" t="s">
        <v>2</v>
      </c>
      <c r="C45" s="56" t="s">
        <v>403</v>
      </c>
      <c r="D45" s="258" t="s">
        <v>391</v>
      </c>
      <c r="E45" s="57">
        <v>15</v>
      </c>
      <c r="F45" s="175" t="str">
        <f>CONCATENATE("icon_",Table1[[#This Row],['[sku']]])</f>
        <v>icon_ice_power_2</v>
      </c>
      <c r="G45" s="174" t="s">
        <v>406</v>
      </c>
      <c r="H45" s="175" t="s">
        <v>409</v>
      </c>
      <c r="I45" s="174" t="s">
        <v>406</v>
      </c>
    </row>
    <row r="46" spans="2:9" x14ac:dyDescent="0.25">
      <c r="B46" s="259" t="s">
        <v>2</v>
      </c>
      <c r="C46" s="60" t="s">
        <v>404</v>
      </c>
      <c r="D46" s="260" t="s">
        <v>391</v>
      </c>
      <c r="E46" s="61">
        <v>25</v>
      </c>
      <c r="F46" s="177" t="str">
        <f>CONCATENATE("icon_",Table1[[#This Row],['[sku']]])</f>
        <v>icon_ice_power_3</v>
      </c>
      <c r="G46" s="261" t="s">
        <v>407</v>
      </c>
      <c r="H46" s="177" t="s">
        <v>410</v>
      </c>
      <c r="I46" s="261" t="s">
        <v>407</v>
      </c>
    </row>
    <row r="49" spans="2:13" ht="15.75" thickBot="1" x14ac:dyDescent="0.3"/>
    <row r="50" spans="2:13" ht="23.25" x14ac:dyDescent="0.35">
      <c r="B50" s="1" t="s">
        <v>172</v>
      </c>
      <c r="C50" s="1"/>
      <c r="D50" s="1"/>
      <c r="E50" s="1"/>
      <c r="F50" s="1"/>
    </row>
    <row r="52" spans="2:13" ht="140.25" x14ac:dyDescent="0.25">
      <c r="B52" s="180" t="s">
        <v>173</v>
      </c>
      <c r="C52" s="178" t="s">
        <v>0</v>
      </c>
      <c r="D52" s="178" t="s">
        <v>174</v>
      </c>
      <c r="E52" s="179" t="s">
        <v>175</v>
      </c>
      <c r="F52" s="181" t="s">
        <v>176</v>
      </c>
      <c r="G52" s="181" t="s">
        <v>177</v>
      </c>
      <c r="H52" s="181" t="s">
        <v>178</v>
      </c>
      <c r="I52" s="181" t="s">
        <v>179</v>
      </c>
      <c r="J52" s="181" t="s">
        <v>65</v>
      </c>
      <c r="K52" s="181" t="s">
        <v>3</v>
      </c>
      <c r="L52" s="181" t="s">
        <v>5</v>
      </c>
      <c r="M52" s="181" t="s">
        <v>1</v>
      </c>
    </row>
    <row r="53" spans="2:13" x14ac:dyDescent="0.25">
      <c r="B53" s="29" t="s">
        <v>2</v>
      </c>
      <c r="C53" s="56" t="s">
        <v>180</v>
      </c>
      <c r="D53" s="57" t="s">
        <v>180</v>
      </c>
      <c r="E53" s="57" t="s">
        <v>64</v>
      </c>
      <c r="F53" s="58">
        <v>0</v>
      </c>
      <c r="G53" s="58">
        <v>0</v>
      </c>
      <c r="H53" s="58">
        <v>0</v>
      </c>
      <c r="I53" s="58">
        <v>0</v>
      </c>
      <c r="J53" s="58" t="s">
        <v>182</v>
      </c>
      <c r="K53" s="58" t="s">
        <v>183</v>
      </c>
      <c r="L53" s="58" t="s">
        <v>185</v>
      </c>
      <c r="M53" s="58" t="s">
        <v>257</v>
      </c>
    </row>
    <row r="54" spans="2:13" x14ac:dyDescent="0.25">
      <c r="B54" s="29" t="s">
        <v>2</v>
      </c>
      <c r="C54" s="56" t="s">
        <v>181</v>
      </c>
      <c r="D54" s="57" t="s">
        <v>181</v>
      </c>
      <c r="E54" s="57" t="s">
        <v>63</v>
      </c>
      <c r="F54" s="58">
        <v>1</v>
      </c>
      <c r="G54" s="58">
        <v>600</v>
      </c>
      <c r="H54" s="58">
        <v>0</v>
      </c>
      <c r="I54" s="58">
        <v>4</v>
      </c>
      <c r="J54" s="58" t="s">
        <v>182</v>
      </c>
      <c r="K54" s="58" t="s">
        <v>184</v>
      </c>
      <c r="L54" s="58" t="s">
        <v>186</v>
      </c>
      <c r="M54" s="58" t="s">
        <v>258</v>
      </c>
    </row>
    <row r="55" spans="2:13" x14ac:dyDescent="0.25">
      <c r="B55" s="29" t="s">
        <v>2</v>
      </c>
      <c r="C55" s="56" t="s">
        <v>255</v>
      </c>
      <c r="D55" s="57" t="s">
        <v>255</v>
      </c>
      <c r="E55" s="57" t="s">
        <v>235</v>
      </c>
      <c r="F55" s="58">
        <v>0</v>
      </c>
      <c r="G55" s="58">
        <v>0</v>
      </c>
      <c r="H55" s="58">
        <v>0</v>
      </c>
      <c r="I55" s="58">
        <v>0</v>
      </c>
      <c r="J55" s="58" t="s">
        <v>182</v>
      </c>
      <c r="K55" s="58" t="s">
        <v>256</v>
      </c>
      <c r="L55" s="58" t="s">
        <v>256</v>
      </c>
      <c r="M55" s="58" t="s">
        <v>259</v>
      </c>
    </row>
    <row r="56" spans="2:13" x14ac:dyDescent="0.25">
      <c r="B56" s="182" t="s">
        <v>2</v>
      </c>
      <c r="C56" s="183" t="s">
        <v>272</v>
      </c>
      <c r="D56" s="184" t="s">
        <v>272</v>
      </c>
      <c r="E56" s="185" t="s">
        <v>235</v>
      </c>
      <c r="F56" s="186">
        <v>0</v>
      </c>
      <c r="G56" s="187">
        <v>0</v>
      </c>
      <c r="H56" s="187">
        <v>0</v>
      </c>
      <c r="I56" s="187">
        <v>1</v>
      </c>
      <c r="J56" s="187" t="s">
        <v>182</v>
      </c>
      <c r="K56" s="187" t="s">
        <v>256</v>
      </c>
      <c r="L56" s="187" t="s">
        <v>256</v>
      </c>
      <c r="M56" s="187" t="s">
        <v>259</v>
      </c>
    </row>
    <row r="57" spans="2:13" x14ac:dyDescent="0.25">
      <c r="B57" s="259" t="s">
        <v>2</v>
      </c>
      <c r="C57" s="60" t="s">
        <v>411</v>
      </c>
      <c r="D57" s="260" t="s">
        <v>411</v>
      </c>
      <c r="E57" s="61" t="s">
        <v>391</v>
      </c>
      <c r="F57" s="177">
        <v>0</v>
      </c>
      <c r="G57" s="262">
        <v>0</v>
      </c>
      <c r="H57" s="262">
        <v>0</v>
      </c>
      <c r="I57" s="262">
        <v>1</v>
      </c>
      <c r="J57" s="262" t="s">
        <v>182</v>
      </c>
      <c r="K57" s="262" t="s">
        <v>413</v>
      </c>
      <c r="L57" s="262" t="s">
        <v>413</v>
      </c>
      <c r="M57" s="262" t="s">
        <v>412</v>
      </c>
    </row>
    <row r="59" spans="2:13" ht="15.75" thickBot="1" x14ac:dyDescent="0.3"/>
    <row r="60" spans="2:13" ht="23.25" x14ac:dyDescent="0.35">
      <c r="B60" s="1" t="s">
        <v>195</v>
      </c>
      <c r="C60" s="1"/>
      <c r="D60" s="1"/>
      <c r="E60" s="1"/>
    </row>
    <row r="62" spans="2:13" ht="121.5" x14ac:dyDescent="0.25">
      <c r="B62" s="12" t="s">
        <v>196</v>
      </c>
      <c r="C62" s="6" t="s">
        <v>0</v>
      </c>
      <c r="D62" s="7" t="s">
        <v>3</v>
      </c>
      <c r="E62" s="47" t="s">
        <v>65</v>
      </c>
    </row>
    <row r="63" spans="2:13" x14ac:dyDescent="0.25">
      <c r="B63" s="29" t="s">
        <v>2</v>
      </c>
      <c r="C63" s="56" t="s">
        <v>197</v>
      </c>
      <c r="D63" s="57" t="s">
        <v>200</v>
      </c>
      <c r="E63" s="57" t="s">
        <v>203</v>
      </c>
    </row>
    <row r="64" spans="2:13" x14ac:dyDescent="0.25">
      <c r="B64" s="29" t="s">
        <v>2</v>
      </c>
      <c r="C64" s="56" t="s">
        <v>198</v>
      </c>
      <c r="D64" s="57" t="s">
        <v>201</v>
      </c>
      <c r="E64" s="57" t="s">
        <v>204</v>
      </c>
    </row>
    <row r="65" spans="2:5" x14ac:dyDescent="0.25">
      <c r="B65" s="29" t="s">
        <v>2</v>
      </c>
      <c r="C65" s="56" t="s">
        <v>199</v>
      </c>
      <c r="D65" s="57" t="s">
        <v>202</v>
      </c>
      <c r="E65" s="57" t="s">
        <v>205</v>
      </c>
    </row>
  </sheetData>
  <mergeCells count="5">
    <mergeCell ref="AH29:AN29"/>
    <mergeCell ref="Q29:T29"/>
    <mergeCell ref="U29:X29"/>
    <mergeCell ref="H29:I29"/>
    <mergeCell ref="J29:O29"/>
  </mergeCells>
  <conditionalFormatting sqref="C13">
    <cfRule type="duplicateValues" dxfId="182" priority="67"/>
  </conditionalFormatting>
  <conditionalFormatting sqref="C4:D7">
    <cfRule type="duplicateValues" dxfId="181" priority="43"/>
  </conditionalFormatting>
  <conditionalFormatting sqref="C38:C40">
    <cfRule type="duplicateValues" dxfId="180" priority="32"/>
  </conditionalFormatting>
  <conditionalFormatting sqref="C35:C37">
    <cfRule type="duplicateValues" dxfId="179" priority="68"/>
  </conditionalFormatting>
  <conditionalFormatting sqref="C41:C43">
    <cfRule type="duplicateValues" dxfId="178" priority="29"/>
  </conditionalFormatting>
  <conditionalFormatting sqref="C14:C24">
    <cfRule type="duplicateValues" dxfId="177" priority="27"/>
  </conditionalFormatting>
  <conditionalFormatting sqref="BA21">
    <cfRule type="duplicateValues" dxfId="176" priority="19"/>
  </conditionalFormatting>
  <conditionalFormatting sqref="C53:C57">
    <cfRule type="duplicateValues" dxfId="175" priority="17"/>
  </conditionalFormatting>
  <conditionalFormatting sqref="C63:C65">
    <cfRule type="duplicateValues" dxfId="174" priority="14"/>
  </conditionalFormatting>
  <conditionalFormatting sqref="AC4:AC7">
    <cfRule type="duplicateValues" dxfId="173" priority="13"/>
  </conditionalFormatting>
  <conditionalFormatting sqref="BA22">
    <cfRule type="duplicateValues" dxfId="172" priority="10"/>
  </conditionalFormatting>
  <conditionalFormatting sqref="BA23">
    <cfRule type="duplicateValues" dxfId="171" priority="9"/>
  </conditionalFormatting>
  <conditionalFormatting sqref="BA24">
    <cfRule type="duplicateValues" dxfId="170" priority="8"/>
  </conditionalFormatting>
  <conditionalFormatting sqref="C56">
    <cfRule type="duplicateValues" dxfId="169" priority="7"/>
  </conditionalFormatting>
  <conditionalFormatting sqref="C7:D7">
    <cfRule type="duplicateValues" dxfId="168" priority="6"/>
  </conditionalFormatting>
  <conditionalFormatting sqref="AC7">
    <cfRule type="duplicateValues" dxfId="167" priority="5"/>
  </conditionalFormatting>
  <conditionalFormatting sqref="C25:C28">
    <cfRule type="duplicateValues" dxfId="166" priority="4"/>
  </conditionalFormatting>
  <conditionalFormatting sqref="C44:C46">
    <cfRule type="duplicateValues" dxfId="165" priority="3"/>
  </conditionalFormatting>
  <conditionalFormatting sqref="C57">
    <cfRule type="duplicateValues" dxfId="164" priority="2"/>
  </conditionalFormatting>
  <conditionalFormatting sqref="C57">
    <cfRule type="duplicateValues" dxfId="163" priority="1"/>
  </conditionalFormatting>
  <dataValidations count="1">
    <dataValidation type="list" showInputMessage="1" showErrorMessage="1" sqref="D13:D28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zoomScaleNormal="100" workbookViewId="0">
      <selection activeCell="H11" sqref="H11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165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37"/>
      <c r="C2" s="137"/>
      <c r="D2" s="137"/>
      <c r="E2" s="137"/>
      <c r="F2" s="138"/>
      <c r="G2" s="275"/>
      <c r="H2" s="275"/>
      <c r="I2" s="137"/>
    </row>
    <row r="3" spans="2:13" ht="172.5" x14ac:dyDescent="0.25">
      <c r="B3" s="139" t="s">
        <v>171</v>
      </c>
      <c r="C3" s="139" t="s">
        <v>0</v>
      </c>
      <c r="D3" s="140" t="s">
        <v>222</v>
      </c>
      <c r="E3" s="140" t="s">
        <v>147</v>
      </c>
      <c r="F3" s="141" t="s">
        <v>148</v>
      </c>
      <c r="G3" s="141" t="s">
        <v>169</v>
      </c>
      <c r="H3" s="142" t="s">
        <v>149</v>
      </c>
      <c r="I3" s="142" t="s">
        <v>150</v>
      </c>
      <c r="J3" s="143" t="s">
        <v>3</v>
      </c>
      <c r="K3" s="144" t="s">
        <v>151</v>
      </c>
    </row>
    <row r="4" spans="2:13" x14ac:dyDescent="0.25">
      <c r="B4" s="145" t="s">
        <v>2</v>
      </c>
      <c r="C4" s="146" t="s">
        <v>166</v>
      </c>
      <c r="D4" s="146" t="s">
        <v>223</v>
      </c>
      <c r="E4" s="146">
        <v>0</v>
      </c>
      <c r="F4" s="147">
        <v>15</v>
      </c>
      <c r="G4" s="147">
        <v>1</v>
      </c>
      <c r="H4" s="148">
        <v>0.5</v>
      </c>
      <c r="I4" s="148">
        <v>1</v>
      </c>
      <c r="J4" s="149" t="s">
        <v>152</v>
      </c>
      <c r="K4" s="150" t="s">
        <v>153</v>
      </c>
    </row>
    <row r="5" spans="2:13" x14ac:dyDescent="0.25">
      <c r="B5" s="145" t="s">
        <v>2</v>
      </c>
      <c r="C5" s="146" t="s">
        <v>167</v>
      </c>
      <c r="D5" s="146" t="s">
        <v>224</v>
      </c>
      <c r="E5" s="146">
        <v>1</v>
      </c>
      <c r="F5" s="147">
        <v>60</v>
      </c>
      <c r="G5" s="147">
        <v>3</v>
      </c>
      <c r="H5" s="148">
        <v>0.5</v>
      </c>
      <c r="I5" s="148">
        <v>1</v>
      </c>
      <c r="J5" s="149" t="s">
        <v>154</v>
      </c>
      <c r="K5" s="150" t="s">
        <v>155</v>
      </c>
    </row>
    <row r="6" spans="2:13" x14ac:dyDescent="0.25">
      <c r="B6" s="145" t="s">
        <v>2</v>
      </c>
      <c r="C6" s="146" t="s">
        <v>168</v>
      </c>
      <c r="D6" s="146" t="s">
        <v>225</v>
      </c>
      <c r="E6" s="146">
        <v>2</v>
      </c>
      <c r="F6" s="147">
        <v>240</v>
      </c>
      <c r="G6" s="147">
        <v>10</v>
      </c>
      <c r="H6" s="148">
        <v>0.5</v>
      </c>
      <c r="I6" s="148">
        <v>1</v>
      </c>
      <c r="J6" s="149" t="s">
        <v>156</v>
      </c>
      <c r="K6" s="151" t="s">
        <v>157</v>
      </c>
    </row>
    <row r="8" spans="2:13" ht="15.75" thickBot="1" x14ac:dyDescent="0.3"/>
    <row r="9" spans="2:13" ht="23.25" x14ac:dyDescent="0.35">
      <c r="B9" s="1" t="s">
        <v>160</v>
      </c>
      <c r="C9" s="1"/>
      <c r="D9" s="1"/>
      <c r="E9" s="1"/>
      <c r="F9" s="1"/>
      <c r="G9" s="1"/>
    </row>
    <row r="11" spans="2:13" ht="159" x14ac:dyDescent="0.25">
      <c r="B11" s="152" t="s">
        <v>170</v>
      </c>
      <c r="C11" s="153" t="s">
        <v>0</v>
      </c>
      <c r="D11" s="153" t="s">
        <v>8</v>
      </c>
      <c r="E11" s="154" t="s">
        <v>158</v>
      </c>
      <c r="F11" s="154" t="s">
        <v>159</v>
      </c>
    </row>
    <row r="12" spans="2:13" x14ac:dyDescent="0.25">
      <c r="B12" s="155" t="s">
        <v>2</v>
      </c>
      <c r="C12" s="156" t="s">
        <v>161</v>
      </c>
      <c r="D12" s="156" t="s">
        <v>15</v>
      </c>
      <c r="E12" s="156">
        <v>0.7</v>
      </c>
      <c r="F12" s="156">
        <v>1</v>
      </c>
    </row>
    <row r="13" spans="2:13" x14ac:dyDescent="0.25">
      <c r="B13" s="155" t="s">
        <v>2</v>
      </c>
      <c r="C13" s="156" t="s">
        <v>162</v>
      </c>
      <c r="D13" s="156" t="s">
        <v>14</v>
      </c>
      <c r="E13" s="156">
        <v>1.5</v>
      </c>
      <c r="F13" s="156">
        <v>1</v>
      </c>
    </row>
    <row r="14" spans="2:13" x14ac:dyDescent="0.25">
      <c r="B14" s="155" t="s">
        <v>2</v>
      </c>
      <c r="C14" s="156" t="s">
        <v>163</v>
      </c>
      <c r="D14" s="156" t="s">
        <v>13</v>
      </c>
      <c r="E14" s="156">
        <v>3</v>
      </c>
      <c r="F14" s="156">
        <v>1</v>
      </c>
    </row>
    <row r="15" spans="2:13" x14ac:dyDescent="0.25">
      <c r="B15" s="155" t="s">
        <v>2</v>
      </c>
      <c r="C15" s="156" t="s">
        <v>164</v>
      </c>
      <c r="D15" s="156" t="s">
        <v>12</v>
      </c>
      <c r="E15" s="156">
        <v>4</v>
      </c>
      <c r="F15" s="156">
        <v>1</v>
      </c>
    </row>
  </sheetData>
  <mergeCells count="1">
    <mergeCell ref="G2:H2"/>
  </mergeCells>
  <conditionalFormatting sqref="C4:E6">
    <cfRule type="duplicateValues" dxfId="51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72"/>
  <sheetViews>
    <sheetView workbookViewId="0">
      <selection activeCell="I14" sqref="I14"/>
    </sheetView>
  </sheetViews>
  <sheetFormatPr defaultRowHeight="15" x14ac:dyDescent="0.25"/>
  <cols>
    <col min="1" max="1" width="36.28515625" customWidth="1"/>
    <col min="2" max="2" width="20.5703125" customWidth="1"/>
    <col min="3" max="3" width="11.85546875" bestFit="1" customWidth="1"/>
    <col min="4" max="4" width="10" customWidth="1"/>
    <col min="5" max="5" width="13.5703125" customWidth="1"/>
    <col min="6" max="6" width="11.85546875" customWidth="1"/>
    <col min="7" max="7" width="13.85546875" bestFit="1" customWidth="1"/>
    <col min="8" max="8" width="18.85546875" bestFit="1" customWidth="1"/>
    <col min="9" max="9" width="20.28515625" bestFit="1" customWidth="1"/>
  </cols>
  <sheetData>
    <row r="1" spans="1:9" ht="23.25" x14ac:dyDescent="0.35">
      <c r="A1" s="1" t="s">
        <v>273</v>
      </c>
      <c r="B1" s="1"/>
      <c r="C1" s="1"/>
      <c r="D1" s="1"/>
      <c r="E1" s="1"/>
      <c r="F1" s="1"/>
      <c r="G1" s="1"/>
      <c r="H1" s="1"/>
    </row>
    <row r="2" spans="1:9" x14ac:dyDescent="0.25">
      <c r="A2" s="137"/>
      <c r="B2" s="137"/>
      <c r="C2" s="137"/>
      <c r="D2" s="137"/>
    </row>
    <row r="3" spans="1:9" ht="103.5" x14ac:dyDescent="0.25">
      <c r="A3" s="24" t="s">
        <v>274</v>
      </c>
      <c r="B3" s="24" t="s">
        <v>0</v>
      </c>
      <c r="C3" s="7" t="s">
        <v>4</v>
      </c>
      <c r="D3" s="7" t="s">
        <v>275</v>
      </c>
      <c r="E3" s="7" t="s">
        <v>276</v>
      </c>
      <c r="F3" s="7" t="s">
        <v>277</v>
      </c>
      <c r="G3" s="7" t="s">
        <v>65</v>
      </c>
      <c r="H3" s="7" t="s">
        <v>278</v>
      </c>
      <c r="I3" s="7" t="s">
        <v>3</v>
      </c>
    </row>
    <row r="4" spans="1:9" x14ac:dyDescent="0.25">
      <c r="A4" s="188" t="s">
        <v>2</v>
      </c>
      <c r="B4" s="189" t="s">
        <v>279</v>
      </c>
      <c r="C4" s="189">
        <v>0</v>
      </c>
      <c r="D4" s="189" t="s">
        <v>280</v>
      </c>
      <c r="E4" s="189" t="s">
        <v>280</v>
      </c>
      <c r="F4" s="189">
        <v>1</v>
      </c>
      <c r="G4" s="189" t="s">
        <v>281</v>
      </c>
      <c r="H4" s="189" t="s">
        <v>282</v>
      </c>
      <c r="I4" s="189" t="s">
        <v>283</v>
      </c>
    </row>
    <row r="5" spans="1:9" x14ac:dyDescent="0.25">
      <c r="A5" s="188" t="s">
        <v>2</v>
      </c>
      <c r="B5" s="189" t="s">
        <v>284</v>
      </c>
      <c r="C5" s="189">
        <v>1</v>
      </c>
      <c r="D5" s="189" t="s">
        <v>280</v>
      </c>
      <c r="E5" s="189" t="s">
        <v>280</v>
      </c>
      <c r="F5" s="189">
        <v>1</v>
      </c>
      <c r="G5" s="189" t="s">
        <v>285</v>
      </c>
      <c r="H5" s="189" t="s">
        <v>286</v>
      </c>
      <c r="I5" s="189" t="s">
        <v>287</v>
      </c>
    </row>
    <row r="6" spans="1:9" x14ac:dyDescent="0.25">
      <c r="A6" s="188" t="s">
        <v>2</v>
      </c>
      <c r="B6" s="189" t="s">
        <v>288</v>
      </c>
      <c r="C6" s="189">
        <v>2</v>
      </c>
      <c r="D6" s="189" t="s">
        <v>280</v>
      </c>
      <c r="E6" s="189" t="s">
        <v>280</v>
      </c>
      <c r="F6" s="189">
        <v>1</v>
      </c>
      <c r="G6" s="189" t="s">
        <v>289</v>
      </c>
      <c r="H6" s="189" t="s">
        <v>290</v>
      </c>
      <c r="I6" s="189" t="s">
        <v>291</v>
      </c>
    </row>
    <row r="7" spans="1:9" x14ac:dyDescent="0.25">
      <c r="A7" s="188" t="s">
        <v>2</v>
      </c>
      <c r="B7" s="189" t="s">
        <v>292</v>
      </c>
      <c r="C7" s="189">
        <v>3</v>
      </c>
      <c r="D7" s="189" t="s">
        <v>280</v>
      </c>
      <c r="E7" s="189" t="s">
        <v>280</v>
      </c>
      <c r="F7" s="189">
        <v>1</v>
      </c>
      <c r="G7" s="189" t="s">
        <v>293</v>
      </c>
      <c r="H7" s="189" t="s">
        <v>294</v>
      </c>
      <c r="I7" s="189" t="s">
        <v>295</v>
      </c>
    </row>
    <row r="8" spans="1:9" x14ac:dyDescent="0.25">
      <c r="A8" s="188" t="s">
        <v>2</v>
      </c>
      <c r="B8" s="189" t="s">
        <v>296</v>
      </c>
      <c r="C8" s="189">
        <v>4</v>
      </c>
      <c r="D8" s="189" t="s">
        <v>280</v>
      </c>
      <c r="E8" s="189" t="s">
        <v>280</v>
      </c>
      <c r="F8" s="189">
        <v>1</v>
      </c>
      <c r="G8" s="189" t="s">
        <v>297</v>
      </c>
      <c r="H8" s="189" t="s">
        <v>298</v>
      </c>
      <c r="I8" s="189" t="s">
        <v>299</v>
      </c>
    </row>
    <row r="9" spans="1:9" x14ac:dyDescent="0.25">
      <c r="A9" s="188" t="s">
        <v>2</v>
      </c>
      <c r="B9" s="189" t="s">
        <v>300</v>
      </c>
      <c r="C9" s="189">
        <v>5</v>
      </c>
      <c r="D9" s="189" t="s">
        <v>280</v>
      </c>
      <c r="E9" s="189" t="s">
        <v>280</v>
      </c>
      <c r="F9" s="189">
        <v>1</v>
      </c>
      <c r="G9" s="189" t="s">
        <v>301</v>
      </c>
      <c r="H9" s="189" t="s">
        <v>302</v>
      </c>
      <c r="I9" s="189" t="s">
        <v>303</v>
      </c>
    </row>
    <row r="10" spans="1:9" x14ac:dyDescent="0.25">
      <c r="A10" s="188" t="s">
        <v>2</v>
      </c>
      <c r="B10" s="189" t="s">
        <v>304</v>
      </c>
      <c r="C10" s="189">
        <v>6</v>
      </c>
      <c r="D10" s="189" t="s">
        <v>280</v>
      </c>
      <c r="E10" s="189" t="s">
        <v>280</v>
      </c>
      <c r="F10" s="189">
        <v>1</v>
      </c>
      <c r="G10" s="189" t="s">
        <v>305</v>
      </c>
      <c r="H10" s="189" t="s">
        <v>306</v>
      </c>
      <c r="I10" s="189" t="s">
        <v>307</v>
      </c>
    </row>
    <row r="11" spans="1:9" x14ac:dyDescent="0.25">
      <c r="A11" s="188" t="s">
        <v>2</v>
      </c>
      <c r="B11" s="189" t="s">
        <v>308</v>
      </c>
      <c r="C11" s="189">
        <v>7</v>
      </c>
      <c r="D11" s="189" t="s">
        <v>280</v>
      </c>
      <c r="E11" s="189" t="s">
        <v>280</v>
      </c>
      <c r="F11" s="189">
        <v>1</v>
      </c>
      <c r="G11" s="189" t="s">
        <v>309</v>
      </c>
      <c r="H11" s="189" t="s">
        <v>310</v>
      </c>
      <c r="I11" s="189" t="s">
        <v>311</v>
      </c>
    </row>
    <row r="12" spans="1:9" x14ac:dyDescent="0.25">
      <c r="A12" s="188" t="s">
        <v>2</v>
      </c>
      <c r="B12" s="189" t="s">
        <v>312</v>
      </c>
      <c r="C12" s="189">
        <v>8</v>
      </c>
      <c r="D12" s="189" t="s">
        <v>280</v>
      </c>
      <c r="E12" s="189" t="s">
        <v>280</v>
      </c>
      <c r="F12" s="189">
        <v>1</v>
      </c>
      <c r="G12" s="189" t="s">
        <v>313</v>
      </c>
      <c r="H12" s="189" t="s">
        <v>314</v>
      </c>
      <c r="I12" s="189" t="s">
        <v>315</v>
      </c>
    </row>
    <row r="13" spans="1:9" x14ac:dyDescent="0.25">
      <c r="A13" s="188" t="s">
        <v>2</v>
      </c>
      <c r="B13" s="189" t="s">
        <v>316</v>
      </c>
      <c r="C13" s="189">
        <v>9</v>
      </c>
      <c r="D13" s="189" t="s">
        <v>280</v>
      </c>
      <c r="E13" s="189" t="s">
        <v>280</v>
      </c>
      <c r="F13" s="189">
        <v>1</v>
      </c>
      <c r="G13" s="189" t="s">
        <v>317</v>
      </c>
      <c r="H13" s="189" t="s">
        <v>318</v>
      </c>
      <c r="I13" s="189" t="s">
        <v>319</v>
      </c>
    </row>
    <row r="14" spans="1:9" ht="15.75" thickBot="1" x14ac:dyDescent="0.3"/>
    <row r="15" spans="1:9" ht="23.25" x14ac:dyDescent="0.35">
      <c r="A15" s="1" t="s">
        <v>320</v>
      </c>
      <c r="B15" s="1"/>
      <c r="C15" s="1"/>
      <c r="D15" s="1"/>
      <c r="E15" s="1"/>
      <c r="F15" s="1"/>
      <c r="G15" s="1"/>
      <c r="H15" s="1"/>
    </row>
    <row r="16" spans="1:9" x14ac:dyDescent="0.25">
      <c r="A16" s="137"/>
      <c r="B16" s="137"/>
      <c r="C16" s="137"/>
      <c r="D16" s="137"/>
    </row>
    <row r="17" spans="1:7" ht="140.25" x14ac:dyDescent="0.25">
      <c r="A17" s="25" t="s">
        <v>321</v>
      </c>
      <c r="B17" s="24" t="s">
        <v>0</v>
      </c>
      <c r="C17" s="7" t="s">
        <v>322</v>
      </c>
      <c r="D17" s="7" t="s">
        <v>96</v>
      </c>
      <c r="E17" s="7" t="s">
        <v>323</v>
      </c>
      <c r="F17" s="7" t="s">
        <v>324</v>
      </c>
      <c r="G17" s="190" t="s">
        <v>325</v>
      </c>
    </row>
    <row r="18" spans="1:7" x14ac:dyDescent="0.25">
      <c r="A18" s="39" t="s">
        <v>2</v>
      </c>
      <c r="B18" s="189" t="s">
        <v>326</v>
      </c>
      <c r="C18" s="189" t="s">
        <v>327</v>
      </c>
      <c r="D18" s="189" t="s">
        <v>328</v>
      </c>
      <c r="E18" s="189">
        <v>4000</v>
      </c>
      <c r="F18" s="189">
        <v>100</v>
      </c>
      <c r="G18" s="191" t="s">
        <v>329</v>
      </c>
    </row>
    <row r="19" spans="1:7" x14ac:dyDescent="0.25">
      <c r="A19" s="39" t="s">
        <v>2</v>
      </c>
      <c r="B19" s="189" t="s">
        <v>330</v>
      </c>
      <c r="C19" s="189" t="s">
        <v>327</v>
      </c>
      <c r="D19" s="189" t="s">
        <v>328</v>
      </c>
      <c r="E19" s="189">
        <v>8000</v>
      </c>
      <c r="F19" s="189">
        <v>90</v>
      </c>
      <c r="G19" s="191" t="s">
        <v>329</v>
      </c>
    </row>
    <row r="20" spans="1:7" x14ac:dyDescent="0.25">
      <c r="A20" s="39" t="s">
        <v>2</v>
      </c>
      <c r="B20" s="189" t="s">
        <v>331</v>
      </c>
      <c r="C20" s="189" t="s">
        <v>327</v>
      </c>
      <c r="D20" s="189" t="s">
        <v>328</v>
      </c>
      <c r="E20" s="189">
        <v>10000</v>
      </c>
      <c r="F20" s="189">
        <v>50</v>
      </c>
      <c r="G20" s="191" t="s">
        <v>329</v>
      </c>
    </row>
    <row r="21" spans="1:7" x14ac:dyDescent="0.25">
      <c r="A21" s="39" t="s">
        <v>2</v>
      </c>
      <c r="B21" s="189" t="s">
        <v>332</v>
      </c>
      <c r="C21" s="189" t="s">
        <v>327</v>
      </c>
      <c r="D21" s="189" t="s">
        <v>333</v>
      </c>
      <c r="E21" s="189">
        <v>20</v>
      </c>
      <c r="F21" s="189">
        <v>10</v>
      </c>
      <c r="G21" s="191" t="s">
        <v>329</v>
      </c>
    </row>
    <row r="22" spans="1:7" x14ac:dyDescent="0.25">
      <c r="A22" s="39" t="s">
        <v>2</v>
      </c>
      <c r="B22" s="189" t="s">
        <v>334</v>
      </c>
      <c r="C22" s="189" t="s">
        <v>327</v>
      </c>
      <c r="D22" s="189" t="s">
        <v>333</v>
      </c>
      <c r="E22" s="189">
        <v>80</v>
      </c>
      <c r="F22" s="189">
        <v>1</v>
      </c>
      <c r="G22" s="191" t="s">
        <v>329</v>
      </c>
    </row>
    <row r="23" spans="1:7" x14ac:dyDescent="0.25">
      <c r="A23" s="39" t="s">
        <v>2</v>
      </c>
      <c r="B23" s="189" t="s">
        <v>335</v>
      </c>
      <c r="C23" s="189" t="s">
        <v>279</v>
      </c>
      <c r="D23" s="189" t="s">
        <v>328</v>
      </c>
      <c r="E23" s="189">
        <v>4000</v>
      </c>
      <c r="F23" s="189">
        <v>100</v>
      </c>
      <c r="G23" s="191" t="s">
        <v>329</v>
      </c>
    </row>
    <row r="24" spans="1:7" x14ac:dyDescent="0.25">
      <c r="A24" s="39" t="s">
        <v>2</v>
      </c>
      <c r="B24" s="189" t="s">
        <v>336</v>
      </c>
      <c r="C24" s="189" t="s">
        <v>279</v>
      </c>
      <c r="D24" s="189" t="s">
        <v>328</v>
      </c>
      <c r="E24" s="189">
        <v>8000</v>
      </c>
      <c r="F24" s="189">
        <v>90</v>
      </c>
      <c r="G24" s="191" t="s">
        <v>329</v>
      </c>
    </row>
    <row r="25" spans="1:7" x14ac:dyDescent="0.25">
      <c r="A25" s="39" t="s">
        <v>2</v>
      </c>
      <c r="B25" s="189" t="s">
        <v>337</v>
      </c>
      <c r="C25" s="189" t="s">
        <v>279</v>
      </c>
      <c r="D25" s="189" t="s">
        <v>328</v>
      </c>
      <c r="E25" s="189">
        <v>10000</v>
      </c>
      <c r="F25" s="189">
        <v>50</v>
      </c>
      <c r="G25" s="191" t="s">
        <v>329</v>
      </c>
    </row>
    <row r="26" spans="1:7" x14ac:dyDescent="0.25">
      <c r="A26" s="39" t="s">
        <v>2</v>
      </c>
      <c r="B26" s="189" t="s">
        <v>338</v>
      </c>
      <c r="C26" s="189" t="s">
        <v>279</v>
      </c>
      <c r="D26" s="189" t="s">
        <v>333</v>
      </c>
      <c r="E26" s="189">
        <v>20</v>
      </c>
      <c r="F26" s="189">
        <v>10</v>
      </c>
      <c r="G26" s="191" t="s">
        <v>329</v>
      </c>
    </row>
    <row r="27" spans="1:7" x14ac:dyDescent="0.25">
      <c r="A27" s="39" t="s">
        <v>2</v>
      </c>
      <c r="B27" s="189" t="s">
        <v>339</v>
      </c>
      <c r="C27" s="189" t="s">
        <v>279</v>
      </c>
      <c r="D27" s="189" t="s">
        <v>333</v>
      </c>
      <c r="E27" s="189">
        <v>80</v>
      </c>
      <c r="F27" s="189">
        <v>1</v>
      </c>
      <c r="G27" s="191" t="s">
        <v>329</v>
      </c>
    </row>
    <row r="28" spans="1:7" x14ac:dyDescent="0.25">
      <c r="A28" s="39" t="s">
        <v>2</v>
      </c>
      <c r="B28" s="189" t="s">
        <v>340</v>
      </c>
      <c r="C28" s="189" t="s">
        <v>284</v>
      </c>
      <c r="D28" s="189" t="s">
        <v>328</v>
      </c>
      <c r="E28" s="189">
        <v>12000</v>
      </c>
      <c r="F28" s="189">
        <v>100</v>
      </c>
      <c r="G28" s="191" t="s">
        <v>329</v>
      </c>
    </row>
    <row r="29" spans="1:7" x14ac:dyDescent="0.25">
      <c r="A29" s="39" t="s">
        <v>2</v>
      </c>
      <c r="B29" s="189" t="s">
        <v>341</v>
      </c>
      <c r="C29" s="189" t="s">
        <v>284</v>
      </c>
      <c r="D29" s="189" t="s">
        <v>328</v>
      </c>
      <c r="E29" s="189">
        <v>16000</v>
      </c>
      <c r="F29" s="189">
        <v>90</v>
      </c>
      <c r="G29" s="191" t="s">
        <v>329</v>
      </c>
    </row>
    <row r="30" spans="1:7" x14ac:dyDescent="0.25">
      <c r="A30" s="39" t="s">
        <v>2</v>
      </c>
      <c r="B30" s="189" t="s">
        <v>342</v>
      </c>
      <c r="C30" s="189" t="s">
        <v>284</v>
      </c>
      <c r="D30" s="189" t="s">
        <v>328</v>
      </c>
      <c r="E30" s="189">
        <v>20000</v>
      </c>
      <c r="F30" s="189">
        <v>50</v>
      </c>
      <c r="G30" s="191" t="s">
        <v>329</v>
      </c>
    </row>
    <row r="31" spans="1:7" x14ac:dyDescent="0.25">
      <c r="A31" s="39" t="s">
        <v>2</v>
      </c>
      <c r="B31" s="189" t="s">
        <v>343</v>
      </c>
      <c r="C31" s="189" t="s">
        <v>284</v>
      </c>
      <c r="D31" s="189" t="s">
        <v>333</v>
      </c>
      <c r="E31" s="189">
        <v>30</v>
      </c>
      <c r="F31" s="189">
        <v>10</v>
      </c>
      <c r="G31" s="191" t="s">
        <v>329</v>
      </c>
    </row>
    <row r="32" spans="1:7" x14ac:dyDescent="0.25">
      <c r="A32" s="39" t="s">
        <v>2</v>
      </c>
      <c r="B32" s="189" t="s">
        <v>344</v>
      </c>
      <c r="C32" s="189" t="s">
        <v>284</v>
      </c>
      <c r="D32" s="189" t="s">
        <v>333</v>
      </c>
      <c r="E32" s="189">
        <v>100</v>
      </c>
      <c r="F32" s="189">
        <v>1</v>
      </c>
      <c r="G32" s="191" t="s">
        <v>329</v>
      </c>
    </row>
    <row r="33" spans="1:7" x14ac:dyDescent="0.25">
      <c r="A33" s="39" t="s">
        <v>2</v>
      </c>
      <c r="B33" s="189" t="s">
        <v>345</v>
      </c>
      <c r="C33" s="189" t="s">
        <v>288</v>
      </c>
      <c r="D33" s="189" t="s">
        <v>328</v>
      </c>
      <c r="E33" s="189">
        <v>21000</v>
      </c>
      <c r="F33" s="189">
        <v>100</v>
      </c>
      <c r="G33" s="191" t="s">
        <v>329</v>
      </c>
    </row>
    <row r="34" spans="1:7" x14ac:dyDescent="0.25">
      <c r="A34" s="39" t="s">
        <v>2</v>
      </c>
      <c r="B34" s="189" t="s">
        <v>346</v>
      </c>
      <c r="C34" s="189" t="s">
        <v>288</v>
      </c>
      <c r="D34" s="189" t="s">
        <v>328</v>
      </c>
      <c r="E34" s="189">
        <v>24000</v>
      </c>
      <c r="F34" s="189">
        <v>90</v>
      </c>
      <c r="G34" s="191" t="s">
        <v>329</v>
      </c>
    </row>
    <row r="35" spans="1:7" x14ac:dyDescent="0.25">
      <c r="A35" s="39" t="s">
        <v>2</v>
      </c>
      <c r="B35" s="189" t="s">
        <v>347</v>
      </c>
      <c r="C35" s="189" t="s">
        <v>288</v>
      </c>
      <c r="D35" s="189" t="s">
        <v>328</v>
      </c>
      <c r="E35" s="189">
        <v>30000</v>
      </c>
      <c r="F35" s="189">
        <v>50</v>
      </c>
      <c r="G35" s="191" t="s">
        <v>329</v>
      </c>
    </row>
    <row r="36" spans="1:7" x14ac:dyDescent="0.25">
      <c r="A36" s="39" t="s">
        <v>2</v>
      </c>
      <c r="B36" s="189" t="s">
        <v>348</v>
      </c>
      <c r="C36" s="189" t="s">
        <v>288</v>
      </c>
      <c r="D36" s="189" t="s">
        <v>333</v>
      </c>
      <c r="E36" s="189">
        <v>50</v>
      </c>
      <c r="F36" s="189">
        <v>10</v>
      </c>
      <c r="G36" s="191" t="s">
        <v>329</v>
      </c>
    </row>
    <row r="37" spans="1:7" x14ac:dyDescent="0.25">
      <c r="A37" s="39" t="s">
        <v>2</v>
      </c>
      <c r="B37" s="189" t="s">
        <v>349</v>
      </c>
      <c r="C37" s="189" t="s">
        <v>288</v>
      </c>
      <c r="D37" s="189" t="s">
        <v>333</v>
      </c>
      <c r="E37" s="189">
        <v>110</v>
      </c>
      <c r="F37" s="189">
        <v>1</v>
      </c>
      <c r="G37" s="191" t="s">
        <v>329</v>
      </c>
    </row>
    <row r="38" spans="1:7" x14ac:dyDescent="0.25">
      <c r="A38" s="39" t="s">
        <v>2</v>
      </c>
      <c r="B38" s="189" t="s">
        <v>350</v>
      </c>
      <c r="C38" s="189" t="s">
        <v>292</v>
      </c>
      <c r="D38" s="189" t="s">
        <v>328</v>
      </c>
      <c r="E38" s="189">
        <v>32000</v>
      </c>
      <c r="F38" s="189">
        <v>100</v>
      </c>
      <c r="G38" s="191" t="s">
        <v>329</v>
      </c>
    </row>
    <row r="39" spans="1:7" x14ac:dyDescent="0.25">
      <c r="A39" s="39" t="s">
        <v>2</v>
      </c>
      <c r="B39" s="189" t="s">
        <v>351</v>
      </c>
      <c r="C39" s="189" t="s">
        <v>292</v>
      </c>
      <c r="D39" s="189" t="s">
        <v>328</v>
      </c>
      <c r="E39" s="189">
        <v>37000</v>
      </c>
      <c r="F39" s="189">
        <v>90</v>
      </c>
      <c r="G39" s="191" t="s">
        <v>329</v>
      </c>
    </row>
    <row r="40" spans="1:7" x14ac:dyDescent="0.25">
      <c r="A40" s="39" t="s">
        <v>2</v>
      </c>
      <c r="B40" s="189" t="s">
        <v>352</v>
      </c>
      <c r="C40" s="189" t="s">
        <v>292</v>
      </c>
      <c r="D40" s="189" t="s">
        <v>328</v>
      </c>
      <c r="E40" s="189">
        <v>42000</v>
      </c>
      <c r="F40" s="189">
        <v>50</v>
      </c>
      <c r="G40" s="191" t="s">
        <v>329</v>
      </c>
    </row>
    <row r="41" spans="1:7" x14ac:dyDescent="0.25">
      <c r="A41" s="39" t="s">
        <v>2</v>
      </c>
      <c r="B41" s="189" t="s">
        <v>353</v>
      </c>
      <c r="C41" s="189" t="s">
        <v>292</v>
      </c>
      <c r="D41" s="189" t="s">
        <v>333</v>
      </c>
      <c r="E41" s="189">
        <v>60</v>
      </c>
      <c r="F41" s="189">
        <v>10</v>
      </c>
      <c r="G41" s="191" t="s">
        <v>329</v>
      </c>
    </row>
    <row r="42" spans="1:7" x14ac:dyDescent="0.25">
      <c r="A42" s="39" t="s">
        <v>2</v>
      </c>
      <c r="B42" s="189" t="s">
        <v>354</v>
      </c>
      <c r="C42" s="189" t="s">
        <v>292</v>
      </c>
      <c r="D42" s="189" t="s">
        <v>333</v>
      </c>
      <c r="E42" s="189">
        <v>120</v>
      </c>
      <c r="F42" s="189">
        <v>1</v>
      </c>
      <c r="G42" s="191" t="s">
        <v>329</v>
      </c>
    </row>
    <row r="43" spans="1:7" x14ac:dyDescent="0.25">
      <c r="A43" s="39" t="s">
        <v>2</v>
      </c>
      <c r="B43" s="189" t="s">
        <v>355</v>
      </c>
      <c r="C43" s="189" t="s">
        <v>296</v>
      </c>
      <c r="D43" s="189" t="s">
        <v>328</v>
      </c>
      <c r="E43" s="189">
        <v>43000</v>
      </c>
      <c r="F43" s="189">
        <v>100</v>
      </c>
      <c r="G43" s="191" t="s">
        <v>329</v>
      </c>
    </row>
    <row r="44" spans="1:7" x14ac:dyDescent="0.25">
      <c r="A44" s="39" t="s">
        <v>2</v>
      </c>
      <c r="B44" s="189" t="s">
        <v>356</v>
      </c>
      <c r="C44" s="189" t="s">
        <v>296</v>
      </c>
      <c r="D44" s="189" t="s">
        <v>328</v>
      </c>
      <c r="E44" s="189">
        <v>48000</v>
      </c>
      <c r="F44" s="189">
        <v>90</v>
      </c>
      <c r="G44" s="191" t="s">
        <v>329</v>
      </c>
    </row>
    <row r="45" spans="1:7" x14ac:dyDescent="0.25">
      <c r="A45" s="39" t="s">
        <v>2</v>
      </c>
      <c r="B45" s="189" t="s">
        <v>357</v>
      </c>
      <c r="C45" s="189" t="s">
        <v>296</v>
      </c>
      <c r="D45" s="189" t="s">
        <v>328</v>
      </c>
      <c r="E45" s="189">
        <v>50000</v>
      </c>
      <c r="F45" s="189">
        <v>50</v>
      </c>
      <c r="G45" s="191" t="s">
        <v>329</v>
      </c>
    </row>
    <row r="46" spans="1:7" x14ac:dyDescent="0.25">
      <c r="A46" s="39" t="s">
        <v>2</v>
      </c>
      <c r="B46" s="189" t="s">
        <v>358</v>
      </c>
      <c r="C46" s="189" t="s">
        <v>296</v>
      </c>
      <c r="D46" s="189" t="s">
        <v>333</v>
      </c>
      <c r="E46" s="189">
        <v>70</v>
      </c>
      <c r="F46" s="189">
        <v>10</v>
      </c>
      <c r="G46" s="191" t="s">
        <v>329</v>
      </c>
    </row>
    <row r="47" spans="1:7" x14ac:dyDescent="0.25">
      <c r="A47" s="39" t="s">
        <v>2</v>
      </c>
      <c r="B47" s="189" t="s">
        <v>359</v>
      </c>
      <c r="C47" s="189" t="s">
        <v>296</v>
      </c>
      <c r="D47" s="189" t="s">
        <v>333</v>
      </c>
      <c r="E47" s="189">
        <v>130</v>
      </c>
      <c r="F47" s="189">
        <v>1</v>
      </c>
      <c r="G47" s="191" t="s">
        <v>329</v>
      </c>
    </row>
    <row r="48" spans="1:7" x14ac:dyDescent="0.25">
      <c r="A48" s="39" t="s">
        <v>2</v>
      </c>
      <c r="B48" s="189" t="s">
        <v>360</v>
      </c>
      <c r="C48" s="189" t="s">
        <v>300</v>
      </c>
      <c r="D48" s="189" t="s">
        <v>328</v>
      </c>
      <c r="E48" s="189">
        <v>52000</v>
      </c>
      <c r="F48" s="189">
        <v>100</v>
      </c>
      <c r="G48" s="191" t="s">
        <v>329</v>
      </c>
    </row>
    <row r="49" spans="1:7" x14ac:dyDescent="0.25">
      <c r="A49" s="39" t="s">
        <v>2</v>
      </c>
      <c r="B49" s="189" t="s">
        <v>361</v>
      </c>
      <c r="C49" s="189" t="s">
        <v>300</v>
      </c>
      <c r="D49" s="189" t="s">
        <v>328</v>
      </c>
      <c r="E49" s="189">
        <v>55000</v>
      </c>
      <c r="F49" s="189">
        <v>90</v>
      </c>
      <c r="G49" s="191" t="s">
        <v>329</v>
      </c>
    </row>
    <row r="50" spans="1:7" x14ac:dyDescent="0.25">
      <c r="A50" s="39" t="s">
        <v>2</v>
      </c>
      <c r="B50" s="189" t="s">
        <v>362</v>
      </c>
      <c r="C50" s="189" t="s">
        <v>300</v>
      </c>
      <c r="D50" s="189" t="s">
        <v>328</v>
      </c>
      <c r="E50" s="189">
        <v>58000</v>
      </c>
      <c r="F50" s="189">
        <v>50</v>
      </c>
      <c r="G50" s="191" t="s">
        <v>329</v>
      </c>
    </row>
    <row r="51" spans="1:7" x14ac:dyDescent="0.25">
      <c r="A51" s="39" t="s">
        <v>2</v>
      </c>
      <c r="B51" s="189" t="s">
        <v>363</v>
      </c>
      <c r="C51" s="189" t="s">
        <v>300</v>
      </c>
      <c r="D51" s="189" t="s">
        <v>333</v>
      </c>
      <c r="E51" s="189">
        <v>80</v>
      </c>
      <c r="F51" s="189">
        <v>10</v>
      </c>
      <c r="G51" s="191" t="s">
        <v>329</v>
      </c>
    </row>
    <row r="52" spans="1:7" x14ac:dyDescent="0.25">
      <c r="A52" s="39" t="s">
        <v>2</v>
      </c>
      <c r="B52" s="189" t="s">
        <v>364</v>
      </c>
      <c r="C52" s="189" t="s">
        <v>300</v>
      </c>
      <c r="D52" s="189" t="s">
        <v>333</v>
      </c>
      <c r="E52" s="189">
        <v>140</v>
      </c>
      <c r="F52" s="189">
        <v>1</v>
      </c>
      <c r="G52" s="191" t="s">
        <v>329</v>
      </c>
    </row>
    <row r="53" spans="1:7" x14ac:dyDescent="0.25">
      <c r="A53" s="39" t="s">
        <v>2</v>
      </c>
      <c r="B53" s="189" t="s">
        <v>365</v>
      </c>
      <c r="C53" s="189" t="s">
        <v>304</v>
      </c>
      <c r="D53" s="189" t="s">
        <v>328</v>
      </c>
      <c r="E53" s="189">
        <v>60000</v>
      </c>
      <c r="F53" s="189">
        <v>100</v>
      </c>
      <c r="G53" s="191" t="s">
        <v>329</v>
      </c>
    </row>
    <row r="54" spans="1:7" x14ac:dyDescent="0.25">
      <c r="A54" s="39" t="s">
        <v>2</v>
      </c>
      <c r="B54" s="189" t="s">
        <v>366</v>
      </c>
      <c r="C54" s="189" t="s">
        <v>304</v>
      </c>
      <c r="D54" s="189" t="s">
        <v>328</v>
      </c>
      <c r="E54" s="189">
        <v>63000</v>
      </c>
      <c r="F54" s="189">
        <v>90</v>
      </c>
      <c r="G54" s="191" t="s">
        <v>329</v>
      </c>
    </row>
    <row r="55" spans="1:7" x14ac:dyDescent="0.25">
      <c r="A55" s="39" t="s">
        <v>2</v>
      </c>
      <c r="B55" s="189" t="s">
        <v>367</v>
      </c>
      <c r="C55" s="189" t="s">
        <v>304</v>
      </c>
      <c r="D55" s="189" t="s">
        <v>328</v>
      </c>
      <c r="E55" s="189">
        <v>67000</v>
      </c>
      <c r="F55" s="189">
        <v>50</v>
      </c>
      <c r="G55" s="191" t="s">
        <v>329</v>
      </c>
    </row>
    <row r="56" spans="1:7" x14ac:dyDescent="0.25">
      <c r="A56" s="39" t="s">
        <v>2</v>
      </c>
      <c r="B56" s="189" t="s">
        <v>368</v>
      </c>
      <c r="C56" s="189" t="s">
        <v>304</v>
      </c>
      <c r="D56" s="189" t="s">
        <v>333</v>
      </c>
      <c r="E56" s="189">
        <v>90</v>
      </c>
      <c r="F56" s="189">
        <v>10</v>
      </c>
      <c r="G56" s="191" t="s">
        <v>329</v>
      </c>
    </row>
    <row r="57" spans="1:7" x14ac:dyDescent="0.25">
      <c r="A57" s="39" t="s">
        <v>2</v>
      </c>
      <c r="B57" s="189" t="s">
        <v>369</v>
      </c>
      <c r="C57" s="189" t="s">
        <v>304</v>
      </c>
      <c r="D57" s="189" t="s">
        <v>333</v>
      </c>
      <c r="E57" s="189">
        <v>150</v>
      </c>
      <c r="F57" s="189">
        <v>1</v>
      </c>
      <c r="G57" s="191" t="s">
        <v>329</v>
      </c>
    </row>
    <row r="58" spans="1:7" x14ac:dyDescent="0.25">
      <c r="A58" s="39" t="s">
        <v>2</v>
      </c>
      <c r="B58" s="189" t="s">
        <v>370</v>
      </c>
      <c r="C58" s="189" t="s">
        <v>308</v>
      </c>
      <c r="D58" s="189" t="s">
        <v>328</v>
      </c>
      <c r="E58" s="189">
        <v>70000</v>
      </c>
      <c r="F58" s="189">
        <v>100</v>
      </c>
      <c r="G58" s="191" t="s">
        <v>329</v>
      </c>
    </row>
    <row r="59" spans="1:7" x14ac:dyDescent="0.25">
      <c r="A59" s="39" t="s">
        <v>2</v>
      </c>
      <c r="B59" s="189" t="s">
        <v>371</v>
      </c>
      <c r="C59" s="189" t="s">
        <v>308</v>
      </c>
      <c r="D59" s="189" t="s">
        <v>328</v>
      </c>
      <c r="E59" s="189">
        <v>73000</v>
      </c>
      <c r="F59" s="189">
        <v>90</v>
      </c>
      <c r="G59" s="191" t="s">
        <v>329</v>
      </c>
    </row>
    <row r="60" spans="1:7" x14ac:dyDescent="0.25">
      <c r="A60" s="39" t="s">
        <v>2</v>
      </c>
      <c r="B60" s="189" t="s">
        <v>372</v>
      </c>
      <c r="C60" s="189" t="s">
        <v>308</v>
      </c>
      <c r="D60" s="189" t="s">
        <v>328</v>
      </c>
      <c r="E60" s="189">
        <v>80000</v>
      </c>
      <c r="F60" s="189">
        <v>50</v>
      </c>
      <c r="G60" s="191" t="s">
        <v>329</v>
      </c>
    </row>
    <row r="61" spans="1:7" x14ac:dyDescent="0.25">
      <c r="A61" s="39" t="s">
        <v>2</v>
      </c>
      <c r="B61" s="189" t="s">
        <v>373</v>
      </c>
      <c r="C61" s="189" t="s">
        <v>308</v>
      </c>
      <c r="D61" s="189" t="s">
        <v>333</v>
      </c>
      <c r="E61" s="189">
        <v>100</v>
      </c>
      <c r="F61" s="189">
        <v>10</v>
      </c>
      <c r="G61" s="191" t="s">
        <v>329</v>
      </c>
    </row>
    <row r="62" spans="1:7" x14ac:dyDescent="0.25">
      <c r="A62" s="39" t="s">
        <v>2</v>
      </c>
      <c r="B62" s="189" t="s">
        <v>374</v>
      </c>
      <c r="C62" s="189" t="s">
        <v>308</v>
      </c>
      <c r="D62" s="189" t="s">
        <v>333</v>
      </c>
      <c r="E62" s="189">
        <v>160</v>
      </c>
      <c r="F62" s="189">
        <v>1</v>
      </c>
      <c r="G62" s="191" t="s">
        <v>329</v>
      </c>
    </row>
    <row r="63" spans="1:7" x14ac:dyDescent="0.25">
      <c r="A63" s="39" t="s">
        <v>2</v>
      </c>
      <c r="B63" s="189" t="s">
        <v>375</v>
      </c>
      <c r="C63" s="189" t="s">
        <v>312</v>
      </c>
      <c r="D63" s="189" t="s">
        <v>328</v>
      </c>
      <c r="E63" s="189">
        <v>82000</v>
      </c>
      <c r="F63" s="189">
        <v>100</v>
      </c>
      <c r="G63" s="191" t="s">
        <v>329</v>
      </c>
    </row>
    <row r="64" spans="1:7" x14ac:dyDescent="0.25">
      <c r="A64" s="39" t="s">
        <v>2</v>
      </c>
      <c r="B64" s="189" t="s">
        <v>376</v>
      </c>
      <c r="C64" s="189" t="s">
        <v>312</v>
      </c>
      <c r="D64" s="189" t="s">
        <v>328</v>
      </c>
      <c r="E64" s="189">
        <v>85000</v>
      </c>
      <c r="F64" s="189">
        <v>90</v>
      </c>
      <c r="G64" s="191" t="s">
        <v>329</v>
      </c>
    </row>
    <row r="65" spans="1:7" x14ac:dyDescent="0.25">
      <c r="A65" s="39" t="s">
        <v>2</v>
      </c>
      <c r="B65" s="189" t="s">
        <v>377</v>
      </c>
      <c r="C65" s="189" t="s">
        <v>312</v>
      </c>
      <c r="D65" s="189" t="s">
        <v>328</v>
      </c>
      <c r="E65" s="189">
        <v>89000</v>
      </c>
      <c r="F65" s="189">
        <v>50</v>
      </c>
      <c r="G65" s="191" t="s">
        <v>329</v>
      </c>
    </row>
    <row r="66" spans="1:7" x14ac:dyDescent="0.25">
      <c r="A66" s="39" t="s">
        <v>2</v>
      </c>
      <c r="B66" s="189" t="s">
        <v>378</v>
      </c>
      <c r="C66" s="189" t="s">
        <v>312</v>
      </c>
      <c r="D66" s="189" t="s">
        <v>333</v>
      </c>
      <c r="E66" s="189">
        <v>110</v>
      </c>
      <c r="F66" s="189">
        <v>10</v>
      </c>
      <c r="G66" s="191" t="s">
        <v>329</v>
      </c>
    </row>
    <row r="67" spans="1:7" x14ac:dyDescent="0.25">
      <c r="A67" s="39" t="s">
        <v>2</v>
      </c>
      <c r="B67" s="189" t="s">
        <v>379</v>
      </c>
      <c r="C67" s="189" t="s">
        <v>312</v>
      </c>
      <c r="D67" s="189" t="s">
        <v>333</v>
      </c>
      <c r="E67" s="189">
        <v>170</v>
      </c>
      <c r="F67" s="189">
        <v>1</v>
      </c>
      <c r="G67" s="191" t="s">
        <v>329</v>
      </c>
    </row>
    <row r="68" spans="1:7" x14ac:dyDescent="0.25">
      <c r="A68" s="39" t="s">
        <v>2</v>
      </c>
      <c r="B68" s="189" t="s">
        <v>380</v>
      </c>
      <c r="C68" s="189" t="s">
        <v>316</v>
      </c>
      <c r="D68" s="189" t="s">
        <v>328</v>
      </c>
      <c r="E68" s="189">
        <v>92000</v>
      </c>
      <c r="F68" s="189">
        <v>100</v>
      </c>
      <c r="G68" s="191" t="s">
        <v>329</v>
      </c>
    </row>
    <row r="69" spans="1:7" x14ac:dyDescent="0.25">
      <c r="A69" s="39" t="s">
        <v>2</v>
      </c>
      <c r="B69" s="189" t="s">
        <v>381</v>
      </c>
      <c r="C69" s="189" t="s">
        <v>316</v>
      </c>
      <c r="D69" s="189" t="s">
        <v>328</v>
      </c>
      <c r="E69" s="189">
        <v>95000</v>
      </c>
      <c r="F69" s="189">
        <v>90</v>
      </c>
      <c r="G69" s="191" t="s">
        <v>329</v>
      </c>
    </row>
    <row r="70" spans="1:7" x14ac:dyDescent="0.25">
      <c r="A70" s="39" t="s">
        <v>2</v>
      </c>
      <c r="B70" s="189" t="s">
        <v>382</v>
      </c>
      <c r="C70" s="189" t="s">
        <v>316</v>
      </c>
      <c r="D70" s="189" t="s">
        <v>328</v>
      </c>
      <c r="E70" s="189">
        <v>120000</v>
      </c>
      <c r="F70" s="189">
        <v>50</v>
      </c>
      <c r="G70" s="191" t="s">
        <v>329</v>
      </c>
    </row>
    <row r="71" spans="1:7" x14ac:dyDescent="0.25">
      <c r="A71" s="39" t="s">
        <v>2</v>
      </c>
      <c r="B71" s="189" t="s">
        <v>383</v>
      </c>
      <c r="C71" s="189" t="s">
        <v>316</v>
      </c>
      <c r="D71" s="189" t="s">
        <v>333</v>
      </c>
      <c r="E71" s="189">
        <v>120</v>
      </c>
      <c r="F71" s="189">
        <v>10</v>
      </c>
      <c r="G71" s="191" t="s">
        <v>329</v>
      </c>
    </row>
    <row r="72" spans="1:7" x14ac:dyDescent="0.25">
      <c r="A72" s="44" t="s">
        <v>2</v>
      </c>
      <c r="B72" s="192" t="s">
        <v>384</v>
      </c>
      <c r="C72" s="192" t="s">
        <v>316</v>
      </c>
      <c r="D72" s="192" t="s">
        <v>333</v>
      </c>
      <c r="E72" s="192">
        <v>180</v>
      </c>
      <c r="F72" s="189">
        <v>1</v>
      </c>
      <c r="G72" s="191" t="s">
        <v>329</v>
      </c>
    </row>
  </sheetData>
  <conditionalFormatting sqref="B18:B72">
    <cfRule type="duplicateValues" dxfId="29" priority="1"/>
  </conditionalFormatting>
  <conditionalFormatting sqref="B4:C13">
    <cfRule type="duplicateValues" dxfId="28" priority="2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100</v>
      </c>
    </row>
    <row r="3" spans="3:30" x14ac:dyDescent="0.25">
      <c r="D3" s="63"/>
      <c r="E3" s="276" t="s">
        <v>101</v>
      </c>
      <c r="F3" s="276"/>
      <c r="G3" s="276"/>
      <c r="H3" s="276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100</v>
      </c>
      <c r="F5" s="66">
        <v>150</v>
      </c>
      <c r="G5" s="66">
        <v>200</v>
      </c>
      <c r="H5" s="66">
        <v>250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240</v>
      </c>
      <c r="F7" s="74">
        <v>255</v>
      </c>
      <c r="G7" s="74">
        <v>270</v>
      </c>
      <c r="H7" s="74">
        <v>285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10.1</v>
      </c>
      <c r="AB12">
        <f>ROUND(((E7+E7*(AB6/100))/'special dragons'!AT17)/'special dragons'!AS17,1)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109</v>
      </c>
      <c r="D13" s="83" t="s">
        <v>105</v>
      </c>
      <c r="E13" s="84">
        <v>1</v>
      </c>
      <c r="F13" s="83"/>
      <c r="G13" s="68" t="s">
        <v>102</v>
      </c>
      <c r="H13" s="69">
        <f ca="1">INDIRECT(ADDRESS(5,4+E11)) + (INDIRECT(ADDRESS(5,4+E11)) *(L7/100) *E13)</f>
        <v>105</v>
      </c>
      <c r="J13" s="63" t="s">
        <v>116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116</v>
      </c>
      <c r="AA13">
        <f>ROUND((F7/'special dragons'!AT18)/'special dragons'!AS18,1)</f>
        <v>10.7</v>
      </c>
      <c r="AB13">
        <f>ROUND(((F7+F7*(AB6/100))/'special dragons'!AT18)/'special dragons'!AS18,1)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117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117</v>
      </c>
      <c r="AA14">
        <f>ROUND((G7/'special dragons'!AT19)/'special dragons'!AS19,1)</f>
        <v>11.4</v>
      </c>
      <c r="AB14">
        <f>ROUND(((G7+G7*(AB6/100))/'special dragons'!AT19)/'special dragons'!AS19,1)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*E15))/INDIRECT(ADDRESS(16+E11,46,1,1,"special dragons")))/INDIRECT(ADDRESS(16+E11,45,1,1,"special dragons")),1)</f>
        <v>10.1</v>
      </c>
      <c r="J15" s="63" t="s">
        <v>118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118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118</v>
      </c>
      <c r="AA15">
        <f>ROUND((H7/'special dragons'!AT20)/'special dragons'!AS20,1)</f>
        <v>12</v>
      </c>
      <c r="AB15">
        <f>ROUND(((H7+H7*(AB6/100))/'special dragons'!AT20)/'special dragons'!AS20,1)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122</v>
      </c>
      <c r="E16" s="89">
        <f>SUM(E13:E15)</f>
        <v>1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5" priority="5">
      <formula>E13&gt;$L$4</formula>
    </cfRule>
  </conditionalFormatting>
  <conditionalFormatting sqref="E13">
    <cfRule type="expression" dxfId="14" priority="3">
      <formula>$E$13&gt;$L$4</formula>
    </cfRule>
  </conditionalFormatting>
  <conditionalFormatting sqref="E14">
    <cfRule type="expression" dxfId="13" priority="2">
      <formula>$E$14&gt;$T$4</formula>
    </cfRule>
  </conditionalFormatting>
  <conditionalFormatting sqref="E15">
    <cfRule type="expression" dxfId="12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140</v>
      </c>
    </row>
    <row r="3" spans="3:30" x14ac:dyDescent="0.25">
      <c r="D3" s="63"/>
      <c r="E3" s="276" t="s">
        <v>101</v>
      </c>
      <c r="F3" s="276"/>
      <c r="G3" s="276"/>
      <c r="H3" s="276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175</v>
      </c>
      <c r="F5" s="66">
        <v>250</v>
      </c>
      <c r="G5" s="66">
        <v>300</v>
      </c>
      <c r="H5" s="66">
        <v>400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100</v>
      </c>
      <c r="F7" s="74">
        <v>110</v>
      </c>
      <c r="G7" s="74">
        <v>120</v>
      </c>
      <c r="H7" s="74">
        <v>130</v>
      </c>
      <c r="K7" t="s">
        <v>112</v>
      </c>
      <c r="L7">
        <f>ROUND((L6-L5)/L4,1)</f>
        <v>5</v>
      </c>
      <c r="M7" t="s">
        <v>137</v>
      </c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142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dragons'!AT13)/'special dragons'!AS13,1)</f>
        <v>13.3</v>
      </c>
      <c r="AB12">
        <f>ROUND(((E7+E7*(AB6/100))/'special dragons'!AT13)/'special dragons'!AS13,1)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175</v>
      </c>
      <c r="J13" s="63" t="s">
        <v>116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3" t="s">
        <v>116</v>
      </c>
      <c r="AA13">
        <f>ROUND((F7/'special dragons'!AT14)/'special dragons'!AS14,1)</f>
        <v>14.7</v>
      </c>
      <c r="AB13">
        <f>ROUND(((F7+F7*(AB6/100))/'special dragons'!AT14)/'special dragons'!AS14,1)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3" t="s">
        <v>117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3" t="s">
        <v>117</v>
      </c>
      <c r="AA14">
        <f>ROUND((G7/'special dragons'!AT15)/'special dragons'!AS15,1)</f>
        <v>16</v>
      </c>
      <c r="AB14">
        <f>ROUND(((G7+G7*(AB6/100))/'special dragons'!AT15)/'special dragons'!AS15,1)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*E15))/INDIRECT(ADDRESS(12+E11,46,1,1,"special dragons")))/INDIRECT(ADDRESS(12+E11,45,1,1,"special dragons")),1)</f>
        <v>13.3</v>
      </c>
      <c r="J15" s="63" t="s">
        <v>118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3" t="s">
        <v>118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3" t="s">
        <v>118</v>
      </c>
      <c r="AA15">
        <f>ROUND((H7/'special dragons'!AT16)/'special dragons'!AS16,1)</f>
        <v>17.3</v>
      </c>
      <c r="AB15">
        <f>ROUND(((H7+H7*(AB6/100))/'special dragons'!AT16)/'special dragons'!AS16,1)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15" x14ac:dyDescent="0.25">
      <c r="C33" s="82"/>
      <c r="D33" s="83"/>
      <c r="E33" s="83"/>
      <c r="F33" s="83"/>
      <c r="G33" s="83"/>
      <c r="H33" s="71"/>
    </row>
    <row r="34" spans="3:15" x14ac:dyDescent="0.25">
      <c r="C34" s="82"/>
      <c r="D34" s="83"/>
      <c r="E34" s="83"/>
      <c r="F34" s="83"/>
      <c r="G34" s="83"/>
      <c r="H34" s="71"/>
    </row>
    <row r="35" spans="3:15" x14ac:dyDescent="0.25">
      <c r="C35" s="82"/>
      <c r="D35" s="83"/>
      <c r="E35" s="83"/>
      <c r="F35" s="83"/>
      <c r="G35" s="83"/>
      <c r="H35" s="71"/>
      <c r="N35" s="107"/>
      <c r="O35" s="107"/>
    </row>
    <row r="36" spans="3:15" x14ac:dyDescent="0.25">
      <c r="C36" s="82"/>
      <c r="D36" s="83"/>
      <c r="E36" s="83"/>
      <c r="F36" s="83"/>
      <c r="G36" s="83"/>
      <c r="H36" s="71"/>
      <c r="N36" s="107"/>
      <c r="O36" s="107"/>
    </row>
    <row r="37" spans="3:15" x14ac:dyDescent="0.25">
      <c r="C37" s="82"/>
      <c r="D37" s="83"/>
      <c r="E37" s="83"/>
      <c r="F37" s="83"/>
      <c r="G37" s="83"/>
      <c r="H37" s="71"/>
      <c r="N37" s="107"/>
      <c r="O37" s="107"/>
    </row>
    <row r="38" spans="3:15" x14ac:dyDescent="0.25">
      <c r="C38" s="82"/>
      <c r="D38" s="83"/>
      <c r="E38" s="83"/>
      <c r="F38" s="83"/>
      <c r="G38" s="83"/>
      <c r="H38" s="71"/>
      <c r="N38" s="107"/>
      <c r="O38" s="108"/>
    </row>
    <row r="39" spans="3:15" x14ac:dyDescent="0.25">
      <c r="C39" s="82"/>
      <c r="D39" s="83"/>
      <c r="E39" s="83"/>
      <c r="F39" s="83"/>
      <c r="G39" s="83"/>
      <c r="H39" s="71"/>
    </row>
    <row r="40" spans="3:15" x14ac:dyDescent="0.25">
      <c r="C40" s="82"/>
      <c r="D40" s="83"/>
      <c r="E40" s="83"/>
      <c r="F40" s="83"/>
      <c r="G40" s="83"/>
      <c r="H40" s="71"/>
    </row>
    <row r="41" spans="3:15" x14ac:dyDescent="0.25">
      <c r="C41" s="82"/>
      <c r="D41" s="83"/>
      <c r="E41" s="83"/>
      <c r="F41" s="83"/>
      <c r="G41" s="83"/>
      <c r="H41" s="71"/>
    </row>
    <row r="42" spans="3:15" x14ac:dyDescent="0.25">
      <c r="C42" s="82"/>
      <c r="D42" s="83"/>
      <c r="E42" s="83"/>
      <c r="F42" s="83"/>
      <c r="G42" s="83"/>
      <c r="H42" s="71"/>
    </row>
    <row r="43" spans="3:15" x14ac:dyDescent="0.25">
      <c r="C43" s="82"/>
      <c r="D43" s="83"/>
      <c r="E43" s="83"/>
      <c r="F43" s="83"/>
      <c r="G43" s="83"/>
      <c r="H43" s="71"/>
    </row>
    <row r="44" spans="3:15" x14ac:dyDescent="0.25">
      <c r="C44" s="82"/>
      <c r="D44" s="83"/>
      <c r="E44" s="83"/>
      <c r="F44" s="83"/>
      <c r="G44" s="83"/>
      <c r="H44" s="71"/>
    </row>
    <row r="45" spans="3:15" x14ac:dyDescent="0.25">
      <c r="C45" s="82"/>
      <c r="D45" s="83"/>
      <c r="E45" s="83"/>
      <c r="F45" s="83"/>
      <c r="G45" s="83"/>
      <c r="H45" s="71"/>
    </row>
    <row r="46" spans="3:15" x14ac:dyDescent="0.25">
      <c r="C46" s="82"/>
      <c r="D46" s="83"/>
      <c r="E46" s="83"/>
      <c r="F46" s="83"/>
      <c r="G46" s="83"/>
      <c r="H46" s="71"/>
    </row>
    <row r="47" spans="3:15" x14ac:dyDescent="0.25">
      <c r="C47" s="82"/>
      <c r="D47" s="83"/>
      <c r="E47" s="83"/>
      <c r="F47" s="83"/>
      <c r="G47" s="83"/>
      <c r="H47" s="71"/>
    </row>
    <row r="48" spans="3:15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1" priority="4">
      <formula>E13&gt;$L$4</formula>
    </cfRule>
  </conditionalFormatting>
  <conditionalFormatting sqref="E13">
    <cfRule type="expression" dxfId="10" priority="3">
      <formula>$E$13&gt;$L$4</formula>
    </cfRule>
  </conditionalFormatting>
  <conditionalFormatting sqref="E14">
    <cfRule type="expression" dxfId="9" priority="2">
      <formula>$E$14&gt;$T$4</formula>
    </cfRule>
  </conditionalFormatting>
  <conditionalFormatting sqref="E15">
    <cfRule type="expression" dxfId="8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5" sqref="H1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232</v>
      </c>
    </row>
    <row r="3" spans="3:30" x14ac:dyDescent="0.25">
      <c r="D3" s="63"/>
      <c r="E3" s="276" t="s">
        <v>101</v>
      </c>
      <c r="F3" s="276"/>
      <c r="G3" s="276"/>
      <c r="H3" s="276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150</v>
      </c>
      <c r="F5" s="66">
        <v>225</v>
      </c>
      <c r="G5" s="66">
        <v>275</v>
      </c>
      <c r="H5" s="66">
        <v>325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300</v>
      </c>
      <c r="F7" s="74">
        <v>315</v>
      </c>
      <c r="G7" s="74">
        <v>330</v>
      </c>
      <c r="H7" s="74">
        <v>345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150</v>
      </c>
      <c r="L12">
        <f>E5+E5*(L6/100)</f>
        <v>300</v>
      </c>
      <c r="M12">
        <f>L12-K12</f>
        <v>150</v>
      </c>
      <c r="N12">
        <f>(K12*$L$7)/100</f>
        <v>7.5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12.6</v>
      </c>
      <c r="AB12">
        <f>ROUND(((E7+E7*(AB6/100))/'special dragons'!AT17)/'special dragons'!AS17,1)</f>
        <v>20.2</v>
      </c>
      <c r="AC12">
        <f>AB12-AA12</f>
        <v>7.6</v>
      </c>
      <c r="AD12">
        <f>(AA12*$AB$7)/100</f>
        <v>0.37799999999999995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150</v>
      </c>
      <c r="J13" s="63" t="s">
        <v>116</v>
      </c>
      <c r="K13">
        <f>F5</f>
        <v>225</v>
      </c>
      <c r="L13">
        <f>F5+F5*(L6/100)</f>
        <v>450</v>
      </c>
      <c r="M13">
        <f>L13-K13</f>
        <v>225</v>
      </c>
      <c r="N13">
        <f>(K13*$L$7)/100</f>
        <v>11.25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dragons'!AT18)/'special dragons'!AS18,1)</f>
        <v>13.3</v>
      </c>
      <c r="AB13">
        <f>ROUND(((F7+F7*(AB6/100))/'special dragons'!AT18)/'special dragons'!AS18,1)</f>
        <v>21.2</v>
      </c>
      <c r="AC13">
        <f>AB13-AA13</f>
        <v>7.8999999999999986</v>
      </c>
      <c r="AD13">
        <f t="shared" ref="AD13:AD15" si="2">(AA13*$AB$7)/100</f>
        <v>0.39900000000000008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275</v>
      </c>
      <c r="L14">
        <f>G5+G5*(L6/100)</f>
        <v>550</v>
      </c>
      <c r="M14">
        <f t="shared" ref="M14:M15" si="3">L14-K14</f>
        <v>275</v>
      </c>
      <c r="N14">
        <f t="shared" ref="N14:N15" si="4">(K14*$L$7)/100</f>
        <v>13.75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dragons'!AT19)/'special dragons'!AS19,1)</f>
        <v>13.9</v>
      </c>
      <c r="AB14">
        <f>ROUND(((G7+G7*(AB6/100))/'special dragons'!AT19)/'special dragons'!AS19,1)</f>
        <v>22.2</v>
      </c>
      <c r="AC14">
        <f>AB14-AA14</f>
        <v>8.2999999999999989</v>
      </c>
      <c r="AD14">
        <f t="shared" si="2"/>
        <v>0.41700000000000004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*E15))/INDIRECT(ADDRESS(20+E11,46,1,1,"special dragons")))/INDIRECT(ADDRESS(20+E11,45,1,1,"special dragons")),1)</f>
        <v>12.6</v>
      </c>
      <c r="J15" s="63" t="s">
        <v>118</v>
      </c>
      <c r="K15">
        <f>H5</f>
        <v>325</v>
      </c>
      <c r="L15">
        <f>H5+H5*(L6/100)</f>
        <v>650</v>
      </c>
      <c r="M15">
        <f t="shared" si="3"/>
        <v>325</v>
      </c>
      <c r="N15">
        <f t="shared" si="4"/>
        <v>16.25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dragons'!AT20)/'special dragons'!AS20,1)</f>
        <v>14.5</v>
      </c>
      <c r="AB15">
        <f>ROUND(((H7+H7*(AB6/100))/'special dragons'!AT20)/'special dragons'!AS20,1)</f>
        <v>23.2</v>
      </c>
      <c r="AC15">
        <f>AB15-AA15</f>
        <v>8.6999999999999993</v>
      </c>
      <c r="AD15">
        <f t="shared" si="2"/>
        <v>0.435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7" priority="4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abSelected="1" workbookViewId="0">
      <selection activeCell="AA12" sqref="AA12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385</v>
      </c>
    </row>
    <row r="3" spans="3:30" x14ac:dyDescent="0.25">
      <c r="D3" s="63"/>
      <c r="E3" s="276" t="s">
        <v>101</v>
      </c>
      <c r="F3" s="276"/>
      <c r="G3" s="276"/>
      <c r="H3" s="276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200</v>
      </c>
      <c r="F5" s="66">
        <v>275</v>
      </c>
      <c r="G5" s="66">
        <v>325</v>
      </c>
      <c r="H5" s="66">
        <v>425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I6" t="s">
        <v>390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260</v>
      </c>
      <c r="F7" s="74">
        <v>275</v>
      </c>
      <c r="G7" s="74">
        <v>300</v>
      </c>
      <c r="H7" s="74">
        <v>315</v>
      </c>
      <c r="J7" t="s">
        <v>390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200</v>
      </c>
      <c r="L12">
        <f>E5+E5*(L6/100)</f>
        <v>400</v>
      </c>
      <c r="M12">
        <f>L12-K12</f>
        <v>200</v>
      </c>
      <c r="N12">
        <f>(K12*$L$7)/100</f>
        <v>10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10.9</v>
      </c>
      <c r="AB12">
        <f>ROUND(((E7+E7*(AB6/100))/'special dragons'!AT17)/'special dragons'!AS17,1)</f>
        <v>17.5</v>
      </c>
      <c r="AC12">
        <f>AB12-AA12</f>
        <v>6.6</v>
      </c>
      <c r="AD12">
        <f>(AA12*$AB$7)/100</f>
        <v>0.32700000000000001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200</v>
      </c>
      <c r="J13" s="63" t="s">
        <v>116</v>
      </c>
      <c r="K13">
        <f>F5</f>
        <v>275</v>
      </c>
      <c r="L13">
        <f>F5+F5*(L6/100)</f>
        <v>550</v>
      </c>
      <c r="M13">
        <f>L13-K13</f>
        <v>275</v>
      </c>
      <c r="N13">
        <f>(K13*$L$7)/100</f>
        <v>13.75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dragons'!AT18)/'special dragons'!AS18,1)</f>
        <v>11.6</v>
      </c>
      <c r="AB13">
        <f>ROUND(((F7+F7*(AB6/100))/'special dragons'!AT18)/'special dragons'!AS18,1)</f>
        <v>18.5</v>
      </c>
      <c r="AC13">
        <f>AB13-AA13</f>
        <v>6.9</v>
      </c>
      <c r="AD13">
        <f t="shared" ref="AD13:AD15" si="2">(AA13*$AB$7)/100</f>
        <v>0.34799999999999998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325</v>
      </c>
      <c r="L14">
        <f>G5+G5*(L6/100)</f>
        <v>650</v>
      </c>
      <c r="M14">
        <f t="shared" ref="M14:M15" si="3">L14-K14</f>
        <v>325</v>
      </c>
      <c r="N14">
        <f t="shared" ref="N14:N15" si="4">(K14*$L$7)/100</f>
        <v>16.25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dragons'!AT19)/'special dragons'!AS19,1)</f>
        <v>12.6</v>
      </c>
      <c r="AB14">
        <f>ROUND(((G7+G7*(AB6/100))/'special dragons'!AT19)/'special dragons'!AS19,1)</f>
        <v>20.2</v>
      </c>
      <c r="AC14">
        <f>AB14-AA14</f>
        <v>7.6</v>
      </c>
      <c r="AD14">
        <f t="shared" si="2"/>
        <v>0.37799999999999995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*E15))/INDIRECT(ADDRESS(24+E11,46,1,1,"special dragons")))/INDIRECT(ADDRESS(24+E11,45,1,1,"special dragons")),1)</f>
        <v>10.9</v>
      </c>
      <c r="J15" s="63" t="s">
        <v>118</v>
      </c>
      <c r="K15">
        <f>H5</f>
        <v>425</v>
      </c>
      <c r="L15">
        <f>H5+H5*(L6/100)</f>
        <v>850</v>
      </c>
      <c r="M15">
        <f t="shared" si="3"/>
        <v>425</v>
      </c>
      <c r="N15">
        <f t="shared" si="4"/>
        <v>21.25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dragons'!AT20)/'special dragons'!AS20,1)</f>
        <v>13.3</v>
      </c>
      <c r="AB15">
        <f>ROUND(((H7+H7*(AB6/100))/'special dragons'!AT20)/'special dragons'!AS20,1)</f>
        <v>21.2</v>
      </c>
      <c r="AC15">
        <f>AB15-AA15</f>
        <v>7.8999999999999986</v>
      </c>
      <c r="AD15">
        <f t="shared" si="2"/>
        <v>0.39900000000000008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27" x14ac:dyDescent="0.25">
      <c r="C49" s="82"/>
      <c r="D49" s="83"/>
      <c r="E49" s="83"/>
      <c r="F49" s="83"/>
      <c r="G49" s="83"/>
      <c r="H49" s="71"/>
    </row>
    <row r="50" spans="3:27" x14ac:dyDescent="0.25">
      <c r="C50" s="82"/>
      <c r="D50" s="83"/>
      <c r="E50" s="83"/>
      <c r="F50" s="83"/>
      <c r="G50" s="83"/>
      <c r="H50" s="71"/>
    </row>
    <row r="51" spans="3:27" x14ac:dyDescent="0.25">
      <c r="C51" s="82"/>
      <c r="D51" s="83"/>
      <c r="E51" s="83"/>
      <c r="F51" s="83"/>
      <c r="G51" s="83"/>
      <c r="H51" s="71"/>
    </row>
    <row r="52" spans="3:27" x14ac:dyDescent="0.25">
      <c r="C52" s="82"/>
      <c r="D52" s="83"/>
      <c r="E52" s="83"/>
      <c r="F52" s="83"/>
      <c r="G52" s="83"/>
      <c r="H52" s="71"/>
    </row>
    <row r="53" spans="3:27" x14ac:dyDescent="0.25">
      <c r="C53" s="82"/>
      <c r="D53" s="83"/>
      <c r="E53" s="83"/>
      <c r="F53" s="83"/>
      <c r="G53" s="83"/>
      <c r="H53" s="71"/>
    </row>
    <row r="54" spans="3:27" x14ac:dyDescent="0.25">
      <c r="C54" s="82"/>
      <c r="D54" s="83"/>
      <c r="E54" s="83"/>
      <c r="F54" s="83"/>
      <c r="G54" s="83"/>
      <c r="H54" s="71"/>
    </row>
    <row r="55" spans="3:27" x14ac:dyDescent="0.25">
      <c r="C55" s="82"/>
      <c r="D55" s="83"/>
      <c r="E55" s="83"/>
      <c r="F55" s="83"/>
      <c r="G55" s="83"/>
      <c r="H55" s="71"/>
      <c r="AA55" t="s">
        <v>389</v>
      </c>
    </row>
    <row r="56" spans="3:27" x14ac:dyDescent="0.25">
      <c r="C56" s="82"/>
      <c r="D56" s="83"/>
      <c r="E56" s="83"/>
      <c r="F56" s="83"/>
      <c r="G56" s="83"/>
      <c r="H56" s="71"/>
    </row>
    <row r="57" spans="3:27" x14ac:dyDescent="0.25">
      <c r="C57" s="82"/>
      <c r="D57" s="83"/>
      <c r="E57" s="83"/>
      <c r="F57" s="83"/>
      <c r="G57" s="83"/>
      <c r="H57" s="71"/>
    </row>
    <row r="58" spans="3:27" x14ac:dyDescent="0.25">
      <c r="C58" s="82"/>
      <c r="D58" s="83"/>
      <c r="E58" s="83"/>
      <c r="F58" s="83"/>
      <c r="G58" s="83"/>
      <c r="H58" s="71"/>
    </row>
    <row r="59" spans="3:27" x14ac:dyDescent="0.25">
      <c r="C59" s="82"/>
      <c r="D59" s="83"/>
      <c r="E59" s="83"/>
      <c r="F59" s="83"/>
      <c r="G59" s="83"/>
      <c r="H59" s="71"/>
    </row>
    <row r="60" spans="3:27" x14ac:dyDescent="0.25">
      <c r="C60" s="82"/>
      <c r="D60" s="83"/>
      <c r="E60" s="83"/>
      <c r="F60" s="83"/>
      <c r="G60" s="83"/>
      <c r="H60" s="71"/>
    </row>
    <row r="61" spans="3:27" x14ac:dyDescent="0.25">
      <c r="C61" s="82"/>
      <c r="D61" s="83"/>
      <c r="E61" s="83"/>
      <c r="F61" s="83"/>
      <c r="G61" s="83"/>
      <c r="H61" s="71"/>
    </row>
    <row r="62" spans="3:27" x14ac:dyDescent="0.25">
      <c r="C62" s="82"/>
      <c r="D62" s="83"/>
      <c r="E62" s="83"/>
      <c r="F62" s="83"/>
      <c r="G62" s="83"/>
      <c r="H62" s="71"/>
    </row>
    <row r="63" spans="3:27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AF33"/>
  <sheetViews>
    <sheetView workbookViewId="0">
      <selection activeCell="G20" sqref="G20"/>
    </sheetView>
  </sheetViews>
  <sheetFormatPr defaultRowHeight="15" x14ac:dyDescent="0.25"/>
  <cols>
    <col min="6" max="6" width="11.5703125" customWidth="1"/>
    <col min="13" max="13" width="8.85546875" customWidth="1"/>
  </cols>
  <sheetData>
    <row r="4" spans="5:32" x14ac:dyDescent="0.25">
      <c r="G4" s="88" t="s">
        <v>130</v>
      </c>
      <c r="H4" s="88" t="s">
        <v>131</v>
      </c>
      <c r="I4" s="88" t="s">
        <v>125</v>
      </c>
      <c r="N4" s="88" t="s">
        <v>130</v>
      </c>
      <c r="O4" s="88" t="s">
        <v>131</v>
      </c>
      <c r="P4" s="88" t="s">
        <v>125</v>
      </c>
      <c r="U4" s="88" t="s">
        <v>130</v>
      </c>
      <c r="V4" s="88" t="s">
        <v>131</v>
      </c>
      <c r="W4" s="88" t="s">
        <v>125</v>
      </c>
      <c r="AB4" s="88" t="s">
        <v>130</v>
      </c>
      <c r="AC4" s="88" t="s">
        <v>131</v>
      </c>
      <c r="AD4" s="88" t="s">
        <v>125</v>
      </c>
    </row>
    <row r="5" spans="5:32" x14ac:dyDescent="0.25">
      <c r="F5" t="s">
        <v>129</v>
      </c>
      <c r="G5">
        <v>120</v>
      </c>
      <c r="H5">
        <v>112.5</v>
      </c>
      <c r="I5">
        <v>11.15</v>
      </c>
      <c r="M5" t="s">
        <v>129</v>
      </c>
      <c r="N5">
        <v>120</v>
      </c>
      <c r="O5">
        <v>112.5</v>
      </c>
      <c r="P5">
        <v>11.15</v>
      </c>
      <c r="T5" t="s">
        <v>129</v>
      </c>
      <c r="U5">
        <v>120</v>
      </c>
      <c r="V5">
        <v>112.5</v>
      </c>
      <c r="W5">
        <v>11.15</v>
      </c>
      <c r="AA5" t="s">
        <v>129</v>
      </c>
      <c r="AB5">
        <v>120</v>
      </c>
      <c r="AC5">
        <v>112.5</v>
      </c>
      <c r="AD5">
        <v>11.15</v>
      </c>
    </row>
    <row r="6" spans="5:32" x14ac:dyDescent="0.25">
      <c r="F6" t="s">
        <v>132</v>
      </c>
      <c r="G6">
        <v>240</v>
      </c>
      <c r="H6">
        <v>112.5</v>
      </c>
      <c r="I6">
        <v>14.15</v>
      </c>
      <c r="M6" t="s">
        <v>132</v>
      </c>
      <c r="N6">
        <v>240</v>
      </c>
      <c r="O6">
        <v>112.5</v>
      </c>
      <c r="P6">
        <v>14.15</v>
      </c>
      <c r="T6" t="s">
        <v>132</v>
      </c>
      <c r="U6">
        <v>240</v>
      </c>
      <c r="V6">
        <v>112.5</v>
      </c>
      <c r="W6">
        <v>14.15</v>
      </c>
      <c r="AA6" t="s">
        <v>132</v>
      </c>
      <c r="AB6">
        <v>240</v>
      </c>
      <c r="AC6">
        <v>112.5</v>
      </c>
      <c r="AD6">
        <v>14.15</v>
      </c>
    </row>
    <row r="7" spans="5:32" x14ac:dyDescent="0.25">
      <c r="F7" t="s">
        <v>133</v>
      </c>
      <c r="G7">
        <v>365</v>
      </c>
      <c r="H7">
        <v>112.5</v>
      </c>
      <c r="I7">
        <v>14.8</v>
      </c>
      <c r="M7" t="s">
        <v>133</v>
      </c>
      <c r="N7">
        <v>365</v>
      </c>
      <c r="O7">
        <v>112.5</v>
      </c>
      <c r="P7">
        <v>14.8</v>
      </c>
      <c r="T7" t="s">
        <v>133</v>
      </c>
      <c r="U7">
        <v>365</v>
      </c>
      <c r="V7">
        <v>112.5</v>
      </c>
      <c r="W7">
        <v>14.8</v>
      </c>
      <c r="AA7" t="s">
        <v>133</v>
      </c>
      <c r="AB7">
        <v>365</v>
      </c>
      <c r="AC7">
        <v>112.5</v>
      </c>
      <c r="AD7">
        <v>14.8</v>
      </c>
    </row>
    <row r="8" spans="5:32" x14ac:dyDescent="0.25">
      <c r="F8" t="s">
        <v>134</v>
      </c>
      <c r="G8">
        <v>410</v>
      </c>
      <c r="H8">
        <v>112.5</v>
      </c>
      <c r="I8">
        <v>15.25</v>
      </c>
      <c r="M8" t="s">
        <v>134</v>
      </c>
      <c r="N8">
        <v>410</v>
      </c>
      <c r="O8">
        <v>112.5</v>
      </c>
      <c r="P8">
        <v>15.25</v>
      </c>
      <c r="T8" t="s">
        <v>134</v>
      </c>
      <c r="U8">
        <v>410</v>
      </c>
      <c r="V8">
        <v>112.5</v>
      </c>
      <c r="W8">
        <v>15.25</v>
      </c>
      <c r="AA8" t="s">
        <v>134</v>
      </c>
      <c r="AB8">
        <v>410</v>
      </c>
      <c r="AC8">
        <v>112.5</v>
      </c>
      <c r="AD8">
        <v>15.25</v>
      </c>
    </row>
    <row r="9" spans="5:32" x14ac:dyDescent="0.25">
      <c r="F9" t="s">
        <v>135</v>
      </c>
      <c r="G9">
        <f ca="1">Electric!H13</f>
        <v>105</v>
      </c>
      <c r="H9">
        <f ca="1">Electric!H14</f>
        <v>100</v>
      </c>
      <c r="I9">
        <f ca="1">Electric!H15</f>
        <v>10.1</v>
      </c>
      <c r="M9" t="s">
        <v>231</v>
      </c>
      <c r="N9">
        <f ca="1">Helicopter!H13</f>
        <v>175</v>
      </c>
      <c r="O9">
        <f ca="1">Helicopter!H14</f>
        <v>100</v>
      </c>
      <c r="P9">
        <f ca="1">Helicopter!H15</f>
        <v>13.3</v>
      </c>
      <c r="T9" t="s">
        <v>233</v>
      </c>
      <c r="U9">
        <f ca="1">Sonic!H13</f>
        <v>150</v>
      </c>
      <c r="V9">
        <f ca="1">Sonic!H14</f>
        <v>100</v>
      </c>
      <c r="W9">
        <f ca="1">Sonic!H15</f>
        <v>12.6</v>
      </c>
      <c r="AA9" t="s">
        <v>386</v>
      </c>
      <c r="AB9">
        <f ca="1">'Ice Dragon'!$H$13</f>
        <v>200</v>
      </c>
      <c r="AC9">
        <f ca="1">'Ice Dragon'!$H$14</f>
        <v>100</v>
      </c>
      <c r="AD9">
        <f ca="1">'Ice Dragon'!$H$15</f>
        <v>10.9</v>
      </c>
    </row>
    <row r="15" spans="5:32" x14ac:dyDescent="0.25">
      <c r="F15" t="s">
        <v>270</v>
      </c>
      <c r="G15" t="s">
        <v>260</v>
      </c>
      <c r="H15" t="s">
        <v>261</v>
      </c>
      <c r="I15" t="s">
        <v>262</v>
      </c>
      <c r="J15" t="s">
        <v>263</v>
      </c>
      <c r="Q15" t="s">
        <v>126</v>
      </c>
      <c r="R15" t="s">
        <v>260</v>
      </c>
      <c r="S15" t="s">
        <v>261</v>
      </c>
      <c r="T15" t="s">
        <v>262</v>
      </c>
      <c r="U15" t="s">
        <v>263</v>
      </c>
      <c r="AB15" t="s">
        <v>271</v>
      </c>
      <c r="AC15" t="s">
        <v>260</v>
      </c>
      <c r="AD15" t="s">
        <v>261</v>
      </c>
      <c r="AE15" t="s">
        <v>262</v>
      </c>
      <c r="AF15" t="s">
        <v>263</v>
      </c>
    </row>
    <row r="16" spans="5:32" x14ac:dyDescent="0.25">
      <c r="E16" t="s">
        <v>266</v>
      </c>
      <c r="F16" t="s">
        <v>135</v>
      </c>
      <c r="G16">
        <f>Electric!L12</f>
        <v>200</v>
      </c>
      <c r="H16">
        <f>Electric!L13</f>
        <v>300</v>
      </c>
      <c r="I16">
        <f>Electric!L14</f>
        <v>400</v>
      </c>
      <c r="J16">
        <f>Electric!L15</f>
        <v>500</v>
      </c>
      <c r="P16" t="s">
        <v>266</v>
      </c>
      <c r="Q16" t="s">
        <v>135</v>
      </c>
      <c r="R16">
        <f>Electric!T12</f>
        <v>160</v>
      </c>
      <c r="S16">
        <f>Electric!T13</f>
        <v>192</v>
      </c>
      <c r="T16">
        <f>Electric!T14</f>
        <v>224</v>
      </c>
      <c r="U16">
        <f>Electric!T15</f>
        <v>256</v>
      </c>
      <c r="AA16" t="s">
        <v>266</v>
      </c>
      <c r="AB16" t="s">
        <v>135</v>
      </c>
      <c r="AC16">
        <f>Electric!AB12</f>
        <v>16.2</v>
      </c>
      <c r="AD16">
        <f>Electric!AB13</f>
        <v>17.2</v>
      </c>
      <c r="AE16">
        <f>Electric!AB14</f>
        <v>18.2</v>
      </c>
      <c r="AF16">
        <f>Electric!AB15</f>
        <v>19.2</v>
      </c>
    </row>
    <row r="17" spans="5:32" x14ac:dyDescent="0.25">
      <c r="E17" t="s">
        <v>267</v>
      </c>
      <c r="F17" t="s">
        <v>267</v>
      </c>
      <c r="G17">
        <f>Electric!K12</f>
        <v>100</v>
      </c>
      <c r="H17">
        <f>Electric!K13</f>
        <v>150</v>
      </c>
      <c r="I17">
        <f>Electric!K14</f>
        <v>200</v>
      </c>
      <c r="J17">
        <f>Electric!K15</f>
        <v>250</v>
      </c>
      <c r="P17" t="s">
        <v>267</v>
      </c>
      <c r="Q17" t="s">
        <v>267</v>
      </c>
      <c r="R17">
        <f>Electric!S12</f>
        <v>100</v>
      </c>
      <c r="S17">
        <f>Electric!S13</f>
        <v>120</v>
      </c>
      <c r="T17">
        <f>Electric!S14</f>
        <v>140</v>
      </c>
      <c r="U17">
        <f>Electric!S15</f>
        <v>160</v>
      </c>
      <c r="AA17" t="s">
        <v>267</v>
      </c>
      <c r="AB17" t="s">
        <v>267</v>
      </c>
      <c r="AC17">
        <f>Electric!AA12</f>
        <v>10.1</v>
      </c>
      <c r="AD17">
        <f>Electric!AA13</f>
        <v>10.7</v>
      </c>
      <c r="AE17">
        <f>Electric!AA14</f>
        <v>11.4</v>
      </c>
      <c r="AF17">
        <f>Electric!AA15</f>
        <v>12</v>
      </c>
    </row>
    <row r="18" spans="5:32" x14ac:dyDescent="0.25">
      <c r="E18" t="s">
        <v>264</v>
      </c>
      <c r="F18" t="s">
        <v>231</v>
      </c>
      <c r="G18">
        <f>Helicopter!L12</f>
        <v>350</v>
      </c>
      <c r="H18">
        <f>Helicopter!L13</f>
        <v>500</v>
      </c>
      <c r="I18">
        <f>Helicopter!L14</f>
        <v>600</v>
      </c>
      <c r="J18">
        <f>Helicopter!L15</f>
        <v>800</v>
      </c>
      <c r="P18" t="s">
        <v>264</v>
      </c>
      <c r="Q18" t="s">
        <v>231</v>
      </c>
      <c r="R18">
        <f>Helicopter!T12</f>
        <v>160</v>
      </c>
      <c r="S18">
        <f>Helicopter!T13</f>
        <v>192</v>
      </c>
      <c r="T18">
        <f>Helicopter!T14</f>
        <v>224</v>
      </c>
      <c r="U18">
        <f>Helicopter!T15</f>
        <v>256</v>
      </c>
      <c r="AA18" t="s">
        <v>264</v>
      </c>
      <c r="AB18" t="s">
        <v>231</v>
      </c>
      <c r="AC18">
        <f>Helicopter!AB12</f>
        <v>21.3</v>
      </c>
      <c r="AD18">
        <f>Helicopter!AB13</f>
        <v>23.5</v>
      </c>
      <c r="AE18">
        <f>Helicopter!AB14</f>
        <v>25.6</v>
      </c>
      <c r="AF18">
        <f>Helicopter!AB15</f>
        <v>27.7</v>
      </c>
    </row>
    <row r="19" spans="5:32" x14ac:dyDescent="0.25">
      <c r="E19" t="s">
        <v>265</v>
      </c>
      <c r="F19" t="s">
        <v>265</v>
      </c>
      <c r="G19">
        <f>Helicopter!K12</f>
        <v>175</v>
      </c>
      <c r="H19">
        <f>Helicopter!K13</f>
        <v>250</v>
      </c>
      <c r="I19">
        <f>Helicopter!K14</f>
        <v>300</v>
      </c>
      <c r="J19">
        <f>Helicopter!K15</f>
        <v>400</v>
      </c>
      <c r="P19" t="s">
        <v>265</v>
      </c>
      <c r="Q19" t="s">
        <v>265</v>
      </c>
      <c r="R19">
        <f>Helicopter!S12</f>
        <v>100</v>
      </c>
      <c r="S19">
        <f>Helicopter!S13</f>
        <v>120</v>
      </c>
      <c r="T19">
        <f>Helicopter!S14</f>
        <v>140</v>
      </c>
      <c r="U19">
        <f>Helicopter!S15</f>
        <v>160</v>
      </c>
      <c r="AA19" t="s">
        <v>265</v>
      </c>
      <c r="AB19" t="s">
        <v>265</v>
      </c>
      <c r="AC19">
        <f>Helicopter!AA12</f>
        <v>13.3</v>
      </c>
      <c r="AD19">
        <f>Helicopter!AA13</f>
        <v>14.7</v>
      </c>
      <c r="AE19">
        <f>Helicopter!AA14</f>
        <v>16</v>
      </c>
      <c r="AF19">
        <f>Helicopter!AA15</f>
        <v>17.3</v>
      </c>
    </row>
    <row r="20" spans="5:32" x14ac:dyDescent="0.25">
      <c r="E20" t="s">
        <v>268</v>
      </c>
      <c r="F20" t="s">
        <v>233</v>
      </c>
      <c r="G20">
        <f>Sonic!L12</f>
        <v>300</v>
      </c>
      <c r="H20">
        <f>Sonic!L13</f>
        <v>450</v>
      </c>
      <c r="I20">
        <f>Sonic!L14</f>
        <v>550</v>
      </c>
      <c r="J20">
        <f>Sonic!L15</f>
        <v>650</v>
      </c>
      <c r="P20" t="s">
        <v>268</v>
      </c>
      <c r="Q20" t="s">
        <v>233</v>
      </c>
      <c r="R20">
        <f>Sonic!T12</f>
        <v>160</v>
      </c>
      <c r="S20">
        <f>Sonic!T13</f>
        <v>192</v>
      </c>
      <c r="T20">
        <f>Sonic!T14</f>
        <v>224</v>
      </c>
      <c r="U20">
        <f>Sonic!T15</f>
        <v>256</v>
      </c>
      <c r="AA20" t="s">
        <v>268</v>
      </c>
      <c r="AB20" t="s">
        <v>233</v>
      </c>
      <c r="AC20">
        <f>Sonic!AB12</f>
        <v>20.2</v>
      </c>
      <c r="AD20">
        <f>Sonic!AB13</f>
        <v>21.2</v>
      </c>
      <c r="AE20">
        <f>Sonic!AB14</f>
        <v>22.2</v>
      </c>
      <c r="AF20">
        <f>Sonic!AB15</f>
        <v>23.2</v>
      </c>
    </row>
    <row r="21" spans="5:32" x14ac:dyDescent="0.25">
      <c r="E21" t="s">
        <v>269</v>
      </c>
      <c r="F21" t="s">
        <v>269</v>
      </c>
      <c r="G21">
        <f>Sonic!K12</f>
        <v>150</v>
      </c>
      <c r="H21">
        <f>Sonic!K13</f>
        <v>225</v>
      </c>
      <c r="I21">
        <f>Sonic!K14</f>
        <v>275</v>
      </c>
      <c r="J21">
        <f>Sonic!K15</f>
        <v>325</v>
      </c>
      <c r="P21" t="s">
        <v>269</v>
      </c>
      <c r="Q21" t="s">
        <v>269</v>
      </c>
      <c r="R21">
        <f>Sonic!S12</f>
        <v>100</v>
      </c>
      <c r="S21">
        <f>Sonic!S13</f>
        <v>120</v>
      </c>
      <c r="T21">
        <f>Sonic!S14</f>
        <v>140</v>
      </c>
      <c r="U21">
        <f>Sonic!S15</f>
        <v>160</v>
      </c>
      <c r="AA21" t="s">
        <v>269</v>
      </c>
      <c r="AB21" t="s">
        <v>269</v>
      </c>
      <c r="AC21">
        <f>Sonic!AA12</f>
        <v>12.6</v>
      </c>
      <c r="AD21">
        <f>Sonic!AA13</f>
        <v>13.3</v>
      </c>
      <c r="AE21">
        <f>Sonic!AA14</f>
        <v>13.9</v>
      </c>
      <c r="AF21">
        <f>Sonic!AA15</f>
        <v>14.5</v>
      </c>
    </row>
    <row r="22" spans="5:32" x14ac:dyDescent="0.25">
      <c r="E22" t="s">
        <v>387</v>
      </c>
      <c r="F22" t="s">
        <v>386</v>
      </c>
      <c r="G22">
        <f>'Ice Dragon'!L12</f>
        <v>400</v>
      </c>
      <c r="H22">
        <f>'Ice Dragon'!L13</f>
        <v>550</v>
      </c>
      <c r="I22">
        <f>'Ice Dragon'!L14</f>
        <v>650</v>
      </c>
      <c r="J22">
        <f>'Ice Dragon'!L15</f>
        <v>850</v>
      </c>
      <c r="P22" t="s">
        <v>387</v>
      </c>
      <c r="Q22" t="s">
        <v>386</v>
      </c>
      <c r="R22">
        <f>'Ice Dragon'!T12</f>
        <v>160</v>
      </c>
      <c r="S22">
        <f>'Ice Dragon'!T13</f>
        <v>192</v>
      </c>
      <c r="T22">
        <f>'Ice Dragon'!T14</f>
        <v>224</v>
      </c>
      <c r="U22">
        <f>'Ice Dragon'!T15</f>
        <v>256</v>
      </c>
      <c r="AA22" t="s">
        <v>387</v>
      </c>
      <c r="AB22" t="s">
        <v>386</v>
      </c>
      <c r="AC22">
        <f>'Ice Dragon'!AB12</f>
        <v>17.5</v>
      </c>
      <c r="AD22">
        <f>'Ice Dragon'!AB13</f>
        <v>18.5</v>
      </c>
      <c r="AE22">
        <f>'Ice Dragon'!AB14</f>
        <v>20.2</v>
      </c>
      <c r="AF22">
        <f>'Ice Dragon'!AB15</f>
        <v>21.2</v>
      </c>
    </row>
    <row r="23" spans="5:32" x14ac:dyDescent="0.25">
      <c r="E23" t="s">
        <v>388</v>
      </c>
      <c r="F23" t="s">
        <v>388</v>
      </c>
      <c r="G23">
        <f>'Ice Dragon'!K12</f>
        <v>200</v>
      </c>
      <c r="H23">
        <f>'Ice Dragon'!K13</f>
        <v>275</v>
      </c>
      <c r="I23">
        <f>'Ice Dragon'!K14</f>
        <v>325</v>
      </c>
      <c r="J23">
        <f>'Ice Dragon'!K15</f>
        <v>425</v>
      </c>
      <c r="P23" t="s">
        <v>388</v>
      </c>
      <c r="Q23" t="s">
        <v>388</v>
      </c>
      <c r="R23">
        <f>'Ice Dragon'!S12</f>
        <v>100</v>
      </c>
      <c r="S23">
        <f>'Ice Dragon'!S13</f>
        <v>120</v>
      </c>
      <c r="T23">
        <f>'Ice Dragon'!S14</f>
        <v>140</v>
      </c>
      <c r="U23">
        <f>'Ice Dragon'!S15</f>
        <v>160</v>
      </c>
      <c r="AA23" t="s">
        <v>388</v>
      </c>
      <c r="AB23" t="s">
        <v>388</v>
      </c>
      <c r="AC23">
        <f>'Ice Dragon'!AA12</f>
        <v>10.9</v>
      </c>
      <c r="AD23">
        <f>'Ice Dragon'!AA13</f>
        <v>11.6</v>
      </c>
      <c r="AE23">
        <f>'Ice Dragon'!AA14</f>
        <v>12.6</v>
      </c>
      <c r="AF23">
        <f>'Ice Dragon'!AA15</f>
        <v>13.3</v>
      </c>
    </row>
    <row r="25" spans="5:32" x14ac:dyDescent="0.25">
      <c r="F25">
        <v>100</v>
      </c>
      <c r="G25">
        <v>100</v>
      </c>
      <c r="H25">
        <v>100</v>
      </c>
      <c r="I25">
        <v>100</v>
      </c>
      <c r="Q25">
        <v>50</v>
      </c>
      <c r="R25">
        <v>50</v>
      </c>
      <c r="S25">
        <v>50</v>
      </c>
      <c r="T25">
        <v>50</v>
      </c>
      <c r="AB25">
        <v>5</v>
      </c>
      <c r="AC25">
        <v>5</v>
      </c>
      <c r="AD25">
        <v>5</v>
      </c>
      <c r="AE25">
        <v>5</v>
      </c>
    </row>
    <row r="26" spans="5:32" x14ac:dyDescent="0.25">
      <c r="F26">
        <v>200</v>
      </c>
      <c r="G26">
        <v>200</v>
      </c>
      <c r="H26">
        <v>200</v>
      </c>
      <c r="I26">
        <v>200</v>
      </c>
      <c r="Q26">
        <v>100</v>
      </c>
      <c r="R26">
        <v>100</v>
      </c>
      <c r="S26">
        <v>100</v>
      </c>
      <c r="T26">
        <v>100</v>
      </c>
      <c r="AB26">
        <v>10</v>
      </c>
      <c r="AC26">
        <v>10</v>
      </c>
      <c r="AD26">
        <v>10</v>
      </c>
      <c r="AE26">
        <v>10</v>
      </c>
    </row>
    <row r="27" spans="5:32" x14ac:dyDescent="0.25">
      <c r="F27">
        <v>300</v>
      </c>
      <c r="G27">
        <v>300</v>
      </c>
      <c r="H27">
        <v>300</v>
      </c>
      <c r="I27">
        <v>300</v>
      </c>
      <c r="Q27">
        <v>150</v>
      </c>
      <c r="R27">
        <v>150</v>
      </c>
      <c r="S27">
        <v>150</v>
      </c>
      <c r="T27">
        <v>150</v>
      </c>
      <c r="AB27">
        <v>15</v>
      </c>
      <c r="AC27">
        <v>15</v>
      </c>
      <c r="AD27">
        <v>15</v>
      </c>
      <c r="AE27">
        <v>15</v>
      </c>
    </row>
    <row r="28" spans="5:32" x14ac:dyDescent="0.25">
      <c r="F28">
        <v>400</v>
      </c>
      <c r="G28">
        <v>400</v>
      </c>
      <c r="H28">
        <v>400</v>
      </c>
      <c r="I28">
        <v>400</v>
      </c>
      <c r="Q28">
        <v>200</v>
      </c>
      <c r="R28">
        <v>200</v>
      </c>
      <c r="S28">
        <v>200</v>
      </c>
      <c r="T28">
        <v>200</v>
      </c>
      <c r="AB28">
        <v>20</v>
      </c>
      <c r="AC28">
        <v>20</v>
      </c>
      <c r="AD28">
        <v>20</v>
      </c>
      <c r="AE28">
        <v>20</v>
      </c>
    </row>
    <row r="29" spans="5:32" x14ac:dyDescent="0.25">
      <c r="F29">
        <v>500</v>
      </c>
      <c r="G29">
        <v>500</v>
      </c>
      <c r="H29">
        <v>500</v>
      </c>
      <c r="I29">
        <v>500</v>
      </c>
      <c r="Q29">
        <v>250</v>
      </c>
      <c r="R29">
        <v>250</v>
      </c>
      <c r="S29">
        <v>250</v>
      </c>
      <c r="T29">
        <v>250</v>
      </c>
      <c r="AB29">
        <v>25</v>
      </c>
      <c r="AC29">
        <v>25</v>
      </c>
      <c r="AD29">
        <v>25</v>
      </c>
      <c r="AE29">
        <v>25</v>
      </c>
    </row>
    <row r="30" spans="5:32" x14ac:dyDescent="0.25">
      <c r="F30">
        <v>600</v>
      </c>
      <c r="G30">
        <v>600</v>
      </c>
      <c r="H30">
        <v>600</v>
      </c>
      <c r="I30">
        <v>600</v>
      </c>
      <c r="N30" t="s">
        <v>389</v>
      </c>
      <c r="Q30">
        <v>300</v>
      </c>
      <c r="R30">
        <v>300</v>
      </c>
      <c r="S30">
        <v>300</v>
      </c>
      <c r="T30">
        <v>300</v>
      </c>
      <c r="AB30">
        <v>30</v>
      </c>
      <c r="AC30">
        <v>30</v>
      </c>
      <c r="AD30">
        <v>30</v>
      </c>
      <c r="AE30">
        <v>30</v>
      </c>
    </row>
    <row r="31" spans="5:32" x14ac:dyDescent="0.25">
      <c r="F31">
        <v>700</v>
      </c>
      <c r="G31">
        <v>700</v>
      </c>
      <c r="H31">
        <v>700</v>
      </c>
      <c r="I31">
        <v>700</v>
      </c>
      <c r="Q31">
        <v>350</v>
      </c>
      <c r="R31">
        <v>350</v>
      </c>
      <c r="S31">
        <v>350</v>
      </c>
      <c r="T31">
        <v>350</v>
      </c>
      <c r="AB31">
        <v>35</v>
      </c>
      <c r="AC31">
        <v>35</v>
      </c>
      <c r="AD31">
        <v>35</v>
      </c>
      <c r="AE31">
        <v>35</v>
      </c>
    </row>
    <row r="32" spans="5:32" x14ac:dyDescent="0.25">
      <c r="F32">
        <v>800</v>
      </c>
      <c r="G32">
        <v>800</v>
      </c>
      <c r="H32">
        <v>800</v>
      </c>
      <c r="I32">
        <v>800</v>
      </c>
      <c r="Q32">
        <v>400</v>
      </c>
      <c r="R32">
        <v>400</v>
      </c>
      <c r="S32">
        <v>400</v>
      </c>
      <c r="T32">
        <v>400</v>
      </c>
      <c r="AB32">
        <v>40</v>
      </c>
      <c r="AC32">
        <v>40</v>
      </c>
      <c r="AD32">
        <v>40</v>
      </c>
      <c r="AE32">
        <v>40</v>
      </c>
    </row>
    <row r="33" spans="6:31" x14ac:dyDescent="0.25">
      <c r="F33">
        <v>900</v>
      </c>
      <c r="G33">
        <v>900</v>
      </c>
      <c r="H33">
        <v>900</v>
      </c>
      <c r="I33">
        <v>900</v>
      </c>
      <c r="Q33">
        <v>450</v>
      </c>
      <c r="R33">
        <v>450</v>
      </c>
      <c r="S33">
        <v>450</v>
      </c>
      <c r="T33">
        <v>450</v>
      </c>
      <c r="AB33">
        <v>45</v>
      </c>
      <c r="AC33">
        <v>45</v>
      </c>
      <c r="AD33">
        <v>45</v>
      </c>
      <c r="AE33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special dragons</vt:lpstr>
      <vt:lpstr>Special Missions</vt:lpstr>
      <vt:lpstr>Special Leagues</vt:lpstr>
      <vt:lpstr>Electric</vt:lpstr>
      <vt:lpstr>Helicopter</vt:lpstr>
      <vt:lpstr>Sonic</vt:lpstr>
      <vt:lpstr>Ice Dragon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2019-02-26T14:41:10Z</dcterms:modified>
</cp:coreProperties>
</file>