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D:\Projects\dragon\client\Docs\Content\"/>
    </mc:Choice>
  </mc:AlternateContent>
  <bookViews>
    <workbookView xWindow="0" yWindow="435" windowWidth="28920" windowHeight="16320" tabRatio="795" firstSheet="1" activeTab="7"/>
  </bookViews>
  <sheets>
    <sheet name="about" sheetId="4" r:id="rId1"/>
    <sheet name="sample_table_2" sheetId="33" r:id="rId2"/>
    <sheet name="global_settings" sheetId="36" r:id="rId3"/>
    <sheet name="tech" sheetId="38" r:id="rId4"/>
    <sheet name="dragons" sheetId="35" r:id="rId5"/>
    <sheet name="pet" sheetId="45" r:id="rId6"/>
    <sheet name="entities" sheetId="42" r:id="rId7"/>
    <sheet name="levels" sheetId="37" r:id="rId8"/>
    <sheet name="missions" sheetId="39" r:id="rId9"/>
    <sheet name="gacha" sheetId="34" r:id="rId10"/>
    <sheet name="chests" sheetId="40" r:id="rId11"/>
    <sheet name="disguises" sheetId="43" r:id="rId12"/>
    <sheet name="powerups" sheetId="44" r:id="rId13"/>
    <sheet name="shop" sheetId="47" r:id="rId14"/>
    <sheet name="score" sheetId="41" r:id="rId15"/>
  </sheets>
  <definedNames>
    <definedName name="_xlnm._FilterDatabase" localSheetId="6" hidden="1">entities!$A$95:$O$96</definedName>
  </definedNames>
  <calcPr calcId="162913" calcOnSave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45" i="44" l="1"/>
  <c r="M45" i="44" s="1"/>
  <c r="K45" i="44"/>
  <c r="I45" i="44"/>
  <c r="K43" i="44"/>
  <c r="L43" i="44"/>
  <c r="M43" i="44" s="1"/>
  <c r="K44" i="44"/>
  <c r="L44" i="44"/>
  <c r="M44" i="44" s="1"/>
  <c r="K42" i="44"/>
  <c r="L42" i="44"/>
  <c r="M42" i="44" s="1"/>
  <c r="K41" i="44"/>
  <c r="L41" i="44"/>
  <c r="M41" i="44" s="1"/>
  <c r="K40" i="44"/>
  <c r="L40" i="44"/>
  <c r="M40" i="44" s="1"/>
  <c r="P74" i="42"/>
  <c r="P47" i="42"/>
  <c r="P48" i="42"/>
  <c r="P49" i="42"/>
  <c r="P52" i="42"/>
  <c r="K39" i="44"/>
  <c r="L39" i="44"/>
  <c r="M39" i="44" s="1"/>
  <c r="K32" i="44"/>
  <c r="L32" i="44"/>
  <c r="M32" i="44" s="1"/>
  <c r="K33" i="44"/>
  <c r="L33" i="44"/>
  <c r="M33" i="44" s="1"/>
  <c r="K34" i="44"/>
  <c r="L34" i="44"/>
  <c r="M34" i="44" s="1"/>
  <c r="K35" i="44"/>
  <c r="L35" i="44"/>
  <c r="M35" i="44" s="1"/>
  <c r="K36" i="44"/>
  <c r="L36" i="44"/>
  <c r="M36" i="44" s="1"/>
  <c r="K37" i="44"/>
  <c r="L37" i="44"/>
  <c r="M37" i="44"/>
  <c r="K38" i="44"/>
  <c r="L38" i="44"/>
  <c r="M38" i="44" s="1"/>
  <c r="P15" i="43"/>
  <c r="O15" i="43"/>
  <c r="O12" i="43"/>
  <c r="P12" i="43"/>
  <c r="P71" i="42"/>
  <c r="K31" i="44"/>
  <c r="L31" i="44"/>
  <c r="M31" i="44" s="1"/>
  <c r="I120" i="42"/>
  <c r="I121" i="42"/>
  <c r="I122" i="42"/>
  <c r="I123" i="42"/>
  <c r="I119" i="42"/>
  <c r="G119" i="42"/>
  <c r="J6" i="47"/>
  <c r="K6" i="47" s="1"/>
  <c r="J7" i="47"/>
  <c r="K7" i="47" s="1"/>
  <c r="J8" i="47"/>
  <c r="K8" i="47" s="1"/>
  <c r="J9" i="47"/>
  <c r="K9" i="47" s="1"/>
  <c r="J10" i="47"/>
  <c r="K10" i="47" s="1"/>
  <c r="J11" i="47"/>
  <c r="K11" i="47" s="1"/>
  <c r="K30" i="44"/>
  <c r="L30" i="44"/>
  <c r="M30" i="44" s="1"/>
  <c r="H13" i="47"/>
  <c r="J13" i="47" s="1"/>
  <c r="K13" i="47" s="1"/>
  <c r="H14" i="47"/>
  <c r="H15" i="47"/>
  <c r="J15" i="47" s="1"/>
  <c r="K15" i="47" s="1"/>
  <c r="H16" i="47"/>
  <c r="J16" i="47" s="1"/>
  <c r="K16" i="47" s="1"/>
  <c r="H17" i="47"/>
  <c r="J17" i="47" s="1"/>
  <c r="K17" i="47" s="1"/>
  <c r="H12" i="47"/>
  <c r="J12" i="47" s="1"/>
  <c r="K12" i="47" s="1"/>
  <c r="P60" i="42"/>
  <c r="P25" i="42"/>
  <c r="P73" i="42"/>
  <c r="P75" i="42"/>
  <c r="K24" i="44"/>
  <c r="L24" i="44"/>
  <c r="M24" i="44" s="1"/>
  <c r="L29" i="44"/>
  <c r="M29" i="44" s="1"/>
  <c r="I23" i="44"/>
  <c r="K23" i="44"/>
  <c r="L23" i="44"/>
  <c r="M23" i="44" s="1"/>
  <c r="K29" i="44"/>
  <c r="P57" i="42"/>
  <c r="P56" i="42"/>
  <c r="K16" i="44"/>
  <c r="L16" i="44"/>
  <c r="M16" i="44" s="1"/>
  <c r="P32" i="42"/>
  <c r="I13" i="44"/>
  <c r="K13" i="44"/>
  <c r="L13" i="44"/>
  <c r="M13" i="44" s="1"/>
  <c r="N5" i="45"/>
  <c r="N6" i="45"/>
  <c r="N7" i="45"/>
  <c r="N8" i="45"/>
  <c r="N9" i="45"/>
  <c r="N10" i="45"/>
  <c r="N11" i="45"/>
  <c r="N12" i="45"/>
  <c r="N13" i="45"/>
  <c r="N14" i="45"/>
  <c r="N15" i="45"/>
  <c r="N16" i="45"/>
  <c r="N17" i="45"/>
  <c r="N18" i="45"/>
  <c r="N19" i="45"/>
  <c r="N20" i="45"/>
  <c r="N21" i="45"/>
  <c r="N22" i="45"/>
  <c r="N23" i="45"/>
  <c r="N24" i="45"/>
  <c r="N25" i="45"/>
  <c r="N26" i="45"/>
  <c r="N27" i="45"/>
  <c r="N28" i="45"/>
  <c r="N29" i="45"/>
  <c r="N30" i="45"/>
  <c r="N31" i="45"/>
  <c r="N32" i="45"/>
  <c r="N33" i="45"/>
  <c r="N34" i="45"/>
  <c r="N35" i="45"/>
  <c r="N36" i="45"/>
  <c r="N37" i="45"/>
  <c r="N38" i="45"/>
  <c r="N39" i="45"/>
  <c r="N40" i="45"/>
  <c r="N41" i="45"/>
  <c r="N42" i="45"/>
  <c r="N43" i="45"/>
  <c r="N44" i="45"/>
  <c r="I25" i="44"/>
  <c r="K25" i="44"/>
  <c r="L25" i="44"/>
  <c r="M25" i="44" s="1"/>
  <c r="I8" i="44"/>
  <c r="I19" i="44"/>
  <c r="I6" i="44"/>
  <c r="I18" i="44"/>
  <c r="I4" i="44"/>
  <c r="I5" i="44"/>
  <c r="I15" i="44"/>
  <c r="I9" i="44"/>
  <c r="I17" i="44"/>
  <c r="I14" i="44"/>
  <c r="I21" i="44"/>
  <c r="I22" i="44"/>
  <c r="I20" i="44"/>
  <c r="I26" i="44"/>
  <c r="I28" i="44"/>
  <c r="I7" i="44"/>
  <c r="I27" i="44"/>
  <c r="I10" i="44"/>
  <c r="I11" i="44"/>
  <c r="I12" i="44"/>
  <c r="K10" i="44"/>
  <c r="L10" i="44"/>
  <c r="M10" i="44" s="1"/>
  <c r="K11" i="44"/>
  <c r="L11" i="44"/>
  <c r="M11" i="44" s="1"/>
  <c r="K12" i="44"/>
  <c r="L12" i="44"/>
  <c r="M12" i="44" s="1"/>
  <c r="L19" i="44"/>
  <c r="M19" i="44" s="1"/>
  <c r="L6" i="44"/>
  <c r="M6" i="44" s="1"/>
  <c r="L18" i="44"/>
  <c r="M18" i="44"/>
  <c r="L4" i="44"/>
  <c r="M4" i="44" s="1"/>
  <c r="L5" i="44"/>
  <c r="M5" i="44" s="1"/>
  <c r="L15" i="44"/>
  <c r="M15" i="44" s="1"/>
  <c r="L9" i="44"/>
  <c r="M9" i="44" s="1"/>
  <c r="L17" i="44"/>
  <c r="M17" i="44" s="1"/>
  <c r="L14" i="44"/>
  <c r="M14" i="44" s="1"/>
  <c r="L21" i="44"/>
  <c r="M21" i="44" s="1"/>
  <c r="L22" i="44"/>
  <c r="M22" i="44" s="1"/>
  <c r="L20" i="44"/>
  <c r="M20" i="44"/>
  <c r="L26" i="44"/>
  <c r="M26" i="44" s="1"/>
  <c r="L28" i="44"/>
  <c r="M28" i="44" s="1"/>
  <c r="L7" i="44"/>
  <c r="M7" i="44" s="1"/>
  <c r="L27" i="44"/>
  <c r="M27" i="44" s="1"/>
  <c r="L8" i="44"/>
  <c r="M8" i="44" s="1"/>
  <c r="K19" i="44"/>
  <c r="K6" i="44"/>
  <c r="K18" i="44"/>
  <c r="K4" i="44"/>
  <c r="K5" i="44"/>
  <c r="K15" i="44"/>
  <c r="K9" i="44"/>
  <c r="K17" i="44"/>
  <c r="K14" i="44"/>
  <c r="K21" i="44"/>
  <c r="K22" i="44"/>
  <c r="K20" i="44"/>
  <c r="K26" i="44"/>
  <c r="K28" i="44"/>
  <c r="K7" i="44"/>
  <c r="K27" i="44"/>
  <c r="K8" i="44"/>
  <c r="G120" i="42"/>
  <c r="G121" i="42"/>
  <c r="G122" i="42"/>
  <c r="G123" i="42"/>
  <c r="P70" i="42"/>
  <c r="P63" i="42"/>
  <c r="O5" i="43"/>
  <c r="O6" i="43"/>
  <c r="O13" i="43"/>
  <c r="O14" i="43"/>
  <c r="O16" i="43"/>
  <c r="O7" i="43"/>
  <c r="O8" i="43"/>
  <c r="O9" i="43"/>
  <c r="O17" i="43"/>
  <c r="O18" i="43"/>
  <c r="O19" i="43"/>
  <c r="O20" i="43"/>
  <c r="O21" i="43"/>
  <c r="O22" i="43"/>
  <c r="O23" i="43"/>
  <c r="O24" i="43"/>
  <c r="O10" i="43"/>
  <c r="O11" i="43"/>
  <c r="O25" i="43"/>
  <c r="O26" i="43"/>
  <c r="O27" i="43"/>
  <c r="O28" i="43"/>
  <c r="O29" i="43"/>
  <c r="O30" i="43"/>
  <c r="O31" i="43"/>
  <c r="O32" i="43"/>
  <c r="O33" i="43"/>
  <c r="O34" i="43"/>
  <c r="O35" i="43"/>
  <c r="O36" i="43"/>
  <c r="O37" i="43"/>
  <c r="O38" i="43"/>
  <c r="O39" i="43"/>
  <c r="O40" i="43"/>
  <c r="O41" i="43"/>
  <c r="O42" i="43"/>
  <c r="O43" i="43"/>
  <c r="O44" i="43"/>
  <c r="P66" i="42"/>
  <c r="P59" i="42"/>
  <c r="P53" i="42"/>
  <c r="P86" i="42"/>
  <c r="P83" i="42"/>
  <c r="P84" i="42"/>
  <c r="P85" i="42"/>
  <c r="P61" i="42"/>
  <c r="P55" i="42"/>
  <c r="P50" i="42"/>
  <c r="P40" i="42"/>
  <c r="P36" i="42"/>
  <c r="P35" i="42"/>
  <c r="P34" i="42"/>
  <c r="P33" i="42"/>
  <c r="P30" i="42"/>
  <c r="P44" i="43"/>
  <c r="P43" i="43"/>
  <c r="P42" i="43"/>
  <c r="P41" i="43"/>
  <c r="P40" i="43"/>
  <c r="P39" i="43"/>
  <c r="P38" i="43"/>
  <c r="P37" i="43"/>
  <c r="P36" i="43"/>
  <c r="P35" i="43"/>
  <c r="P34" i="43"/>
  <c r="P33" i="43"/>
  <c r="P32" i="43"/>
  <c r="P31" i="43"/>
  <c r="P30" i="43"/>
  <c r="P29" i="43"/>
  <c r="P28" i="43"/>
  <c r="P27" i="43"/>
  <c r="P26" i="43"/>
  <c r="P25" i="43"/>
  <c r="P11" i="43"/>
  <c r="P10" i="43"/>
  <c r="P24" i="43"/>
  <c r="P23" i="43"/>
  <c r="P22" i="43"/>
  <c r="P21" i="43"/>
  <c r="P20" i="43"/>
  <c r="P19" i="43"/>
  <c r="P18" i="43"/>
  <c r="P17" i="43"/>
  <c r="P9" i="43"/>
  <c r="P8" i="43"/>
  <c r="P7" i="43"/>
  <c r="P16" i="43"/>
  <c r="P14" i="43"/>
  <c r="P13" i="43"/>
  <c r="P6" i="43"/>
  <c r="P5" i="43"/>
  <c r="C4" i="4"/>
  <c r="C3" i="4"/>
  <c r="G5" i="35"/>
  <c r="G6" i="35"/>
  <c r="G7" i="35"/>
  <c r="G8" i="35"/>
  <c r="G9" i="35"/>
  <c r="E2" i="33"/>
  <c r="F2" i="33" s="1"/>
  <c r="F9" i="33" s="1"/>
  <c r="B9" i="33"/>
  <c r="I13" i="33"/>
  <c r="J13" i="33"/>
  <c r="K13" i="33"/>
  <c r="K12" i="33"/>
  <c r="L13" i="33"/>
  <c r="L12" i="33"/>
  <c r="L14" i="33" s="1"/>
  <c r="M13" i="33"/>
  <c r="N13" i="33"/>
  <c r="O13" i="33"/>
  <c r="O14" i="33" s="1"/>
  <c r="O12" i="33"/>
  <c r="P13" i="33"/>
  <c r="P12" i="33"/>
  <c r="Q13" i="33"/>
  <c r="R13" i="33"/>
  <c r="S13" i="33"/>
  <c r="S14" i="33" s="1"/>
  <c r="T13" i="33"/>
  <c r="U13" i="33"/>
  <c r="U12" i="33"/>
  <c r="U14" i="33" s="1"/>
  <c r="V13" i="33"/>
  <c r="V12" i="33"/>
  <c r="V14" i="33" s="1"/>
  <c r="W13" i="33"/>
  <c r="W12" i="33"/>
  <c r="X13" i="33"/>
  <c r="X12" i="33"/>
  <c r="Y13" i="33"/>
  <c r="Y12" i="33"/>
  <c r="Z13" i="33"/>
  <c r="AA13" i="33"/>
  <c r="AA12" i="33"/>
  <c r="AB13" i="33"/>
  <c r="AC13" i="33"/>
  <c r="AC12" i="33"/>
  <c r="AC14" i="33" s="1"/>
  <c r="AD13" i="33"/>
  <c r="AD12" i="33"/>
  <c r="AE13" i="33"/>
  <c r="AF13" i="33"/>
  <c r="AF12" i="33"/>
  <c r="AG13" i="33"/>
  <c r="AH13" i="33"/>
  <c r="AH12" i="33"/>
  <c r="AI13" i="33"/>
  <c r="AJ13" i="33"/>
  <c r="AK13" i="33"/>
  <c r="AK12" i="33"/>
  <c r="AK14" i="33" s="1"/>
  <c r="AL13" i="33"/>
  <c r="AL12" i="33"/>
  <c r="AM13" i="33"/>
  <c r="AM12" i="33"/>
  <c r="AM14" i="33" s="1"/>
  <c r="AN13" i="33"/>
  <c r="AN14" i="33" s="1"/>
  <c r="AO13" i="33"/>
  <c r="AP13" i="33"/>
  <c r="AQ13" i="33"/>
  <c r="AR13" i="33"/>
  <c r="AR12" i="33"/>
  <c r="AR14" i="33" s="1"/>
  <c r="AS13" i="33"/>
  <c r="AS12" i="33"/>
  <c r="AT13" i="33"/>
  <c r="AU13" i="33"/>
  <c r="AV13" i="33"/>
  <c r="AV12" i="33"/>
  <c r="AW13" i="33"/>
  <c r="AX13" i="33"/>
  <c r="AY13" i="33"/>
  <c r="AZ13" i="33"/>
  <c r="BA13" i="33"/>
  <c r="BB13" i="33"/>
  <c r="BB12" i="33"/>
  <c r="BB14" i="33" s="1"/>
  <c r="BC13" i="33"/>
  <c r="BC12" i="33"/>
  <c r="BD13" i="33"/>
  <c r="BE13" i="33"/>
  <c r="BF13" i="33"/>
  <c r="BF12" i="33"/>
  <c r="BF14" i="33" s="1"/>
  <c r="BG13" i="33"/>
  <c r="BH13" i="33"/>
  <c r="BH12" i="33"/>
  <c r="BI13" i="33"/>
  <c r="BJ13" i="33"/>
  <c r="BJ12" i="33"/>
  <c r="BK13" i="33"/>
  <c r="BK12" i="33"/>
  <c r="BL13" i="33"/>
  <c r="BM13" i="33"/>
  <c r="BM12" i="33"/>
  <c r="BN13" i="33"/>
  <c r="BN14" i="33" s="1"/>
  <c r="BN12" i="33"/>
  <c r="BO13" i="33"/>
  <c r="BP13" i="33"/>
  <c r="BQ13" i="33"/>
  <c r="BR13" i="33"/>
  <c r="BR12" i="33"/>
  <c r="BR14" i="33" s="1"/>
  <c r="BS13" i="33"/>
  <c r="BS12" i="33"/>
  <c r="BT13" i="33"/>
  <c r="BU13" i="33"/>
  <c r="BU12" i="33"/>
  <c r="BU14" i="33" s="1"/>
  <c r="BV13" i="33"/>
  <c r="BV12" i="33"/>
  <c r="BW13" i="33"/>
  <c r="BW12" i="33"/>
  <c r="BW14" i="33" s="1"/>
  <c r="BX13" i="33"/>
  <c r="BY13" i="33"/>
  <c r="BZ13" i="33"/>
  <c r="CA13" i="33"/>
  <c r="CB13" i="33"/>
  <c r="CB12" i="33"/>
  <c r="CC13" i="33"/>
  <c r="CC12" i="33"/>
  <c r="CD13" i="33"/>
  <c r="CE13" i="33"/>
  <c r="CF13" i="33"/>
  <c r="CF12" i="33"/>
  <c r="CG13" i="33"/>
  <c r="CG12" i="33"/>
  <c r="CG14" i="33"/>
  <c r="CH13" i="33"/>
  <c r="CH12" i="33"/>
  <c r="CI13" i="33"/>
  <c r="CJ13" i="33"/>
  <c r="CK13" i="33"/>
  <c r="CL13" i="33"/>
  <c r="CM13" i="33"/>
  <c r="CM12" i="33"/>
  <c r="CN13" i="33"/>
  <c r="CN14" i="33" s="1"/>
  <c r="CN12" i="33"/>
  <c r="CO13" i="33"/>
  <c r="CO12" i="33"/>
  <c r="CO14" i="33" s="1"/>
  <c r="CP13" i="33"/>
  <c r="CQ13" i="33"/>
  <c r="CR13" i="33"/>
  <c r="CR14" i="33" s="1"/>
  <c r="CR12" i="33"/>
  <c r="CS13" i="33"/>
  <c r="CS14" i="33" s="1"/>
  <c r="CS12" i="33"/>
  <c r="CT13" i="33"/>
  <c r="CU13" i="33"/>
  <c r="CU12" i="33"/>
  <c r="CV13" i="33"/>
  <c r="H13" i="33"/>
  <c r="H14" i="33" s="1"/>
  <c r="H12" i="33"/>
  <c r="D9" i="33"/>
  <c r="C9" i="33"/>
  <c r="B14" i="33"/>
  <c r="C23" i="33"/>
  <c r="C19" i="33"/>
  <c r="C16" i="33"/>
  <c r="C12" i="33"/>
  <c r="C14" i="33" s="1"/>
  <c r="D23" i="33"/>
  <c r="E23" i="33"/>
  <c r="F23" i="33"/>
  <c r="G23" i="33"/>
  <c r="H23" i="33"/>
  <c r="I23" i="33"/>
  <c r="J23" i="33"/>
  <c r="K23" i="33"/>
  <c r="L23" i="33"/>
  <c r="M23" i="33"/>
  <c r="N23" i="33"/>
  <c r="O23" i="33"/>
  <c r="P23" i="33"/>
  <c r="Q23" i="33"/>
  <c r="R23" i="33"/>
  <c r="S23" i="33"/>
  <c r="T23" i="33"/>
  <c r="U23" i="33"/>
  <c r="V23" i="33"/>
  <c r="W23" i="33"/>
  <c r="X23" i="33"/>
  <c r="Y23" i="33"/>
  <c r="Z23" i="33"/>
  <c r="AA23" i="33"/>
  <c r="AB23" i="33"/>
  <c r="AC23" i="33"/>
  <c r="AD23" i="33"/>
  <c r="AE23" i="33"/>
  <c r="AF23" i="33"/>
  <c r="AG23" i="33"/>
  <c r="AH23" i="33"/>
  <c r="AI23" i="33"/>
  <c r="AJ23" i="33"/>
  <c r="AK23" i="33"/>
  <c r="AL23" i="33"/>
  <c r="AM23" i="33"/>
  <c r="AN23" i="33"/>
  <c r="AO23" i="33"/>
  <c r="AP23" i="33"/>
  <c r="AQ23" i="33"/>
  <c r="AR23" i="33"/>
  <c r="AS23" i="33"/>
  <c r="AT23" i="33"/>
  <c r="AU23" i="33"/>
  <c r="AV23" i="33"/>
  <c r="AW23" i="33"/>
  <c r="AX23" i="33"/>
  <c r="AY23" i="33"/>
  <c r="AZ23" i="33"/>
  <c r="BA23" i="33"/>
  <c r="BB23" i="33"/>
  <c r="BC23" i="33"/>
  <c r="BD23" i="33"/>
  <c r="BE23" i="33"/>
  <c r="BF23" i="33"/>
  <c r="BG23" i="33"/>
  <c r="BH23" i="33"/>
  <c r="BI23" i="33"/>
  <c r="BJ23" i="33"/>
  <c r="BK23" i="33"/>
  <c r="BL23" i="33"/>
  <c r="BM23" i="33"/>
  <c r="BN23" i="33"/>
  <c r="BO23" i="33"/>
  <c r="BP23" i="33"/>
  <c r="BQ23" i="33"/>
  <c r="BR23" i="33"/>
  <c r="BS23" i="33"/>
  <c r="BT23" i="33"/>
  <c r="BU23" i="33"/>
  <c r="BV23" i="33"/>
  <c r="BW23" i="33"/>
  <c r="BX23" i="33"/>
  <c r="BY23" i="33"/>
  <c r="BZ23" i="33"/>
  <c r="CA23" i="33"/>
  <c r="CB23" i="33"/>
  <c r="CC23" i="33"/>
  <c r="CD23" i="33"/>
  <c r="CE23" i="33"/>
  <c r="CF23" i="33"/>
  <c r="CG23" i="33"/>
  <c r="CH23" i="33"/>
  <c r="CI23" i="33"/>
  <c r="CJ23" i="33"/>
  <c r="CK23" i="33"/>
  <c r="CL23" i="33"/>
  <c r="CM23" i="33"/>
  <c r="CN23" i="33"/>
  <c r="CO23" i="33"/>
  <c r="CP23" i="33"/>
  <c r="CQ23" i="33"/>
  <c r="CR23" i="33"/>
  <c r="CS23" i="33"/>
  <c r="CT23" i="33"/>
  <c r="CU23" i="33"/>
  <c r="CV23" i="33"/>
  <c r="B22" i="33"/>
  <c r="C8" i="33"/>
  <c r="D8" i="33" s="1"/>
  <c r="E8" i="33" s="1"/>
  <c r="F8" i="33" s="1"/>
  <c r="G8" i="33" s="1"/>
  <c r="H8" i="33" s="1"/>
  <c r="I8" i="33" s="1"/>
  <c r="J8" i="33" s="1"/>
  <c r="K8" i="33" s="1"/>
  <c r="L8" i="33" s="1"/>
  <c r="M8" i="33" s="1"/>
  <c r="N8" i="33" s="1"/>
  <c r="O8" i="33" s="1"/>
  <c r="P8" i="33" s="1"/>
  <c r="Q8" i="33" s="1"/>
  <c r="R8" i="33" s="1"/>
  <c r="S8" i="33" s="1"/>
  <c r="T8" i="33" s="1"/>
  <c r="U8" i="33" s="1"/>
  <c r="V8" i="33" s="1"/>
  <c r="W8" i="33" s="1"/>
  <c r="X8" i="33" s="1"/>
  <c r="Y8" i="33" s="1"/>
  <c r="Z8" i="33" s="1"/>
  <c r="AA8" i="33" s="1"/>
  <c r="AB8" i="33" s="1"/>
  <c r="AC8" i="33" s="1"/>
  <c r="AD8" i="33" s="1"/>
  <c r="AE8" i="33" s="1"/>
  <c r="AF8" i="33" s="1"/>
  <c r="AG8" i="33" s="1"/>
  <c r="AH8" i="33" s="1"/>
  <c r="AI8" i="33" s="1"/>
  <c r="AJ8" i="33" s="1"/>
  <c r="AK8" i="33" s="1"/>
  <c r="AL8" i="33" s="1"/>
  <c r="AM8" i="33" s="1"/>
  <c r="AN8" i="33" s="1"/>
  <c r="AO8" i="33" s="1"/>
  <c r="AP8" i="33" s="1"/>
  <c r="AQ8" i="33" s="1"/>
  <c r="AR8" i="33" s="1"/>
  <c r="AS8" i="33" s="1"/>
  <c r="AT8" i="33" s="1"/>
  <c r="AU8" i="33" s="1"/>
  <c r="AV8" i="33" s="1"/>
  <c r="AW8" i="33" s="1"/>
  <c r="AX8" i="33" s="1"/>
  <c r="AY8" i="33" s="1"/>
  <c r="AZ8" i="33" s="1"/>
  <c r="BA8" i="33" s="1"/>
  <c r="BB8" i="33" s="1"/>
  <c r="BC8" i="33" s="1"/>
  <c r="BD8" i="33" s="1"/>
  <c r="BE8" i="33" s="1"/>
  <c r="BF8" i="33" s="1"/>
  <c r="BG8" i="33" s="1"/>
  <c r="BH8" i="33" s="1"/>
  <c r="BI8" i="33" s="1"/>
  <c r="BJ8" i="33" s="1"/>
  <c r="BK8" i="33" s="1"/>
  <c r="BL8" i="33" s="1"/>
  <c r="BM8" i="33" s="1"/>
  <c r="BN8" i="33" s="1"/>
  <c r="BO8" i="33" s="1"/>
  <c r="BP8" i="33" s="1"/>
  <c r="BQ8" i="33" s="1"/>
  <c r="BR8" i="33" s="1"/>
  <c r="BS8" i="33" s="1"/>
  <c r="BT8" i="33" s="1"/>
  <c r="BU8" i="33" s="1"/>
  <c r="BV8" i="33" s="1"/>
  <c r="BW8" i="33" s="1"/>
  <c r="BX8" i="33" s="1"/>
  <c r="BY8" i="33" s="1"/>
  <c r="BZ8" i="33" s="1"/>
  <c r="CA8" i="33" s="1"/>
  <c r="CB8" i="33" s="1"/>
  <c r="CC8" i="33" s="1"/>
  <c r="CD8" i="33" s="1"/>
  <c r="CE8" i="33" s="1"/>
  <c r="CF8" i="33" s="1"/>
  <c r="CG8" i="33" s="1"/>
  <c r="CH8" i="33" s="1"/>
  <c r="CI8" i="33" s="1"/>
  <c r="CJ8" i="33" s="1"/>
  <c r="CK8" i="33" s="1"/>
  <c r="CL8" i="33" s="1"/>
  <c r="CM8" i="33" s="1"/>
  <c r="CN8" i="33" s="1"/>
  <c r="CO8" i="33" s="1"/>
  <c r="CP8" i="33" s="1"/>
  <c r="CQ8" i="33" s="1"/>
  <c r="CR8" i="33" s="1"/>
  <c r="CS8" i="33" s="1"/>
  <c r="CT8" i="33" s="1"/>
  <c r="CU8" i="33" s="1"/>
  <c r="CV8" i="33" s="1"/>
  <c r="CW8" i="33" s="1"/>
  <c r="C28" i="33"/>
  <c r="D28" i="33" s="1"/>
  <c r="E28" i="33" s="1"/>
  <c r="F28" i="33" s="1"/>
  <c r="G28" i="33" s="1"/>
  <c r="H28" i="33" s="1"/>
  <c r="I28" i="33" s="1"/>
  <c r="J28" i="33" s="1"/>
  <c r="K28" i="33" s="1"/>
  <c r="L28" i="33" s="1"/>
  <c r="M28" i="33" s="1"/>
  <c r="N28" i="33" s="1"/>
  <c r="O28" i="33" s="1"/>
  <c r="P28" i="33" s="1"/>
  <c r="Q28" i="33" s="1"/>
  <c r="R28" i="33" s="1"/>
  <c r="S28" i="33" s="1"/>
  <c r="T28" i="33" s="1"/>
  <c r="U28" i="33" s="1"/>
  <c r="V28" i="33" s="1"/>
  <c r="W28" i="33" s="1"/>
  <c r="X28" i="33" s="1"/>
  <c r="Y28" i="33" s="1"/>
  <c r="Z28" i="33" s="1"/>
  <c r="AA28" i="33" s="1"/>
  <c r="AB28" i="33" s="1"/>
  <c r="AC28" i="33" s="1"/>
  <c r="AD28" i="33" s="1"/>
  <c r="AE28" i="33" s="1"/>
  <c r="AF28" i="33" s="1"/>
  <c r="AG28" i="33" s="1"/>
  <c r="AH28" i="33" s="1"/>
  <c r="AI28" i="33" s="1"/>
  <c r="AJ28" i="33" s="1"/>
  <c r="AK28" i="33" s="1"/>
  <c r="AL28" i="33" s="1"/>
  <c r="AM28" i="33" s="1"/>
  <c r="AN28" i="33" s="1"/>
  <c r="AO28" i="33" s="1"/>
  <c r="AP28" i="33" s="1"/>
  <c r="AQ28" i="33" s="1"/>
  <c r="AR28" i="33" s="1"/>
  <c r="AS28" i="33" s="1"/>
  <c r="AT28" i="33" s="1"/>
  <c r="AU28" i="33" s="1"/>
  <c r="AV28" i="33" s="1"/>
  <c r="AW28" i="33" s="1"/>
  <c r="AX28" i="33" s="1"/>
  <c r="AY28" i="33" s="1"/>
  <c r="AZ28" i="33" s="1"/>
  <c r="BA28" i="33" s="1"/>
  <c r="BB28" i="33" s="1"/>
  <c r="BC28" i="33" s="1"/>
  <c r="BD28" i="33" s="1"/>
  <c r="BE28" i="33" s="1"/>
  <c r="BF28" i="33" s="1"/>
  <c r="BG28" i="33" s="1"/>
  <c r="BH28" i="33" s="1"/>
  <c r="BI28" i="33" s="1"/>
  <c r="BJ28" i="33" s="1"/>
  <c r="BK28" i="33" s="1"/>
  <c r="BL28" i="33" s="1"/>
  <c r="BM28" i="33" s="1"/>
  <c r="BN28" i="33" s="1"/>
  <c r="BO28" i="33" s="1"/>
  <c r="BP28" i="33" s="1"/>
  <c r="BQ28" i="33" s="1"/>
  <c r="BR28" i="33" s="1"/>
  <c r="BS28" i="33" s="1"/>
  <c r="BT28" i="33" s="1"/>
  <c r="BU28" i="33" s="1"/>
  <c r="BV28" i="33" s="1"/>
  <c r="BW28" i="33" s="1"/>
  <c r="BX28" i="33" s="1"/>
  <c r="BY28" i="33" s="1"/>
  <c r="BZ28" i="33" s="1"/>
  <c r="CA28" i="33" s="1"/>
  <c r="CB28" i="33" s="1"/>
  <c r="CC28" i="33" s="1"/>
  <c r="CD28" i="33" s="1"/>
  <c r="CE28" i="33" s="1"/>
  <c r="CF28" i="33" s="1"/>
  <c r="CG28" i="33" s="1"/>
  <c r="CH28" i="33" s="1"/>
  <c r="CI28" i="33" s="1"/>
  <c r="CJ28" i="33" s="1"/>
  <c r="CK28" i="33" s="1"/>
  <c r="CL28" i="33" s="1"/>
  <c r="CM28" i="33" s="1"/>
  <c r="CN28" i="33" s="1"/>
  <c r="CO28" i="33" s="1"/>
  <c r="CP28" i="33" s="1"/>
  <c r="CQ28" i="33" s="1"/>
  <c r="CR28" i="33" s="1"/>
  <c r="CS28" i="33" s="1"/>
  <c r="CT28" i="33" s="1"/>
  <c r="CU28" i="33" s="1"/>
  <c r="CV28" i="33" s="1"/>
  <c r="CW28" i="33" s="1"/>
  <c r="C24" i="33"/>
  <c r="D24" i="33" s="1"/>
  <c r="E24" i="33" s="1"/>
  <c r="F24" i="33" s="1"/>
  <c r="G24" i="33" s="1"/>
  <c r="H24" i="33" s="1"/>
  <c r="I24" i="33" s="1"/>
  <c r="J24" i="33" s="1"/>
  <c r="K24" i="33" s="1"/>
  <c r="L24" i="33" s="1"/>
  <c r="M24" i="33" s="1"/>
  <c r="N24" i="33" s="1"/>
  <c r="O24" i="33" s="1"/>
  <c r="P24" i="33" s="1"/>
  <c r="Q24" i="33" s="1"/>
  <c r="R24" i="33" s="1"/>
  <c r="S24" i="33" s="1"/>
  <c r="T24" i="33" s="1"/>
  <c r="U24" i="33" s="1"/>
  <c r="V24" i="33" s="1"/>
  <c r="W24" i="33" s="1"/>
  <c r="X24" i="33" s="1"/>
  <c r="Y24" i="33" s="1"/>
  <c r="Z24" i="33" s="1"/>
  <c r="AA24" i="33" s="1"/>
  <c r="AB24" i="33" s="1"/>
  <c r="AC24" i="33" s="1"/>
  <c r="AD24" i="33" s="1"/>
  <c r="AE24" i="33" s="1"/>
  <c r="AF24" i="33" s="1"/>
  <c r="AG24" i="33" s="1"/>
  <c r="AH24" i="33" s="1"/>
  <c r="AI24" i="33" s="1"/>
  <c r="AJ24" i="33" s="1"/>
  <c r="AK24" i="33" s="1"/>
  <c r="AL24" i="33" s="1"/>
  <c r="AM24" i="33" s="1"/>
  <c r="AN24" i="33" s="1"/>
  <c r="AO24" i="33" s="1"/>
  <c r="AP24" i="33" s="1"/>
  <c r="AQ24" i="33" s="1"/>
  <c r="AR24" i="33" s="1"/>
  <c r="AS24" i="33" s="1"/>
  <c r="AT24" i="33" s="1"/>
  <c r="AU24" i="33" s="1"/>
  <c r="AV24" i="33" s="1"/>
  <c r="AW24" i="33" s="1"/>
  <c r="AX24" i="33" s="1"/>
  <c r="AY24" i="33" s="1"/>
  <c r="AZ24" i="33" s="1"/>
  <c r="BA24" i="33" s="1"/>
  <c r="BB24" i="33" s="1"/>
  <c r="BC24" i="33" s="1"/>
  <c r="BD24" i="33" s="1"/>
  <c r="BE24" i="33" s="1"/>
  <c r="BF24" i="33" s="1"/>
  <c r="BG24" i="33" s="1"/>
  <c r="BH24" i="33" s="1"/>
  <c r="BI24" i="33" s="1"/>
  <c r="BJ24" i="33" s="1"/>
  <c r="BK24" i="33" s="1"/>
  <c r="BL24" i="33" s="1"/>
  <c r="BM24" i="33" s="1"/>
  <c r="BN24" i="33" s="1"/>
  <c r="BO24" i="33" s="1"/>
  <c r="BP24" i="33" s="1"/>
  <c r="BQ24" i="33" s="1"/>
  <c r="BR24" i="33" s="1"/>
  <c r="BS24" i="33" s="1"/>
  <c r="BT24" i="33" s="1"/>
  <c r="BU24" i="33" s="1"/>
  <c r="BV24" i="33" s="1"/>
  <c r="BW24" i="33" s="1"/>
  <c r="BX24" i="33" s="1"/>
  <c r="BY24" i="33" s="1"/>
  <c r="BZ24" i="33" s="1"/>
  <c r="CA24" i="33" s="1"/>
  <c r="CB24" i="33" s="1"/>
  <c r="CC24" i="33" s="1"/>
  <c r="CD24" i="33" s="1"/>
  <c r="CE24" i="33" s="1"/>
  <c r="CF24" i="33" s="1"/>
  <c r="CG24" i="33" s="1"/>
  <c r="CH24" i="33" s="1"/>
  <c r="CI24" i="33" s="1"/>
  <c r="CJ24" i="33" s="1"/>
  <c r="CK24" i="33" s="1"/>
  <c r="CL24" i="33" s="1"/>
  <c r="CM24" i="33" s="1"/>
  <c r="CN24" i="33" s="1"/>
  <c r="CO24" i="33" s="1"/>
  <c r="CP24" i="33" s="1"/>
  <c r="CQ24" i="33" s="1"/>
  <c r="CR24" i="33" s="1"/>
  <c r="CS24" i="33" s="1"/>
  <c r="CT24" i="33" s="1"/>
  <c r="CU24" i="33" s="1"/>
  <c r="CV24" i="33" s="1"/>
  <c r="CW24" i="33" s="1"/>
  <c r="C20" i="33"/>
  <c r="D20" i="33" s="1"/>
  <c r="E20" i="33" s="1"/>
  <c r="F20" i="33" s="1"/>
  <c r="G20" i="33" s="1"/>
  <c r="H20" i="33" s="1"/>
  <c r="I20" i="33" s="1"/>
  <c r="J20" i="33" s="1"/>
  <c r="K20" i="33" s="1"/>
  <c r="L20" i="33" s="1"/>
  <c r="M20" i="33" s="1"/>
  <c r="N20" i="33" s="1"/>
  <c r="O20" i="33" s="1"/>
  <c r="P20" i="33" s="1"/>
  <c r="Q20" i="33" s="1"/>
  <c r="R20" i="33" s="1"/>
  <c r="S20" i="33" s="1"/>
  <c r="T20" i="33" s="1"/>
  <c r="U20" i="33" s="1"/>
  <c r="V20" i="33" s="1"/>
  <c r="W20" i="33" s="1"/>
  <c r="X20" i="33" s="1"/>
  <c r="Y20" i="33" s="1"/>
  <c r="Z20" i="33" s="1"/>
  <c r="AA20" i="33" s="1"/>
  <c r="AB20" i="33" s="1"/>
  <c r="AC20" i="33" s="1"/>
  <c r="AD20" i="33" s="1"/>
  <c r="AE20" i="33" s="1"/>
  <c r="AF20" i="33" s="1"/>
  <c r="AG20" i="33" s="1"/>
  <c r="AH20" i="33" s="1"/>
  <c r="AI20" i="33" s="1"/>
  <c r="AJ20" i="33" s="1"/>
  <c r="AK20" i="33" s="1"/>
  <c r="AL20" i="33" s="1"/>
  <c r="AM20" i="33" s="1"/>
  <c r="AN20" i="33" s="1"/>
  <c r="AO20" i="33" s="1"/>
  <c r="AP20" i="33" s="1"/>
  <c r="AQ20" i="33" s="1"/>
  <c r="AR20" i="33" s="1"/>
  <c r="AS20" i="33" s="1"/>
  <c r="AT20" i="33" s="1"/>
  <c r="AU20" i="33" s="1"/>
  <c r="AV20" i="33" s="1"/>
  <c r="AW20" i="33" s="1"/>
  <c r="AX20" i="33" s="1"/>
  <c r="AY20" i="33" s="1"/>
  <c r="AZ20" i="33" s="1"/>
  <c r="BA20" i="33" s="1"/>
  <c r="BB20" i="33" s="1"/>
  <c r="BC20" i="33" s="1"/>
  <c r="BD20" i="33" s="1"/>
  <c r="BE20" i="33" s="1"/>
  <c r="BF20" i="33" s="1"/>
  <c r="BG20" i="33" s="1"/>
  <c r="BH20" i="33" s="1"/>
  <c r="BI20" i="33" s="1"/>
  <c r="BJ20" i="33" s="1"/>
  <c r="BK20" i="33" s="1"/>
  <c r="BL20" i="33" s="1"/>
  <c r="BM20" i="33" s="1"/>
  <c r="BN20" i="33" s="1"/>
  <c r="BO20" i="33" s="1"/>
  <c r="BP20" i="33" s="1"/>
  <c r="BQ20" i="33" s="1"/>
  <c r="BR20" i="33" s="1"/>
  <c r="BS20" i="33" s="1"/>
  <c r="BT20" i="33" s="1"/>
  <c r="BU20" i="33" s="1"/>
  <c r="BV20" i="33" s="1"/>
  <c r="BW20" i="33" s="1"/>
  <c r="BX20" i="33" s="1"/>
  <c r="BY20" i="33" s="1"/>
  <c r="BZ20" i="33" s="1"/>
  <c r="CA20" i="33" s="1"/>
  <c r="CB20" i="33" s="1"/>
  <c r="CC20" i="33" s="1"/>
  <c r="CD20" i="33" s="1"/>
  <c r="CE20" i="33" s="1"/>
  <c r="CF20" i="33" s="1"/>
  <c r="CG20" i="33" s="1"/>
  <c r="CH20" i="33" s="1"/>
  <c r="CI20" i="33" s="1"/>
  <c r="CJ20" i="33" s="1"/>
  <c r="CK20" i="33" s="1"/>
  <c r="CL20" i="33" s="1"/>
  <c r="CM20" i="33" s="1"/>
  <c r="CN20" i="33" s="1"/>
  <c r="CO20" i="33" s="1"/>
  <c r="CP20" i="33" s="1"/>
  <c r="CQ20" i="33" s="1"/>
  <c r="CR20" i="33" s="1"/>
  <c r="CS20" i="33" s="1"/>
  <c r="CT20" i="33" s="1"/>
  <c r="CU20" i="33" s="1"/>
  <c r="CV20" i="33" s="1"/>
  <c r="CW20" i="33" s="1"/>
  <c r="CV12" i="33"/>
  <c r="CV14" i="33" s="1"/>
  <c r="D12" i="33"/>
  <c r="D14" i="33" s="1"/>
  <c r="E12" i="33"/>
  <c r="E14" i="33" s="1"/>
  <c r="F12" i="33"/>
  <c r="F14" i="33" s="1"/>
  <c r="G12" i="33"/>
  <c r="G14" i="33"/>
  <c r="I12" i="33"/>
  <c r="I14" i="33" s="1"/>
  <c r="J12" i="33"/>
  <c r="J14" i="33"/>
  <c r="M12" i="33"/>
  <c r="M14" i="33" s="1"/>
  <c r="N12" i="33"/>
  <c r="N14" i="33" s="1"/>
  <c r="Q12" i="33"/>
  <c r="R12" i="33"/>
  <c r="R14" i="33" s="1"/>
  <c r="S12" i="33"/>
  <c r="T12" i="33"/>
  <c r="T14" i="33" s="1"/>
  <c r="Z12" i="33"/>
  <c r="Z14" i="33" s="1"/>
  <c r="AB12" i="33"/>
  <c r="AE12" i="33"/>
  <c r="AE14" i="33" s="1"/>
  <c r="AG12" i="33"/>
  <c r="AI12" i="33"/>
  <c r="AJ12" i="33"/>
  <c r="AJ14" i="33" s="1"/>
  <c r="AN12" i="33"/>
  <c r="AO12" i="33"/>
  <c r="AO14" i="33" s="1"/>
  <c r="AP12" i="33"/>
  <c r="AP14" i="33" s="1"/>
  <c r="AQ12" i="33"/>
  <c r="AQ14" i="33"/>
  <c r="AT12" i="33"/>
  <c r="AU12" i="33"/>
  <c r="AW12" i="33"/>
  <c r="AW14" i="33" s="1"/>
  <c r="AX12" i="33"/>
  <c r="AX14" i="33" s="1"/>
  <c r="AY12" i="33"/>
  <c r="AY14" i="33"/>
  <c r="AZ12" i="33"/>
  <c r="AZ14" i="33" s="1"/>
  <c r="BA12" i="33"/>
  <c r="BA14" i="33" s="1"/>
  <c r="BD12" i="33"/>
  <c r="BE12" i="33"/>
  <c r="BG12" i="33"/>
  <c r="BG14" i="33" s="1"/>
  <c r="BI12" i="33"/>
  <c r="BI14" i="33" s="1"/>
  <c r="BL12" i="33"/>
  <c r="BL14" i="33" s="1"/>
  <c r="BO12" i="33"/>
  <c r="BO14" i="33" s="1"/>
  <c r="BP12" i="33"/>
  <c r="BP14" i="33" s="1"/>
  <c r="BQ12" i="33"/>
  <c r="BQ14" i="33" s="1"/>
  <c r="BT12" i="33"/>
  <c r="BT14" i="33" s="1"/>
  <c r="BX12" i="33"/>
  <c r="BX14" i="33" s="1"/>
  <c r="BY12" i="33"/>
  <c r="BY14" i="33" s="1"/>
  <c r="BZ12" i="33"/>
  <c r="BZ14" i="33" s="1"/>
  <c r="CA12" i="33"/>
  <c r="CD12" i="33"/>
  <c r="CD14" i="33" s="1"/>
  <c r="CE12" i="33"/>
  <c r="CE14" i="33" s="1"/>
  <c r="CI12" i="33"/>
  <c r="CI14" i="33" s="1"/>
  <c r="CJ12" i="33"/>
  <c r="CJ14" i="33" s="1"/>
  <c r="CK12" i="33"/>
  <c r="CK14" i="33" s="1"/>
  <c r="CL12" i="33"/>
  <c r="CP12" i="33"/>
  <c r="CP14" i="33" s="1"/>
  <c r="CQ12" i="33"/>
  <c r="CQ14" i="33"/>
  <c r="CT12" i="33"/>
  <c r="CT14" i="33" s="1"/>
  <c r="D19" i="33"/>
  <c r="C21" i="33"/>
  <c r="D21" i="33" s="1"/>
  <c r="E21" i="33" s="1"/>
  <c r="F21" i="33" s="1"/>
  <c r="G21" i="33" s="1"/>
  <c r="H21" i="33" s="1"/>
  <c r="E19" i="33"/>
  <c r="F19" i="33"/>
  <c r="G19" i="33"/>
  <c r="G22" i="33" s="1"/>
  <c r="H19" i="33"/>
  <c r="I19" i="33"/>
  <c r="J19" i="33"/>
  <c r="K19" i="33"/>
  <c r="L19" i="33"/>
  <c r="M19" i="33"/>
  <c r="N19" i="33"/>
  <c r="O19" i="33"/>
  <c r="P19" i="33"/>
  <c r="Q19" i="33"/>
  <c r="R19" i="33"/>
  <c r="S19" i="33"/>
  <c r="T19" i="33"/>
  <c r="U19" i="33"/>
  <c r="V19" i="33"/>
  <c r="W19" i="33"/>
  <c r="X19" i="33"/>
  <c r="Y19" i="33"/>
  <c r="Z19" i="33"/>
  <c r="AA19" i="33"/>
  <c r="AB19" i="33"/>
  <c r="AC19" i="33"/>
  <c r="AD19" i="33"/>
  <c r="AE19" i="33"/>
  <c r="AF19" i="33"/>
  <c r="AG19" i="33"/>
  <c r="AH19" i="33"/>
  <c r="AI19" i="33"/>
  <c r="AJ19" i="33"/>
  <c r="AK19" i="33"/>
  <c r="AL19" i="33"/>
  <c r="AM19" i="33"/>
  <c r="AN19" i="33"/>
  <c r="AO19" i="33"/>
  <c r="AP19" i="33"/>
  <c r="AQ19" i="33"/>
  <c r="AR19" i="33"/>
  <c r="AS19" i="33"/>
  <c r="AT19" i="33"/>
  <c r="AU19" i="33"/>
  <c r="AV19" i="33"/>
  <c r="AW19" i="33"/>
  <c r="AX19" i="33"/>
  <c r="AY19" i="33"/>
  <c r="AZ19" i="33"/>
  <c r="BA19" i="33"/>
  <c r="BB19" i="33"/>
  <c r="BC19" i="33"/>
  <c r="BD19" i="33"/>
  <c r="BE19" i="33"/>
  <c r="BF19" i="33"/>
  <c r="BG19" i="33"/>
  <c r="BH19" i="33"/>
  <c r="BI19" i="33"/>
  <c r="BJ19" i="33"/>
  <c r="BK19" i="33"/>
  <c r="BL19" i="33"/>
  <c r="BM19" i="33"/>
  <c r="BN19" i="33"/>
  <c r="BO19" i="33"/>
  <c r="BP19" i="33"/>
  <c r="BQ19" i="33"/>
  <c r="BR19" i="33"/>
  <c r="BS19" i="33"/>
  <c r="BT19" i="33"/>
  <c r="BU19" i="33"/>
  <c r="BV19" i="33"/>
  <c r="BW19" i="33"/>
  <c r="BX19" i="33"/>
  <c r="BY19" i="33"/>
  <c r="BZ19" i="33"/>
  <c r="CA19" i="33"/>
  <c r="CB19" i="33"/>
  <c r="CC19" i="33"/>
  <c r="CD19" i="33"/>
  <c r="CE19" i="33"/>
  <c r="CF19" i="33"/>
  <c r="CG19" i="33"/>
  <c r="CH19" i="33"/>
  <c r="CI19" i="33"/>
  <c r="CJ19" i="33"/>
  <c r="CK19" i="33"/>
  <c r="CL19" i="33"/>
  <c r="CM19" i="33"/>
  <c r="CN19" i="33"/>
  <c r="CO19" i="33"/>
  <c r="CP19" i="33"/>
  <c r="CQ19" i="33"/>
  <c r="CR19" i="33"/>
  <c r="CS19" i="33"/>
  <c r="CT19" i="33"/>
  <c r="CU19" i="33"/>
  <c r="CV19" i="33"/>
  <c r="C29" i="33"/>
  <c r="D29" i="33" s="1"/>
  <c r="E29" i="33"/>
  <c r="F29" i="33" s="1"/>
  <c r="G29" i="33" s="1"/>
  <c r="H29" i="33" s="1"/>
  <c r="I29" i="33" s="1"/>
  <c r="J29" i="33" s="1"/>
  <c r="K29" i="33" s="1"/>
  <c r="L29" i="33" s="1"/>
  <c r="M29" i="33" s="1"/>
  <c r="N29" i="33" s="1"/>
  <c r="O29" i="33" s="1"/>
  <c r="P29" i="33" s="1"/>
  <c r="Q29" i="33" s="1"/>
  <c r="R29" i="33" s="1"/>
  <c r="S29" i="33" s="1"/>
  <c r="T29" i="33" s="1"/>
  <c r="U29" i="33" s="1"/>
  <c r="V29" i="33" s="1"/>
  <c r="W29" i="33" s="1"/>
  <c r="X29" i="33" s="1"/>
  <c r="Y29" i="33" s="1"/>
  <c r="Z29" i="33" s="1"/>
  <c r="AA29" i="33" s="1"/>
  <c r="AB29" i="33" s="1"/>
  <c r="AC29" i="33" s="1"/>
  <c r="AD29" i="33" s="1"/>
  <c r="AE29" i="33" s="1"/>
  <c r="AF29" i="33" s="1"/>
  <c r="AG29" i="33" s="1"/>
  <c r="AH29" i="33" s="1"/>
  <c r="AI29" i="33" s="1"/>
  <c r="AJ29" i="33" s="1"/>
  <c r="AK29" i="33" s="1"/>
  <c r="AL29" i="33" s="1"/>
  <c r="AM29" i="33" s="1"/>
  <c r="AN29" i="33" s="1"/>
  <c r="AO29" i="33" s="1"/>
  <c r="AP29" i="33" s="1"/>
  <c r="AQ29" i="33" s="1"/>
  <c r="AR29" i="33" s="1"/>
  <c r="AS29" i="33" s="1"/>
  <c r="AT29" i="33" s="1"/>
  <c r="AU29" i="33" s="1"/>
  <c r="AV29" i="33" s="1"/>
  <c r="AW29" i="33" s="1"/>
  <c r="AX29" i="33" s="1"/>
  <c r="AY29" i="33" s="1"/>
  <c r="AZ29" i="33" s="1"/>
  <c r="BA29" i="33" s="1"/>
  <c r="BB29" i="33" s="1"/>
  <c r="BC29" i="33" s="1"/>
  <c r="BD29" i="33" s="1"/>
  <c r="BE29" i="33" s="1"/>
  <c r="BF29" i="33" s="1"/>
  <c r="BG29" i="33" s="1"/>
  <c r="BH29" i="33" s="1"/>
  <c r="BI29" i="33" s="1"/>
  <c r="BJ29" i="33" s="1"/>
  <c r="BK29" i="33" s="1"/>
  <c r="BL29" i="33" s="1"/>
  <c r="BM29" i="33" s="1"/>
  <c r="BN29" i="33" s="1"/>
  <c r="BO29" i="33" s="1"/>
  <c r="BP29" i="33" s="1"/>
  <c r="BQ29" i="33" s="1"/>
  <c r="BR29" i="33" s="1"/>
  <c r="BS29" i="33" s="1"/>
  <c r="BT29" i="33" s="1"/>
  <c r="BU29" i="33" s="1"/>
  <c r="BV29" i="33" s="1"/>
  <c r="BW29" i="33" s="1"/>
  <c r="BX29" i="33" s="1"/>
  <c r="BY29" i="33" s="1"/>
  <c r="BZ29" i="33" s="1"/>
  <c r="CA29" i="33" s="1"/>
  <c r="CB29" i="33" s="1"/>
  <c r="CC29" i="33" s="1"/>
  <c r="CD29" i="33" s="1"/>
  <c r="CE29" i="33" s="1"/>
  <c r="CF29" i="33" s="1"/>
  <c r="CG29" i="33" s="1"/>
  <c r="CH29" i="33" s="1"/>
  <c r="CI29" i="33" s="1"/>
  <c r="CJ29" i="33" s="1"/>
  <c r="CK29" i="33" s="1"/>
  <c r="CL29" i="33" s="1"/>
  <c r="CM29" i="33" s="1"/>
  <c r="CN29" i="33" s="1"/>
  <c r="CO29" i="33" s="1"/>
  <c r="CP29" i="33" s="1"/>
  <c r="CQ29" i="33" s="1"/>
  <c r="CR29" i="33" s="1"/>
  <c r="CS29" i="33" s="1"/>
  <c r="CT29" i="33" s="1"/>
  <c r="CU29" i="33" s="1"/>
  <c r="CV29" i="33" s="1"/>
  <c r="CW29" i="33" s="1"/>
  <c r="C27" i="33"/>
  <c r="D27" i="33" s="1"/>
  <c r="E27" i="33" s="1"/>
  <c r="F27" i="33" s="1"/>
  <c r="G27" i="33" s="1"/>
  <c r="H27" i="33" s="1"/>
  <c r="I27" i="33" s="1"/>
  <c r="J27" i="33" s="1"/>
  <c r="K27" i="33" s="1"/>
  <c r="L27" i="33" s="1"/>
  <c r="M27" i="33" s="1"/>
  <c r="N27" i="33" s="1"/>
  <c r="O27" i="33" s="1"/>
  <c r="P27" i="33" s="1"/>
  <c r="Q27" i="33" s="1"/>
  <c r="R27" i="33" s="1"/>
  <c r="S27" i="33" s="1"/>
  <c r="T27" i="33" s="1"/>
  <c r="U27" i="33" s="1"/>
  <c r="V27" i="33" s="1"/>
  <c r="W27" i="33" s="1"/>
  <c r="X27" i="33" s="1"/>
  <c r="Y27" i="33" s="1"/>
  <c r="Z27" i="33" s="1"/>
  <c r="AA27" i="33" s="1"/>
  <c r="AB27" i="33" s="1"/>
  <c r="AC27" i="33" s="1"/>
  <c r="AD27" i="33" s="1"/>
  <c r="AE27" i="33" s="1"/>
  <c r="AF27" i="33" s="1"/>
  <c r="AG27" i="33" s="1"/>
  <c r="AH27" i="33" s="1"/>
  <c r="AI27" i="33" s="1"/>
  <c r="AJ27" i="33" s="1"/>
  <c r="AK27" i="33" s="1"/>
  <c r="AL27" i="33" s="1"/>
  <c r="AM27" i="33" s="1"/>
  <c r="AN27" i="33" s="1"/>
  <c r="AO27" i="33" s="1"/>
  <c r="AP27" i="33" s="1"/>
  <c r="AQ27" i="33" s="1"/>
  <c r="AR27" i="33" s="1"/>
  <c r="AS27" i="33" s="1"/>
  <c r="AT27" i="33" s="1"/>
  <c r="AU27" i="33" s="1"/>
  <c r="AV27" i="33" s="1"/>
  <c r="AW27" i="33" s="1"/>
  <c r="AX27" i="33" s="1"/>
  <c r="AY27" i="33" s="1"/>
  <c r="AZ27" i="33" s="1"/>
  <c r="BA27" i="33" s="1"/>
  <c r="BB27" i="33" s="1"/>
  <c r="BC27" i="33" s="1"/>
  <c r="BD27" i="33" s="1"/>
  <c r="BE27" i="33" s="1"/>
  <c r="BF27" i="33" s="1"/>
  <c r="BG27" i="33" s="1"/>
  <c r="BH27" i="33" s="1"/>
  <c r="BI27" i="33" s="1"/>
  <c r="BJ27" i="33" s="1"/>
  <c r="BK27" i="33" s="1"/>
  <c r="BL27" i="33" s="1"/>
  <c r="BM27" i="33" s="1"/>
  <c r="BN27" i="33" s="1"/>
  <c r="BO27" i="33" s="1"/>
  <c r="BP27" i="33" s="1"/>
  <c r="BQ27" i="33" s="1"/>
  <c r="BR27" i="33" s="1"/>
  <c r="BS27" i="33" s="1"/>
  <c r="BT27" i="33" s="1"/>
  <c r="BU27" i="33" s="1"/>
  <c r="BV27" i="33" s="1"/>
  <c r="BW27" i="33" s="1"/>
  <c r="BX27" i="33" s="1"/>
  <c r="BY27" i="33" s="1"/>
  <c r="BZ27" i="33" s="1"/>
  <c r="CA27" i="33" s="1"/>
  <c r="CB27" i="33" s="1"/>
  <c r="CC27" i="33" s="1"/>
  <c r="CD27" i="33" s="1"/>
  <c r="CE27" i="33" s="1"/>
  <c r="CF27" i="33" s="1"/>
  <c r="CG27" i="33" s="1"/>
  <c r="CH27" i="33" s="1"/>
  <c r="CI27" i="33" s="1"/>
  <c r="CJ27" i="33" s="1"/>
  <c r="CK27" i="33" s="1"/>
  <c r="CL27" i="33" s="1"/>
  <c r="CM27" i="33" s="1"/>
  <c r="CN27" i="33" s="1"/>
  <c r="CO27" i="33" s="1"/>
  <c r="CP27" i="33" s="1"/>
  <c r="CQ27" i="33" s="1"/>
  <c r="CR27" i="33" s="1"/>
  <c r="CS27" i="33" s="1"/>
  <c r="CT27" i="33" s="1"/>
  <c r="CU27" i="33" s="1"/>
  <c r="CV27" i="33" s="1"/>
  <c r="CW27" i="33" s="1"/>
  <c r="C26" i="33"/>
  <c r="D26" i="33" s="1"/>
  <c r="E26" i="33" s="1"/>
  <c r="F26" i="33"/>
  <c r="G26" i="33" s="1"/>
  <c r="H26" i="33" s="1"/>
  <c r="I26" i="33" s="1"/>
  <c r="J26" i="33" s="1"/>
  <c r="K26" i="33" s="1"/>
  <c r="L26" i="33" s="1"/>
  <c r="M26" i="33" s="1"/>
  <c r="N26" i="33" s="1"/>
  <c r="O26" i="33" s="1"/>
  <c r="P26" i="33" s="1"/>
  <c r="Q26" i="33" s="1"/>
  <c r="R26" i="33" s="1"/>
  <c r="S26" i="33" s="1"/>
  <c r="T26" i="33" s="1"/>
  <c r="U26" i="33" s="1"/>
  <c r="V26" i="33" s="1"/>
  <c r="W26" i="33" s="1"/>
  <c r="X26" i="33" s="1"/>
  <c r="Y26" i="33" s="1"/>
  <c r="Z26" i="33" s="1"/>
  <c r="AA26" i="33" s="1"/>
  <c r="AB26" i="33" s="1"/>
  <c r="AC26" i="33" s="1"/>
  <c r="AD26" i="33" s="1"/>
  <c r="AE26" i="33" s="1"/>
  <c r="AF26" i="33" s="1"/>
  <c r="AG26" i="33" s="1"/>
  <c r="AH26" i="33" s="1"/>
  <c r="AI26" i="33" s="1"/>
  <c r="AJ26" i="33" s="1"/>
  <c r="AK26" i="33" s="1"/>
  <c r="AL26" i="33" s="1"/>
  <c r="AM26" i="33" s="1"/>
  <c r="AN26" i="33" s="1"/>
  <c r="AO26" i="33" s="1"/>
  <c r="AP26" i="33" s="1"/>
  <c r="AQ26" i="33" s="1"/>
  <c r="AR26" i="33" s="1"/>
  <c r="AS26" i="33" s="1"/>
  <c r="AT26" i="33" s="1"/>
  <c r="AU26" i="33" s="1"/>
  <c r="AV26" i="33" s="1"/>
  <c r="AW26" i="33" s="1"/>
  <c r="AX26" i="33" s="1"/>
  <c r="AY26" i="33" s="1"/>
  <c r="AZ26" i="33" s="1"/>
  <c r="BA26" i="33" s="1"/>
  <c r="BB26" i="33" s="1"/>
  <c r="BC26" i="33" s="1"/>
  <c r="BD26" i="33" s="1"/>
  <c r="BE26" i="33" s="1"/>
  <c r="BF26" i="33" s="1"/>
  <c r="BG26" i="33" s="1"/>
  <c r="BH26" i="33" s="1"/>
  <c r="BI26" i="33" s="1"/>
  <c r="BJ26" i="33" s="1"/>
  <c r="BK26" i="33" s="1"/>
  <c r="BL26" i="33" s="1"/>
  <c r="BM26" i="33" s="1"/>
  <c r="BN26" i="33" s="1"/>
  <c r="BO26" i="33" s="1"/>
  <c r="BP26" i="33" s="1"/>
  <c r="BQ26" i="33" s="1"/>
  <c r="BR26" i="33" s="1"/>
  <c r="BS26" i="33" s="1"/>
  <c r="BT26" i="33" s="1"/>
  <c r="BU26" i="33" s="1"/>
  <c r="BV26" i="33" s="1"/>
  <c r="BW26" i="33" s="1"/>
  <c r="BX26" i="33" s="1"/>
  <c r="BY26" i="33" s="1"/>
  <c r="BZ26" i="33" s="1"/>
  <c r="CA26" i="33" s="1"/>
  <c r="CB26" i="33" s="1"/>
  <c r="CC26" i="33" s="1"/>
  <c r="CD26" i="33" s="1"/>
  <c r="CE26" i="33" s="1"/>
  <c r="CF26" i="33" s="1"/>
  <c r="CG26" i="33" s="1"/>
  <c r="CH26" i="33" s="1"/>
  <c r="CI26" i="33" s="1"/>
  <c r="CJ26" i="33" s="1"/>
  <c r="CK26" i="33" s="1"/>
  <c r="CL26" i="33" s="1"/>
  <c r="CM26" i="33" s="1"/>
  <c r="CN26" i="33" s="1"/>
  <c r="CO26" i="33" s="1"/>
  <c r="CP26" i="33" s="1"/>
  <c r="CQ26" i="33" s="1"/>
  <c r="CR26" i="33" s="1"/>
  <c r="CS26" i="33" s="1"/>
  <c r="CT26" i="33" s="1"/>
  <c r="CU26" i="33" s="1"/>
  <c r="CV26" i="33" s="1"/>
  <c r="CW26" i="33" s="1"/>
  <c r="CW17" i="33"/>
  <c r="B17" i="33"/>
  <c r="CW14" i="33"/>
  <c r="AT14" i="33"/>
  <c r="E9" i="33"/>
  <c r="CM14" i="33"/>
  <c r="BC14" i="33"/>
  <c r="W14" i="33"/>
  <c r="K14" i="33"/>
  <c r="AF14" i="33"/>
  <c r="BH14" i="33"/>
  <c r="AU14" i="33"/>
  <c r="C22" i="33"/>
  <c r="AD14" i="33"/>
  <c r="J14" i="47"/>
  <c r="K14" i="47" s="1"/>
  <c r="D22" i="33"/>
  <c r="BE14" i="33"/>
  <c r="AL14" i="33"/>
  <c r="AA14" i="33"/>
  <c r="BD14" i="33"/>
  <c r="E22" i="33"/>
  <c r="CU14" i="33"/>
  <c r="CA14" i="33"/>
  <c r="Y14" i="33"/>
  <c r="G2" i="33"/>
  <c r="Q14" i="33"/>
  <c r="C17" i="33"/>
  <c r="D16" i="33"/>
  <c r="CH14" i="33"/>
  <c r="F22" i="33"/>
  <c r="I21" i="33"/>
  <c r="H22" i="33"/>
  <c r="CL14" i="33"/>
  <c r="BS14" i="33"/>
  <c r="AB14" i="33"/>
  <c r="AS14" i="33"/>
  <c r="CF14" i="33"/>
  <c r="AH14" i="33"/>
  <c r="H2" i="33"/>
  <c r="H9" i="33" s="1"/>
  <c r="G9" i="33"/>
  <c r="AI14" i="33"/>
  <c r="BM14" i="33"/>
  <c r="I22" i="33"/>
  <c r="J21" i="33"/>
  <c r="J22" i="33" s="1"/>
  <c r="I2" i="33"/>
  <c r="J2" i="33" s="1"/>
  <c r="J9" i="33" s="1"/>
  <c r="BJ14" i="33" l="1"/>
  <c r="K2" i="33"/>
  <c r="CC14" i="33"/>
  <c r="AV14" i="33"/>
  <c r="X14" i="33"/>
  <c r="I9" i="33"/>
  <c r="CB14" i="33"/>
  <c r="P14" i="33"/>
  <c r="K21" i="33"/>
  <c r="L21" i="33" s="1"/>
  <c r="AG14" i="33"/>
  <c r="BV14" i="33"/>
  <c r="BK14" i="33"/>
  <c r="K22" i="33"/>
  <c r="D17" i="33"/>
  <c r="E16" i="33"/>
  <c r="L22" i="33" l="1"/>
  <c r="M21" i="33"/>
  <c r="L2" i="33"/>
  <c r="K9" i="33"/>
  <c r="F16" i="33"/>
  <c r="E17" i="33"/>
  <c r="M2" i="33" l="1"/>
  <c r="L9" i="33"/>
  <c r="N21" i="33"/>
  <c r="M22" i="33"/>
  <c r="F17" i="33"/>
  <c r="G16" i="33"/>
  <c r="N22" i="33" l="1"/>
  <c r="O21" i="33"/>
  <c r="N2" i="33"/>
  <c r="M9" i="33"/>
  <c r="G17" i="33"/>
  <c r="H16" i="33"/>
  <c r="N9" i="33" l="1"/>
  <c r="O2" i="33"/>
  <c r="P21" i="33"/>
  <c r="O22" i="33"/>
  <c r="I16" i="33"/>
  <c r="H17" i="33"/>
  <c r="Q21" i="33" l="1"/>
  <c r="P22" i="33"/>
  <c r="O9" i="33"/>
  <c r="P2" i="33"/>
  <c r="I17" i="33"/>
  <c r="J16" i="33"/>
  <c r="Q2" i="33" l="1"/>
  <c r="P9" i="33"/>
  <c r="Q22" i="33"/>
  <c r="R21" i="33"/>
  <c r="J17" i="33"/>
  <c r="K16" i="33"/>
  <c r="R22" i="33" l="1"/>
  <c r="S21" i="33"/>
  <c r="Q9" i="33"/>
  <c r="R2" i="33"/>
  <c r="K17" i="33"/>
  <c r="L16" i="33"/>
  <c r="R9" i="33" l="1"/>
  <c r="S2" i="33"/>
  <c r="T21" i="33"/>
  <c r="S22" i="33"/>
  <c r="L17" i="33"/>
  <c r="M16" i="33"/>
  <c r="T22" i="33" l="1"/>
  <c r="U21" i="33"/>
  <c r="T2" i="33"/>
  <c r="S9" i="33"/>
  <c r="N16" i="33"/>
  <c r="M17" i="33"/>
  <c r="U2" i="33" l="1"/>
  <c r="T9" i="33"/>
  <c r="U22" i="33"/>
  <c r="V21" i="33"/>
  <c r="N17" i="33"/>
  <c r="O16" i="33"/>
  <c r="W21" i="33" l="1"/>
  <c r="V22" i="33"/>
  <c r="V2" i="33"/>
  <c r="U9" i="33"/>
  <c r="P16" i="33"/>
  <c r="O17" i="33"/>
  <c r="V9" i="33" l="1"/>
  <c r="W2" i="33"/>
  <c r="X21" i="33"/>
  <c r="W22" i="33"/>
  <c r="P17" i="33"/>
  <c r="Q16" i="33"/>
  <c r="Y21" i="33" l="1"/>
  <c r="X22" i="33"/>
  <c r="X2" i="33"/>
  <c r="W9" i="33"/>
  <c r="Q17" i="33"/>
  <c r="R16" i="33"/>
  <c r="X9" i="33" l="1"/>
  <c r="Y2" i="33"/>
  <c r="Y22" i="33"/>
  <c r="Z21" i="33"/>
  <c r="S16" i="33"/>
  <c r="R17" i="33"/>
  <c r="Z22" i="33" l="1"/>
  <c r="AA21" i="33"/>
  <c r="Z2" i="33"/>
  <c r="Y9" i="33"/>
  <c r="S17" i="33"/>
  <c r="T16" i="33"/>
  <c r="AA2" i="33" l="1"/>
  <c r="Z9" i="33"/>
  <c r="AB21" i="33"/>
  <c r="AA22" i="33"/>
  <c r="U16" i="33"/>
  <c r="T17" i="33"/>
  <c r="AC21" i="33" l="1"/>
  <c r="AB22" i="33"/>
  <c r="AB2" i="33"/>
  <c r="AA9" i="33"/>
  <c r="V16" i="33"/>
  <c r="U17" i="33"/>
  <c r="AC2" i="33" l="1"/>
  <c r="AB9" i="33"/>
  <c r="AC22" i="33"/>
  <c r="AD21" i="33"/>
  <c r="V17" i="33"/>
  <c r="W16" i="33"/>
  <c r="AE21" i="33" l="1"/>
  <c r="AD22" i="33"/>
  <c r="AC9" i="33"/>
  <c r="AD2" i="33"/>
  <c r="W17" i="33"/>
  <c r="X16" i="33"/>
  <c r="AD9" i="33" l="1"/>
  <c r="AE2" i="33"/>
  <c r="AE22" i="33"/>
  <c r="AF21" i="33"/>
  <c r="X17" i="33"/>
  <c r="Y16" i="33"/>
  <c r="AF22" i="33" l="1"/>
  <c r="AG21" i="33"/>
  <c r="AF2" i="33"/>
  <c r="AE9" i="33"/>
  <c r="Y17" i="33"/>
  <c r="Z16" i="33"/>
  <c r="AG2" i="33" l="1"/>
  <c r="AF9" i="33"/>
  <c r="AG22" i="33"/>
  <c r="AH21" i="33"/>
  <c r="Z17" i="33"/>
  <c r="AA16" i="33"/>
  <c r="AI21" i="33" l="1"/>
  <c r="AH22" i="33"/>
  <c r="AG9" i="33"/>
  <c r="AH2" i="33"/>
  <c r="AA17" i="33"/>
  <c r="AB16" i="33"/>
  <c r="AH9" i="33" l="1"/>
  <c r="AI2" i="33"/>
  <c r="AI22" i="33"/>
  <c r="AJ21" i="33"/>
  <c r="AB17" i="33"/>
  <c r="AC16" i="33"/>
  <c r="AK21" i="33" l="1"/>
  <c r="AJ22" i="33"/>
  <c r="AJ2" i="33"/>
  <c r="AI9" i="33"/>
  <c r="AD16" i="33"/>
  <c r="AC17" i="33"/>
  <c r="AJ9" i="33" l="1"/>
  <c r="AK2" i="33"/>
  <c r="AK22" i="33"/>
  <c r="AL21" i="33"/>
  <c r="AE16" i="33"/>
  <c r="AD17" i="33"/>
  <c r="AL22" i="33" l="1"/>
  <c r="AM21" i="33"/>
  <c r="AK9" i="33"/>
  <c r="AL2" i="33"/>
  <c r="AE17" i="33"/>
  <c r="AF16" i="33"/>
  <c r="AM2" i="33" l="1"/>
  <c r="AL9" i="33"/>
  <c r="AM22" i="33"/>
  <c r="AN21" i="33"/>
  <c r="AF17" i="33"/>
  <c r="AG16" i="33"/>
  <c r="AO21" i="33" l="1"/>
  <c r="AN22" i="33"/>
  <c r="AM9" i="33"/>
  <c r="AN2" i="33"/>
  <c r="AH16" i="33"/>
  <c r="AG17" i="33"/>
  <c r="AN9" i="33" l="1"/>
  <c r="AO2" i="33"/>
  <c r="AO22" i="33"/>
  <c r="AP21" i="33"/>
  <c r="AI16" i="33"/>
  <c r="AH17" i="33"/>
  <c r="AQ21" i="33" l="1"/>
  <c r="AP22" i="33"/>
  <c r="AP2" i="33"/>
  <c r="AO9" i="33"/>
  <c r="AJ16" i="33"/>
  <c r="AI17" i="33"/>
  <c r="AQ2" i="33" l="1"/>
  <c r="AP9" i="33"/>
  <c r="AR21" i="33"/>
  <c r="AQ22" i="33"/>
  <c r="AJ17" i="33"/>
  <c r="AK16" i="33"/>
  <c r="AR22" i="33" l="1"/>
  <c r="AS21" i="33"/>
  <c r="AQ9" i="33"/>
  <c r="AR2" i="33"/>
  <c r="AL16" i="33"/>
  <c r="AK17" i="33"/>
  <c r="AS2" i="33" l="1"/>
  <c r="AR9" i="33"/>
  <c r="AS22" i="33"/>
  <c r="AT21" i="33"/>
  <c r="AL17" i="33"/>
  <c r="AM16" i="33"/>
  <c r="AT22" i="33" l="1"/>
  <c r="AU21" i="33"/>
  <c r="AT2" i="33"/>
  <c r="AS9" i="33"/>
  <c r="AM17" i="33"/>
  <c r="AN16" i="33"/>
  <c r="AT9" i="33" l="1"/>
  <c r="AU2" i="33"/>
  <c r="AU22" i="33"/>
  <c r="AV21" i="33"/>
  <c r="AN17" i="33"/>
  <c r="AO16" i="33"/>
  <c r="AW21" i="33" l="1"/>
  <c r="AV22" i="33"/>
  <c r="AU9" i="33"/>
  <c r="AV2" i="33"/>
  <c r="AP16" i="33"/>
  <c r="AO17" i="33"/>
  <c r="AW2" i="33" l="1"/>
  <c r="AV9" i="33"/>
  <c r="AX21" i="33"/>
  <c r="AW22" i="33"/>
  <c r="AP17" i="33"/>
  <c r="AQ16" i="33"/>
  <c r="AY21" i="33" l="1"/>
  <c r="AX22" i="33"/>
  <c r="AW9" i="33"/>
  <c r="AX2" i="33"/>
  <c r="AQ17" i="33"/>
  <c r="AR16" i="33"/>
  <c r="AX9" i="33" l="1"/>
  <c r="AY2" i="33"/>
  <c r="AY22" i="33"/>
  <c r="AZ21" i="33"/>
  <c r="AR17" i="33"/>
  <c r="AS16" i="33"/>
  <c r="BA21" i="33" l="1"/>
  <c r="AZ22" i="33"/>
  <c r="AY9" i="33"/>
  <c r="AZ2" i="33"/>
  <c r="AT16" i="33"/>
  <c r="AS17" i="33"/>
  <c r="AZ9" i="33" l="1"/>
  <c r="BA2" i="33"/>
  <c r="BA22" i="33"/>
  <c r="BB21" i="33"/>
  <c r="AT17" i="33"/>
  <c r="AU16" i="33"/>
  <c r="BB22" i="33" l="1"/>
  <c r="BC21" i="33"/>
  <c r="BA9" i="33"/>
  <c r="BB2" i="33"/>
  <c r="AU17" i="33"/>
  <c r="AV16" i="33"/>
  <c r="BC2" i="33" l="1"/>
  <c r="BB9" i="33"/>
  <c r="BC22" i="33"/>
  <c r="BD21" i="33"/>
  <c r="AV17" i="33"/>
  <c r="AW16" i="33"/>
  <c r="BD22" i="33" l="1"/>
  <c r="BE21" i="33"/>
  <c r="BC9" i="33"/>
  <c r="BD2" i="33"/>
  <c r="AX16" i="33"/>
  <c r="AW17" i="33"/>
  <c r="BE2" i="33" l="1"/>
  <c r="BD9" i="33"/>
  <c r="BE22" i="33"/>
  <c r="BF21" i="33"/>
  <c r="AX17" i="33"/>
  <c r="AY16" i="33"/>
  <c r="BG21" i="33" l="1"/>
  <c r="BF22" i="33"/>
  <c r="BF2" i="33"/>
  <c r="BE9" i="33"/>
  <c r="AZ16" i="33"/>
  <c r="AY17" i="33"/>
  <c r="BF9" i="33" l="1"/>
  <c r="BG2" i="33"/>
  <c r="BG22" i="33"/>
  <c r="BH21" i="33"/>
  <c r="BA16" i="33"/>
  <c r="AZ17" i="33"/>
  <c r="BH22" i="33" l="1"/>
  <c r="BI21" i="33"/>
  <c r="BG9" i="33"/>
  <c r="BH2" i="33"/>
  <c r="BB16" i="33"/>
  <c r="BA17" i="33"/>
  <c r="BI2" i="33" l="1"/>
  <c r="BH9" i="33"/>
  <c r="BJ21" i="33"/>
  <c r="BI22" i="33"/>
  <c r="BB17" i="33"/>
  <c r="BC16" i="33"/>
  <c r="BJ22" i="33" l="1"/>
  <c r="BK21" i="33"/>
  <c r="BI9" i="33"/>
  <c r="BJ2" i="33"/>
  <c r="BC17" i="33"/>
  <c r="BD16" i="33"/>
  <c r="BJ9" i="33" l="1"/>
  <c r="BK2" i="33"/>
  <c r="BK22" i="33"/>
  <c r="BL21" i="33"/>
  <c r="BD17" i="33"/>
  <c r="BE16" i="33"/>
  <c r="BL22" i="33" l="1"/>
  <c r="BM21" i="33"/>
  <c r="BK9" i="33"/>
  <c r="BL2" i="33"/>
  <c r="BE17" i="33"/>
  <c r="BF16" i="33"/>
  <c r="BL9" i="33" l="1"/>
  <c r="BM2" i="33"/>
  <c r="BN21" i="33"/>
  <c r="BM22" i="33"/>
  <c r="BF17" i="33"/>
  <c r="BG16" i="33"/>
  <c r="BO21" i="33" l="1"/>
  <c r="BN22" i="33"/>
  <c r="BN2" i="33"/>
  <c r="BM9" i="33"/>
  <c r="BG17" i="33"/>
  <c r="BH16" i="33"/>
  <c r="BN9" i="33" l="1"/>
  <c r="BO2" i="33"/>
  <c r="BO22" i="33"/>
  <c r="BP21" i="33"/>
  <c r="BI16" i="33"/>
  <c r="BH17" i="33"/>
  <c r="BQ21" i="33" l="1"/>
  <c r="BP22" i="33"/>
  <c r="BP2" i="33"/>
  <c r="BO9" i="33"/>
  <c r="BI17" i="33"/>
  <c r="BJ16" i="33"/>
  <c r="BQ2" i="33" l="1"/>
  <c r="BP9" i="33"/>
  <c r="BQ22" i="33"/>
  <c r="BR21" i="33"/>
  <c r="BJ17" i="33"/>
  <c r="BK16" i="33"/>
  <c r="BS21" i="33" l="1"/>
  <c r="BR22" i="33"/>
  <c r="BR2" i="33"/>
  <c r="BQ9" i="33"/>
  <c r="BK17" i="33"/>
  <c r="BL16" i="33"/>
  <c r="BS2" i="33" l="1"/>
  <c r="BR9" i="33"/>
  <c r="BT21" i="33"/>
  <c r="BS22" i="33"/>
  <c r="BL17" i="33"/>
  <c r="BM16" i="33"/>
  <c r="BT22" i="33" l="1"/>
  <c r="BU21" i="33"/>
  <c r="BT2" i="33"/>
  <c r="BS9" i="33"/>
  <c r="BM17" i="33"/>
  <c r="BN16" i="33"/>
  <c r="BT9" i="33" l="1"/>
  <c r="BU2" i="33"/>
  <c r="BV21" i="33"/>
  <c r="BU22" i="33"/>
  <c r="BN17" i="33"/>
  <c r="BO16" i="33"/>
  <c r="BU9" i="33" l="1"/>
  <c r="BV2" i="33"/>
  <c r="BV22" i="33"/>
  <c r="BW21" i="33"/>
  <c r="BO17" i="33"/>
  <c r="BP16" i="33"/>
  <c r="BX21" i="33" l="1"/>
  <c r="BW22" i="33"/>
  <c r="BV9" i="33"/>
  <c r="BW2" i="33"/>
  <c r="BP17" i="33"/>
  <c r="BQ16" i="33"/>
  <c r="BW9" i="33" l="1"/>
  <c r="BX2" i="33"/>
  <c r="BX22" i="33"/>
  <c r="BY21" i="33"/>
  <c r="BQ17" i="33"/>
  <c r="BR16" i="33"/>
  <c r="BZ21" i="33" l="1"/>
  <c r="BY22" i="33"/>
  <c r="BX9" i="33"/>
  <c r="BY2" i="33"/>
  <c r="BR17" i="33"/>
  <c r="BS16" i="33"/>
  <c r="BZ2" i="33" l="1"/>
  <c r="BY9" i="33"/>
  <c r="BZ22" i="33"/>
  <c r="CA21" i="33"/>
  <c r="BT16" i="33"/>
  <c r="BS17" i="33"/>
  <c r="CB21" i="33" l="1"/>
  <c r="CA22" i="33"/>
  <c r="CA2" i="33"/>
  <c r="BZ9" i="33"/>
  <c r="BT17" i="33"/>
  <c r="BU16" i="33"/>
  <c r="CB2" i="33" l="1"/>
  <c r="CA9" i="33"/>
  <c r="CC21" i="33"/>
  <c r="CB22" i="33"/>
  <c r="BV16" i="33"/>
  <c r="BU17" i="33"/>
  <c r="CC22" i="33" l="1"/>
  <c r="CD21" i="33"/>
  <c r="CB9" i="33"/>
  <c r="CC2" i="33"/>
  <c r="BV17" i="33"/>
  <c r="BW16" i="33"/>
  <c r="CC9" i="33" l="1"/>
  <c r="CD2" i="33"/>
  <c r="CE21" i="33"/>
  <c r="CD22" i="33"/>
  <c r="BW17" i="33"/>
  <c r="BX16" i="33"/>
  <c r="CF21" i="33" l="1"/>
  <c r="CE22" i="33"/>
  <c r="CD9" i="33"/>
  <c r="CE2" i="33"/>
  <c r="BY16" i="33"/>
  <c r="BX17" i="33"/>
  <c r="CE9" i="33" l="1"/>
  <c r="CF2" i="33"/>
  <c r="CG21" i="33"/>
  <c r="CF22" i="33"/>
  <c r="BY17" i="33"/>
  <c r="BZ16" i="33"/>
  <c r="CH21" i="33" l="1"/>
  <c r="CG22" i="33"/>
  <c r="CF9" i="33"/>
  <c r="CG2" i="33"/>
  <c r="CA16" i="33"/>
  <c r="BZ17" i="33"/>
  <c r="CG9" i="33" l="1"/>
  <c r="CH2" i="33"/>
  <c r="CH22" i="33"/>
  <c r="CI21" i="33"/>
  <c r="CB16" i="33"/>
  <c r="CA17" i="33"/>
  <c r="CJ21" i="33" l="1"/>
  <c r="CI22" i="33"/>
  <c r="CI2" i="33"/>
  <c r="CH9" i="33"/>
  <c r="CB17" i="33"/>
  <c r="CC16" i="33"/>
  <c r="CJ2" i="33" l="1"/>
  <c r="CI9" i="33"/>
  <c r="CK21" i="33"/>
  <c r="CJ22" i="33"/>
  <c r="CD16" i="33"/>
  <c r="CC17" i="33"/>
  <c r="CL21" i="33" l="1"/>
  <c r="CK22" i="33"/>
  <c r="CK2" i="33"/>
  <c r="CJ9" i="33"/>
  <c r="CD17" i="33"/>
  <c r="CE16" i="33"/>
  <c r="CK9" i="33" l="1"/>
  <c r="CL2" i="33"/>
  <c r="CM21" i="33"/>
  <c r="CL22" i="33"/>
  <c r="CE17" i="33"/>
  <c r="CF16" i="33"/>
  <c r="CN21" i="33" l="1"/>
  <c r="CM22" i="33"/>
  <c r="CL9" i="33"/>
  <c r="CM2" i="33"/>
  <c r="CG16" i="33"/>
  <c r="CF17" i="33"/>
  <c r="CN2" i="33" l="1"/>
  <c r="CM9" i="33"/>
  <c r="CN22" i="33"/>
  <c r="CO21" i="33"/>
  <c r="CH16" i="33"/>
  <c r="CG17" i="33"/>
  <c r="CO22" i="33" l="1"/>
  <c r="CP21" i="33"/>
  <c r="CO2" i="33"/>
  <c r="CN9" i="33"/>
  <c r="CI16" i="33"/>
  <c r="CH17" i="33"/>
  <c r="CP2" i="33" l="1"/>
  <c r="CO9" i="33"/>
  <c r="CP22" i="33"/>
  <c r="CQ21" i="33"/>
  <c r="CJ16" i="33"/>
  <c r="CI17" i="33"/>
  <c r="CQ22" i="33" l="1"/>
  <c r="CR21" i="33"/>
  <c r="CP9" i="33"/>
  <c r="CQ2" i="33"/>
  <c r="CK16" i="33"/>
  <c r="CJ17" i="33"/>
  <c r="CR2" i="33" l="1"/>
  <c r="CQ9" i="33"/>
  <c r="CR22" i="33"/>
  <c r="CS21" i="33"/>
  <c r="CL16" i="33"/>
  <c r="CK17" i="33"/>
  <c r="CS22" i="33" l="1"/>
  <c r="CT21" i="33"/>
  <c r="CR9" i="33"/>
  <c r="CS2" i="33"/>
  <c r="CM16" i="33"/>
  <c r="CL17" i="33"/>
  <c r="CT22" i="33" l="1"/>
  <c r="CU21" i="33"/>
  <c r="CT2" i="33"/>
  <c r="CS9" i="33"/>
  <c r="CM17" i="33"/>
  <c r="CN16" i="33"/>
  <c r="CU2" i="33" l="1"/>
  <c r="CT9" i="33"/>
  <c r="CV21" i="33"/>
  <c r="CU22" i="33"/>
  <c r="CN17" i="33"/>
  <c r="CO16" i="33"/>
  <c r="CW21" i="33" l="1"/>
  <c r="CW22" i="33" s="1"/>
  <c r="CV22" i="33"/>
  <c r="CU9" i="33"/>
  <c r="CV2" i="33"/>
  <c r="CO17" i="33"/>
  <c r="CP16" i="33"/>
  <c r="CV9" i="33" l="1"/>
  <c r="CW2" i="33"/>
  <c r="CQ16" i="33"/>
  <c r="CP17" i="33"/>
  <c r="CQ17" i="33" l="1"/>
  <c r="CR16" i="33"/>
  <c r="CS16" i="33" l="1"/>
  <c r="CR17" i="33"/>
  <c r="CS17" i="33" l="1"/>
  <c r="CT16" i="33"/>
  <c r="CU16" i="33" l="1"/>
  <c r="CT17" i="33"/>
  <c r="CU17" i="33" l="1"/>
  <c r="CV16" i="33"/>
  <c r="CV17" i="33" s="1"/>
</calcChain>
</file>

<file path=xl/sharedStrings.xml><?xml version="1.0" encoding="utf-8"?>
<sst xmlns="http://schemas.openxmlformats.org/spreadsheetml/2006/main" count="3558" uniqueCount="1527">
  <si>
    <t>Tab colors policy</t>
  </si>
  <si>
    <t>Name of the tabs</t>
  </si>
  <si>
    <t>&lt;group&gt;_&lt;name&gt;</t>
  </si>
  <si>
    <t>for example name could be eco_buildings, heroes_items</t>
  </si>
  <si>
    <t>&lt;Definition&gt;</t>
  </si>
  <si>
    <t>[sku]</t>
  </si>
  <si>
    <t>[levelId]</t>
  </si>
  <si>
    <t>Content tables</t>
  </si>
  <si>
    <t>UI</t>
  </si>
  <si>
    <t>BOLD</t>
  </si>
  <si>
    <t>Calcualtion</t>
  </si>
  <si>
    <t>used for calculated fileds</t>
  </si>
  <si>
    <t>To check</t>
  </si>
  <si>
    <t>used  fro fields what should be checked or ereview</t>
  </si>
  <si>
    <t>TEXT</t>
  </si>
  <si>
    <t>all red fonts used fro the firelds what are wrong or could be delete (not used)</t>
  </si>
  <si>
    <t>WIP</t>
  </si>
  <si>
    <t xml:space="preserve">used for WIP </t>
  </si>
  <si>
    <t>comments</t>
  </si>
  <si>
    <t>bold text used for technical words, numbers and names of the fields</t>
  </si>
  <si>
    <t>false</t>
  </si>
  <si>
    <t>[hp]</t>
  </si>
  <si>
    <t>[assetId]</t>
  </si>
  <si>
    <t>[icon]</t>
  </si>
  <si>
    <t>[assetPath]</t>
  </si>
  <si>
    <t>[damage]</t>
  </si>
  <si>
    <t>[attackDelaySeconds]</t>
  </si>
  <si>
    <t>[attackRangeMin]</t>
  </si>
  <si>
    <t>[attackRangeMax]</t>
  </si>
  <si>
    <t>[defense]</t>
  </si>
  <si>
    <t>[shopOrder]</t>
  </si>
  <si>
    <t>[useVision]</t>
  </si>
  <si>
    <t>[sight]</t>
  </si>
  <si>
    <t>[speed]</t>
  </si>
  <si>
    <t>[runSpeed]</t>
  </si>
  <si>
    <t>[animDefSku]</t>
  </si>
  <si>
    <t>[boundingRadius]</t>
  </si>
  <si>
    <t>idle_01</t>
  </si>
  <si>
    <t>[tidName]</t>
  </si>
  <si>
    <t>[mp]</t>
  </si>
  <si>
    <t>[maxXp]</t>
  </si>
  <si>
    <t>[hpRegenerationTimeHours]</t>
  </si>
  <si>
    <t>[name]</t>
  </si>
  <si>
    <t>[dps]</t>
  </si>
  <si>
    <t>[mpRegenerationTimeHours]</t>
  </si>
  <si>
    <t>[mpRegenerationRatePerMinute]</t>
  </si>
  <si>
    <t>[hpRegenerationRatePerMinute]</t>
  </si>
  <si>
    <t>[unitCapacity]</t>
  </si>
  <si>
    <t>heavy</t>
  </si>
  <si>
    <t>normal</t>
  </si>
  <si>
    <t>[defenseType]</t>
  </si>
  <si>
    <t>[damageType]</t>
  </si>
  <si>
    <t>[resistance]</t>
  </si>
  <si>
    <t>[priceLevelPC]</t>
  </si>
  <si>
    <t>debuff:80%</t>
  </si>
  <si>
    <t>Fire Gems cost 1/3 (do not delete)</t>
  </si>
  <si>
    <t>paladin</t>
  </si>
  <si>
    <t>paladin_01</t>
  </si>
  <si>
    <t>paladin_02</t>
  </si>
  <si>
    <t>paladin_03</t>
  </si>
  <si>
    <t>paladin_04</t>
  </si>
  <si>
    <t>paladin_05</t>
  </si>
  <si>
    <t>paladin_06</t>
  </si>
  <si>
    <t>paladin_07</t>
  </si>
  <si>
    <t>paladin_08</t>
  </si>
  <si>
    <t>paladin_09</t>
  </si>
  <si>
    <t>paladin_10</t>
  </si>
  <si>
    <t>paladin_11</t>
  </si>
  <si>
    <t>paladin_12</t>
  </si>
  <si>
    <t>paladin_13</t>
  </si>
  <si>
    <t>paladin_14</t>
  </si>
  <si>
    <t>paladin_15</t>
  </si>
  <si>
    <t>paladin_16</t>
  </si>
  <si>
    <t>paladin_17</t>
  </si>
  <si>
    <t>paladin_18</t>
  </si>
  <si>
    <t>paladin_19</t>
  </si>
  <si>
    <t>paladin_20</t>
  </si>
  <si>
    <t>paladin_21</t>
  </si>
  <si>
    <t>paladin_22</t>
  </si>
  <si>
    <t>paladin_23</t>
  </si>
  <si>
    <t>paladin_24</t>
  </si>
  <si>
    <t>paladin_25</t>
  </si>
  <si>
    <t>paladin_26</t>
  </si>
  <si>
    <t>paladin_27</t>
  </si>
  <si>
    <t>paladin_28</t>
  </si>
  <si>
    <t>paladin_29</t>
  </si>
  <si>
    <t>paladin_30</t>
  </si>
  <si>
    <t>paladin_31</t>
  </si>
  <si>
    <t>paladin_32</t>
  </si>
  <si>
    <t>paladin_33</t>
  </si>
  <si>
    <t>paladin_34</t>
  </si>
  <si>
    <t>paladin_35</t>
  </si>
  <si>
    <t>paladin_36</t>
  </si>
  <si>
    <t>paladin_37</t>
  </si>
  <si>
    <t>paladin_38</t>
  </si>
  <si>
    <t>paladin_39</t>
  </si>
  <si>
    <t>paladin_40</t>
  </si>
  <si>
    <t>paladin_41</t>
  </si>
  <si>
    <t>paladin_42</t>
  </si>
  <si>
    <t>paladin_43</t>
  </si>
  <si>
    <t>paladin_44</t>
  </si>
  <si>
    <t>paladin_45</t>
  </si>
  <si>
    <t>paladin_46</t>
  </si>
  <si>
    <t>paladin_47</t>
  </si>
  <si>
    <t>paladin_48</t>
  </si>
  <si>
    <t>paladin_49</t>
  </si>
  <si>
    <t>paladin_50</t>
  </si>
  <si>
    <t>paladin_51</t>
  </si>
  <si>
    <t>paladin_52</t>
  </si>
  <si>
    <t>paladin_53</t>
  </si>
  <si>
    <t>paladin_54</t>
  </si>
  <si>
    <t>paladin_55</t>
  </si>
  <si>
    <t>paladin_56</t>
  </si>
  <si>
    <t>paladin_57</t>
  </si>
  <si>
    <t>paladin_58</t>
  </si>
  <si>
    <t>paladin_59</t>
  </si>
  <si>
    <t>paladin_60</t>
  </si>
  <si>
    <t>paladin_61</t>
  </si>
  <si>
    <t>paladin_62</t>
  </si>
  <si>
    <t>paladin_63</t>
  </si>
  <si>
    <t>paladin_64</t>
  </si>
  <si>
    <t>paladin_65</t>
  </si>
  <si>
    <t>paladin_66</t>
  </si>
  <si>
    <t>paladin_67</t>
  </si>
  <si>
    <t>paladin_68</t>
  </si>
  <si>
    <t>paladin_69</t>
  </si>
  <si>
    <t>paladin_70</t>
  </si>
  <si>
    <t>paladin_71</t>
  </si>
  <si>
    <t>paladin_72</t>
  </si>
  <si>
    <t>paladin_73</t>
  </si>
  <si>
    <t>paladin_74</t>
  </si>
  <si>
    <t>paladin_75</t>
  </si>
  <si>
    <t>paladin_76</t>
  </si>
  <si>
    <t>paladin_77</t>
  </si>
  <si>
    <t>paladin_78</t>
  </si>
  <si>
    <t>paladin_79</t>
  </si>
  <si>
    <t>paladin_80</t>
  </si>
  <si>
    <t>paladin_81</t>
  </si>
  <si>
    <t>paladin_82</t>
  </si>
  <si>
    <t>paladin_83</t>
  </si>
  <si>
    <t>paladin_84</t>
  </si>
  <si>
    <t>paladin_85</t>
  </si>
  <si>
    <t>paladin_86</t>
  </si>
  <si>
    <t>paladin_87</t>
  </si>
  <si>
    <t>paladin_88</t>
  </si>
  <si>
    <t>paladin_89</t>
  </si>
  <si>
    <t>paladin_90</t>
  </si>
  <si>
    <t>paladin_91</t>
  </si>
  <si>
    <t>paladin_92</t>
  </si>
  <si>
    <t>paladin_93</t>
  </si>
  <si>
    <t>paladin_94</t>
  </si>
  <si>
    <t>paladin_95</t>
  </si>
  <si>
    <t>paladin_96</t>
  </si>
  <si>
    <t>paladin_97</t>
  </si>
  <si>
    <t>paladin_98</t>
  </si>
  <si>
    <t>paladin_99</t>
  </si>
  <si>
    <t>paladin_100</t>
  </si>
  <si>
    <t>models/Heroes/paladin/</t>
  </si>
  <si>
    <t>pngs_UI/battle/avatar/avatar_hero_04</t>
  </si>
  <si>
    <t>paladin stats per level</t>
  </si>
  <si>
    <t>emissive</t>
  </si>
  <si>
    <t>Other considerations</t>
  </si>
  <si>
    <t>Comments, for example units for the column (should always be clear)</t>
  </si>
  <si>
    <t>Table Structure</t>
  </si>
  <si>
    <t>- Every row represents a single definition. Remove the &lt;Definition&gt; tag on the first column of a row if you don't want that row to be exported.</t>
  </si>
  <si>
    <t>- Every column represents a property of each definition in that table. Only columns tagged with the [] symbols will be exported (e.g. [sku])</t>
  </si>
  <si>
    <t>- Every sheet can contain one, none or multiple tables</t>
  </si>
  <si>
    <t>- Try to be consistent with units, for example try to always use seconds for time properties</t>
  </si>
  <si>
    <t>- Try to avoid using decimals in exported values. If required, let the programmers know and document it properly by using comments.</t>
  </si>
  <si>
    <t>- DON'T use formulas with absolute references for all exported value related fields</t>
  </si>
  <si>
    <t>- Use descriptive names for columns, optionally defining the units used on that field (e.g. [cooldownSeconds], [constructionTimeHours])</t>
  </si>
  <si>
    <t>Info</t>
  </si>
  <si>
    <t>Help tabs to explain how the document works</t>
  </si>
  <si>
    <t>Add your own custom tab colors in here</t>
  </si>
  <si>
    <t>[pricePC]</t>
  </si>
  <si>
    <t>EGG DEFINITIONS</t>
  </si>
  <si>
    <t>[incubationMinutes]</t>
  </si>
  <si>
    <t>[tidDesc]</t>
  </si>
  <si>
    <t>- First cell of the table (top-left) should contain the name of the table surrounded by "{}" (e.g. {heroDefinitions})</t>
  </si>
  <si>
    <t>- Every table will be exported into a different xml file named after the name defined in their first cell (e.g. heroDefinitions.xml for the previous example)</t>
  </si>
  <si>
    <t>- All tables must have a sku column</t>
  </si>
  <si>
    <t>- By comfort, tables can be transposed (columns representing definitions and rows representing properties) by using the header {tableName:Definition} instead of {tableName} in the first cell of the table (see sample_table_2)</t>
  </si>
  <si>
    <t>{eggDefinitions}</t>
  </si>
  <si>
    <t>- Although not mandatory, tables can be setup as Excel tables to have extra functionality. Doesn't make a difference to the exporter tool.</t>
  </si>
  <si>
    <t>[dragonSku]</t>
  </si>
  <si>
    <t>DRAGON DEFINITIONS</t>
  </si>
  <si>
    <t>[order]</t>
  </si>
  <si>
    <t>tier_0</t>
  </si>
  <si>
    <t>tier_1</t>
  </si>
  <si>
    <t>tier_2</t>
  </si>
  <si>
    <t>[tier]</t>
  </si>
  <si>
    <t>[gamePrefab]</t>
  </si>
  <si>
    <t>[menuPrefab]</t>
  </si>
  <si>
    <t>DRAGON TIER DEFINITIONS</t>
  </si>
  <si>
    <t>[unlockPriceCoins]</t>
  </si>
  <si>
    <t>[unlockPricePC]</t>
  </si>
  <si>
    <t>Generic data</t>
  </si>
  <si>
    <t>Technical Data</t>
  </si>
  <si>
    <t>Economy and Progression Data</t>
  </si>
  <si>
    <t>EGG REWARD DEFINITIONS</t>
  </si>
  <si>
    <t>[droprate]</t>
  </si>
  <si>
    <t>pet_rare</t>
  </si>
  <si>
    <t>pet_epic</t>
  </si>
  <si>
    <t>{eggRewardDefinitions}</t>
  </si>
  <si>
    <t>[type]</t>
  </si>
  <si>
    <t>pet</t>
  </si>
  <si>
    <t>dragon</t>
  </si>
  <si>
    <t>paladinProgressionDefinitions:Definition</t>
  </si>
  <si>
    <t>[prefabPath]</t>
  </si>
  <si>
    <t>xp to complete level X = ([order] + 1)*[xpCoefA] + X*[xpCoefB]</t>
  </si>
  <si>
    <t>tier_3</t>
  </si>
  <si>
    <t>tier_4</t>
  </si>
  <si>
    <t>[cameraDefaultZoom]</t>
  </si>
  <si>
    <t>[cameraFarZoom]</t>
  </si>
  <si>
    <t>[healthMin]</t>
  </si>
  <si>
    <t>[healthMax]</t>
  </si>
  <si>
    <t>[scaleMin]</t>
  </si>
  <si>
    <t>[scaleMax]</t>
  </si>
  <si>
    <t>[energyRefillRate]</t>
  </si>
  <si>
    <t>[energyDrain]</t>
  </si>
  <si>
    <t>[healthDrain]</t>
  </si>
  <si>
    <t>hp per second</t>
  </si>
  <si>
    <t>energy per second</t>
  </si>
  <si>
    <t>[furyMax]</t>
  </si>
  <si>
    <t>DRAGON SETTINGS</t>
  </si>
  <si>
    <t>dragonSettings</t>
  </si>
  <si>
    <t>[energyRequiredToBoost]</t>
  </si>
  <si>
    <t>percentage of energyMax required to be able to boost</t>
  </si>
  <si>
    <t>{dragonSettings}</t>
  </si>
  <si>
    <t>{dragonDefinitions}</t>
  </si>
  <si>
    <t>{dragonTierDefinitions}</t>
  </si>
  <si>
    <t>- Numeric ranges can be defined by naming two columns of the same table with the same prefix and the suffixes 'Min' and 'Max' (e.g. [healthMin] and [healthMax])</t>
  </si>
  <si>
    <t>GAME SETTINGS</t>
  </si>
  <si>
    <t>{gameSettings}</t>
  </si>
  <si>
    <t>gameSettings</t>
  </si>
  <si>
    <t>[timeToPCCoefA]</t>
  </si>
  <si>
    <t>[timeToPCCoefB]</t>
  </si>
  <si>
    <t>Equivalence Time/PC: PC = CoefA * time(min) + CoefB</t>
  </si>
  <si>
    <t>{levelDefinitions}</t>
  </si>
  <si>
    <t>LEVEL DEFINITIONS</t>
  </si>
  <si>
    <t>level_0</t>
  </si>
  <si>
    <t>level_1</t>
  </si>
  <si>
    <t>[dragonsToUnlock]</t>
  </si>
  <si>
    <r>
      <t xml:space="preserve">WARNING: </t>
    </r>
    <r>
      <rPr>
        <i/>
        <sz val="11"/>
        <color theme="1"/>
        <rFont val="Calibri"/>
        <family val="2"/>
        <scheme val="minor"/>
      </rPr>
      <t>Any new scene (spawners, collision or art) must be added to the project build settings (ask a programmer if you don't know how to do so)</t>
    </r>
  </si>
  <si>
    <t>Metagame</t>
  </si>
  <si>
    <t>Metagame related tabs such as gacha system, disguises, shop packages, etc.</t>
  </si>
  <si>
    <t>Gameplay</t>
  </si>
  <si>
    <t>Gameplay related content such as dragons, entities, etc.</t>
  </si>
  <si>
    <t>General</t>
  </si>
  <si>
    <t>General game settings and tech stuff</t>
  </si>
  <si>
    <t>Progression</t>
  </si>
  <si>
    <t>Progression stuff such as missions, levels, etc.</t>
  </si>
  <si>
    <t>{localizationDefinitions}</t>
  </si>
  <si>
    <t>LOCALIZATION DEFINITIONS</t>
  </si>
  <si>
    <t>Art/Assets Data</t>
  </si>
  <si>
    <t>Localization</t>
  </si>
  <si>
    <t>[txtFilename]</t>
  </si>
  <si>
    <t>Without path nor extension</t>
  </si>
  <si>
    <t>lang_english</t>
  </si>
  <si>
    <t>[isoCode]</t>
  </si>
  <si>
    <t>[android]</t>
  </si>
  <si>
    <t>[iOS]</t>
  </si>
  <si>
    <t>lang_french</t>
  </si>
  <si>
    <t>lang_italian</t>
  </si>
  <si>
    <t>lang_german</t>
  </si>
  <si>
    <t>lang_spanish</t>
  </si>
  <si>
    <t>lang_brazilian</t>
  </si>
  <si>
    <t>lang_russian</t>
  </si>
  <si>
    <t>lang_chinese</t>
  </si>
  <si>
    <t>lang_japanese</t>
  </si>
  <si>
    <t>lang_korean</t>
  </si>
  <si>
    <t>en</t>
  </si>
  <si>
    <t>fr</t>
  </si>
  <si>
    <t>it</t>
  </si>
  <si>
    <t>de</t>
  </si>
  <si>
    <t>es</t>
  </si>
  <si>
    <t>pt</t>
  </si>
  <si>
    <t>ru</t>
  </si>
  <si>
    <t>ja</t>
  </si>
  <si>
    <t>ko</t>
  </si>
  <si>
    <t>english</t>
  </si>
  <si>
    <t>french</t>
  </si>
  <si>
    <t>italian</t>
  </si>
  <si>
    <t>german</t>
  </si>
  <si>
    <t>spanish</t>
  </si>
  <si>
    <t>brazilian</t>
  </si>
  <si>
    <t>russian</t>
  </si>
  <si>
    <t>simplified_chinese</t>
  </si>
  <si>
    <t>japanese</t>
  </si>
  <si>
    <t>korean</t>
  </si>
  <si>
    <t>TID_SETTINGS_LANG_EN</t>
  </si>
  <si>
    <t>TID_SETTINGS_LANG_FR</t>
  </si>
  <si>
    <t>TID_SETTINGS_LANG_IT</t>
  </si>
  <si>
    <t>TID_SETTINGS_LANG_DE</t>
  </si>
  <si>
    <t>TID_SETTINGS_LANG_ES</t>
  </si>
  <si>
    <t>TID_SETTINGS_LANG_BR</t>
  </si>
  <si>
    <t>TID_SETTINGS_LANG_RU</t>
  </si>
  <si>
    <t>TID_SETTINGS_LANG_CN</t>
  </si>
  <si>
    <t>TID_SETTINGS_LANG_JP</t>
  </si>
  <si>
    <t>TID_SETTINGS_LANG_KO</t>
  </si>
  <si>
    <t>score</t>
  </si>
  <si>
    <t>survive_time</t>
  </si>
  <si>
    <t>kill</t>
  </si>
  <si>
    <t>MISSION TYPE DEFINITIONS</t>
  </si>
  <si>
    <t>{missionTypeDefinitions}</t>
  </si>
  <si>
    <t>[tidDescSingleRun]</t>
  </si>
  <si>
    <r>
      <t xml:space="preserve">Optional, if left blank the default tids for that mission type will be used (see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table)</t>
    </r>
  </si>
  <si>
    <t>[tidDescMultiRun]</t>
  </si>
  <si>
    <t>MISSION DIFFICULTY DEFINITIONS</t>
  </si>
  <si>
    <t>{missionDifficultyDefinitions}</t>
  </si>
  <si>
    <t>easy</t>
  </si>
  <si>
    <t>medium</t>
  </si>
  <si>
    <t>hard</t>
  </si>
  <si>
    <t>removeCostPC = ownedDragons * coefA + coefB</t>
  </si>
  <si>
    <t>[maxRewardCoins]</t>
  </si>
  <si>
    <t>rewardCoins = ownedDragons/totalDragons * maxRewardCoins</t>
  </si>
  <si>
    <t>[removeMissionPCCoefA]</t>
  </si>
  <si>
    <t>[removeMissionPCCoefB]</t>
  </si>
  <si>
    <t>[cooldownMinutes]</t>
  </si>
  <si>
    <t>[index]</t>
  </si>
  <si>
    <t>[eatSpeedFactor]</t>
  </si>
  <si>
    <t>eatTime (s) = eatSpeedFactor * preyBiteResistance</t>
  </si>
  <si>
    <t>{chestRewardDefinitions}</t>
  </si>
  <si>
    <t>CHEST REWARD DEFINITIONS</t>
  </si>
  <si>
    <t>coins</t>
  </si>
  <si>
    <t>pc</t>
  </si>
  <si>
    <t>equivalent enum index (tech stuff)</t>
  </si>
  <si>
    <t>{scoreMultiplierDefinitions}</t>
  </si>
  <si>
    <t>SCORE MULTIPLIER DEFINITIONS</t>
  </si>
  <si>
    <t>multiplier_0</t>
  </si>
  <si>
    <t>multiplier_1</t>
  </si>
  <si>
    <t>multiplier_2</t>
  </si>
  <si>
    <t>multiplier_3</t>
  </si>
  <si>
    <t>multiplier_4</t>
  </si>
  <si>
    <t>[multiplier]</t>
  </si>
  <si>
    <t>[requiredKillStreak]</t>
  </si>
  <si>
    <t>[duration]</t>
  </si>
  <si>
    <t>[tidMessage]</t>
  </si>
  <si>
    <t>&lt;FeedbackMessage&gt;</t>
  </si>
  <si>
    <t>Bird Killer!</t>
  </si>
  <si>
    <t>Kill Streak!</t>
  </si>
  <si>
    <t>Serious Stuff!</t>
  </si>
  <si>
    <t>Run you fools!</t>
  </si>
  <si>
    <t>Hungry Dragon!</t>
  </si>
  <si>
    <t>Causing Panic!</t>
  </si>
  <si>
    <t>Killing Beast!</t>
  </si>
  <si>
    <t>Infamous!</t>
  </si>
  <si>
    <t>Kill'em'all!</t>
  </si>
  <si>
    <t>Terror of the Skies!</t>
  </si>
  <si>
    <t>Legendary!</t>
  </si>
  <si>
    <t>Annihilator!</t>
  </si>
  <si>
    <t>{entityDefinitions}</t>
  </si>
  <si>
    <t>ENTITY DEFINITIONS</t>
  </si>
  <si>
    <t>ENTITY CATEGORY DEFINITIONS</t>
  </si>
  <si>
    <t>{entityCategoryDefinitions}</t>
  </si>
  <si>
    <t>decoration</t>
  </si>
  <si>
    <t>animal</t>
  </si>
  <si>
    <t>human</t>
  </si>
  <si>
    <t>machine</t>
  </si>
  <si>
    <t>obstacle</t>
  </si>
  <si>
    <t>building</t>
  </si>
  <si>
    <t>vegetation</t>
  </si>
  <si>
    <t>[category]</t>
  </si>
  <si>
    <t>[rewardScore]</t>
  </si>
  <si>
    <t>[rewardCoins]</t>
  </si>
  <si>
    <t>[rewardPC]</t>
  </si>
  <si>
    <t>[rewardHealth]</t>
  </si>
  <si>
    <t>[rewardEnergy]</t>
  </si>
  <si>
    <t>[rewardXp]</t>
  </si>
  <si>
    <t>[goldenChance]</t>
  </si>
  <si>
    <t>[pcChance]</t>
  </si>
  <si>
    <t>[isEdible]</t>
  </si>
  <si>
    <t>[edibleFromTier]</t>
  </si>
  <si>
    <t>[biteResistance]</t>
  </si>
  <si>
    <t>[1..10]</t>
  </si>
  <si>
    <t>[0..1] probability of showing a feedback message</t>
  </si>
  <si>
    <t>[burnFeedbackChance]</t>
  </si>
  <si>
    <t>[eatFeedbackChance]</t>
  </si>
  <si>
    <t>[damageFeedbackChance]</t>
  </si>
  <si>
    <t>[destroyFeedbackChance]</t>
  </si>
  <si>
    <t>Add as much as needed!
No real impact in the game, used just for filtering and sorting definitions</t>
  </si>
  <si>
    <t>- Nested nodes can be defined by using a different node tag within the same table. Will share columns with the rest of the table, but unused columns can remain empty (even 'sku') and wont be exported</t>
  </si>
  <si>
    <t>- Array values can be defined like a single string concatenating different values with a separator character (usually ';', agree with programmers on it) (e.g. "2;50;44;3.5;-2.5" or "value_0;value_1;value_2")</t>
  </si>
  <si>
    <t>Disguises DEFINITIONS</t>
  </si>
  <si>
    <t>{disguisesDefinitions}</t>
  </si>
  <si>
    <t>[skin]</t>
  </si>
  <si>
    <t>[item1]</t>
  </si>
  <si>
    <t>[item2]</t>
  </si>
  <si>
    <t>dive</t>
  </si>
  <si>
    <t>dragonram</t>
  </si>
  <si>
    <t>Power Ups DEFINITIONS</t>
  </si>
  <si>
    <t>{powerUpsDefinitions}</t>
  </si>
  <si>
    <t>[param1]</t>
  </si>
  <si>
    <t>[param2]</t>
  </si>
  <si>
    <t>hp_increase</t>
  </si>
  <si>
    <t>boost_increase</t>
  </si>
  <si>
    <t>avoid</t>
  </si>
  <si>
    <t>mine</t>
  </si>
  <si>
    <t>poison</t>
  </si>
  <si>
    <t>lives</t>
  </si>
  <si>
    <t>[boostMultiplier]</t>
  </si>
  <si>
    <t>[statsBarRatio]</t>
  </si>
  <si>
    <t>[furyBarRatio]</t>
  </si>
  <si>
    <t>[tidEatFeedback]</t>
  </si>
  <si>
    <t>[tidBurnFeedback]</t>
  </si>
  <si>
    <t>[tidDamageFeedback]</t>
  </si>
  <si>
    <t>[tidDestroyFeedback]</t>
  </si>
  <si>
    <t>List of strings separated by ;</t>
  </si>
  <si>
    <t>[healthDrainAmpPerSecond]</t>
  </si>
  <si>
    <t>[sessionStartHealthDrainTime]</t>
  </si>
  <si>
    <t>[sessionStartHealthDrainModifier]</t>
  </si>
  <si>
    <t>[superfuryMax]</t>
  </si>
  <si>
    <t>[superFuryLengthModifier]</t>
  </si>
  <si>
    <t>[superFuryCoinsMultiplier]</t>
  </si>
  <si>
    <t>dragon_fat</t>
  </si>
  <si>
    <t>dragon_crocodile</t>
  </si>
  <si>
    <t>dragon_bug</t>
  </si>
  <si>
    <t>dragon_chinese</t>
  </si>
  <si>
    <t>dragon_reptile</t>
  </si>
  <si>
    <t>dragon_classic</t>
  </si>
  <si>
    <t>dragon_devil</t>
  </si>
  <si>
    <t>dragon_balrog</t>
  </si>
  <si>
    <t>dragon_titan</t>
  </si>
  <si>
    <t>dragon_baby</t>
  </si>
  <si>
    <t>TID_MISSION_DIFFICULTY_EASY</t>
  </si>
  <si>
    <t>TID_MISSION_DIFFICULTY_MEDIUM</t>
  </si>
  <si>
    <t>TID_MISSION_DIFFICULTY_HARD</t>
  </si>
  <si>
    <t>[color]</t>
  </si>
  <si>
    <t>ffc000</t>
  </si>
  <si>
    <t>ff8800</t>
  </si>
  <si>
    <t>ff5800</t>
  </si>
  <si>
    <t>SURVIVAL BONUS DEFINITIONS</t>
  </si>
  <si>
    <t>survival_bonus_0</t>
  </si>
  <si>
    <t>survival_bonus_1</t>
  </si>
  <si>
    <t>survival_bonus_2</t>
  </si>
  <si>
    <t>survival_bonus_3</t>
  </si>
  <si>
    <t>survival_bonus_4</t>
  </si>
  <si>
    <t>survival_bonus_5</t>
  </si>
  <si>
    <t>survival_bonus_6</t>
  </si>
  <si>
    <t>survival_bonus_7</t>
  </si>
  <si>
    <t>survival_bonus_8</t>
  </si>
  <si>
    <t>survival_bonus_9</t>
  </si>
  <si>
    <t>{survivalBonusDefinitions}</t>
  </si>
  <si>
    <t>[maxHealth]</t>
  </si>
  <si>
    <t>HOLS PREY TIER RELATION</t>
  </si>
  <si>
    <t>{holdPreyTierSettingsDefinitions}</t>
  </si>
  <si>
    <t>hold_prey_tier_0</t>
  </si>
  <si>
    <t>hold_prey_tier_1</t>
  </si>
  <si>
    <t>hold_prey_tier_2</t>
  </si>
  <si>
    <t>hold_prey_tier_3</t>
  </si>
  <si>
    <t>[stunTime]</t>
  </si>
  <si>
    <t>[furyBaseDamage]</t>
  </si>
  <si>
    <t>[furyBaseDuration]</t>
  </si>
  <si>
    <t>TID_EGG_REWARD_PET_RARE_NAME</t>
  </si>
  <si>
    <t>TID_EGG_REWARD_PET_EPIC_NAME</t>
  </si>
  <si>
    <t>dragon_crocodile_0</t>
  </si>
  <si>
    <t>dragon_baby_0</t>
  </si>
  <si>
    <t>dragon_crocodile_1</t>
  </si>
  <si>
    <t>dragon_crocodile_2</t>
  </si>
  <si>
    <t>dragon_fat_0</t>
  </si>
  <si>
    <t>dragon_bug_0</t>
  </si>
  <si>
    <t>dragon_chinese_0</t>
  </si>
  <si>
    <t>dragon_reptile_0</t>
  </si>
  <si>
    <t>dragon_classic_0</t>
  </si>
  <si>
    <t>dragon_devil_0</t>
  </si>
  <si>
    <t>dragon_balrog_0</t>
  </si>
  <si>
    <t>dragon_titan_0</t>
  </si>
  <si>
    <t>[superFuryDurationModifier]</t>
  </si>
  <si>
    <t>[superFuryDamageModifier]</t>
  </si>
  <si>
    <t>hold_prey_tier_4</t>
  </si>
  <si>
    <t>Barcelona</t>
  </si>
  <si>
    <t>egg_standard</t>
  </si>
  <si>
    <t>level_2</t>
  </si>
  <si>
    <t>[defaultSize]</t>
  </si>
  <si>
    <t>[cameraFrameWidthModifier]</t>
  </si>
  <si>
    <t>[mass]</t>
  </si>
  <si>
    <t>[friction]</t>
  </si>
  <si>
    <t>[gravityModifier]</t>
  </si>
  <si>
    <t>collectible</t>
  </si>
  <si>
    <t>[canBeGrabed]</t>
  </si>
  <si>
    <t>[grabFromTier]</t>
  </si>
  <si>
    <t>[canBeLatchedOn]</t>
  </si>
  <si>
    <t>[latchOnFromTier]</t>
  </si>
  <si>
    <t>Test Spawners Toni</t>
  </si>
  <si>
    <t>Project content link:</t>
  </si>
  <si>
    <t xml:space="preserve"> C:\Users\hsemroud\Documents\Dragon\Docs\Content</t>
  </si>
  <si>
    <t>BAT 1</t>
  </si>
  <si>
    <t>BAT 2</t>
  </si>
  <si>
    <t>egg_premium</t>
  </si>
  <si>
    <t>[minTierBurn]</t>
  </si>
  <si>
    <t>INITIAL SETTINGS</t>
  </si>
  <si>
    <t>[softCurrency]</t>
  </si>
  <si>
    <t>[hardCurrency]</t>
  </si>
  <si>
    <t>[initialDragonSKU]</t>
  </si>
  <si>
    <t>[previousDragonSku]</t>
  </si>
  <si>
    <t>[tidDescShort]</t>
  </si>
  <si>
    <t>{initialSettings}</t>
  </si>
  <si>
    <t>initialSettings</t>
  </si>
  <si>
    <t>[incentivizeFBGem]</t>
  </si>
  <si>
    <t>reward_0</t>
  </si>
  <si>
    <t>reward_1</t>
  </si>
  <si>
    <t>reward_2</t>
  </si>
  <si>
    <t>reward_3</t>
  </si>
  <si>
    <t>reward_4</t>
  </si>
  <si>
    <t>[collectedChests]</t>
  </si>
  <si>
    <t>[amount]</t>
  </si>
  <si>
    <t>ART_Toni_SpawnersTest</t>
  </si>
  <si>
    <t>Medieval_Final</t>
  </si>
  <si>
    <t>icon_xs</t>
  </si>
  <si>
    <t>icon_s</t>
  </si>
  <si>
    <t>icon_m</t>
  </si>
  <si>
    <t>icon_l</t>
  </si>
  <si>
    <t>icon_xl</t>
  </si>
  <si>
    <t>TID_EDIBLE_HORSE</t>
  </si>
  <si>
    <t>TID_EDIBLE_COW</t>
  </si>
  <si>
    <t>TID_EDIBLE_SHEEP</t>
  </si>
  <si>
    <t>TID_EDIBLE_FLYINGPIG</t>
  </si>
  <si>
    <t>TID_EDIBLE_GOODJUNK</t>
  </si>
  <si>
    <t>TID_EDIBLE_ARCHER</t>
  </si>
  <si>
    <t>TID_EDIBLE_VILLAGER</t>
  </si>
  <si>
    <t>TID_EDIBLE_WITCH</t>
  </si>
  <si>
    <t>[furyBaseLength]</t>
  </si>
  <si>
    <t>[energyBase]</t>
  </si>
  <si>
    <t>CAMERA</t>
  </si>
  <si>
    <t>HEALTH</t>
  </si>
  <si>
    <t>SIZE</t>
  </si>
  <si>
    <t>FURY</t>
  </si>
  <si>
    <t>EAT</t>
  </si>
  <si>
    <t>[speedBase]</t>
  </si>
  <si>
    <t>ENERGY</t>
  </si>
  <si>
    <t>SPEED</t>
  </si>
  <si>
    <t>GRAVITY</t>
  </si>
  <si>
    <t>pet_common</t>
  </si>
  <si>
    <t>TID_EGG_REWARD_PET_COMMON_NAME</t>
  </si>
  <si>
    <t>[isBurnable]</t>
  </si>
  <si>
    <t>[burnableFromTier]</t>
  </si>
  <si>
    <t>dragon_fat_1</t>
  </si>
  <si>
    <t>dragon_bug_1</t>
  </si>
  <si>
    <t>dragon_bug_2</t>
  </si>
  <si>
    <t>dragon_chinese_1</t>
  </si>
  <si>
    <t>dragon_chinese_2</t>
  </si>
  <si>
    <t>dragon_reptile_1</t>
  </si>
  <si>
    <t>dragon_reptile_2</t>
  </si>
  <si>
    <t>dragon_classic_1</t>
  </si>
  <si>
    <t>dragon_classic_2</t>
  </si>
  <si>
    <t>dragon_classic_3</t>
  </si>
  <si>
    <t>dragon_devil_1</t>
  </si>
  <si>
    <t>dragon_devil_2</t>
  </si>
  <si>
    <t>dragon_devil_3</t>
  </si>
  <si>
    <t>dragon_balrog_1</t>
  </si>
  <si>
    <t>dragon_balrog_3</t>
  </si>
  <si>
    <t>dragon_balrog_2</t>
  </si>
  <si>
    <t>dragon_titan_1</t>
  </si>
  <si>
    <t>dragon_titan_2</t>
  </si>
  <si>
    <t>dragon_titan_3</t>
  </si>
  <si>
    <t>[priceSC]</t>
  </si>
  <si>
    <t>[priceHC]</t>
  </si>
  <si>
    <t>DECO DEFINITIONS</t>
  </si>
  <si>
    <t>[minTierBurnFeedback]</t>
  </si>
  <si>
    <t>name_functionality_numberIfSeveral</t>
  </si>
  <si>
    <t>{petDefinitions}</t>
  </si>
  <si>
    <t>{decorationDefinitions}</t>
  </si>
  <si>
    <t>TID_EDIBLE_BAT</t>
  </si>
  <si>
    <t>TID_EDIBLE_BATMELEE</t>
  </si>
  <si>
    <t>TID_EDIBLE_PIRANHA</t>
  </si>
  <si>
    <t>TID_EDIBLE_OWL_SMALL</t>
  </si>
  <si>
    <t>TID_EDIBLE_SPIDER</t>
  </si>
  <si>
    <t>TID_EDIBLE_SPIDERMELEE</t>
  </si>
  <si>
    <t>TID_EDIBLE_SPIDERRANGED</t>
  </si>
  <si>
    <t>TID_KILLABLE_MINE_01</t>
  </si>
  <si>
    <t>TID_KILLABLE_MINE_03</t>
  </si>
  <si>
    <t>TID_EDIBLE_RICHMAN</t>
  </si>
  <si>
    <t>TID_EDIBLE_SOLDIER</t>
  </si>
  <si>
    <t>TID_EDIBLE_ARCHERSTATIC</t>
  </si>
  <si>
    <t>TID_EDIBLE_STARLING</t>
  </si>
  <si>
    <t>[unlockLevel]</t>
  </si>
  <si>
    <t>icon_disguise_0</t>
  </si>
  <si>
    <t>dragon_baby_1</t>
  </si>
  <si>
    <t>icon_disguise_1</t>
  </si>
  <si>
    <t>dragon_fat_2</t>
  </si>
  <si>
    <t>icon_disguise_2</t>
  </si>
  <si>
    <t>dragon_bug_3</t>
  </si>
  <si>
    <t>icon_disguise_3</t>
  </si>
  <si>
    <t>dragon_chinese_3</t>
  </si>
  <si>
    <t>dragon_classic_4</t>
  </si>
  <si>
    <t>icon_disguise_4</t>
  </si>
  <si>
    <t>dragon_devil_4</t>
  </si>
  <si>
    <t>dragon_balrog_4</t>
  </si>
  <si>
    <t>dragon_titan_4</t>
  </si>
  <si>
    <t>ART_Profiler</t>
  </si>
  <si>
    <t>Profiler</t>
  </si>
  <si>
    <t>[tidDeathFeedback]</t>
  </si>
  <si>
    <t>[deathFeedbackChance]</t>
  </si>
  <si>
    <t>TID_EDIBLE_CANARY_01</t>
  </si>
  <si>
    <t>TID_EDIBLE_CANARY_02</t>
  </si>
  <si>
    <t>TID_EDIBLE_CANARY_03</t>
  </si>
  <si>
    <t>TID_EDIBLE_CANARY_04</t>
  </si>
  <si>
    <t>TID_EDIBLE_GHOST_01</t>
  </si>
  <si>
    <t>TID_EDIBLE_FISH_01</t>
  </si>
  <si>
    <t>TID_EDIBLE_FISH_02</t>
  </si>
  <si>
    <t>TID_EDIBLE_FISH_03</t>
  </si>
  <si>
    <t>[force]</t>
  </si>
  <si>
    <t>[xpLevel1]</t>
  </si>
  <si>
    <t>[xpLevel2]</t>
  </si>
  <si>
    <t>[xpLevel3]</t>
  </si>
  <si>
    <t>[xpLevel4]</t>
  </si>
  <si>
    <t>[xpLevel5]</t>
  </si>
  <si>
    <t>[xpLevel6]</t>
  </si>
  <si>
    <t>[xpLevel7]</t>
  </si>
  <si>
    <t>[xpLevel8]</t>
  </si>
  <si>
    <t>[xpLevel9]</t>
  </si>
  <si>
    <t>[xpLevel10]</t>
  </si>
  <si>
    <t>[xpLevel11]</t>
  </si>
  <si>
    <t>[xpLevel12]</t>
  </si>
  <si>
    <t>[xpLevel13]</t>
  </si>
  <si>
    <t>[xpLevel14]</t>
  </si>
  <si>
    <t>[xpLevel15]</t>
  </si>
  <si>
    <t>[xpLevel16]</t>
  </si>
  <si>
    <t>[xpLevel17]</t>
  </si>
  <si>
    <t>[xpLevel18]</t>
  </si>
  <si>
    <t>[xpLevel19]</t>
  </si>
  <si>
    <t/>
  </si>
  <si>
    <t>Calculation XP need to at this level to reach next one. This is total XP for this Dragon /!\ NOT THE XP STEPS !!</t>
  </si>
  <si>
    <t>DRAGON PROGRESSION DEFINITIONS</t>
  </si>
  <si>
    <t>{dragonProgressionDefinitions}</t>
  </si>
  <si>
    <t>fire_rush</t>
  </si>
  <si>
    <t>[furyScoreMultiplier]</t>
  </si>
  <si>
    <t>Boat</t>
  </si>
  <si>
    <t>order</t>
  </si>
  <si>
    <t>dragonsToUnlock</t>
  </si>
  <si>
    <t>comingSoon</t>
  </si>
  <si>
    <t>tidName</t>
  </si>
  <si>
    <t>tidDesc</t>
  </si>
  <si>
    <t>[dataFile]</t>
  </si>
  <si>
    <t>level_0_data</t>
  </si>
  <si>
    <t>level_1_data</t>
  </si>
  <si>
    <t>level_2_data</t>
  </si>
  <si>
    <t>[minTierDestructionFeedback]</t>
  </si>
  <si>
    <t>[minTierDestruction]</t>
  </si>
  <si>
    <t>[rarity]</t>
  </si>
  <si>
    <t>RARITY DEFINITIONS</t>
  </si>
  <si>
    <t>{rarityDefinitions}</t>
  </si>
  <si>
    <t>common</t>
  </si>
  <si>
    <t>rare</t>
  </si>
  <si>
    <t>epic</t>
  </si>
  <si>
    <t>pet_0</t>
  </si>
  <si>
    <t>pet_1</t>
  </si>
  <si>
    <t>pet_2</t>
  </si>
  <si>
    <t>PF_PetFroggy</t>
  </si>
  <si>
    <t>PF_PetFroggyMenu</t>
  </si>
  <si>
    <t>PF_PetGhostBusterMenu</t>
  </si>
  <si>
    <t>PF_PetArmoredMenu</t>
  </si>
  <si>
    <t>PET DEFINITIONS</t>
  </si>
  <si>
    <t>PF_EggStandard</t>
  </si>
  <si>
    <t>PF_EggPremium</t>
  </si>
  <si>
    <t>PF_DragonBaby</t>
  </si>
  <si>
    <t>PF_DragonFat</t>
  </si>
  <si>
    <t>PF_DragonCrocodile</t>
  </si>
  <si>
    <t>PF_DragonBug</t>
  </si>
  <si>
    <t>PF_DragonChinese</t>
  </si>
  <si>
    <t>PF_DragonReptile</t>
  </si>
  <si>
    <t>PF_DragonClassic</t>
  </si>
  <si>
    <t>PF_DragonDevil</t>
  </si>
  <si>
    <t>PF_DragonBalrog</t>
  </si>
  <si>
    <t>PF_DragonTitan</t>
  </si>
  <si>
    <t>PF_DragonBabyMenu</t>
  </si>
  <si>
    <t>PF_DragonFatMenu</t>
  </si>
  <si>
    <t>PF_DragonCrocodileMenu</t>
  </si>
  <si>
    <t>PF_DragonBugMenu</t>
  </si>
  <si>
    <t>PF_DragonChineseMenu</t>
  </si>
  <si>
    <t>PF_DragonReptileMenu</t>
  </si>
  <si>
    <t>PF_DragonClassicMenu</t>
  </si>
  <si>
    <t>PF_DragonDevilMenu</t>
  </si>
  <si>
    <t>PF_DragonBalrogMenu</t>
  </si>
  <si>
    <t>PF_DragonTitanMenu</t>
  </si>
  <si>
    <t>ART_Medieval_Lighting</t>
  </si>
  <si>
    <t>[dailyAdsRemoveMissions]</t>
  </si>
  <si>
    <t>TID_SKIN_RARITY_COMMON_NAME</t>
  </si>
  <si>
    <t>TID_SKIN_RARITY_RARE_NAME</t>
  </si>
  <si>
    <t>TID_SKIN_RARITY_EPIC_NAME</t>
  </si>
  <si>
    <t>TID_QUIP_DRG_KILL_ENT_BATBIG_01;TID_QUIP_DRG_KILL_ENT_BATBIG_02;TID_QUIP_DRG_KILL_ENT_BATBIG_03</t>
  </si>
  <si>
    <t>TID_QUIP_DRG_KILL_ENT_BATSMALL_01;TID_QUIP_DRG_KILL_ENT_BATSMALL_02;TID_QUIP_DRG_KILL_ENT_BATSMALL_03</t>
  </si>
  <si>
    <t>TID_QUIP_DRG_KILL_ENT_CANARY_01;TID_QUIP_DRG_KILL_ENT_CANARY_02;TID_QUIP_DRG_KILL_ENT_CANARY_03</t>
  </si>
  <si>
    <t>TID_QUIP_DRG_KILL_ENT_COW_01;TID_QUIP_DRG_KILL_ENT_COW_02;TID_QUIP_DRG_KILL_ENT_COW_03</t>
  </si>
  <si>
    <t>TID_QUIP_DRG_KILL_ENT_CROW_01;TID_QUIP_DRG_KILL_ENT_CROW_02;TID_QUIP_DRG_KILL_ENT_CROW_03</t>
  </si>
  <si>
    <t>TID_QUIP_DRG_KILL_ENT_EVILDRAGON_01;TID_QUIP_DRG_KILL_ENT_EVILDRAGON_02;TID_QUIP_DRG_KILL_ENT_EVILDRAGON_03</t>
  </si>
  <si>
    <t>TID_QUIP_DRG_KILL_ENT_FLYINGPIG_01;TID_QUIP_DRG_KILL_ENT_FLYINGPIG_02;TID_QUIP_DRG_KILL_ENT_FLYINGPIG_03</t>
  </si>
  <si>
    <t>TID_QUIP_DRG_KILL_ENT_GHOST_01;TID_QUIP_DRG_KILL_ENT_GHOST_02;TID_QUIP_DRG_KILL_ENT_GHOST_03</t>
  </si>
  <si>
    <t>TID_QUIP_DRG_KILL_ENT_GOODJUNK_01;TID_QUIP_DRG_KILL_ENT_GOODJUNK_02</t>
  </si>
  <si>
    <t>TID_QUIP_DRG_KILL_ENT_HORSE_01;TID_QUIP_DRG_KILL_ENT_HORSE_02;TID_QUIP_DRG_KILL_ENT_HORSE_03</t>
  </si>
  <si>
    <t>TID_QUIP_DRG_KILL_ENT_SHEEP_01;TID_QUIP_DRG_KILL_ENT_SHEEP_02;TID_QUIP_DRG_KILL_ENT_SHEEP_03</t>
  </si>
  <si>
    <t>TID_QUIP_DRG_KILL_ENT_STARLING_01;TID_QUIP_DRG_KILL_ENT_STARLING_02;TID_QUIP_DRG_KILL_ENT_STARLING_03</t>
  </si>
  <si>
    <t>TID_QUIP_DRG_KILL_ENT_SPIDERGREEN_01;TID_QUIP_DRG_KILL_ENT_SPIDERGREEN_02;TID_QUIP_DRG_KILL_ENT_SPIDERGREEN_03</t>
  </si>
  <si>
    <t>TID_QUIP_DRG_KILL_ENT_SPIDERRED_01;TID_QUIP_DRG_KILL_ENT_SPIDERRED_02;TID_QUIP_DRG_KILL_ENT_SPIDERRED_03</t>
  </si>
  <si>
    <t>TID_QUIP_DRG_KILL_ENT_FISH_01;TID_QUIP_DRG_KILL_ENT_FISH_02;TID_QUIP_DRG_KILL_ENT_FISH_03</t>
  </si>
  <si>
    <t>TID_QUIP_DRG_KILL_ENT_EAGLE_01</t>
  </si>
  <si>
    <t>TID_QUIP_DRG_KILL_ENT_OWL_01</t>
  </si>
  <si>
    <t>TID_QUIP_DRG_KILL_ENT_PIRANHA_01</t>
  </si>
  <si>
    <t>TID_QUIP_DRG_KILL_ENT_12</t>
  </si>
  <si>
    <t>TID_QUIP_DRG_KILL_ENT_HUMAN_ARCHER_01;TID_QUIP_DRG_KILL_ENT_HUMAN_ARCHER_02;TID_QUIP_DRG_KILL_HUMAN_04</t>
  </si>
  <si>
    <t>TID_QUIP_DRG_KILL_ENT_HUMAN_ARCHER_01;TID_QUIP_DRG_KILL_ENT_HUMAN_ARCHER_02;TID_QUIP_DRG_KILL_HUMAN_05</t>
  </si>
  <si>
    <t>TID_QUIP_DRG_KILL_ENT_HUMAN_SOLDIER_01;TID_QUIP_DRG_KILL_ENT_HUMAN_SOLDIER_02;TID_QUIP_DRG_KILL_ENT_HUMAN_SOLDIER_03;TID_QUIP_DRG_KILL_HUMAN_09</t>
  </si>
  <si>
    <t>TID_QUIP_DRG_KILL_HUMAN_01;TID_QUIP_DRG_KILL_HUMAN_02;TID_QUIP_DRG_KILL_HUMAN_03;TID_QUIP_DRG_KILL_HUMAN_06</t>
  </si>
  <si>
    <t>TID_QUIP_DRG_KILL_ENT_HUMAN_VILLAGER_01;TID_QUIP_DRG_KILL_ENT_HUMAN_VILLAGER_02;TID_QUIP_DRG_KILL_ENT_HUMAN_VILLAGER_03;TID_QUIP_DRG_KILL_HUMAN_08</t>
  </si>
  <si>
    <t>TID_QUIP_DRG_KILL_ENT_HUMAN_VILLAGER_04;TID_QUIP_DRG_KILL_ENT_HUMAN_VILLAGER_05;TID_QUIP_DRG_KILL_HUMAN_07</t>
  </si>
  <si>
    <t>TID_QUIP_DRG_KILL_ENT_HUMAN_WITCH_01;TID_QUIP_DRG_KILL_ENT_HUMAN_WITCH_02;TID_QUIP_DRG_KILL_ENT_HUMAN_WITCH_03;TID_QUIP_DRG_KILL_HUMAN_05</t>
  </si>
  <si>
    <t>TID_QUIP_DRG_KILL_ENT_01;TID_QUIP_DRG_KILL_ENT_02;TID_QUIP_DRG_KILL_ENT_03;TID_QUIP_DRG_KILL_ENT_06</t>
  </si>
  <si>
    <t>TID_QUIP_DRG_BURN_ENT_BATBIG_01;TID_QUIP_DRG_BURN_ENT_BATBIG_02;TID_QUIP_DRG_BURN_ENT_BATBIG_03</t>
  </si>
  <si>
    <t>TID_QUIP_DRG_BURN_ENT_BATSMALL_01;TID_QUIP_DRG_BURN_ENT_BATSMALL_02;TID_QUIP_DRG_BURN_ENT_BATSMALL_03</t>
  </si>
  <si>
    <t>TID_QUIP_DRG_BURN_ENT_CROW_01;TID_QUIP_DRG_BURN_ENT_CROW_02;TID_QUIP_DRG_BURN_ENT_CROW_03</t>
  </si>
  <si>
    <t>TID_QUIP_DRG_BURN_ENT_EAGLE_01;TID_QUIP_DRG_BURN_ENT_EAGLE_02;TID_QUIP_DRG_BURN_ENT_EAGLE_03</t>
  </si>
  <si>
    <t>TID_QUIP_DRG_BURN_ENT_EVILDRAGON_01;TID_QUIP_DRG_BURN_ENT_EVILDRAGON_02</t>
  </si>
  <si>
    <t>TID_QUIP_DRG_BURN_ENT_FISH_01;TID_QUIP_DRG_BURN_ENT_FISH_02;TID_QUIP_DRG_BURN_ENT_FISH_03</t>
  </si>
  <si>
    <t>TID_QUIP_DRG_BURN_ENT_FLYINGPIG_01;TID_QUIP_DRG_BURN_ENT_FLYINGPIG_02;TID_QUIP_DRG_BURN_ENT_FLYINGPIG_03</t>
  </si>
  <si>
    <t>TID_QUIP_DRG_BURN_ENT_GHOST_01;TID_QUIP_DRG_BURN_ENT_GHOST_02;TID_QUIP_DRG_BURN_ENT_GHOST_03</t>
  </si>
  <si>
    <t>TID_QUIP_DRG_BURN_ENT_HORSE_01;TID_QUIP_DRG_BURN_ENT_HORSE_02;TID_QUIP_DRG_BURN_ENT_HORSE_03</t>
  </si>
  <si>
    <t>TID_QUIP_DRG_BURN_ENT_OWL_01;TID_QUIP_DRG_BURN_ENT_OWL_02</t>
  </si>
  <si>
    <t>TID_QUIP_DRG_BURN_HUMAN_ARCHER_01;TID_QUIP_DRG_BURN_HUMAN_ARCHER_02;TID_QUIP_DRG_BURN_HUMAN_07</t>
  </si>
  <si>
    <t>TID_QUIP_DRG_BURN_ENT_03;TID_QUIP_DRG_BURN_ENT_04;TID_QUIP_DRG_BURN_ENT_06</t>
  </si>
  <si>
    <t>TID_QUIP_DRG_BURN_ENT_07;TID_QUIP_DRG_BURN_ENT_08;TID_QUIP_DRG_BURN_ENT_09</t>
  </si>
  <si>
    <t>TID_QUIP_DRG_BURN_ENT_COW_01;TID_QUIP_DRG_BURN_ENT_01;TID_QUIP_DRG_BURN_ENT_07</t>
  </si>
  <si>
    <t>TID_QUIP_DRG_BURN_ENT_03;TID_QUIP_DRG_BURN_ENT_09</t>
  </si>
  <si>
    <t>TID_QUIP_DRG_BURN_ENT_03;TID_QUIP_DRG_BURN_ENT_04;TID_QUIP_DRG_BURN_ENT_08;TID_QUIP_DRG_BURN_ENT_09</t>
  </si>
  <si>
    <t>TID_QUIP_DRG_BURN_ENT_SHEEP_01;TID_QUIP_DRG_BURN_ENT_SHEEP_02;TID_QUIP_DRG_BURN_ENT_SHEEP_03;TID_QUIP_DRG_BURN_ENT_01</t>
  </si>
  <si>
    <t>TID_QUIP_DRG_KILL_ENT_MINE_01</t>
  </si>
  <si>
    <t>TID_QUIP_ENT_DMG_DRG_BATBIG_01;TID_QUIP_ENT_DMG_DRG_BATBIG_02</t>
  </si>
  <si>
    <t>TID_QUIP_ENT_DMG_DRG_GHOST_01;TID_QUIP_ENT_DMG_DRG_GHOST_02;TID_QUIP_ENT_DMG_DRG_GHOST_03</t>
  </si>
  <si>
    <t>TID_QUIP_ENT_DMG_DRG_MINESMALL_01;TID_QUIP_ENT_DMG_DRG_MINESMALL_02</t>
  </si>
  <si>
    <t>TID_QUIP_ENT_KILL_DRG_SPIDERGREEN_01;TID_QUIP_ENT_KILL_DRG_SPIDERGREEN_02</t>
  </si>
  <si>
    <t>TID_QUIP_ENT_KILL_DRG_SPIDERRED_01</t>
  </si>
  <si>
    <t>TID_QUIP_DRG_BURN_ENT_01</t>
  </si>
  <si>
    <t>TID_QUIP_HUMAN_DMG_DRG_ARCHER_01;TID_QUIP_HUMAN_DMG_DRG_ARCHER_02</t>
  </si>
  <si>
    <t>TID_QUIP_HUMAN_DMG_DRG_ARCHER_03;TID_QUIP_HUMAN_DMG_DRG_ARCHER_04</t>
  </si>
  <si>
    <t>TID_QUIP_HUMAN_KILL_DRG_ARCHER_01;TID_QUIP_HUMAN_KILL_DRG_ARCHER_03</t>
  </si>
  <si>
    <t>TID_QUIP_HUMAN_KILL_DRG_ARCHER_03;TID_QUIP_HUMAN_KILL_DRG_ARCHER_05</t>
  </si>
  <si>
    <t>TID_QUIP_ENT_KILL_DRG_BATBIG_01;TID_QUIP_ENT_KILL_DRG_BATBIG_02</t>
  </si>
  <si>
    <t>TID_QUIP_ENT_KILL_DRG_EVILDRAGON_01;TID_QUIP_ENT_KILL_DRG_EVILDRAGON_03</t>
  </si>
  <si>
    <t>TID_QUIP_ENT_KILL_DRG_GHOST_01;TID_QUIP_ENT_KILL_DRG_GHOST_02;TID_QUIP_ENT_KILL_DRG_GHOST_04</t>
  </si>
  <si>
    <t>TID_QUIP_ENT_KILL_DRG_EAGLE_01</t>
  </si>
  <si>
    <t>TID_QUIP_ENT_DMG_DRG_EAGLE_01;TID_QUIP_ENT_DMG_DRG_EAGLE_02;TID_QUIP_ENT_DMG_DRG_01</t>
  </si>
  <si>
    <t>TID_QUIP_ENT_KILL_DRG_MINE_01;TID_QUIP_ENT_KILL_DRG_MINE_02</t>
  </si>
  <si>
    <t>TID_QUIP_ENT_KILL_DRG_MINEBIG_01;TID_QUIP_ENT_KILL_DRG_MINEBIG_02</t>
  </si>
  <si>
    <t>TID_QUIP_ENT_DMG_DRG_MINEBIG_01;TID_QUIP_ENT_DMG_DRG_01</t>
  </si>
  <si>
    <t>TID_QUIP_ENT_KILL_DRG_PIRANHA_01;TID_QUIP_ENT_KILL_DRG_PIRANHA_03</t>
  </si>
  <si>
    <t>TID_QUIP_ENT_DMG_DRG_PIRANHA_01;TID_QUIP_ENT_DMG_DRG_PIRANHA_02</t>
  </si>
  <si>
    <t>TID_QUIP_HUMAN_DMG_DRG_SOLDIER_01;TID_QUIP_HUMAN_DMG_DRG_SOLDIER_02</t>
  </si>
  <si>
    <t>TID_QUIP_HUMAN_KILL_DRG_SOLDIER_01;TID_QUIP_HUMAN_KILL_DRG_SOLDIER_03</t>
  </si>
  <si>
    <t>TID_QUIP_ENT_DMG_DRG_01</t>
  </si>
  <si>
    <t>TID_QUIP_HUMAN_DMG_DRG_WITCH_01;TID_QUIP_HUMAN_DMG_DRG_WITCH_02</t>
  </si>
  <si>
    <t>TID_QUIP_HUMAN_KILL_DRG_WITCH_01;TID_QUIP_HUMAN_KILL_DRG_WITCH_02</t>
  </si>
  <si>
    <t>multiplier_5</t>
  </si>
  <si>
    <t>Amazing!</t>
  </si>
  <si>
    <t>It's over 9000!</t>
  </si>
  <si>
    <t>You've got the power!</t>
  </si>
  <si>
    <t>God!</t>
  </si>
  <si>
    <t>TID_QUIP_DRG_BURN_ENT_01;TID_QUIP_DRG_BURN_ENT_02;TID_QUIP_DRG_BURN_ENT_03</t>
  </si>
  <si>
    <t>TID_QUIP_DRG_BURN_ENT_04;TID_QUIP_DRG_BURN_ENT_05;TID_QUIP_DRG_BURN_ENT_06</t>
  </si>
  <si>
    <t>TID_QUIP_DRG_BURN_HUMAN_ARCHER_02;TID_QUIP_DRG_BURN_HUMAN_ARCHER_03;TID_QUIP_DRG_BURN_HUMAN_03</t>
  </si>
  <si>
    <t>TID_QUIP_DRG_BURN_HUMAN_01;TID_QUIP_DRG_BURN_HUMAN_02;TID_QUIP_DRG_BURN_HUMAN_03;TID_QUIP_DRG_BURN_HUMAN_04</t>
  </si>
  <si>
    <t>TID_QUIP_DRG_BURN_HUMAN_SOLDIER_01;TID_QUIP_DRG_BURN_HUMAN_SOLDIER_02;TID_QUIP_DRG_BURN_HUMAN_SOLDIER_03</t>
  </si>
  <si>
    <t>TID_QUIP_DRG_BURN_ENT_09;TID_QUIP_DRG_BURN_ENT_08;TID_QUIP_DRG_BURN_ENT_07</t>
  </si>
  <si>
    <t>TID_QUIP_DRG_BURN_ENT_06;TID_QUIP_DRG_BURN_ENT_05;TID_QUIP_DRG_BURN_ENT_04</t>
  </si>
  <si>
    <t>TID_QUIP_DRG_BURN_ENT_03;TID_QUIP_DRG_BURN_ENT_02;TID_QUIP_DRG_BURN_ENT_01</t>
  </si>
  <si>
    <t>TID_QUIP_DRG_BURN_ENT_05;TID_QUIP_DRG_BURN_ENT_09</t>
  </si>
  <si>
    <t>TID_QUIP_DRG_KILL_ENT_MINE_01;TID_QUIP_DRG_BURN_ENT_01;TID_QUIP_DRG_BURN_ENT_02</t>
  </si>
  <si>
    <t>TID_QUIP_DRG_KILL_ENT_MINE_01;TID_QUIP_DRG_BURN_ENT_07;TID_QUIP_DRG_BURN_ENT_09</t>
  </si>
  <si>
    <t>TID_QUIP_DRG_BURN_HUMAN_VILLAGER_01;TID_QUIP_DRG_BURN_HUMAN_VILLAGER_02;TID_QUIP_DRG_BURN_HUMAN_VILLAGER_03</t>
  </si>
  <si>
    <t>TID_QUIP_DRG_BURN_HUMAN_VILLAGER_04;TID_QUIP_DRG_BURN_HUMAN_VILLAGER_05;TID_QUIP_DRG_BURN_HUMAN_VILLAGER_06</t>
  </si>
  <si>
    <t>TID_QUIP_DRG_BURN_HUMAN_WITCH_01;TID_QUIP_DRG_BURN_HUMAN_WITCH_02;TID_QUIP_DRG_BURN_HUMAN_WITCH_03</t>
  </si>
  <si>
    <t>TID_QUIP_ENT_DMG_DRG_EVILDRAGON_01;TID_QUIP_ENT_DMG_DRG_EVILDRAGON_02;TID_QUIP_ENT_DMG_DRG_01</t>
  </si>
  <si>
    <t>[maxLevel]</t>
  </si>
  <si>
    <t>multiplier_6</t>
  </si>
  <si>
    <t>multiplier_7</t>
  </si>
  <si>
    <t>multiplier_8</t>
  </si>
  <si>
    <t>goblin</t>
  </si>
  <si>
    <t>DRAGON HEALTH MODIFIERS</t>
  </si>
  <si>
    <t>percentage of max health required to trigger the modifier</t>
  </si>
  <si>
    <t>{dragonHealthModifiersDefinitions}</t>
  </si>
  <si>
    <t>[threshold]</t>
  </si>
  <si>
    <t>[modifier]</t>
  </si>
  <si>
    <t>[tid]</t>
  </si>
  <si>
    <t>health_modifier_eatmore</t>
  </si>
  <si>
    <t>health_modifier_starving</t>
  </si>
  <si>
    <t>health_modifier_critical</t>
  </si>
  <si>
    <t>TID_FEEDBACK_HP_EATMORE</t>
  </si>
  <si>
    <t>TID_FEEDBACK_HP_STARVING</t>
  </si>
  <si>
    <t>TID_FEEDBACK_HP_CRITICAL</t>
  </si>
  <si>
    <t>health drain modifier</t>
  </si>
  <si>
    <t>monster</t>
  </si>
  <si>
    <t>[powerup]</t>
  </si>
  <si>
    <t>fury_duration</t>
  </si>
  <si>
    <t>hp</t>
  </si>
  <si>
    <t>boost</t>
  </si>
  <si>
    <t>avoid_mine</t>
  </si>
  <si>
    <t>avoid_poison</t>
  </si>
  <si>
    <t>free_revive</t>
  </si>
  <si>
    <t>[maxPetEquipped]</t>
  </si>
  <si>
    <t>pet_3</t>
  </si>
  <si>
    <t>pet_4</t>
  </si>
  <si>
    <t>pet_5</t>
  </si>
  <si>
    <t>pet_6</t>
  </si>
  <si>
    <t>pet_7</t>
  </si>
  <si>
    <t>pet_8</t>
  </si>
  <si>
    <t>pet_9</t>
  </si>
  <si>
    <t>pet_10</t>
  </si>
  <si>
    <t>pet_11</t>
  </si>
  <si>
    <t>pet_12</t>
  </si>
  <si>
    <t>pet_13</t>
  </si>
  <si>
    <t>pet_14</t>
  </si>
  <si>
    <t>pet_15</t>
  </si>
  <si>
    <t>pet_16</t>
  </si>
  <si>
    <t>pet_17</t>
  </si>
  <si>
    <t>pet_18</t>
  </si>
  <si>
    <t>pet_19</t>
  </si>
  <si>
    <t>pet_20</t>
  </si>
  <si>
    <t>special</t>
  </si>
  <si>
    <t>Used to correlate with enum in code</t>
  </si>
  <si>
    <t>food</t>
  </si>
  <si>
    <t>food_increase</t>
  </si>
  <si>
    <t>lower_damage</t>
  </si>
  <si>
    <t>lower_damage_mine</t>
  </si>
  <si>
    <t>lower_damage_poison</t>
  </si>
  <si>
    <t>lower_damage_arrows</t>
  </si>
  <si>
    <t>arrows</t>
  </si>
  <si>
    <t>reduce_life_drain</t>
  </si>
  <si>
    <t>speed</t>
  </si>
  <si>
    <t>speed_increase</t>
  </si>
  <si>
    <t>more_coin</t>
  </si>
  <si>
    <t>score_increase</t>
  </si>
  <si>
    <t>fury_size</t>
  </si>
  <si>
    <t>fury_size_increase</t>
  </si>
  <si>
    <t>TID_PET_00_NAME</t>
  </si>
  <si>
    <t>eat_ghost</t>
  </si>
  <si>
    <t>eat</t>
  </si>
  <si>
    <t>eat_mine</t>
  </si>
  <si>
    <t>explode_mine</t>
  </si>
  <si>
    <t>phoenix</t>
  </si>
  <si>
    <t>pet_21</t>
  </si>
  <si>
    <t>pet_22</t>
  </si>
  <si>
    <t>pet_23</t>
  </si>
  <si>
    <t>pet_24</t>
  </si>
  <si>
    <t>pet_25</t>
  </si>
  <si>
    <t>pet_26</t>
  </si>
  <si>
    <t>pet_27</t>
  </si>
  <si>
    <t>pet_28</t>
  </si>
  <si>
    <t>pet_29</t>
  </si>
  <si>
    <t>pet_30</t>
  </si>
  <si>
    <t>pet_31</t>
  </si>
  <si>
    <t>pet_32</t>
  </si>
  <si>
    <t>pet_33</t>
  </si>
  <si>
    <t>pet_34</t>
  </si>
  <si>
    <t>pet_35</t>
  </si>
  <si>
    <t>pet_36</t>
  </si>
  <si>
    <t>pet_37</t>
  </si>
  <si>
    <t>pet_38</t>
  </si>
  <si>
    <t>pet_39</t>
  </si>
  <si>
    <t>TID_PET_01_NAME</t>
  </si>
  <si>
    <t>TID_PET_02_NAME</t>
  </si>
  <si>
    <t>TID_PET_03_NAME</t>
  </si>
  <si>
    <t>TID_PET_04_NAME</t>
  </si>
  <si>
    <t>TID_PET_05_NAME</t>
  </si>
  <si>
    <t>TID_PET_06_NAME</t>
  </si>
  <si>
    <t>TID_PET_07_NAME</t>
  </si>
  <si>
    <t>TID_PET_08_NAME</t>
  </si>
  <si>
    <t>TID_PET_09_NAME</t>
  </si>
  <si>
    <t>TID_PET_13_NAME</t>
  </si>
  <si>
    <t>TID_PET_14_NAME</t>
  </si>
  <si>
    <t>TID_PET_15_NAME</t>
  </si>
  <si>
    <t>TID_PET_16_NAME</t>
  </si>
  <si>
    <t>TID_PET_17_NAME</t>
  </si>
  <si>
    <t>TID_PET_18_NAME</t>
  </si>
  <si>
    <t>TID_PET_19_NAME</t>
  </si>
  <si>
    <t>TID_PET_20_NAME</t>
  </si>
  <si>
    <t>TID_PET_21_NAME</t>
  </si>
  <si>
    <t>TID_PET_22_NAME</t>
  </si>
  <si>
    <t>TID_PET_23_NAME</t>
  </si>
  <si>
    <t>TID_PET_24_NAME</t>
  </si>
  <si>
    <t>TID_PET_25_NAME</t>
  </si>
  <si>
    <t>TID_PET_26_NAME</t>
  </si>
  <si>
    <t>TID_PET_27_NAME</t>
  </si>
  <si>
    <t>TID_PET_28_NAME</t>
  </si>
  <si>
    <t>TID_PET_29_NAME</t>
  </si>
  <si>
    <t>TID_PET_30_NAME</t>
  </si>
  <si>
    <t>TID_PET_31_NAME</t>
  </si>
  <si>
    <t>TID_PET_32_NAME</t>
  </si>
  <si>
    <t>TID_PET_33_NAME</t>
  </si>
  <si>
    <t>TID_PET_34_NAME</t>
  </si>
  <si>
    <t>TID_PET_35_NAME</t>
  </si>
  <si>
    <t>TID_PET_36_NAME</t>
  </si>
  <si>
    <t>TID_PET_37_NAME</t>
  </si>
  <si>
    <t>TID_PET_38_NAME</t>
  </si>
  <si>
    <t>TID_PET_39_NAME</t>
  </si>
  <si>
    <t>pet_froggy_rare</t>
  </si>
  <si>
    <t>pet_ghostbuster_common</t>
  </si>
  <si>
    <t>pet_froggy_epic</t>
  </si>
  <si>
    <t>pet_ghostbuster_rare</t>
  </si>
  <si>
    <t>PF_PetWizard</t>
  </si>
  <si>
    <t>[alcohol]</t>
  </si>
  <si>
    <t>[maxAlcohol]</t>
  </si>
  <si>
    <t>[alcoholDrain]</t>
  </si>
  <si>
    <t>[miniIcon]</t>
  </si>
  <si>
    <t>icon_defense</t>
  </si>
  <si>
    <t>icon_eat</t>
  </si>
  <si>
    <t>fireball</t>
  </si>
  <si>
    <t>icon_fire</t>
  </si>
  <si>
    <t>freeze_aura</t>
  </si>
  <si>
    <t>PF_PetFreezeAura</t>
  </si>
  <si>
    <t>icon_freeze</t>
  </si>
  <si>
    <t>vacuum</t>
  </si>
  <si>
    <t>magnet</t>
  </si>
  <si>
    <t>more_xp</t>
  </si>
  <si>
    <t>[airGravityModifier]</t>
  </si>
  <si>
    <t>[waterGravityModifier]</t>
  </si>
  <si>
    <t>{freezeConstantDefinitions}</t>
  </si>
  <si>
    <t>freezeConstant</t>
  </si>
  <si>
    <t>HUNGRY LETTERS DEFINITIONS</t>
  </si>
  <si>
    <t>{hungryLettersDefinitions}</t>
  </si>
  <si>
    <t>hungry_letters</t>
  </si>
  <si>
    <t>100;200;300;400;500;600</t>
  </si>
  <si>
    <t>FREEZE CONSTANT</t>
  </si>
  <si>
    <t>[minFreezeSpeedMultiplier]</t>
  </si>
  <si>
    <t>[defrostSpeed]</t>
  </si>
  <si>
    <t>[freezingSpeed]</t>
  </si>
  <si>
    <t>pet_armored_epic</t>
  </si>
  <si>
    <t>[coinsAwarded]</t>
  </si>
  <si>
    <t>[scoreAwarded]</t>
  </si>
  <si>
    <t>[easySpawnPercentage]</t>
  </si>
  <si>
    <t>[normalSpawnPercentage]</t>
  </si>
  <si>
    <t>[hardSpawnPercentage]</t>
  </si>
  <si>
    <t>[sizeUpMultiplier]</t>
  </si>
  <si>
    <t>[speedUpMultiplier]</t>
  </si>
  <si>
    <t>[biteUpMultiplier]</t>
  </si>
  <si>
    <t>[invincible]</t>
  </si>
  <si>
    <t>[infiniteBoost]</t>
  </si>
  <si>
    <t>[eatEverything]</t>
  </si>
  <si>
    <t>[modeDuration]</t>
  </si>
  <si>
    <t>id</t>
  </si>
  <si>
    <t>icon_vacuum</t>
  </si>
  <si>
    <t>egg_golden</t>
  </si>
  <si>
    <t>PF_EggGolden</t>
  </si>
  <si>
    <t>GOLDEN EGG DEFINITIONS</t>
  </si>
  <si>
    <t>{goldenEggDefinitions}</t>
  </si>
  <si>
    <t>golden_egg_0</t>
  </si>
  <si>
    <t>golden_egg_1</t>
  </si>
  <si>
    <t>golden_egg_2</t>
  </si>
  <si>
    <t>[fragmentsRequired]</t>
  </si>
  <si>
    <t>pet_special</t>
  </si>
  <si>
    <t>TID_EGG_REWARD_PET_SPECIAL_NAME</t>
  </si>
  <si>
    <t>[duplicateFragmentsGiven]</t>
  </si>
  <si>
    <t>[duplicateCoinsGiven]</t>
  </si>
  <si>
    <t>coins given when duplicate and all golden eggs have been opened</t>
  </si>
  <si>
    <t>golden egg fragments given when duplicate</t>
  </si>
  <si>
    <t>icon_special_pet_01</t>
  </si>
  <si>
    <t>icon_special_pet_02</t>
  </si>
  <si>
    <t>icon_xp</t>
  </si>
  <si>
    <t>TID_SKIN_RARITY_SPECIAL_NAME</t>
  </si>
  <si>
    <t>SHOP PACKS DEFINITIONS</t>
  </si>
  <si>
    <t>{shopPacksDefinitions}</t>
  </si>
  <si>
    <t>shop_pack_hc_0</t>
  </si>
  <si>
    <t>[priceDollars]</t>
  </si>
  <si>
    <t>[bestValue]</t>
  </si>
  <si>
    <t>shop_pack_hc_1</t>
  </si>
  <si>
    <t>shop_pack_hc_2</t>
  </si>
  <si>
    <t>hc</t>
  </si>
  <si>
    <t>[bonusAmount]</t>
  </si>
  <si>
    <t>shop_pack_hc_3</t>
  </si>
  <si>
    <t>shop_pack_sc_1</t>
  </si>
  <si>
    <t>shop_pack_sc_2</t>
  </si>
  <si>
    <t>shop_pack_sc_3</t>
  </si>
  <si>
    <t>shop_pack_sc_4</t>
  </si>
  <si>
    <t>sc</t>
  </si>
  <si>
    <t>shop_pack_hc_4</t>
  </si>
  <si>
    <t>shop_pack_hc_5</t>
  </si>
  <si>
    <t>shop_pack_sc_5</t>
  </si>
  <si>
    <t>shop_pack_sc_0</t>
  </si>
  <si>
    <t>BASE VALUE HC:
(HC per 1$)</t>
  </si>
  <si>
    <t>BASE VALUE SC:
(SC per 1HC)</t>
  </si>
  <si>
    <t>Actual Value
(only for the maths)</t>
  </si>
  <si>
    <t>Base Amount
(only for the maths)</t>
  </si>
  <si>
    <t>destroy</t>
  </si>
  <si>
    <t>collect</t>
  </si>
  <si>
    <t>distance</t>
  </si>
  <si>
    <t>dog</t>
  </si>
  <si>
    <t>icon_surprise</t>
  </si>
  <si>
    <t>PF_PetDog</t>
  </si>
  <si>
    <t>[apple]</t>
  </si>
  <si>
    <t>[amazon]</t>
  </si>
  <si>
    <t>[google]</t>
  </si>
  <si>
    <t>com.ubisoft.hungrydragon.shop_pack_hc_0</t>
  </si>
  <si>
    <t>com.ubisoft.hungrydragon.shop_pack_hc_1</t>
  </si>
  <si>
    <t>com.ubisoft.hungrydragon.shop_pack_hc_2</t>
  </si>
  <si>
    <t>com.ubisoft.hungrydragon.shop_pack_hc_3</t>
  </si>
  <si>
    <t>com.ubisoft.hungrydragon.shop_pack_hc_4</t>
  </si>
  <si>
    <t>com.ubisoft.hungrydragon.shop_pack_hc_5</t>
  </si>
  <si>
    <t>BatBig_Flock</t>
  </si>
  <si>
    <t>BatSmall_Flock</t>
  </si>
  <si>
    <t>Canary01_Flock</t>
  </si>
  <si>
    <t>Canary02_Flock</t>
  </si>
  <si>
    <t>Canary03_Flock</t>
  </si>
  <si>
    <t>Canary04_Flock</t>
  </si>
  <si>
    <t>Crow_Flock</t>
  </si>
  <si>
    <t>EnemyTier0</t>
  </si>
  <si>
    <t>EnemyTier1</t>
  </si>
  <si>
    <t>EnemyTier2</t>
  </si>
  <si>
    <t>EnemyTier3</t>
  </si>
  <si>
    <t>EnemyTier4</t>
  </si>
  <si>
    <t>FlyingPig</t>
  </si>
  <si>
    <t>Ghost01</t>
  </si>
  <si>
    <t>Ghost02</t>
  </si>
  <si>
    <t>Ghost03</t>
  </si>
  <si>
    <t>Hawk</t>
  </si>
  <si>
    <t>LionBird</t>
  </si>
  <si>
    <t>MineBig</t>
  </si>
  <si>
    <t>MineSmall</t>
  </si>
  <si>
    <t>MineMedium</t>
  </si>
  <si>
    <t>OwlBig</t>
  </si>
  <si>
    <t>OwlSmall</t>
  </si>
  <si>
    <t>PufferBird</t>
  </si>
  <si>
    <t>Starling_Flock</t>
  </si>
  <si>
    <t>Witch</t>
  </si>
  <si>
    <t>Kamikaze</t>
  </si>
  <si>
    <t>Bomber</t>
  </si>
  <si>
    <t>Spartakus</t>
  </si>
  <si>
    <t>Worker</t>
  </si>
  <si>
    <t>Gargoyle</t>
  </si>
  <si>
    <t>Troll</t>
  </si>
  <si>
    <t>Archer01</t>
  </si>
  <si>
    <t>Archer02</t>
  </si>
  <si>
    <t>BakerWoman</t>
  </si>
  <si>
    <t>BoatFisher</t>
  </si>
  <si>
    <t>Catapulter</t>
  </si>
  <si>
    <t>Cow</t>
  </si>
  <si>
    <t>DrunkenMan</t>
  </si>
  <si>
    <t>Horse</t>
  </si>
  <si>
    <t>Merida</t>
  </si>
  <si>
    <t>Rat</t>
  </si>
  <si>
    <t>Sheep</t>
  </si>
  <si>
    <t>ShieldMan</t>
  </si>
  <si>
    <t>RichMan</t>
  </si>
  <si>
    <t>Soldier</t>
  </si>
  <si>
    <t>SpiderGreenTurret</t>
  </si>
  <si>
    <t>SpiderRed</t>
  </si>
  <si>
    <t>SpiderSmall</t>
  </si>
  <si>
    <t>Villager01</t>
  </si>
  <si>
    <t>Villager02</t>
  </si>
  <si>
    <t>Crocodile</t>
  </si>
  <si>
    <t>Fish01_Generic</t>
  </si>
  <si>
    <t>Fish02_Generic</t>
  </si>
  <si>
    <t>Fish03_Generic</t>
  </si>
  <si>
    <t>Piranha</t>
  </si>
  <si>
    <t>Shark</t>
  </si>
  <si>
    <t>BadBird</t>
  </si>
  <si>
    <t>GoodJunkBottle</t>
  </si>
  <si>
    <t>Villager01;Villager02</t>
  </si>
  <si>
    <t>Canary01_Flock;Canary02_Flock;Canary03_Flock;Canary04_Flock</t>
  </si>
  <si>
    <t>[healthDrainSpacePlus]</t>
  </si>
  <si>
    <t>[common]</t>
  </si>
  <si>
    <t>[area1]</t>
  </si>
  <si>
    <t>[area1Active]</t>
  </si>
  <si>
    <t>[dragon_baby]</t>
  </si>
  <si>
    <t>area1</t>
  </si>
  <si>
    <t>[dragon_crocodile]</t>
  </si>
  <si>
    <t>[dragon_fat]</t>
  </si>
  <si>
    <t>[dragon_reptile]</t>
  </si>
  <si>
    <t>[dragon_chinese]</t>
  </si>
  <si>
    <t>[dragon_bug]</t>
  </si>
  <si>
    <t>[dragon_classic]</t>
  </si>
  <si>
    <t>[dragon_balrog]</t>
  </si>
  <si>
    <t>[dragon_devil]</t>
  </si>
  <si>
    <t>[dragon_titan]</t>
  </si>
  <si>
    <t>SP_Toni_SpawnersTest;CO_Toni_SpawnersTest;ART_Toni_SpawnersTest</t>
  </si>
  <si>
    <t>SP_Profiler;CO_Profiler;ART_Profiler</t>
  </si>
  <si>
    <t>[body_parts]</t>
  </si>
  <si>
    <t>PF_Chef_Hat;PF_Chef_Moustache;PF_Chef_Tie</t>
  </si>
  <si>
    <t>[miniMapHCCost]</t>
  </si>
  <si>
    <t>[miniMapTimer]</t>
  </si>
  <si>
    <t>[survivedMinutes]</t>
  </si>
  <si>
    <t>[bonusPerMinute]</t>
  </si>
  <si>
    <t>[missingRessourcesPCperSC]</t>
  </si>
  <si>
    <t>PF_Horns</t>
  </si>
  <si>
    <t>PF_Horns_1</t>
  </si>
  <si>
    <t>PF_IconShopGems_0</t>
  </si>
  <si>
    <t>PF_IconShopGems_1</t>
  </si>
  <si>
    <t>PF_IconShopGems_2</t>
  </si>
  <si>
    <t>PF_IconShopGems_3</t>
  </si>
  <si>
    <t>PF_IconShopGems_4</t>
  </si>
  <si>
    <t>PF_IconShopGems_5</t>
  </si>
  <si>
    <t>PF_IconShopCoins_0</t>
  </si>
  <si>
    <t>PF_IconShopCoins_1</t>
  </si>
  <si>
    <t>PF_IconShopCoins_2</t>
  </si>
  <si>
    <t>PF_IconShopCoins_3</t>
  </si>
  <si>
    <t>PF_IconShopCoins_4</t>
  </si>
  <si>
    <t>PF_IconShopCoins_5</t>
  </si>
  <si>
    <t>flags_english</t>
  </si>
  <si>
    <t>flags_french</t>
  </si>
  <si>
    <t>flags_italian</t>
  </si>
  <si>
    <t>flags_german</t>
  </si>
  <si>
    <t>flags_spanish</t>
  </si>
  <si>
    <t>flags_brazilian</t>
  </si>
  <si>
    <t>flags_russian</t>
  </si>
  <si>
    <t>flags_japanese</t>
  </si>
  <si>
    <t>flags_korean</t>
  </si>
  <si>
    <t>flags_chinese</t>
  </si>
  <si>
    <t>5;6;7;8;9;10</t>
  </si>
  <si>
    <t>[area2]</t>
  </si>
  <si>
    <t>[area3]</t>
  </si>
  <si>
    <t>PF_PetFroggy_v1_4</t>
  </si>
  <si>
    <t>PF_PetFroggy_v2_14</t>
  </si>
  <si>
    <t>PF_PetFroggy_v3_19</t>
  </si>
  <si>
    <t>PF_PetFroggy_v4_23</t>
  </si>
  <si>
    <t>PF_PetFroggy_v5_13</t>
  </si>
  <si>
    <t>TID_PET_10_NAME</t>
  </si>
  <si>
    <t>TID_PET_11_NAME</t>
  </si>
  <si>
    <t>TID_PET_12_NAME</t>
  </si>
  <si>
    <t>PF_PetFroggyMenu_v1</t>
  </si>
  <si>
    <t>PF_PetFroggyMenu_v5</t>
  </si>
  <si>
    <t>PF_PetFroggyMenu_v2</t>
  </si>
  <si>
    <t>PF_PetFroggyMenu_v3</t>
  </si>
  <si>
    <t>PF_PetFroggyMenu_v4</t>
  </si>
  <si>
    <t>vehicle</t>
  </si>
  <si>
    <t>GoblinBoat</t>
  </si>
  <si>
    <t>[startingPool]</t>
  </si>
  <si>
    <t>[AdditionalGoldRushCompletitionPercentageForConsecutiveRushes]</t>
  </si>
  <si>
    <t>[MaxGoldRushCompletitionPercentageForConsecutiveRushes]</t>
  </si>
  <si>
    <t>Mission Dragon Modifiers Definitions</t>
  </si>
  <si>
    <t>{missionDragonModifiersDefinitions}</t>
  </si>
  <si>
    <t>[quantityModifier]</t>
  </si>
  <si>
    <t>Mission Difficulty Modifiers Definitions</t>
  </si>
  <si>
    <t>{missionDifficultyModifiersDefinitions}</t>
  </si>
  <si>
    <t>Mission Other Modifiers Definitions</t>
  </si>
  <si>
    <t>{missionOtherModifiersDefinitions}</t>
  </si>
  <si>
    <t>[weight]</t>
  </si>
  <si>
    <t>[params]</t>
  </si>
  <si>
    <t>[objectiveBaseQuantityMin]</t>
  </si>
  <si>
    <t>[objectiveBaseQuantityMax]</t>
  </si>
  <si>
    <t>birds</t>
  </si>
  <si>
    <t>villagers</t>
  </si>
  <si>
    <t>houses</t>
  </si>
  <si>
    <t>eggs</t>
  </si>
  <si>
    <t>dragons</t>
  </si>
  <si>
    <t>EnemyTier0;EnemyTier1;EnemyTier2;EnemyTier3;EnemyTier4</t>
  </si>
  <si>
    <t>fire_rushes</t>
  </si>
  <si>
    <t>[minTierToUnlock]</t>
  </si>
  <si>
    <t>[canBeDuringOneRun]</t>
  </si>
  <si>
    <t>Optional list, separate with semicolons.</t>
  </si>
  <si>
    <t>% chance to generate this mission type</t>
  </si>
  <si>
    <t>TID_MISSION_VILLAGERS_DESC</t>
  </si>
  <si>
    <t>TID_MISSION_CANARIES_DESC</t>
  </si>
  <si>
    <t>TID_MISSION_DRAGONS_DESC</t>
  </si>
  <si>
    <t>TID_MISSION_HOUSES_DESC</t>
  </si>
  <si>
    <t>TID_MISSION_OBJECTIVE_KILL_DESC_SINGLE_RUN</t>
  </si>
  <si>
    <t>TID_MISSION_OBJECTIVE_KILL_DESC_MULTI_RUN</t>
  </si>
  <si>
    <t>TID_MISSION_OBJECTIVE_SCORE_DESC_SINGLE_RUN</t>
  </si>
  <si>
    <t>TID_MISSION_OBJECTIVE_SCORE_DESC_MULTI_RUN</t>
  </si>
  <si>
    <t>TID_MISSION_OBJECTIVE_SURVIVE_DESC_SINGLE_RUN</t>
  </si>
  <si>
    <t>TID_MISSION_OBJECTIVE_SURVIVE_DESC_MULTI_RUN</t>
  </si>
  <si>
    <t>single_run</t>
  </si>
  <si>
    <t>{missionsDefinitions}</t>
  </si>
  <si>
    <t>MISSIONS DEFINITIONS</t>
  </si>
  <si>
    <t>[levelEditor]</t>
  </si>
  <si>
    <t>[gameplayWip]</t>
  </si>
  <si>
    <t>CO_Medieval_Gameplay_WIP</t>
  </si>
  <si>
    <t>CO_LevelEditor_Gameplay</t>
  </si>
  <si>
    <t>TID_MISSION_OBJECTIVE_FIRERUSH_DESC_MULTI_RUN</t>
  </si>
  <si>
    <t>[tidObjective]</t>
  </si>
  <si>
    <t>TID_MISSION_OBJECTIVE_FIRERUSH_DESC_SINGLE_RUN</t>
  </si>
  <si>
    <t>TID_MISSION_OBJECTIVE_DESTROY_DESC_MULTI_RUN</t>
  </si>
  <si>
    <t>TID_MISSION_OBJECTIVE_DESTROY_DESC_SINGLE_RUN</t>
  </si>
  <si>
    <t>TID_MISSION_OBJECTIVE_COLLECT_DESC_SINGLE_RUN</t>
  </si>
  <si>
    <t>TID_MISSION_OBJECTIVE_COLLECT_DESC_MULTI_RUN</t>
  </si>
  <si>
    <t>TID_MISSION_OBJECTIVE_DIVE_DESC_SINGLE_RUN</t>
  </si>
  <si>
    <t>TID_MISSION_OBJECTIVE_DIVE_DESC_MULTI_RUN</t>
  </si>
  <si>
    <t>TID_DRAGON_BABY_NAME</t>
  </si>
  <si>
    <t>TID_DRAGON_CROCODILE_NAME</t>
  </si>
  <si>
    <t>TID_DRAGON_REPTILE_NAME</t>
  </si>
  <si>
    <t>TID_DRAGON_FAT_NAME</t>
  </si>
  <si>
    <t>TID_DRAGON_BUG_NAME</t>
  </si>
  <si>
    <t>TID_DRAGON_CHINESE_NAME</t>
  </si>
  <si>
    <t>TID_DRAGON_CLASSIC_NAME</t>
  </si>
  <si>
    <t>TID_DRAGON_DEVIL_NAME</t>
  </si>
  <si>
    <t>TID_DRAGON_BALROG_NAME</t>
  </si>
  <si>
    <t>TID_DRAGON_TITAN_NAME</t>
  </si>
  <si>
    <t>TID_DRAGON_BABY_DESC</t>
  </si>
  <si>
    <t>TID_DRAGON_CROCODILE_DESC</t>
  </si>
  <si>
    <t>TID_DRAGON_REPTILE_DESC</t>
  </si>
  <si>
    <t>TID_DRAGON_FAT_DESC</t>
  </si>
  <si>
    <t>TID_DRAGON_BUG_DESC</t>
  </si>
  <si>
    <t>TID_DRAGON_CLASSIC_DESC</t>
  </si>
  <si>
    <t>TID_DRAGON_DEVIL_DESC</t>
  </si>
  <si>
    <t>TID_DRAGON_BALROG_DESC</t>
  </si>
  <si>
    <t>TID_DRAGON_TITAN_DESC</t>
  </si>
  <si>
    <t>TID_DRAGON_CHINESE_DESC</t>
  </si>
  <si>
    <t>TID_EDIBLE_OWL_LARGE</t>
  </si>
  <si>
    <t>TID_EDIBLE_GOBLIN_KAMIKAZE</t>
  </si>
  <si>
    <t>TID_EDIBLE_GOBLIN_BOMBER</t>
  </si>
  <si>
    <t>TID_EDIBLE_TROLL</t>
  </si>
  <si>
    <t>TID_EDIBLE_HUMAN_CROSSBOWGIRL</t>
  </si>
  <si>
    <t>TID_EDIBLE_GOBLIN_WORKER</t>
  </si>
  <si>
    <t>TID_EDIBLE_GOBLIN_WARRIOR</t>
  </si>
  <si>
    <t>TID_EDIBLE_GARGOYLE</t>
  </si>
  <si>
    <t>TID_EDIBLE_CATAPULTER</t>
  </si>
  <si>
    <t>TID_EDIBLE_CROCODILE</t>
  </si>
  <si>
    <t>TID_EDIBLE_CROW</t>
  </si>
  <si>
    <t>TID_EDIBLE_GHOST_02</t>
  </si>
  <si>
    <t>TID_EDIBLE_GHOST_03</t>
  </si>
  <si>
    <t>TID_EDIBLE_HAWK</t>
  </si>
  <si>
    <t>TID_KILLABLE_GOBLIN_BOAT</t>
  </si>
  <si>
    <t>TID_KILLABLE_MINE_02</t>
  </si>
  <si>
    <t>TID_EDIBLE_SHIELDMAN</t>
  </si>
  <si>
    <t>ftux1</t>
  </si>
  <si>
    <t>ftux2</t>
  </si>
  <si>
    <t>ftux3</t>
  </si>
  <si>
    <t>TID_MISSION_COINS_DESC</t>
  </si>
  <si>
    <t>TID_MISSION_EGGS_DESC</t>
  </si>
  <si>
    <t>[minTierDisintegrate]</t>
  </si>
  <si>
    <t>deco_small</t>
  </si>
  <si>
    <t>deco_medium</t>
  </si>
  <si>
    <t>vegetation_small</t>
  </si>
  <si>
    <t>vegetation_medium</t>
  </si>
  <si>
    <t>machine_small</t>
  </si>
  <si>
    <t>machine_medium</t>
  </si>
  <si>
    <t>machine_big</t>
  </si>
  <si>
    <t>building_small</t>
  </si>
  <si>
    <t>building_medium</t>
  </si>
  <si>
    <t>building_big</t>
  </si>
  <si>
    <t>Farm</t>
  </si>
  <si>
    <t>small_decos</t>
  </si>
  <si>
    <t>[size]</t>
  </si>
  <si>
    <t>small</t>
  </si>
  <si>
    <t>big</t>
  </si>
  <si>
    <t>PF_PetFreddyMenu</t>
  </si>
  <si>
    <t>pet_freddy_3</t>
  </si>
  <si>
    <t>pet_sport_tapes_16</t>
  </si>
  <si>
    <t>PF_PetFreddyMetallicArmorMenu</t>
  </si>
  <si>
    <t>PF_PetFreddySportTapesMenu</t>
  </si>
  <si>
    <t>PF_PetFreddySportTapes_16</t>
  </si>
  <si>
    <t>PF_PetFreddyDivingGoggles_25</t>
  </si>
  <si>
    <t>PF_PetFreddyDivingGogglesMenu</t>
  </si>
  <si>
    <t>PF_PetFreddyHiperToad_27</t>
  </si>
  <si>
    <t>PF_PetFreddyHiperToadMenu</t>
  </si>
  <si>
    <t>pet_hiper_toad_27</t>
  </si>
  <si>
    <t>pet_metallic_armor_10</t>
  </si>
  <si>
    <t>pet_morli_30</t>
  </si>
  <si>
    <t>PF_Chinese_Hat;PF_Chinese_Lamp</t>
  </si>
  <si>
    <t>GoodJunkScore</t>
  </si>
  <si>
    <t>pet_froggy_v1_4</t>
  </si>
  <si>
    <t>pet_froggy_v5_13</t>
  </si>
  <si>
    <t>pet_froggy_v2_14</t>
  </si>
  <si>
    <t>pet_froggy_v3_19</t>
  </si>
  <si>
    <t>pet_froggy_v4_23</t>
  </si>
  <si>
    <t>PF_PetFreddy_3</t>
  </si>
  <si>
    <t>PF_PetFreddyMetallicArmor_10</t>
  </si>
  <si>
    <t>PF_PetBomb</t>
  </si>
  <si>
    <t>bomb</t>
  </si>
  <si>
    <t>[petScale]</t>
  </si>
  <si>
    <t>TID_EDIBLE_BAKERWOMAN</t>
  </si>
  <si>
    <t>TID_EDIBLE_DRUNKENMAN</t>
  </si>
  <si>
    <t>TID_EDIBLE_ENEMY_TIER_0</t>
  </si>
  <si>
    <t>TID_EDIBLE_ENEMY_TIER_1</t>
  </si>
  <si>
    <t>TID_EDIBLE_ENEMY_TIER_2</t>
  </si>
  <si>
    <t>TID_EDIBLE_ENEMY_TIER_3</t>
  </si>
  <si>
    <t>TID_EDIBLE_ENEMY_TIER_4</t>
  </si>
  <si>
    <t>TID_EDIBLE_RAT</t>
  </si>
  <si>
    <t>TID_EDIBLE_BADJUNK</t>
  </si>
  <si>
    <t>TID_EDIBLE_LIONBIRD</t>
  </si>
  <si>
    <t>TID_EDIBLE_PUFFERBIRD</t>
  </si>
  <si>
    <t>TID_EDIBLE_SHARK</t>
  </si>
  <si>
    <t>TID_EDIBLE_STAR</t>
  </si>
  <si>
    <t>TID_QUIP_DRG_KILL_ENT_GOBLIN_WARRIOR_01;TID_QUIP_DRG_KILL_ENT_GOBLIN_WARRIOR_02;TID_QUIP_DRG_KILL_ENT_GOBLIN_WARRIOR_03</t>
  </si>
  <si>
    <t>TID_QUIP_DRG_KILL_ENT_GOBLIN_BOMBER_01;TID_QUIP_DRG_KILL_ENT_GOBLIN_BOMBER_02;TID_QUIP_DRG_KILL_ENT_GOBLIN_BOMBER_03</t>
  </si>
  <si>
    <t>TID_QUIP_DRG_KILL_ENT_GOBLIN_KAMIKAZE_01;TID_QUIP_DRG_KILL_ENT_GOBLIN_KAMIKAZE_02;TID_QUIP_DRG_KILL_ENT_GOBLIN_KAMIKAZE_03</t>
  </si>
  <si>
    <t>TID_QUIP_DRG_KILL_ENT_GOBLIN_WORKER_01;TID_QUIP_DRG_KILL_ENT_GOBLIN_WORKER_02;TID_QUIP_DRG_KILL_ENT_GOBLIN_WORKER_03</t>
  </si>
  <si>
    <t>TID_QUIP_DRG_KILL_ENT_BAKER_WOMAN_01;TID_QUIP_DRG_KILL_ENT_BAKER_WOMAN_02;TID_QUIP_DRG_KILL_ENT_BAKER_WOMAN_03</t>
  </si>
  <si>
    <t>TID_QUIP_DRG_KILL_ENT_CROSSBOWGIRL_01;TID_QUIP_DRG_KILL_ENT_CROSSBOWGIRL_02;TID_QUIP_DRG_KILL_ENT_CROSSBOWGIRL_03</t>
  </si>
  <si>
    <t>TID_QUIP_DRG_KILL_ENT_SHIELDMAN_01;TID_QUIP_DRG_KILL_ENT_SHIELDMAN_02;TID_QUIP_DRG_KILL_ENT_SHIELDMAN_03</t>
  </si>
  <si>
    <t>TID_QUIP_DRG_KILL_ENT_TROLL_01;TID_QUIP_DRG_KILL_ENT_TROLL_02;TID_QUIP_DRG_KILL_ENT_TROLL_03</t>
  </si>
  <si>
    <t>TID_QUIP_DRG_KILL_ENT_RAT_01;TID_QUIP_DRG_KILL_ENT_RAT_02;TID_QUIP_DRG_KILL_ENT_RAT_03</t>
  </si>
  <si>
    <t>TID_QUIP_DRG_KILL_ENT_HUMAN_FRIAR_01;TID_QUIP_DRG_KILL_ENT_HUMAN_FRIAR_02;TID_QUIP_DRG_KILL_ENT_HUMAN_FRIAR_03</t>
  </si>
  <si>
    <t>TID_QUIP_DRG_BURN_GOBLIN_WARRIOR_01;TID_QUIP_DRG_BURN_GOBLIN_WARRIOR_02;TID_QUIP_DRG_BURN_GOBLIN_WARRIOR_03</t>
  </si>
  <si>
    <t>TID_QUIP_DRG_BURN_GOBLIN_BOMBER_01;TID_QUIP_DRG_BURN_GOBLIN_BOMBER_02;TID_QUIP_DRG_BURN_GOBLIN_BOMBER_03</t>
  </si>
  <si>
    <t>TID_QUIP_DRG_BURN_GOBLIN_KAMIKAZE_01;TID_QUIP_DRG_BURN_GOBLIN_KAMIKAZE_02;TID_QUIP_DRG_BURN_GOBLIN_KAMIKAZE_03</t>
  </si>
  <si>
    <t>TID_QUIP_DRG_BURN_GOBLIN_WORKER_01;TID_QUIP_DRG_BURN_GOBLIN_WORKER_02;TID_QUIP_DRG_BURN_GOBLIN_WORKER_03</t>
  </si>
  <si>
    <t>TID_QUIP_DRG_BURN_BAKERWOMAN_01;TID_QUIP_DRG_BURN_BAKERWOMAN_02;TID_QUIP_DRG_BURN_BAKERWOMAN_03</t>
  </si>
  <si>
    <t>TID_QUIP_DRG_BURN_CROSSBOWGIRL_01;TID_QUIP_DRG_BURN_CROSSBOWGIRL_02;TID_QUIP_DRG_BURN_CROSSBOWGIRL_03</t>
  </si>
  <si>
    <t>TID_QUIP_DRG_BURN_SHIELDMAN_01;TID_QUIP_DRG_BURN_SHIELDMAN_02;TID_QUIP_DRG_BURN_SHIELDMAN_03</t>
  </si>
  <si>
    <t>TID_QUIP_DRG_BURN_TROLL_01;TID_QUIP_DRG_BURN_TROLL_02;TID_QUIP_DRG_BURN_TROLL_03</t>
  </si>
  <si>
    <t>TID_QUIP_DRG_BURN_RAT_01;TID_QUIP_DRG_BURN_RAT_02;TID_QUIP_DRG_BURN_RAT_03</t>
  </si>
  <si>
    <t>TID_QUIP_ENT_DMG_DRG_GOBLIN_WARRIOR_01;TID_QUIP_ENT_DMG_DRG_GOBLIN_WARRIOR_02</t>
  </si>
  <si>
    <t>TID_QUIP_ENT_DMG_DRG_GOBLIN_BOMBER_01;TID_QUIP_ENT_DMG_DRG_GOBLIN_BOMBER_02</t>
  </si>
  <si>
    <t>TID_QUIP_ENT_DMG_DRG_GOBLIN_KAMIKAZE_01;TID_QUIP_ENT_DMG_DRG_GOBLIN_KAMIKAZE_02</t>
  </si>
  <si>
    <t>TID_QUIP_ENT_DMG_DRG_BAKERWOMAN_01;TID_QUIP_ENT_DMG_DRG_BAKERWOMAN_02</t>
  </si>
  <si>
    <t>TID_QUIP_ENT_DMG_DRG_CROSSBOWGIRL_01;TID_QUIP_ENT_DMG_DRG_CROSSBOWGIRL_02</t>
  </si>
  <si>
    <t>[flyingPigsProbaCoefB]</t>
  </si>
  <si>
    <t>[flyingPigsProbaCoefA]</t>
  </si>
  <si>
    <t>TID_QUIP_HUMAN_DMG_DRG_TROLL_01;TID_QUIP_HUMAN_DMG_DRG_TROLL_02</t>
  </si>
  <si>
    <t>TID_QUIP_ENT_KILL_DRG_GOBLIN_WARRIOR_01;TID_QUIP_ENT_KILL_DRG_GOBLIN_WARRIOR_02</t>
  </si>
  <si>
    <t>TID_QUIP_ENT_KILL_DRG_GOBLIN_BOMBER_01;TID_QUIP_ENT_KILL_DRG_GOBLIN_BOMBER_02</t>
  </si>
  <si>
    <t>TID_QUIP_ENT_KILL_DRG_GOBLIN_KAMIKAZE_01;TID_QUIP_ENT_KILL_DRG_GOBLIN_KAMIKAZE_02</t>
  </si>
  <si>
    <t>TID_QUIP_HUMAN_KILL_DRG_BAKERWOMAN_01;TID_QUIP_HUMAN_KILL_DRG_BAKERWOMAN_02</t>
  </si>
  <si>
    <t>TID_QUIP_HUMAN_KILL_DRG_CROSSBOWGIRL_01;TID_QUIP_HUMAN_KILL_DRG_CROSSBOWGIRL_02</t>
  </si>
  <si>
    <t>TID_QUIP_ENT_KILL_DRG_TROLL_01;TID_QUIP_ENT_KILL_DRG_TROLL_02</t>
  </si>
  <si>
    <t>icon_special</t>
  </si>
  <si>
    <t>fire</t>
  </si>
  <si>
    <t>defense</t>
  </si>
  <si>
    <t>icon_health</t>
  </si>
  <si>
    <t>icon_score</t>
  </si>
  <si>
    <t>icon_speed</t>
  </si>
  <si>
    <t>health</t>
  </si>
  <si>
    <t>Pelican</t>
  </si>
  <si>
    <t>dragon_fat_3</t>
  </si>
  <si>
    <t>PF_Robot_Helmet;PF_Robot_Ring_1;PF_Robot_Ring_2;PF_Robot_Ring_3</t>
  </si>
  <si>
    <t>PF_Train_Wagon;PF_Train_Hat</t>
  </si>
  <si>
    <t>PF_Aztec_Helmet</t>
  </si>
  <si>
    <t>PF_RobinHood_Hat;PF_RobinHood_Bow</t>
  </si>
  <si>
    <t>PF_Mexican_Head;PF_Mexican_Dynamite</t>
  </si>
  <si>
    <t>TID_MISSION_OBJECTIVE_DISTANCE_DESC_SINGLE_RUN</t>
  </si>
  <si>
    <t>TID_MISSION_OBJECTIVE_DISTANCE_DESC_MULTI_RUN</t>
  </si>
  <si>
    <t>PF_PetNeutrin_38</t>
  </si>
  <si>
    <t>PF_PetNeutrinMenu_38</t>
  </si>
  <si>
    <t>PF_PetAngelicoMenu_35</t>
  </si>
  <si>
    <t>PF_PetCthulu_31</t>
  </si>
  <si>
    <t>PF_PetCthuluMenu_31</t>
  </si>
  <si>
    <t>PF_PetAngelico_35</t>
  </si>
  <si>
    <t>[loadingTeasing]</t>
  </si>
  <si>
    <t>PF_PetPhoenix_33</t>
  </si>
  <si>
    <t>PF_PetPhoenixMenu_33</t>
  </si>
  <si>
    <t>PF_PetMorly_35</t>
  </si>
  <si>
    <t>PF_PetMorlyMenu_35</t>
  </si>
  <si>
    <t>Pet Movement Definition</t>
  </si>
  <si>
    <t>{petMovementDefinitions}</t>
  </si>
  <si>
    <t>ghost_buster</t>
  </si>
  <si>
    <t>mine_eater</t>
  </si>
  <si>
    <t>morly</t>
  </si>
  <si>
    <t>[wanderSpeedMultiplier]</t>
  </si>
  <si>
    <t>[wanderDistanceMultiplier]</t>
  </si>
  <si>
    <t>[chaseSpeedMultiplier]</t>
  </si>
  <si>
    <t>[chaseTimeout]</t>
  </si>
  <si>
    <r>
      <t>[</t>
    </r>
    <r>
      <rPr>
        <sz val="14"/>
        <rFont val="Calibri"/>
        <family val="2"/>
        <scheme val="minor"/>
      </rPr>
      <t>chaseCooldownMin</t>
    </r>
    <r>
      <rPr>
        <b/>
        <sz val="14"/>
        <rFont val="Calibri"/>
        <family val="2"/>
        <scheme val="minor"/>
      </rPr>
      <t>]</t>
    </r>
  </si>
  <si>
    <t>[chaseCooldownMax]</t>
  </si>
  <si>
    <t>[preferedEntitiesList]</t>
  </si>
  <si>
    <t>MineSmall;MineMedium;MineBig</t>
  </si>
  <si>
    <t>pet_neutrin_38</t>
  </si>
  <si>
    <t>pet_angelico_35</t>
  </si>
  <si>
    <t>pet_chtulhu_31</t>
  </si>
  <si>
    <t>pet_phoenix_33</t>
  </si>
  <si>
    <t>[searchButNoEatEntityList]</t>
  </si>
  <si>
    <t>[ignoreNotListedUnits]</t>
  </si>
  <si>
    <t>[searchDistanceMultiplier]</t>
  </si>
  <si>
    <t>[preferedRangeMultiplier]</t>
  </si>
  <si>
    <t>zh-CN</t>
  </si>
  <si>
    <t>immune_trash</t>
  </si>
  <si>
    <t xml:space="preserve">alcohol_resistance </t>
  </si>
  <si>
    <t>prey_hp_boost_dragon</t>
  </si>
  <si>
    <t>prey_hp_boost_spider</t>
  </si>
  <si>
    <t>prey_hp_boost_goblin</t>
  </si>
  <si>
    <t>cage_breaker</t>
  </si>
  <si>
    <t>Archer01;Archer02;BakerWoman;Catapulter;DrunkenMan;Merida;RichMan;ShieldMan;Soldier;Villager01;Villager02</t>
  </si>
  <si>
    <t>SpiderGreenTurret;SpiderRed;SpiderSmall</t>
  </si>
  <si>
    <t>Bomber;Spartakus;Worker</t>
  </si>
  <si>
    <t>prey_hp_boost</t>
  </si>
  <si>
    <t>pet_40</t>
  </si>
  <si>
    <t>pet_41</t>
  </si>
  <si>
    <t>pet_42</t>
  </si>
  <si>
    <t>pet_43</t>
  </si>
  <si>
    <t>pet_44</t>
  </si>
  <si>
    <t>pet_45</t>
  </si>
  <si>
    <t>pet_46</t>
  </si>
  <si>
    <t>pet_47</t>
  </si>
  <si>
    <t>pet_48</t>
  </si>
  <si>
    <t>pet_49</t>
  </si>
  <si>
    <t>pet_50</t>
  </si>
  <si>
    <t>pet_51</t>
  </si>
  <si>
    <t>pet_52</t>
  </si>
  <si>
    <t>pet_53</t>
  </si>
  <si>
    <t>pet_54</t>
  </si>
  <si>
    <t>pet_55</t>
  </si>
  <si>
    <t>pet_56</t>
  </si>
  <si>
    <t>pet_57</t>
  </si>
  <si>
    <t>pet_58</t>
  </si>
  <si>
    <t>pet_59</t>
  </si>
  <si>
    <t>TID_PET_40_NAME</t>
  </si>
  <si>
    <t>TID_PET_40_DESC</t>
  </si>
  <si>
    <t>TID_PET_41_NAME</t>
  </si>
  <si>
    <t>TID_PET_41_DESC</t>
  </si>
  <si>
    <t>TID_PET_42_NAME</t>
  </si>
  <si>
    <t>TID_PET_42_DESC</t>
  </si>
  <si>
    <t>TID_PET_43_NAME</t>
  </si>
  <si>
    <t>TID_PET_43_DESC</t>
  </si>
  <si>
    <t>TID_PET_44_NAME</t>
  </si>
  <si>
    <t>TID_PET_44_DESC</t>
  </si>
  <si>
    <t>TID_PET_45_NAME</t>
  </si>
  <si>
    <t>TID_PET_45_DESC</t>
  </si>
  <si>
    <t>TID_PET_46_NAME</t>
  </si>
  <si>
    <t>TID_PET_46_DESC</t>
  </si>
  <si>
    <t>TID_PET_47_NAME</t>
  </si>
  <si>
    <t>TID_PET_47_DESC</t>
  </si>
  <si>
    <t>TID_PET_48_NAME</t>
  </si>
  <si>
    <t>TID_PET_48_DESC</t>
  </si>
  <si>
    <t>TID_PET_49_NAME</t>
  </si>
  <si>
    <t>TID_PET_49_DESC</t>
  </si>
  <si>
    <t>TID_PET_50_NAME</t>
  </si>
  <si>
    <t>TID_PET_50_DESC</t>
  </si>
  <si>
    <t>TID_PET_51_NAME</t>
  </si>
  <si>
    <t>TID_PET_51_DESC</t>
  </si>
  <si>
    <t>TID_PET_52_NAME</t>
  </si>
  <si>
    <t>TID_PET_52_DESC</t>
  </si>
  <si>
    <t>TID_PET_53_NAME</t>
  </si>
  <si>
    <t>TID_PET_53_DESC</t>
  </si>
  <si>
    <t>TID_PET_54_NAME</t>
  </si>
  <si>
    <t>TID_PET_54_DESC</t>
  </si>
  <si>
    <t>TID_PET_55_NAME</t>
  </si>
  <si>
    <t>TID_PET_55_DESC</t>
  </si>
  <si>
    <t>TID_PET_56_NAME</t>
  </si>
  <si>
    <t>TID_PET_56_DESC</t>
  </si>
  <si>
    <t>TID_PET_57_NAME</t>
  </si>
  <si>
    <t>TID_PET_57_DESC</t>
  </si>
  <si>
    <t>TID_PET_58_NAME</t>
  </si>
  <si>
    <t>TID_PET_58_DESC</t>
  </si>
  <si>
    <t>TID_PET_59_NAME</t>
  </si>
  <si>
    <t>TID_PET_59_DESC</t>
  </si>
  <si>
    <t>stun</t>
  </si>
  <si>
    <t>PF_PetStun</t>
  </si>
  <si>
    <t>PF_Knight_Helmet;PF_Knight_LeftShoulder;PF_Knight_RightShoulder;PF_Knight_Shield</t>
  </si>
  <si>
    <t>FlyingBunny</t>
  </si>
  <si>
    <t>PF_PetFindLetter</t>
  </si>
  <si>
    <t>PF_PetFindChest</t>
  </si>
  <si>
    <t>PF_PetFindEgg</t>
  </si>
  <si>
    <t>alcohol_resistance</t>
  </si>
  <si>
    <t>FairyBig</t>
  </si>
  <si>
    <t>FairySmall</t>
  </si>
  <si>
    <t>[scoreTextThresholdMultiplier]</t>
  </si>
  <si>
    <t>[missionSCRewardMultiplier]</t>
  </si>
  <si>
    <t>PF_PetChamRed_2</t>
  </si>
  <si>
    <t>PF_PetChamRedMenu_2</t>
  </si>
  <si>
    <t>PF_PetChamRichelier_5</t>
  </si>
  <si>
    <t>PF_PetChamRichelierMenu_5</t>
  </si>
  <si>
    <t>PF_PetChamPipistrello_8</t>
  </si>
  <si>
    <t>PF_PetChamPipistrelloMenu_8</t>
  </si>
  <si>
    <t>PF_PetChamBurnout_11</t>
  </si>
  <si>
    <t>PF_PetChamBurnoutMenu_11</t>
  </si>
  <si>
    <t>PF_PetChamMorylin_26</t>
  </si>
  <si>
    <t>PF_PetChamMorylinMenu_26</t>
  </si>
  <si>
    <t>PF_Pirate_Hat;PF_Pirate_Clock;PF_Pirate_Hook</t>
  </si>
  <si>
    <t>icon_canary</t>
  </si>
  <si>
    <t>icon_clock</t>
  </si>
  <si>
    <t>icon_humans</t>
  </si>
  <si>
    <t>icon_destroy</t>
  </si>
  <si>
    <t>icon_cart</t>
  </si>
  <si>
    <t>icon_money</t>
  </si>
  <si>
    <t>icon_egg</t>
  </si>
  <si>
    <t>icon_dragon</t>
  </si>
  <si>
    <t>icon_fireRush</t>
  </si>
  <si>
    <t>icon_dive</t>
  </si>
  <si>
    <t>icon_run</t>
  </si>
  <si>
    <t>BadJunk</t>
  </si>
  <si>
    <t>pet_cham_red_2</t>
  </si>
  <si>
    <t>pet_cham_richelier_5</t>
  </si>
  <si>
    <t>pet_cham_pipistrello_8</t>
  </si>
  <si>
    <t>pet_cham_burnout_11</t>
  </si>
  <si>
    <t>pet_cham_morylin_26</t>
  </si>
  <si>
    <t>TID_EGG</t>
  </si>
  <si>
    <t>TID_EGG_PREMIUM</t>
  </si>
  <si>
    <t>TID_GOLDEN_EGG</t>
  </si>
  <si>
    <t>icon_egg_premium</t>
  </si>
  <si>
    <t>icon_egg_golden</t>
  </si>
  <si>
    <t>GoodWitch</t>
  </si>
  <si>
    <t>BadWitch</t>
  </si>
  <si>
    <t>Razorback</t>
  </si>
  <si>
    <t>BadFarmer</t>
  </si>
  <si>
    <t>SP_Medieval_Final_Common;CO_Medieval_Final;ART_Medieval_Lighting;Art_Level_fog;ART_Levels_Background_Skies;SO_Medieval_Common</t>
  </si>
  <si>
    <t>SP_Medieval_Final_Village;SO_Medieval_Village;ART_L1_Village_Fortress;ART_L1_Village_Goblin_World;ART_L1_Village_Human_Village;ART_L1_Village_Witch_Forest;ART_Particles_Village;ART_L1_Village_Water_Caves;ART_L1_Left_Mini_Cave;ART_twister_cave;ART_L1_Village_Air_Cool;ART_L1_Background_Village</t>
  </si>
  <si>
    <t>SP_Medieval_Final_Dark;SO_Medieval_Dark;ART_Particles_Dark;ART_L1_Background_Dark</t>
  </si>
  <si>
    <t>faster_boost</t>
  </si>
  <si>
    <t>icon_boost</t>
  </si>
  <si>
    <t>unlimited_boost</t>
  </si>
  <si>
    <t>PF_PetBoost</t>
  </si>
  <si>
    <t>findBonus</t>
  </si>
  <si>
    <t>findBonusletters</t>
  </si>
  <si>
    <t>findBonusChests</t>
  </si>
  <si>
    <t>findBonusEggs</t>
  </si>
  <si>
    <t>prey_hp_boost_humans</t>
  </si>
  <si>
    <t>lower_damage_dragon</t>
  </si>
  <si>
    <t xml:space="preserve">lower_damage_origin </t>
  </si>
  <si>
    <t>icon_food</t>
  </si>
  <si>
    <t>PF_PetBallGrenade_18</t>
  </si>
  <si>
    <t>PF_PetBallWaitress_7</t>
  </si>
  <si>
    <t>PF_PetBallWaitressMenu_7</t>
  </si>
  <si>
    <t>PF_PetBallMedic_42</t>
  </si>
  <si>
    <t>PF_PetBallMedicMenu_42</t>
  </si>
  <si>
    <t>PF_PetBallFootball_41</t>
  </si>
  <si>
    <t>PF_PetBallFootballMenu_41</t>
  </si>
  <si>
    <t>PF_PetBallGrenadeMenu_18</t>
  </si>
  <si>
    <t>PF_PetBallPaintMenu_40</t>
  </si>
  <si>
    <t>PF_PetBallPaint_40</t>
  </si>
  <si>
    <t>PF_PetGodzillaBasic_24</t>
  </si>
  <si>
    <t>PF_PetGodzillaBasicMenu_24</t>
  </si>
  <si>
    <t>PF_PetGodzillaHelmet_32</t>
  </si>
  <si>
    <t>PF_PetGodzillaHelmetMenu_32</t>
  </si>
  <si>
    <t>pet_ball_grenade_18</t>
  </si>
  <si>
    <t>pet_ball_medic_42</t>
  </si>
  <si>
    <t>pet_ball_paint_40</t>
  </si>
  <si>
    <t>pet_ball_waitress_7</t>
  </si>
  <si>
    <t>PF_Rapper_Hat;PF_Rapper_Bowtie;PF_Rapper_Clock</t>
  </si>
  <si>
    <t>icon_alcohol_resistance</t>
  </si>
  <si>
    <t>icon_explosion</t>
  </si>
  <si>
    <t>icon_cage_breaker</t>
  </si>
  <si>
    <t>pet_ball_football_41</t>
  </si>
  <si>
    <t>pet_godzilla_helmet_32</t>
  </si>
  <si>
    <t>pet_godzilla_basic_24</t>
  </si>
  <si>
    <t>PF_Biohazard_Front;PF_Biohazard_Back;PF_Biohazard_Smoke</t>
  </si>
  <si>
    <t>[trackingSku]</t>
  </si>
  <si>
    <t>PF_PetDactylusChicken_6</t>
  </si>
  <si>
    <t>PF_PetDactylusChickenMenu_6</t>
  </si>
  <si>
    <t>PF_PetDactylusArrow_21</t>
  </si>
  <si>
    <t>PF_PetDactylusArrowMenu_21</t>
  </si>
  <si>
    <t>PF_PetDactylusCrazy_20</t>
  </si>
  <si>
    <t>PF_PetDactylusCrazyMenu_20</t>
  </si>
  <si>
    <t>PF_PetDactylus_0</t>
  </si>
  <si>
    <t>PF_PetDactylusMenu_0</t>
  </si>
  <si>
    <t>PF_PetDactylusTupac_15</t>
  </si>
  <si>
    <t>PF_PetDactylusTupacMenu_15</t>
  </si>
  <si>
    <t>PF_PetGhostEater_28</t>
  </si>
  <si>
    <t>PF_PetGhostEaterMenu_28</t>
  </si>
  <si>
    <t>PF_PetMineEater_29</t>
  </si>
  <si>
    <t>PF_PetMineEaterMenu_29</t>
  </si>
  <si>
    <t>Ghost01;Ghost02;Ghost03</t>
  </si>
  <si>
    <t>SP_Medieval_Final_Castle;SO_Medieval_Castle;ART_L1_Castle_Air_Currents;ART_L1_Castle_Dungeon;ART_L1_Castle;ART_L1_Castle_Water_Caves;ART_Particles_Castle;ART_L1_Background_Castle;ART_L1_Castle_Goblins_Mines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</si>
</sst>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64" formatCode="_(&quot;€&quot;* #,##0.00_);_(&quot;€&quot;* \(#,##0.00\);_(&quot;€&quot;* &quot;-&quot;??_);_(@_)"/>
    <numFmt numFmtId="165" formatCode="_(* #,##0.00_);_(* \(#,##0.00\);_(* &quot;-&quot;??_);_(@_)"/>
    <numFmt numFmtId="166" formatCode="_-* #,##0.00_-;\-* #,##0.00_-;_-* &quot;-&quot;??_-;_-@_-"/>
    <numFmt numFmtId="167" formatCode="[$$-409]#,##0"/>
    <numFmt numFmtId="168" formatCode="[$$-409]#,##0.00"/>
    <numFmt numFmtId="169" formatCode="[$$-C09]#,##0"/>
    <numFmt numFmtId="170" formatCode="0.0"/>
  </numFmts>
  <fonts count="72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2.1"/>
      <color indexed="12"/>
      <name val="Calibri"/>
      <family val="2"/>
    </font>
    <font>
      <sz val="12"/>
      <color theme="1"/>
      <name val="Calibri"/>
      <family val="2"/>
      <scheme val="minor"/>
    </font>
    <font>
      <sz val="11"/>
      <color rgb="FF93CDDD"/>
      <name val="Calibri"/>
      <family val="2"/>
    </font>
    <font>
      <sz val="11"/>
      <color indexed="17"/>
      <name val="Calibri"/>
      <family val="2"/>
    </font>
    <font>
      <b/>
      <sz val="11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8FB5CC"/>
      <name val="Menlo"/>
    </font>
    <font>
      <sz val="11"/>
      <color rgb="FF406780"/>
      <name val="Menlo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70C0"/>
      <name val="Calibri"/>
      <family val="2"/>
      <scheme val="minor"/>
    </font>
    <font>
      <b/>
      <sz val="14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4"/>
      <color rgb="FFFF000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4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i/>
      <sz val="11"/>
      <color theme="0" tint="-4.9989318521683403E-2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i/>
      <sz val="11"/>
      <color rgb="FF0070C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68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  <bgColor indexed="9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5B3D7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1" tint="0.249977111117893"/>
        <bgColor indexed="64"/>
      </patternFill>
    </fill>
  </fills>
  <borders count="7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37030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165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5" fillId="24" borderId="0" applyNumberFormat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28" fillId="3" borderId="36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12" fillId="28" borderId="39" applyNumberFormat="0" applyFont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7" fontId="32" fillId="0" borderId="0"/>
    <xf numFmtId="167" fontId="33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26" fillId="25" borderId="0" applyNumberFormat="0" applyBorder="0" applyAlignment="0" applyProtection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9" fontId="4" fillId="32" borderId="0" applyNumberFormat="0" applyBorder="0" applyAlignment="0" applyProtection="0"/>
    <xf numFmtId="169" fontId="4" fillId="36" borderId="0" applyNumberFormat="0" applyBorder="0" applyAlignment="0" applyProtection="0"/>
    <xf numFmtId="169" fontId="4" fillId="40" borderId="0" applyNumberFormat="0" applyBorder="0" applyAlignment="0" applyProtection="0"/>
    <xf numFmtId="169" fontId="4" fillId="44" borderId="0" applyNumberFormat="0" applyBorder="0" applyAlignment="0" applyProtection="0"/>
    <xf numFmtId="169" fontId="4" fillId="48" borderId="0" applyNumberFormat="0" applyBorder="0" applyAlignment="0" applyProtection="0"/>
    <xf numFmtId="169" fontId="4" fillId="52" borderId="0" applyNumberFormat="0" applyBorder="0" applyAlignment="0" applyProtection="0"/>
    <xf numFmtId="169" fontId="4" fillId="29" borderId="0" applyNumberFormat="0" applyBorder="0" applyAlignment="0" applyProtection="0"/>
    <xf numFmtId="169" fontId="4" fillId="33" borderId="0" applyNumberFormat="0" applyBorder="0" applyAlignment="0" applyProtection="0"/>
    <xf numFmtId="169" fontId="4" fillId="37" borderId="0" applyNumberFormat="0" applyBorder="0" applyAlignment="0" applyProtection="0"/>
    <xf numFmtId="169" fontId="4" fillId="41" borderId="0" applyNumberFormat="0" applyBorder="0" applyAlignment="0" applyProtection="0"/>
    <xf numFmtId="169" fontId="4" fillId="45" borderId="0" applyNumberFormat="0" applyBorder="0" applyAlignment="0" applyProtection="0"/>
    <xf numFmtId="169" fontId="4" fillId="49" borderId="0" applyNumberFormat="0" applyBorder="0" applyAlignment="0" applyProtection="0"/>
    <xf numFmtId="0" fontId="26" fillId="25" borderId="0" applyNumberFormat="0" applyBorder="0" applyAlignment="0" applyProtection="0"/>
    <xf numFmtId="169" fontId="2" fillId="3" borderId="1" applyNumberFormat="0" applyAlignment="0" applyProtection="0"/>
    <xf numFmtId="169" fontId="30" fillId="27" borderId="38" applyNumberFormat="0" applyAlignment="0" applyProtection="0"/>
    <xf numFmtId="169" fontId="33" fillId="0" borderId="0"/>
    <xf numFmtId="167" fontId="33" fillId="0" borderId="0"/>
    <xf numFmtId="169" fontId="31" fillId="0" borderId="0" applyNumberFormat="0" applyFill="0" applyBorder="0" applyAlignment="0" applyProtection="0"/>
    <xf numFmtId="169" fontId="25" fillId="24" borderId="0" applyNumberFormat="0" applyBorder="0" applyAlignment="0" applyProtection="0"/>
    <xf numFmtId="0" fontId="25" fillId="24" borderId="0" applyNumberFormat="0" applyBorder="0" applyAlignment="0" applyProtection="0"/>
    <xf numFmtId="169" fontId="23" fillId="0" borderId="33" applyNumberFormat="0" applyFill="0" applyAlignment="0" applyProtection="0"/>
    <xf numFmtId="169" fontId="24" fillId="0" borderId="34" applyNumberFormat="0" applyFill="0" applyAlignment="0" applyProtection="0"/>
    <xf numFmtId="169" fontId="8" fillId="0" borderId="35" applyNumberFormat="0" applyFill="0" applyAlignment="0" applyProtection="0"/>
    <xf numFmtId="169" fontId="8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9" fontId="1" fillId="2" borderId="1" applyNumberFormat="0" applyAlignment="0" applyProtection="0"/>
    <xf numFmtId="169" fontId="29" fillId="0" borderId="37" applyNumberFormat="0" applyFill="0" applyAlignment="0" applyProtection="0"/>
    <xf numFmtId="169" fontId="27" fillId="26" borderId="0" applyNumberFormat="0" applyBorder="0" applyAlignment="0" applyProtection="0"/>
    <xf numFmtId="0" fontId="33" fillId="0" borderId="0"/>
    <xf numFmtId="168" fontId="12" fillId="0" borderId="0"/>
    <xf numFmtId="169" fontId="12" fillId="0" borderId="0"/>
    <xf numFmtId="169" fontId="32" fillId="0" borderId="0"/>
    <xf numFmtId="167" fontId="32" fillId="0" borderId="0"/>
    <xf numFmtId="169" fontId="12" fillId="0" borderId="0"/>
    <xf numFmtId="0" fontId="12" fillId="0" borderId="0"/>
    <xf numFmtId="169" fontId="12" fillId="0" borderId="0"/>
    <xf numFmtId="169" fontId="35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28" fillId="3" borderId="36" applyNumberFormat="0" applyAlignment="0" applyProtection="0"/>
    <xf numFmtId="168" fontId="36" fillId="0" borderId="0"/>
    <xf numFmtId="169" fontId="36" fillId="0" borderId="0"/>
    <xf numFmtId="169" fontId="22" fillId="0" borderId="0" applyNumberFormat="0" applyFill="0" applyBorder="0" applyAlignment="0" applyProtection="0"/>
    <xf numFmtId="169" fontId="3" fillId="0" borderId="40" applyNumberFormat="0" applyFill="0" applyAlignment="0" applyProtection="0"/>
    <xf numFmtId="169" fontId="11" fillId="0" borderId="0" applyNumberFormat="0" applyFill="0" applyBorder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9" fontId="32" fillId="0" borderId="0" applyFont="0" applyFill="0" applyBorder="0" applyAlignment="0" applyProtection="0"/>
    <xf numFmtId="0" fontId="12" fillId="0" borderId="0"/>
    <xf numFmtId="165" fontId="12" fillId="0" borderId="0" applyFont="0" applyFill="0" applyBorder="0" applyAlignment="0" applyProtection="0"/>
    <xf numFmtId="0" fontId="35" fillId="0" borderId="0"/>
    <xf numFmtId="0" fontId="12" fillId="0" borderId="0"/>
    <xf numFmtId="0" fontId="12" fillId="0" borderId="0"/>
    <xf numFmtId="0" fontId="12" fillId="0" borderId="0"/>
    <xf numFmtId="167" fontId="36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32" fillId="0" borderId="0"/>
    <xf numFmtId="168" fontId="22" fillId="0" borderId="0" applyNumberFormat="0" applyFill="0" applyBorder="0" applyAlignment="0" applyProtection="0"/>
    <xf numFmtId="168" fontId="23" fillId="0" borderId="33" applyNumberFormat="0" applyFill="0" applyAlignment="0" applyProtection="0"/>
    <xf numFmtId="168" fontId="24" fillId="0" borderId="34" applyNumberFormat="0" applyFill="0" applyAlignment="0" applyProtection="0"/>
    <xf numFmtId="168" fontId="8" fillId="0" borderId="35" applyNumberFormat="0" applyFill="0" applyAlignment="0" applyProtection="0"/>
    <xf numFmtId="168" fontId="8" fillId="0" borderId="0" applyNumberFormat="0" applyFill="0" applyBorder="0" applyAlignment="0" applyProtection="0"/>
    <xf numFmtId="168" fontId="37" fillId="54" borderId="0" applyNumberFormat="0" applyBorder="0" applyAlignment="0" applyProtection="0"/>
    <xf numFmtId="168" fontId="32" fillId="0" borderId="0"/>
    <xf numFmtId="168" fontId="27" fillId="26" borderId="0" applyNumberFormat="0" applyBorder="0" applyAlignment="0" applyProtection="0"/>
    <xf numFmtId="168" fontId="1" fillId="2" borderId="1" applyNumberFormat="0" applyAlignment="0" applyProtection="0"/>
    <xf numFmtId="168" fontId="28" fillId="3" borderId="36" applyNumberFormat="0" applyAlignment="0" applyProtection="0"/>
    <xf numFmtId="168" fontId="2" fillId="3" borderId="1" applyNumberFormat="0" applyAlignment="0" applyProtection="0"/>
    <xf numFmtId="168" fontId="29" fillId="0" borderId="37" applyNumberFormat="0" applyFill="0" applyAlignment="0" applyProtection="0"/>
    <xf numFmtId="168" fontId="30" fillId="27" borderId="38" applyNumberFormat="0" applyAlignment="0" applyProtection="0"/>
    <xf numFmtId="168" fontId="11" fillId="0" borderId="0" applyNumberFormat="0" applyFill="0" applyBorder="0" applyAlignment="0" applyProtection="0"/>
    <xf numFmtId="168" fontId="32" fillId="55" borderId="39" applyNumberFormat="0" applyFont="0" applyAlignment="0" applyProtection="0"/>
    <xf numFmtId="168" fontId="31" fillId="0" borderId="0" applyNumberFormat="0" applyFill="0" applyBorder="0" applyAlignment="0" applyProtection="0"/>
    <xf numFmtId="168" fontId="3" fillId="0" borderId="40" applyNumberFormat="0" applyFill="0" applyAlignment="0" applyProtection="0"/>
    <xf numFmtId="168" fontId="4" fillId="29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4" fillId="32" borderId="0" applyNumberFormat="0" applyBorder="0" applyAlignment="0" applyProtection="0"/>
    <xf numFmtId="168" fontId="4" fillId="33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4" fillId="36" borderId="0" applyNumberFormat="0" applyBorder="0" applyAlignment="0" applyProtection="0"/>
    <xf numFmtId="168" fontId="4" fillId="37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4" fillId="40" borderId="0" applyNumberFormat="0" applyBorder="0" applyAlignment="0" applyProtection="0"/>
    <xf numFmtId="168" fontId="4" fillId="41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4" fillId="44" borderId="0" applyNumberFormat="0" applyBorder="0" applyAlignment="0" applyProtection="0"/>
    <xf numFmtId="168" fontId="4" fillId="45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4" fillId="48" borderId="0" applyNumberFormat="0" applyBorder="0" applyAlignment="0" applyProtection="0"/>
    <xf numFmtId="168" fontId="4" fillId="49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4" fillId="52" borderId="0" applyNumberFormat="0" applyBorder="0" applyAlignment="0" applyProtection="0"/>
    <xf numFmtId="168" fontId="33" fillId="0" borderId="0"/>
    <xf numFmtId="168" fontId="12" fillId="0" borderId="0"/>
    <xf numFmtId="168" fontId="33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32" fillId="0" borderId="0"/>
    <xf numFmtId="168" fontId="37" fillId="54" borderId="0" applyNumberFormat="0" applyBorder="0" applyAlignment="0" applyProtection="0"/>
    <xf numFmtId="168" fontId="32" fillId="55" borderId="39" applyNumberFormat="0" applyFont="0" applyAlignment="0" applyProtection="0"/>
    <xf numFmtId="168" fontId="33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33" fillId="0" borderId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1" fillId="2" borderId="1" applyNumberFormat="0" applyAlignment="0" applyProtection="0"/>
    <xf numFmtId="0" fontId="28" fillId="3" borderId="36" applyNumberFormat="0" applyAlignment="0" applyProtection="0"/>
    <xf numFmtId="0" fontId="2" fillId="3" borderId="1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7" fontId="32" fillId="0" borderId="0"/>
    <xf numFmtId="167" fontId="37" fillId="54" borderId="0" applyNumberFormat="0" applyBorder="0" applyAlignment="0" applyProtection="0"/>
    <xf numFmtId="167" fontId="32" fillId="55" borderId="39" applyNumberFormat="0" applyFont="0" applyAlignment="0" applyProtection="0"/>
    <xf numFmtId="167" fontId="33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32" fillId="0" borderId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3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3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33" fillId="53" borderId="41" applyNumberFormat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0" fontId="33" fillId="53" borderId="41" applyNumberFormat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33" fillId="53" borderId="41" applyNumberFormat="0" applyAlignment="0" applyProtection="0"/>
    <xf numFmtId="168" fontId="12" fillId="0" borderId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4" fontId="3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9" fontId="12" fillId="0" borderId="0" applyFont="0" applyFill="0" applyBorder="0" applyAlignment="0" applyProtection="0"/>
  </cellStyleXfs>
  <cellXfs count="595">
    <xf numFmtId="0" fontId="0" fillId="0" borderId="0" xfId="0"/>
    <xf numFmtId="0" fontId="3" fillId="0" borderId="0" xfId="0" applyFont="1"/>
    <xf numFmtId="0" fontId="0" fillId="0" borderId="2" xfId="0" applyBorder="1"/>
    <xf numFmtId="0" fontId="3" fillId="0" borderId="9" xfId="0" applyFont="1" applyBorder="1"/>
    <xf numFmtId="0" fontId="3" fillId="0" borderId="10" xfId="0" applyFont="1" applyBorder="1"/>
    <xf numFmtId="0" fontId="6" fillId="0" borderId="0" xfId="0" applyFont="1"/>
    <xf numFmtId="0" fontId="5" fillId="0" borderId="0" xfId="0" applyFont="1"/>
    <xf numFmtId="0" fontId="10" fillId="6" borderId="0" xfId="0" applyFont="1" applyFill="1"/>
    <xf numFmtId="0" fontId="9" fillId="0" borderId="0" xfId="0" applyFont="1"/>
    <xf numFmtId="0" fontId="8" fillId="0" borderId="0" xfId="0" applyFont="1"/>
    <xf numFmtId="0" fontId="6" fillId="0" borderId="0" xfId="0" applyFont="1" applyAlignment="1">
      <alignment wrapText="1"/>
    </xf>
    <xf numFmtId="0" fontId="0" fillId="0" borderId="4" xfId="0" applyBorder="1"/>
    <xf numFmtId="0" fontId="7" fillId="4" borderId="3" xfId="0" applyFont="1" applyFill="1" applyBorder="1" applyAlignment="1"/>
    <xf numFmtId="0" fontId="0" fillId="5" borderId="4" xfId="0" applyFill="1" applyBorder="1"/>
    <xf numFmtId="0" fontId="0" fillId="13" borderId="4" xfId="0" applyFill="1" applyBorder="1"/>
    <xf numFmtId="0" fontId="0" fillId="15" borderId="4" xfId="0" applyFill="1" applyBorder="1"/>
    <xf numFmtId="0" fontId="0" fillId="16" borderId="0" xfId="0" applyFill="1"/>
    <xf numFmtId="0" fontId="0" fillId="9" borderId="0" xfId="0" applyFill="1"/>
    <xf numFmtId="0" fontId="0" fillId="11" borderId="0" xfId="0" applyFill="1"/>
    <xf numFmtId="0" fontId="0" fillId="4" borderId="0" xfId="0" applyFill="1"/>
    <xf numFmtId="0" fontId="0" fillId="19" borderId="4" xfId="0" applyFill="1" applyBorder="1"/>
    <xf numFmtId="0" fontId="0" fillId="20" borderId="4" xfId="0" applyFill="1" applyBorder="1"/>
    <xf numFmtId="0" fontId="0" fillId="0" borderId="0" xfId="0" applyBorder="1"/>
    <xf numFmtId="0" fontId="0" fillId="0" borderId="15" xfId="0" applyBorder="1"/>
    <xf numFmtId="0" fontId="0" fillId="0" borderId="6" xfId="0" applyBorder="1"/>
    <xf numFmtId="49" fontId="0" fillId="0" borderId="4" xfId="0" applyNumberFormat="1" applyBorder="1"/>
    <xf numFmtId="49" fontId="0" fillId="0" borderId="6" xfId="0" applyNumberFormat="1" applyBorder="1"/>
    <xf numFmtId="0" fontId="11" fillId="0" borderId="0" xfId="0" applyFont="1"/>
    <xf numFmtId="0" fontId="0" fillId="0" borderId="3" xfId="0" applyBorder="1"/>
    <xf numFmtId="0" fontId="19" fillId="0" borderId="4" xfId="0" applyFont="1" applyBorder="1"/>
    <xf numFmtId="1" fontId="19" fillId="0" borderId="4" xfId="0" applyNumberFormat="1" applyFont="1" applyBorder="1"/>
    <xf numFmtId="2" fontId="20" fillId="0" borderId="4" xfId="0" applyNumberFormat="1" applyFont="1" applyBorder="1"/>
    <xf numFmtId="0" fontId="3" fillId="10" borderId="13" xfId="0" applyFont="1" applyFill="1" applyBorder="1"/>
    <xf numFmtId="0" fontId="3" fillId="21" borderId="13" xfId="0" applyFont="1" applyFill="1" applyBorder="1"/>
    <xf numFmtId="0" fontId="3" fillId="8" borderId="13" xfId="0" applyFont="1" applyFill="1" applyBorder="1"/>
    <xf numFmtId="0" fontId="3" fillId="7" borderId="13" xfId="0" applyFont="1" applyFill="1" applyBorder="1"/>
    <xf numFmtId="0" fontId="3" fillId="17" borderId="13" xfId="0" applyFont="1" applyFill="1" applyBorder="1"/>
    <xf numFmtId="0" fontId="3" fillId="22" borderId="13" xfId="0" applyFont="1" applyFill="1" applyBorder="1"/>
    <xf numFmtId="0" fontId="3" fillId="23" borderId="13" xfId="0" applyFont="1" applyFill="1" applyBorder="1"/>
    <xf numFmtId="0" fontId="3" fillId="0" borderId="24" xfId="0" applyFont="1" applyBorder="1"/>
    <xf numFmtId="0" fontId="0" fillId="0" borderId="24" xfId="0" applyBorder="1"/>
    <xf numFmtId="1" fontId="21" fillId="0" borderId="2" xfId="0" applyNumberFormat="1" applyFont="1" applyBorder="1"/>
    <xf numFmtId="0" fontId="16" fillId="0" borderId="5" xfId="0" applyFont="1" applyBorder="1"/>
    <xf numFmtId="0" fontId="16" fillId="0" borderId="3" xfId="0" applyFont="1" applyBorder="1"/>
    <xf numFmtId="1" fontId="18" fillId="0" borderId="5" xfId="0" applyNumberFormat="1" applyFont="1" applyBorder="1"/>
    <xf numFmtId="0" fontId="18" fillId="0" borderId="3" xfId="0" applyFont="1" applyBorder="1"/>
    <xf numFmtId="0" fontId="19" fillId="0" borderId="5" xfId="0" applyFont="1" applyBorder="1"/>
    <xf numFmtId="0" fontId="19" fillId="0" borderId="3" xfId="0" applyFont="1" applyBorder="1"/>
    <xf numFmtId="1" fontId="19" fillId="0" borderId="0" xfId="0" applyNumberFormat="1" applyFont="1" applyBorder="1"/>
    <xf numFmtId="0" fontId="19" fillId="0" borderId="0" xfId="0" applyFont="1" applyBorder="1"/>
    <xf numFmtId="2" fontId="19" fillId="0" borderId="0" xfId="0" applyNumberFormat="1" applyFont="1" applyBorder="1"/>
    <xf numFmtId="49" fontId="0" fillId="0" borderId="0" xfId="0" applyNumberFormat="1" applyBorder="1"/>
    <xf numFmtId="0" fontId="3" fillId="10" borderId="17" xfId="0" applyFont="1" applyFill="1" applyBorder="1"/>
    <xf numFmtId="0" fontId="0" fillId="0" borderId="17" xfId="0" applyBorder="1"/>
    <xf numFmtId="0" fontId="19" fillId="0" borderId="15" xfId="0" applyFont="1" applyBorder="1"/>
    <xf numFmtId="49" fontId="0" fillId="0" borderId="15" xfId="0" applyNumberFormat="1" applyBorder="1"/>
    <xf numFmtId="49" fontId="3" fillId="0" borderId="10" xfId="0" applyNumberFormat="1" applyFont="1" applyBorder="1"/>
    <xf numFmtId="0" fontId="19" fillId="0" borderId="14" xfId="0" applyFont="1" applyBorder="1"/>
    <xf numFmtId="0" fontId="16" fillId="0" borderId="4" xfId="0" applyNumberFormat="1" applyFont="1" applyBorder="1"/>
    <xf numFmtId="0" fontId="16" fillId="0" borderId="0" xfId="0" applyNumberFormat="1" applyFont="1" applyBorder="1"/>
    <xf numFmtId="2" fontId="16" fillId="0" borderId="0" xfId="0" applyNumberFormat="1" applyFont="1" applyBorder="1"/>
    <xf numFmtId="2" fontId="17" fillId="0" borderId="15" xfId="0" applyNumberFormat="1" applyFont="1" applyBorder="1"/>
    <xf numFmtId="2" fontId="16" fillId="0" borderId="25" xfId="0" applyNumberFormat="1" applyFont="1" applyBorder="1"/>
    <xf numFmtId="2" fontId="38" fillId="0" borderId="29" xfId="0" applyNumberFormat="1" applyFont="1" applyBorder="1"/>
    <xf numFmtId="2" fontId="38" fillId="0" borderId="42" xfId="0" applyNumberFormat="1" applyFont="1" applyBorder="1"/>
    <xf numFmtId="2" fontId="38" fillId="0" borderId="31" xfId="0" applyNumberFormat="1" applyFont="1" applyBorder="1"/>
    <xf numFmtId="1" fontId="0" fillId="0" borderId="0" xfId="0" applyNumberFormat="1"/>
    <xf numFmtId="0" fontId="0" fillId="0" borderId="0" xfId="0"/>
    <xf numFmtId="0" fontId="3" fillId="0" borderId="0" xfId="0" applyFont="1"/>
    <xf numFmtId="0" fontId="0" fillId="0" borderId="16" xfId="0" applyBorder="1"/>
    <xf numFmtId="0" fontId="3" fillId="0" borderId="22" xfId="0" applyFont="1" applyBorder="1"/>
    <xf numFmtId="0" fontId="3" fillId="0" borderId="23" xfId="0" applyFont="1" applyBorder="1"/>
    <xf numFmtId="0" fontId="3" fillId="0" borderId="11" xfId="0" applyFont="1" applyBorder="1"/>
    <xf numFmtId="0" fontId="3" fillId="0" borderId="20" xfId="0" applyFont="1" applyBorder="1"/>
    <xf numFmtId="0" fontId="0" fillId="0" borderId="26" xfId="0" applyBorder="1"/>
    <xf numFmtId="170" fontId="9" fillId="0" borderId="10" xfId="0" applyNumberFormat="1" applyFont="1" applyBorder="1"/>
    <xf numFmtId="170" fontId="40" fillId="0" borderId="15" xfId="0" applyNumberFormat="1" applyFont="1" applyBorder="1"/>
    <xf numFmtId="170" fontId="40" fillId="0" borderId="4" xfId="0" applyNumberFormat="1" applyFont="1" applyBorder="1"/>
    <xf numFmtId="170" fontId="11" fillId="0" borderId="0" xfId="0" applyNumberFormat="1" applyFont="1" applyBorder="1"/>
    <xf numFmtId="0" fontId="9" fillId="0" borderId="11" xfId="0" applyFont="1" applyBorder="1"/>
    <xf numFmtId="2" fontId="11" fillId="0" borderId="16" xfId="0" applyNumberFormat="1" applyFont="1" applyBorder="1"/>
    <xf numFmtId="2" fontId="11" fillId="0" borderId="8" xfId="0" applyNumberFormat="1" applyFont="1" applyBorder="1"/>
    <xf numFmtId="0" fontId="11" fillId="0" borderId="2" xfId="0" applyFont="1" applyBorder="1"/>
    <xf numFmtId="0" fontId="11" fillId="0" borderId="0" xfId="0" applyFont="1" applyBorder="1"/>
    <xf numFmtId="0" fontId="21" fillId="0" borderId="15" xfId="0" applyFont="1" applyBorder="1"/>
    <xf numFmtId="0" fontId="21" fillId="0" borderId="4" xfId="0" applyFont="1" applyBorder="1"/>
    <xf numFmtId="0" fontId="21" fillId="0" borderId="30" xfId="0" applyFont="1" applyBorder="1"/>
    <xf numFmtId="1" fontId="0" fillId="0" borderId="7" xfId="0" applyNumberFormat="1" applyBorder="1"/>
    <xf numFmtId="1" fontId="0" fillId="0" borderId="8" xfId="0" applyNumberFormat="1" applyBorder="1"/>
    <xf numFmtId="1" fontId="3" fillId="0" borderId="11" xfId="0" applyNumberFormat="1" applyFont="1" applyBorder="1"/>
    <xf numFmtId="0" fontId="9" fillId="0" borderId="23" xfId="0" applyFont="1" applyBorder="1"/>
    <xf numFmtId="0" fontId="11" fillId="0" borderId="14" xfId="0" applyFont="1" applyBorder="1"/>
    <xf numFmtId="0" fontId="11" fillId="0" borderId="12" xfId="0" applyFont="1" applyBorder="1"/>
    <xf numFmtId="0" fontId="19" fillId="0" borderId="18" xfId="0" applyFont="1" applyBorder="1"/>
    <xf numFmtId="49" fontId="3" fillId="0" borderId="9" xfId="0" applyNumberFormat="1" applyFont="1" applyBorder="1"/>
    <xf numFmtId="49" fontId="0" fillId="0" borderId="19" xfId="0" applyNumberFormat="1" applyBorder="1"/>
    <xf numFmtId="49" fontId="0" fillId="0" borderId="3" xfId="0" applyNumberFormat="1" applyBorder="1"/>
    <xf numFmtId="0" fontId="3" fillId="6" borderId="15" xfId="0" applyFont="1" applyFill="1" applyBorder="1"/>
    <xf numFmtId="0" fontId="3" fillId="6" borderId="27" xfId="0" applyFont="1" applyFill="1" applyBorder="1"/>
    <xf numFmtId="0" fontId="3" fillId="6" borderId="19" xfId="0" applyFont="1" applyFill="1" applyBorder="1"/>
    <xf numFmtId="0" fontId="3" fillId="6" borderId="14" xfId="0" applyFont="1" applyFill="1" applyBorder="1"/>
    <xf numFmtId="2" fontId="5" fillId="0" borderId="4" xfId="0" applyNumberFormat="1" applyFont="1" applyBorder="1"/>
    <xf numFmtId="1" fontId="3" fillId="6" borderId="15" xfId="0" applyNumberFormat="1" applyFont="1" applyFill="1" applyBorder="1"/>
    <xf numFmtId="1" fontId="3" fillId="6" borderId="19" xfId="0" applyNumberFormat="1" applyFont="1" applyFill="1" applyBorder="1"/>
    <xf numFmtId="0" fontId="41" fillId="0" borderId="0" xfId="0" applyFont="1"/>
    <xf numFmtId="0" fontId="3" fillId="0" borderId="10" xfId="0" applyNumberFormat="1" applyFont="1" applyBorder="1"/>
    <xf numFmtId="2" fontId="3" fillId="0" borderId="10" xfId="0" applyNumberFormat="1" applyFont="1" applyBorder="1"/>
    <xf numFmtId="2" fontId="3" fillId="0" borderId="32" xfId="0" applyNumberFormat="1" applyFont="1" applyBorder="1"/>
    <xf numFmtId="1" fontId="3" fillId="0" borderId="10" xfId="0" applyNumberFormat="1" applyFont="1" applyBorder="1"/>
    <xf numFmtId="0" fontId="3" fillId="0" borderId="43" xfId="0" applyFont="1" applyBorder="1"/>
    <xf numFmtId="0" fontId="0" fillId="0" borderId="17" xfId="0" applyFont="1" applyBorder="1"/>
    <xf numFmtId="0" fontId="0" fillId="0" borderId="26" xfId="0" applyFont="1" applyBorder="1"/>
    <xf numFmtId="0" fontId="0" fillId="0" borderId="4" xfId="0" applyFont="1" applyBorder="1"/>
    <xf numFmtId="1" fontId="0" fillId="0" borderId="8" xfId="0" applyNumberFormat="1" applyFont="1" applyBorder="1"/>
    <xf numFmtId="0" fontId="0" fillId="6" borderId="5" xfId="0" applyFont="1" applyFill="1" applyBorder="1"/>
    <xf numFmtId="2" fontId="5" fillId="0" borderId="15" xfId="0" applyNumberFormat="1" applyFont="1" applyBorder="1"/>
    <xf numFmtId="2" fontId="3" fillId="0" borderId="31" xfId="0" applyNumberFormat="1" applyFont="1" applyBorder="1"/>
    <xf numFmtId="1" fontId="0" fillId="6" borderId="5" xfId="0" applyNumberFormat="1" applyFont="1" applyFill="1" applyBorder="1"/>
    <xf numFmtId="1" fontId="0" fillId="6" borderId="4" xfId="0" applyNumberFormat="1" applyFont="1" applyFill="1" applyBorder="1"/>
    <xf numFmtId="0" fontId="0" fillId="0" borderId="14" xfId="0" applyFont="1" applyBorder="1"/>
    <xf numFmtId="0" fontId="0" fillId="0" borderId="15" xfId="0" applyFont="1" applyBorder="1"/>
    <xf numFmtId="0" fontId="0" fillId="0" borderId="18" xfId="0" applyFont="1" applyBorder="1"/>
    <xf numFmtId="0" fontId="0" fillId="6" borderId="4" xfId="0" applyNumberFormat="1" applyFont="1" applyFill="1" applyBorder="1"/>
    <xf numFmtId="0" fontId="38" fillId="56" borderId="4" xfId="0" applyNumberFormat="1" applyFont="1" applyFill="1" applyBorder="1"/>
    <xf numFmtId="0" fontId="16" fillId="6" borderId="4" xfId="0" applyNumberFormat="1" applyFont="1" applyFill="1" applyBorder="1"/>
    <xf numFmtId="0" fontId="39" fillId="0" borderId="25" xfId="0" applyFont="1" applyFill="1" applyBorder="1"/>
    <xf numFmtId="0" fontId="0" fillId="0" borderId="25" xfId="0" applyBorder="1"/>
    <xf numFmtId="0" fontId="0" fillId="0" borderId="0" xfId="0" quotePrefix="1"/>
    <xf numFmtId="0" fontId="0" fillId="0" borderId="0" xfId="0" quotePrefix="1" applyFont="1"/>
    <xf numFmtId="0" fontId="13" fillId="6" borderId="0" xfId="0" applyFont="1" applyFill="1"/>
    <xf numFmtId="0" fontId="14" fillId="0" borderId="0" xfId="0" applyFont="1" applyFill="1"/>
    <xf numFmtId="0" fontId="0" fillId="18" borderId="0" xfId="0" applyFill="1"/>
    <xf numFmtId="0" fontId="0" fillId="14" borderId="4" xfId="0" applyFill="1" applyBorder="1"/>
    <xf numFmtId="0" fontId="0" fillId="13" borderId="4" xfId="0" applyNumberFormat="1" applyFill="1" applyBorder="1"/>
    <xf numFmtId="0" fontId="3" fillId="5" borderId="15" xfId="0" applyFont="1" applyFill="1" applyBorder="1"/>
    <xf numFmtId="0" fontId="0" fillId="20" borderId="21" xfId="0" applyFill="1" applyBorder="1"/>
    <xf numFmtId="0" fontId="3" fillId="5" borderId="27" xfId="0" applyFont="1" applyFill="1" applyBorder="1"/>
    <xf numFmtId="49" fontId="0" fillId="5" borderId="18" xfId="0" applyNumberFormat="1" applyFill="1" applyBorder="1"/>
    <xf numFmtId="0" fontId="0" fillId="14" borderId="18" xfId="0" applyFill="1" applyBorder="1"/>
    <xf numFmtId="0" fontId="0" fillId="13" borderId="18" xfId="0" applyNumberFormat="1" applyFill="1" applyBorder="1"/>
    <xf numFmtId="0" fontId="0" fillId="20" borderId="18" xfId="0" applyFill="1" applyBorder="1"/>
    <xf numFmtId="0" fontId="15" fillId="16" borderId="14" xfId="0" applyFont="1" applyFill="1" applyBorder="1" applyAlignment="1">
      <alignment textRotation="45"/>
    </xf>
    <xf numFmtId="0" fontId="15" fillId="16" borderId="12" xfId="0" applyFont="1" applyFill="1" applyBorder="1" applyAlignment="1">
      <alignment textRotation="45"/>
    </xf>
    <xf numFmtId="0" fontId="15" fillId="4" borderId="12" xfId="0" applyFont="1" applyFill="1" applyBorder="1" applyAlignment="1">
      <alignment textRotation="45"/>
    </xf>
    <xf numFmtId="0" fontId="15" fillId="18" borderId="12" xfId="0" applyFont="1" applyFill="1" applyBorder="1" applyAlignment="1">
      <alignment textRotation="45"/>
    </xf>
    <xf numFmtId="49" fontId="15" fillId="18" borderId="12" xfId="0" applyNumberFormat="1" applyFont="1" applyFill="1" applyBorder="1" applyAlignment="1">
      <alignment textRotation="45"/>
    </xf>
    <xf numFmtId="0" fontId="15" fillId="9" borderId="12" xfId="0" applyFont="1" applyFill="1" applyBorder="1" applyAlignment="1">
      <alignment textRotation="45"/>
    </xf>
    <xf numFmtId="0" fontId="15" fillId="12" borderId="12" xfId="0" applyFont="1" applyFill="1" applyBorder="1" applyAlignment="1">
      <alignment textRotation="45"/>
    </xf>
    <xf numFmtId="0" fontId="15" fillId="12" borderId="44" xfId="0" applyFont="1" applyFill="1" applyBorder="1" applyAlignment="1">
      <alignment textRotation="45"/>
    </xf>
    <xf numFmtId="0" fontId="13" fillId="12" borderId="0" xfId="0" applyFont="1" applyFill="1"/>
    <xf numFmtId="0" fontId="13" fillId="11" borderId="0" xfId="0" applyFont="1" applyFill="1"/>
    <xf numFmtId="0" fontId="0" fillId="0" borderId="0" xfId="0" applyFont="1" applyAlignment="1">
      <alignment wrapText="1"/>
    </xf>
    <xf numFmtId="0" fontId="15" fillId="11" borderId="12" xfId="0" applyFont="1" applyFill="1" applyBorder="1" applyAlignment="1">
      <alignment textRotation="45"/>
    </xf>
    <xf numFmtId="0" fontId="0" fillId="19" borderId="18" xfId="0" applyFill="1" applyBorder="1"/>
    <xf numFmtId="0" fontId="3" fillId="5" borderId="4" xfId="0" applyFont="1" applyFill="1" applyBorder="1"/>
    <xf numFmtId="0" fontId="0" fillId="5" borderId="15" xfId="0" applyFont="1" applyFill="1" applyBorder="1"/>
    <xf numFmtId="0" fontId="0" fillId="20" borderId="4" xfId="0" applyNumberFormat="1" applyFill="1" applyBorder="1"/>
    <xf numFmtId="0" fontId="15" fillId="18" borderId="44" xfId="0" applyFont="1" applyFill="1" applyBorder="1" applyAlignment="1">
      <alignment textRotation="45"/>
    </xf>
    <xf numFmtId="0" fontId="0" fillId="13" borderId="44" xfId="0" applyNumberFormat="1" applyFill="1" applyBorder="1"/>
    <xf numFmtId="0" fontId="15" fillId="11" borderId="44" xfId="0" applyFont="1" applyFill="1" applyBorder="1" applyAlignment="1">
      <alignment textRotation="45"/>
    </xf>
    <xf numFmtId="0" fontId="0" fillId="0" borderId="0" xfId="0" applyAlignment="1">
      <alignment wrapText="1"/>
    </xf>
    <xf numFmtId="0" fontId="6" fillId="0" borderId="0" xfId="0" applyFont="1" applyAlignment="1"/>
    <xf numFmtId="0" fontId="5" fillId="0" borderId="0" xfId="0" applyFont="1" applyAlignment="1"/>
    <xf numFmtId="0" fontId="0" fillId="0" borderId="0" xfId="0" applyFill="1" applyBorder="1"/>
    <xf numFmtId="0" fontId="13" fillId="57" borderId="0" xfId="0" applyFont="1" applyFill="1"/>
    <xf numFmtId="0" fontId="13" fillId="9" borderId="0" xfId="0" applyFont="1" applyFill="1"/>
    <xf numFmtId="0" fontId="44" fillId="0" borderId="0" xfId="0" applyFont="1"/>
    <xf numFmtId="0" fontId="0" fillId="12" borderId="0" xfId="0" applyFill="1"/>
    <xf numFmtId="0" fontId="43" fillId="0" borderId="0" xfId="0" applyFont="1"/>
    <xf numFmtId="0" fontId="3" fillId="5" borderId="27" xfId="0" applyNumberFormat="1" applyFont="1" applyFill="1" applyBorder="1"/>
    <xf numFmtId="0" fontId="0" fillId="15" borderId="4" xfId="0" applyNumberFormat="1" applyFill="1" applyBorder="1"/>
    <xf numFmtId="0" fontId="0" fillId="5" borderId="4" xfId="0" applyFont="1" applyFill="1" applyBorder="1"/>
    <xf numFmtId="0" fontId="0" fillId="19" borderId="4" xfId="0" applyNumberFormat="1" applyFill="1" applyBorder="1"/>
    <xf numFmtId="0" fontId="15" fillId="16" borderId="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6" fillId="0" borderId="25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5" borderId="18" xfId="0" applyFill="1" applyBorder="1"/>
    <xf numFmtId="0" fontId="3" fillId="5" borderId="15" xfId="0" applyFont="1" applyFill="1" applyBorder="1" applyAlignment="1">
      <alignment horizontal="left" inden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58" borderId="27" xfId="0" applyFont="1" applyFill="1" applyBorder="1"/>
    <xf numFmtId="0" fontId="0" fillId="58" borderId="4" xfId="0" applyFill="1" applyBorder="1"/>
    <xf numFmtId="0" fontId="0" fillId="10" borderId="4" xfId="0" applyFill="1" applyBorder="1"/>
    <xf numFmtId="0" fontId="0" fillId="58" borderId="18" xfId="0" applyFill="1" applyBorder="1"/>
    <xf numFmtId="0" fontId="0" fillId="10" borderId="18" xfId="0" applyFill="1" applyBorder="1"/>
    <xf numFmtId="0" fontId="0" fillId="8" borderId="4" xfId="0" applyNumberFormat="1" applyFill="1" applyBorder="1"/>
    <xf numFmtId="0" fontId="0" fillId="5" borderId="48" xfId="0" applyFont="1" applyFill="1" applyBorder="1"/>
    <xf numFmtId="0" fontId="47" fillId="16" borderId="12" xfId="0" applyFont="1" applyFill="1" applyBorder="1" applyAlignment="1">
      <alignment textRotation="45"/>
    </xf>
    <xf numFmtId="0" fontId="0" fillId="60" borderId="4" xfId="0" applyFill="1" applyBorder="1"/>
    <xf numFmtId="0" fontId="0" fillId="13" borderId="48" xfId="0" applyFont="1" applyFill="1" applyBorder="1"/>
    <xf numFmtId="0" fontId="0" fillId="19" borderId="48" xfId="0" applyFont="1" applyFill="1" applyBorder="1"/>
    <xf numFmtId="0" fontId="6" fillId="0" borderId="0" xfId="0" applyFont="1" applyAlignment="1">
      <alignment wrapText="1"/>
    </xf>
    <xf numFmtId="0" fontId="48" fillId="5" borderId="27" xfId="0" applyFont="1" applyFill="1" applyBorder="1"/>
    <xf numFmtId="0" fontId="3" fillId="61" borderId="0" xfId="0" applyFont="1" applyFill="1"/>
    <xf numFmtId="0" fontId="0" fillId="56" borderId="53" xfId="0" applyFill="1" applyBorder="1"/>
    <xf numFmtId="0" fontId="0" fillId="56" borderId="24" xfId="0" applyFill="1" applyBorder="1"/>
    <xf numFmtId="0" fontId="0" fillId="56" borderId="54" xfId="0" applyFill="1" applyBorder="1"/>
    <xf numFmtId="0" fontId="0" fillId="56" borderId="0" xfId="0" applyFill="1" applyBorder="1"/>
    <xf numFmtId="0" fontId="6" fillId="0" borderId="0" xfId="0" applyFont="1" applyAlignment="1">
      <alignment wrapText="1"/>
    </xf>
    <xf numFmtId="0" fontId="7" fillId="0" borderId="0" xfId="0" applyFont="1" applyFill="1" applyBorder="1" applyAlignment="1"/>
    <xf numFmtId="0" fontId="0" fillId="0" borderId="0" xfId="0" applyFill="1"/>
    <xf numFmtId="0" fontId="6" fillId="0" borderId="0" xfId="0" applyFont="1" applyAlignment="1">
      <alignment wrapText="1"/>
    </xf>
    <xf numFmtId="0" fontId="13" fillId="0" borderId="0" xfId="0" applyFont="1"/>
    <xf numFmtId="0" fontId="6" fillId="0" borderId="0" xfId="0" applyFont="1" applyAlignment="1">
      <alignment wrapText="1"/>
    </xf>
    <xf numFmtId="0" fontId="50" fillId="8" borderId="4" xfId="0" applyNumberFormat="1" applyFont="1" applyFill="1" applyBorder="1"/>
    <xf numFmtId="0" fontId="6" fillId="0" borderId="0" xfId="0" applyFont="1" applyAlignment="1">
      <alignment wrapText="1"/>
    </xf>
    <xf numFmtId="0" fontId="0" fillId="58" borderId="4" xfId="0" applyFont="1" applyFill="1" applyBorder="1"/>
    <xf numFmtId="0" fontId="50" fillId="8" borderId="18" xfId="0" applyNumberFormat="1" applyFont="1" applyFill="1" applyBorder="1"/>
    <xf numFmtId="0" fontId="11" fillId="14" borderId="4" xfId="0" applyFont="1" applyFill="1" applyBorder="1"/>
    <xf numFmtId="0" fontId="7" fillId="4" borderId="3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5" fillId="16" borderId="29" xfId="0" applyFont="1" applyFill="1" applyBorder="1" applyAlignment="1">
      <alignment horizontal="left" textRotation="45"/>
    </xf>
    <xf numFmtId="0" fontId="15" fillId="16" borderId="42" xfId="0" applyFont="1" applyFill="1" applyBorder="1" applyAlignment="1">
      <alignment horizontal="left" textRotation="45"/>
    </xf>
    <xf numFmtId="0" fontId="15" fillId="18" borderId="42" xfId="0" applyFont="1" applyFill="1" applyBorder="1" applyAlignment="1">
      <alignment horizontal="left" textRotation="45"/>
    </xf>
    <xf numFmtId="0" fontId="15" fillId="4" borderId="42" xfId="0" applyFont="1" applyFill="1" applyBorder="1" applyAlignment="1">
      <alignment horizontal="right" textRotation="45"/>
    </xf>
    <xf numFmtId="0" fontId="15" fillId="11" borderId="42" xfId="0" applyFont="1" applyFill="1" applyBorder="1" applyAlignment="1">
      <alignment horizontal="right" textRotation="45"/>
    </xf>
    <xf numFmtId="0" fontId="15" fillId="9" borderId="42" xfId="0" applyFont="1" applyFill="1" applyBorder="1" applyAlignment="1">
      <alignment horizontal="left" textRotation="45"/>
    </xf>
    <xf numFmtId="0" fontId="15" fillId="12" borderId="42" xfId="0" applyFont="1" applyFill="1" applyBorder="1" applyAlignment="1">
      <alignment horizontal="left" textRotation="45"/>
    </xf>
    <xf numFmtId="0" fontId="15" fillId="12" borderId="31" xfId="0" applyFont="1" applyFill="1" applyBorder="1" applyAlignment="1">
      <alignment horizontal="left" textRotation="45"/>
    </xf>
    <xf numFmtId="0" fontId="0" fillId="58" borderId="0" xfId="0" applyFill="1" applyBorder="1"/>
    <xf numFmtId="0" fontId="0" fillId="10" borderId="0" xfId="0" applyNumberFormat="1" applyFill="1" applyBorder="1"/>
    <xf numFmtId="0" fontId="50" fillId="10" borderId="0" xfId="0" applyNumberFormat="1" applyFont="1" applyFill="1" applyBorder="1"/>
    <xf numFmtId="0" fontId="50" fillId="8" borderId="0" xfId="0" applyNumberFormat="1" applyFont="1" applyFill="1" applyBorder="1"/>
    <xf numFmtId="0" fontId="6" fillId="0" borderId="0" xfId="0" applyFont="1" applyAlignment="1">
      <alignment wrapText="1"/>
    </xf>
    <xf numFmtId="0" fontId="53" fillId="4" borderId="12" xfId="0" applyFont="1" applyFill="1" applyBorder="1" applyAlignment="1">
      <alignment textRotation="45"/>
    </xf>
    <xf numFmtId="0" fontId="53" fillId="18" borderId="12" xfId="0" applyFont="1" applyFill="1" applyBorder="1" applyAlignment="1">
      <alignment textRotation="45"/>
    </xf>
    <xf numFmtId="0" fontId="11" fillId="13" borderId="4" xfId="0" applyFont="1" applyFill="1" applyBorder="1"/>
    <xf numFmtId="0" fontId="53" fillId="9" borderId="12" xfId="0" applyFont="1" applyFill="1" applyBorder="1" applyAlignment="1">
      <alignment textRotation="45"/>
    </xf>
    <xf numFmtId="0" fontId="11" fillId="15" borderId="4" xfId="0" applyFont="1" applyFill="1" applyBorder="1"/>
    <xf numFmtId="0" fontId="53" fillId="12" borderId="12" xfId="0" applyFont="1" applyFill="1" applyBorder="1" applyAlignment="1">
      <alignment textRotation="45"/>
    </xf>
    <xf numFmtId="0" fontId="53" fillId="12" borderId="44" xfId="0" applyFont="1" applyFill="1" applyBorder="1" applyAlignment="1">
      <alignment textRotation="45"/>
    </xf>
    <xf numFmtId="0" fontId="11" fillId="20" borderId="4" xfId="0" applyFont="1" applyFill="1" applyBorder="1"/>
    <xf numFmtId="0" fontId="11" fillId="20" borderId="21" xfId="0" applyFont="1" applyFill="1" applyBorder="1"/>
    <xf numFmtId="0" fontId="11" fillId="14" borderId="18" xfId="0" applyFont="1" applyFill="1" applyBorder="1"/>
    <xf numFmtId="0" fontId="11" fillId="13" borderId="18" xfId="0" applyFont="1" applyFill="1" applyBorder="1"/>
    <xf numFmtId="0" fontId="0" fillId="15" borderId="18" xfId="0" applyNumberFormat="1" applyFill="1" applyBorder="1"/>
    <xf numFmtId="0" fontId="0" fillId="15" borderId="18" xfId="0" applyFill="1" applyBorder="1"/>
    <xf numFmtId="0" fontId="11" fillId="15" borderId="18" xfId="0" applyFont="1" applyFill="1" applyBorder="1"/>
    <xf numFmtId="0" fontId="11" fillId="20" borderId="18" xfId="0" applyFont="1" applyFill="1" applyBorder="1"/>
    <xf numFmtId="0" fontId="11" fillId="20" borderId="28" xfId="0" applyFont="1" applyFill="1" applyBorder="1"/>
    <xf numFmtId="0" fontId="6" fillId="0" borderId="0" xfId="0" applyFont="1" applyAlignment="1">
      <alignment wrapText="1"/>
    </xf>
    <xf numFmtId="0" fontId="0" fillId="5" borderId="27" xfId="0" applyFill="1" applyBorder="1"/>
    <xf numFmtId="0" fontId="0" fillId="19" borderId="28" xfId="0" applyNumberFormat="1" applyFill="1" applyBorder="1"/>
    <xf numFmtId="0" fontId="50" fillId="10" borderId="18" xfId="0" applyNumberFormat="1" applyFont="1" applyFill="1" applyBorder="1"/>
    <xf numFmtId="0" fontId="6" fillId="0" borderId="0" xfId="0" applyFont="1" applyAlignment="1">
      <alignment wrapText="1"/>
    </xf>
    <xf numFmtId="0" fontId="15" fillId="16" borderId="44" xfId="0" applyFont="1" applyFill="1" applyBorder="1" applyAlignment="1">
      <alignment textRotation="45"/>
    </xf>
    <xf numFmtId="0" fontId="0" fillId="5" borderId="21" xfId="0" applyFill="1" applyBorder="1"/>
    <xf numFmtId="0" fontId="0" fillId="58" borderId="48" xfId="0" applyFont="1" applyFill="1" applyBorder="1"/>
    <xf numFmtId="0" fontId="15" fillId="18" borderId="4" xfId="0" applyFont="1" applyFill="1" applyBorder="1" applyAlignment="1">
      <alignment textRotation="45"/>
    </xf>
    <xf numFmtId="0" fontId="15" fillId="11" borderId="4" xfId="0" applyFont="1" applyFill="1" applyBorder="1" applyAlignment="1">
      <alignment textRotation="45"/>
    </xf>
    <xf numFmtId="0" fontId="3" fillId="5" borderId="48" xfId="0" applyFont="1" applyFill="1" applyBorder="1"/>
    <xf numFmtId="0" fontId="0" fillId="10" borderId="48" xfId="0" applyFont="1" applyFill="1" applyBorder="1"/>
    <xf numFmtId="0" fontId="3" fillId="58" borderId="48" xfId="0" applyFont="1" applyFill="1" applyBorder="1"/>
    <xf numFmtId="0" fontId="6" fillId="0" borderId="0" xfId="0" applyFont="1" applyAlignment="1">
      <alignment wrapText="1"/>
    </xf>
    <xf numFmtId="0" fontId="0" fillId="5" borderId="27" xfId="0" applyNumberFormat="1" applyFont="1" applyFill="1" applyBorder="1"/>
    <xf numFmtId="0" fontId="0" fillId="13" borderId="21" xfId="0" applyFill="1" applyBorder="1"/>
    <xf numFmtId="0" fontId="6" fillId="0" borderId="0" xfId="0" applyFont="1" applyAlignment="1">
      <alignment wrapText="1"/>
    </xf>
    <xf numFmtId="0" fontId="15" fillId="63" borderId="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6" fillId="0" borderId="0" xfId="0" applyFont="1" applyAlignment="1">
      <alignment horizontal="right" wrapText="1"/>
    </xf>
    <xf numFmtId="0" fontId="58" fillId="11" borderId="44" xfId="0" applyFont="1" applyFill="1" applyBorder="1" applyAlignment="1">
      <alignment textRotation="45" wrapText="1"/>
    </xf>
    <xf numFmtId="0" fontId="60" fillId="12" borderId="12" xfId="0" applyFont="1" applyFill="1" applyBorder="1" applyAlignment="1">
      <alignment textRotation="45"/>
    </xf>
    <xf numFmtId="0" fontId="15" fillId="16" borderId="14" xfId="0" applyFont="1" applyFill="1" applyBorder="1" applyAlignment="1">
      <alignment horizontal="center" vertical="center" textRotation="45"/>
    </xf>
    <xf numFmtId="0" fontId="15" fillId="16" borderId="12" xfId="0" applyFont="1" applyFill="1" applyBorder="1" applyAlignment="1">
      <alignment horizontal="center" vertical="center" textRotation="45"/>
    </xf>
    <xf numFmtId="0" fontId="3" fillId="58" borderId="27" xfId="0" applyFont="1" applyFill="1" applyBorder="1" applyAlignment="1">
      <alignment horizontal="center" vertical="center"/>
    </xf>
    <xf numFmtId="0" fontId="7" fillId="23" borderId="54" xfId="0" applyFont="1" applyFill="1" applyBorder="1" applyAlignment="1">
      <alignment horizontal="center"/>
    </xf>
    <xf numFmtId="0" fontId="7" fillId="4" borderId="4" xfId="0" applyFont="1" applyFill="1" applyBorder="1" applyAlignment="1"/>
    <xf numFmtId="0" fontId="7" fillId="9" borderId="53" xfId="0" applyFont="1" applyFill="1" applyBorder="1" applyAlignment="1"/>
    <xf numFmtId="0" fontId="0" fillId="58" borderId="18" xfId="0" applyFill="1" applyBorder="1" applyAlignment="1">
      <alignment horizontal="center" vertical="center"/>
    </xf>
    <xf numFmtId="9" fontId="0" fillId="58" borderId="18" xfId="37029" applyFont="1" applyFill="1" applyBorder="1" applyAlignment="1">
      <alignment horizontal="center" vertical="center"/>
    </xf>
    <xf numFmtId="0" fontId="61" fillId="16" borderId="12" xfId="0" applyFont="1" applyFill="1" applyBorder="1" applyAlignment="1">
      <alignment textRotation="45"/>
    </xf>
    <xf numFmtId="0" fontId="0" fillId="60" borderId="0" xfId="0" applyFill="1" applyBorder="1"/>
    <xf numFmtId="0" fontId="15" fillId="16" borderId="14" xfId="0" applyFont="1" applyFill="1" applyBorder="1" applyAlignment="1">
      <alignment horizontal="center" textRotation="45"/>
    </xf>
    <xf numFmtId="0" fontId="15" fillId="16" borderId="12" xfId="0" applyFont="1" applyFill="1" applyBorder="1" applyAlignment="1">
      <alignment horizontal="center" textRotation="45"/>
    </xf>
    <xf numFmtId="0" fontId="15" fillId="4" borderId="12" xfId="0" applyFont="1" applyFill="1" applyBorder="1" applyAlignment="1">
      <alignment horizontal="center" textRotation="45"/>
    </xf>
    <xf numFmtId="0" fontId="15" fillId="9" borderId="12" xfId="0" applyFont="1" applyFill="1" applyBorder="1" applyAlignment="1">
      <alignment horizontal="center" textRotation="45"/>
    </xf>
    <xf numFmtId="0" fontId="15" fillId="18" borderId="4" xfId="0" applyFont="1" applyFill="1" applyBorder="1" applyAlignment="1">
      <alignment horizontal="center" textRotation="45"/>
    </xf>
    <xf numFmtId="0" fontId="15" fillId="12" borderId="44" xfId="0" applyFont="1" applyFill="1" applyBorder="1" applyAlignment="1">
      <alignment horizontal="center" textRotation="45"/>
    </xf>
    <xf numFmtId="0" fontId="0" fillId="20" borderId="21" xfId="0" applyFont="1" applyFill="1" applyBorder="1" applyAlignment="1">
      <alignment horizontal="center" vertical="center"/>
    </xf>
    <xf numFmtId="0" fontId="13" fillId="58" borderId="15" xfId="0" applyFont="1" applyFill="1" applyBorder="1" applyAlignment="1">
      <alignment horizontal="center"/>
    </xf>
    <xf numFmtId="0" fontId="0" fillId="58" borderId="4" xfId="0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0" fillId="15" borderId="4" xfId="0" applyFill="1" applyBorder="1" applyAlignment="1">
      <alignment horizontal="center"/>
    </xf>
    <xf numFmtId="0" fontId="0" fillId="13" borderId="4" xfId="0" applyNumberFormat="1" applyFont="1" applyFill="1" applyBorder="1" applyAlignment="1">
      <alignment horizontal="center" vertical="center"/>
    </xf>
    <xf numFmtId="0" fontId="0" fillId="20" borderId="28" xfId="0" applyFont="1" applyFill="1" applyBorder="1" applyAlignment="1">
      <alignment horizontal="center" vertical="center"/>
    </xf>
    <xf numFmtId="0" fontId="13" fillId="58" borderId="27" xfId="0" applyFont="1" applyFill="1" applyBorder="1" applyAlignment="1">
      <alignment horizontal="center"/>
    </xf>
    <xf numFmtId="0" fontId="0" fillId="58" borderId="18" xfId="0" applyFill="1" applyBorder="1" applyAlignment="1">
      <alignment horizontal="center"/>
    </xf>
    <xf numFmtId="0" fontId="0" fillId="14" borderId="18" xfId="0" applyFill="1" applyBorder="1" applyAlignment="1">
      <alignment horizontal="center"/>
    </xf>
    <xf numFmtId="0" fontId="0" fillId="15" borderId="18" xfId="0" applyFill="1" applyBorder="1" applyAlignment="1">
      <alignment horizontal="center"/>
    </xf>
    <xf numFmtId="0" fontId="0" fillId="13" borderId="18" xfId="0" applyNumberFormat="1" applyFont="1" applyFill="1" applyBorder="1" applyAlignment="1">
      <alignment horizontal="center" vertical="center"/>
    </xf>
    <xf numFmtId="0" fontId="15" fillId="16" borderId="12" xfId="0" applyFont="1" applyFill="1" applyBorder="1" applyAlignment="1">
      <alignment textRotation="45" wrapText="1"/>
    </xf>
    <xf numFmtId="0" fontId="0" fillId="57" borderId="14" xfId="0" applyFill="1" applyBorder="1" applyAlignment="1">
      <alignment textRotation="45"/>
    </xf>
    <xf numFmtId="0" fontId="0" fillId="57" borderId="12" xfId="0" applyFill="1" applyBorder="1" applyAlignment="1">
      <alignment textRotation="45"/>
    </xf>
    <xf numFmtId="0" fontId="0" fillId="65" borderId="12" xfId="0" applyFill="1" applyBorder="1" applyAlignment="1">
      <alignment textRotation="45"/>
    </xf>
    <xf numFmtId="0" fontId="0" fillId="0" borderId="15" xfId="0" applyBorder="1" applyAlignment="1"/>
    <xf numFmtId="0" fontId="0" fillId="0" borderId="4" xfId="0" applyBorder="1" applyAlignment="1"/>
    <xf numFmtId="0" fontId="0" fillId="0" borderId="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57" borderId="14" xfId="0" applyFill="1" applyBorder="1" applyAlignment="1">
      <alignment horizontal="center" vertical="center" textRotation="45"/>
    </xf>
    <xf numFmtId="0" fontId="0" fillId="57" borderId="12" xfId="0" applyFill="1" applyBorder="1" applyAlignment="1">
      <alignment horizontal="center" vertical="center" textRotation="45"/>
    </xf>
    <xf numFmtId="0" fontId="0" fillId="61" borderId="12" xfId="0" applyFill="1" applyBorder="1" applyAlignment="1">
      <alignment horizontal="center" vertical="center" textRotation="45"/>
    </xf>
    <xf numFmtId="0" fontId="15" fillId="12" borderId="12" xfId="0" applyFont="1" applyFill="1" applyBorder="1" applyAlignment="1">
      <alignment horizontal="center" vertical="center" textRotation="45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66" borderId="12" xfId="0" applyFill="1" applyBorder="1" applyAlignment="1">
      <alignment horizontal="center" vertical="center" textRotation="45"/>
    </xf>
    <xf numFmtId="0" fontId="0" fillId="66" borderId="44" xfId="0" applyFill="1" applyBorder="1" applyAlignment="1">
      <alignment horizontal="center" vertical="center" textRotation="45"/>
    </xf>
    <xf numFmtId="0" fontId="0" fillId="0" borderId="21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54" fillId="19" borderId="4" xfId="0" applyNumberFormat="1" applyFont="1" applyFill="1" applyBorder="1"/>
    <xf numFmtId="0" fontId="0" fillId="5" borderId="42" xfId="0" applyFont="1" applyFill="1" applyBorder="1" applyAlignment="1">
      <alignment horizontal="center" vertical="center"/>
    </xf>
    <xf numFmtId="0" fontId="0" fillId="5" borderId="69" xfId="0" applyFont="1" applyFill="1" applyBorder="1" applyAlignment="1">
      <alignment horizontal="center" vertical="center"/>
    </xf>
    <xf numFmtId="0" fontId="0" fillId="58" borderId="48" xfId="0" applyFont="1" applyFill="1" applyBorder="1" applyAlignment="1">
      <alignment horizontal="center"/>
    </xf>
    <xf numFmtId="0" fontId="0" fillId="14" borderId="4" xfId="0" applyFont="1" applyFill="1" applyBorder="1" applyAlignment="1">
      <alignment horizontal="center"/>
    </xf>
    <xf numFmtId="0" fontId="0" fillId="15" borderId="4" xfId="0" applyFont="1" applyFill="1" applyBorder="1" applyAlignment="1">
      <alignment horizontal="center"/>
    </xf>
    <xf numFmtId="0" fontId="0" fillId="58" borderId="4" xfId="0" applyFont="1" applyFill="1" applyBorder="1" applyAlignment="1">
      <alignment horizontal="center"/>
    </xf>
    <xf numFmtId="0" fontId="15" fillId="16" borderId="4" xfId="0" applyFont="1" applyFill="1" applyBorder="1" applyAlignment="1">
      <alignment horizontal="center" textRotation="45"/>
    </xf>
    <xf numFmtId="0" fontId="15" fillId="4" borderId="4" xfId="0" applyFont="1" applyFill="1" applyBorder="1" applyAlignment="1">
      <alignment horizontal="center" textRotation="45"/>
    </xf>
    <xf numFmtId="0" fontId="15" fillId="9" borderId="4" xfId="0" applyFont="1" applyFill="1" applyBorder="1" applyAlignment="1">
      <alignment horizontal="center" textRotation="45"/>
    </xf>
    <xf numFmtId="0" fontId="13" fillId="58" borderId="4" xfId="0" applyFont="1" applyFill="1" applyBorder="1" applyAlignment="1">
      <alignment horizontal="center"/>
    </xf>
    <xf numFmtId="0" fontId="13" fillId="58" borderId="48" xfId="0" applyFont="1" applyFill="1" applyBorder="1" applyAlignment="1">
      <alignment horizontal="center"/>
    </xf>
    <xf numFmtId="0" fontId="0" fillId="0" borderId="42" xfId="0" applyBorder="1" applyAlignment="1">
      <alignment horizontal="center" vertical="center"/>
    </xf>
    <xf numFmtId="0" fontId="0" fillId="19" borderId="48" xfId="0" applyFont="1" applyFill="1" applyBorder="1" applyAlignment="1">
      <alignment horizontal="center" vertical="center" wrapText="1"/>
    </xf>
    <xf numFmtId="0" fontId="0" fillId="20" borderId="21" xfId="0" applyNumberFormat="1" applyFont="1" applyFill="1" applyBorder="1" applyAlignment="1">
      <alignment horizontal="center" vertical="center"/>
    </xf>
    <xf numFmtId="0" fontId="15" fillId="16" borderId="9" xfId="0" applyFont="1" applyFill="1" applyBorder="1" applyAlignment="1">
      <alignment horizontal="center" vertical="center" textRotation="45"/>
    </xf>
    <xf numFmtId="0" fontId="15" fillId="16" borderId="58" xfId="0" applyFont="1" applyFill="1" applyBorder="1" applyAlignment="1">
      <alignment horizontal="center" vertical="center" textRotation="45"/>
    </xf>
    <xf numFmtId="0" fontId="15" fillId="16" borderId="59" xfId="0" applyFont="1" applyFill="1" applyBorder="1" applyAlignment="1">
      <alignment horizontal="center" vertical="center" textRotation="45"/>
    </xf>
    <xf numFmtId="49" fontId="15" fillId="18" borderId="58" xfId="0" applyNumberFormat="1" applyFont="1" applyFill="1" applyBorder="1" applyAlignment="1">
      <alignment horizontal="center" vertical="center" textRotation="45"/>
    </xf>
    <xf numFmtId="49" fontId="15" fillId="18" borderId="5" xfId="0" applyNumberFormat="1" applyFont="1" applyFill="1" applyBorder="1" applyAlignment="1">
      <alignment horizontal="center" vertical="center" textRotation="45"/>
    </xf>
    <xf numFmtId="0" fontId="15" fillId="11" borderId="5" xfId="0" applyFont="1" applyFill="1" applyBorder="1" applyAlignment="1">
      <alignment horizontal="center" vertical="center" textRotation="45"/>
    </xf>
    <xf numFmtId="0" fontId="15" fillId="4" borderId="5" xfId="0" applyFont="1" applyFill="1" applyBorder="1" applyAlignment="1">
      <alignment horizontal="center" vertical="center" textRotation="45"/>
    </xf>
    <xf numFmtId="0" fontId="15" fillId="4" borderId="59" xfId="0" applyFont="1" applyFill="1" applyBorder="1" applyAlignment="1">
      <alignment horizontal="center" vertical="center" textRotation="45"/>
    </xf>
    <xf numFmtId="0" fontId="15" fillId="12" borderId="58" xfId="0" applyFont="1" applyFill="1" applyBorder="1" applyAlignment="1">
      <alignment horizontal="center" vertical="center" textRotation="45"/>
    </xf>
    <xf numFmtId="0" fontId="15" fillId="12" borderId="19" xfId="0" applyFont="1" applyFill="1" applyBorder="1" applyAlignment="1">
      <alignment horizontal="center" vertical="center" textRotation="45"/>
    </xf>
    <xf numFmtId="0" fontId="15" fillId="12" borderId="5" xfId="0" applyFont="1" applyFill="1" applyBorder="1" applyAlignment="1">
      <alignment horizontal="center" vertical="center" textRotation="45"/>
    </xf>
    <xf numFmtId="0" fontId="15" fillId="12" borderId="59" xfId="0" applyFont="1" applyFill="1" applyBorder="1" applyAlignment="1">
      <alignment horizontal="center" vertical="center" textRotation="45"/>
    </xf>
    <xf numFmtId="0" fontId="0" fillId="58" borderId="10" xfId="0" applyFont="1" applyFill="1" applyBorder="1" applyAlignment="1">
      <alignment horizontal="center" vertical="center"/>
    </xf>
    <xf numFmtId="0" fontId="0" fillId="58" borderId="45" xfId="0" applyFill="1" applyBorder="1" applyAlignment="1">
      <alignment horizontal="center" vertical="center"/>
    </xf>
    <xf numFmtId="0" fontId="0" fillId="58" borderId="6" xfId="0" applyFill="1" applyBorder="1" applyAlignment="1">
      <alignment horizontal="center" vertical="center"/>
    </xf>
    <xf numFmtId="0" fontId="0" fillId="17" borderId="45" xfId="0" applyNumberFormat="1" applyFill="1" applyBorder="1" applyAlignment="1">
      <alignment horizontal="center" vertical="center"/>
    </xf>
    <xf numFmtId="0" fontId="0" fillId="17" borderId="4" xfId="0" applyNumberFormat="1" applyFill="1" applyBorder="1" applyAlignment="1">
      <alignment horizontal="center" vertical="center"/>
    </xf>
    <xf numFmtId="2" fontId="0" fillId="17" borderId="4" xfId="0" applyNumberFormat="1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6" fillId="10" borderId="4" xfId="0" applyFont="1" applyFill="1" applyBorder="1" applyAlignment="1">
      <alignment horizontal="center" vertical="center"/>
    </xf>
    <xf numFmtId="0" fontId="50" fillId="59" borderId="4" xfId="0" applyFont="1" applyFill="1" applyBorder="1" applyAlignment="1">
      <alignment horizontal="center" vertical="center"/>
    </xf>
    <xf numFmtId="0" fontId="11" fillId="59" borderId="6" xfId="0" applyFont="1" applyFill="1" applyBorder="1" applyAlignment="1">
      <alignment horizontal="center" vertical="center"/>
    </xf>
    <xf numFmtId="0" fontId="13" fillId="8" borderId="45" xfId="0" applyNumberFormat="1" applyFont="1" applyFill="1" applyBorder="1" applyAlignment="1">
      <alignment horizontal="center" vertical="center"/>
    </xf>
    <xf numFmtId="0" fontId="0" fillId="8" borderId="4" xfId="0" applyNumberFormat="1" applyFont="1" applyFill="1" applyBorder="1" applyAlignment="1">
      <alignment horizontal="center" vertical="center"/>
    </xf>
    <xf numFmtId="0" fontId="0" fillId="5" borderId="10" xfId="0" applyFont="1" applyFill="1" applyBorder="1" applyAlignment="1">
      <alignment horizontal="center" vertical="center"/>
    </xf>
    <xf numFmtId="0" fontId="0" fillId="5" borderId="4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13" borderId="45" xfId="0" applyNumberFormat="1" applyFill="1" applyBorder="1" applyAlignment="1">
      <alignment horizontal="center" vertical="center"/>
    </xf>
    <xf numFmtId="0" fontId="0" fillId="13" borderId="4" xfId="0" applyNumberFormat="1" applyFill="1" applyBorder="1" applyAlignment="1">
      <alignment horizontal="center" vertical="center"/>
    </xf>
    <xf numFmtId="2" fontId="0" fillId="13" borderId="4" xfId="0" applyNumberFormat="1" applyFill="1" applyBorder="1" applyAlignment="1">
      <alignment horizontal="center" vertical="center"/>
    </xf>
    <xf numFmtId="0" fontId="0" fillId="19" borderId="4" xfId="0" applyFill="1" applyBorder="1" applyAlignment="1">
      <alignment horizontal="center" vertical="center"/>
    </xf>
    <xf numFmtId="0" fontId="6" fillId="19" borderId="4" xfId="0" applyFont="1" applyFill="1" applyBorder="1" applyAlignment="1">
      <alignment horizontal="center" vertical="center"/>
    </xf>
    <xf numFmtId="0" fontId="50" fillId="14" borderId="4" xfId="0" applyFont="1" applyFill="1" applyBorder="1" applyAlignment="1">
      <alignment horizontal="center" vertical="center"/>
    </xf>
    <xf numFmtId="0" fontId="11" fillId="14" borderId="6" xfId="0" applyFont="1" applyFill="1" applyBorder="1" applyAlignment="1">
      <alignment horizontal="center" vertical="center"/>
    </xf>
    <xf numFmtId="0" fontId="0" fillId="20" borderId="45" xfId="0" applyNumberFormat="1" applyFont="1" applyFill="1" applyBorder="1" applyAlignment="1">
      <alignment horizontal="center" vertical="center"/>
    </xf>
    <xf numFmtId="0" fontId="11" fillId="20" borderId="4" xfId="0" applyNumberFormat="1" applyFont="1" applyFill="1" applyBorder="1" applyAlignment="1">
      <alignment horizontal="center" vertical="center"/>
    </xf>
    <xf numFmtId="0" fontId="62" fillId="20" borderId="4" xfId="0" applyNumberFormat="1" applyFont="1" applyFill="1" applyBorder="1" applyAlignment="1">
      <alignment horizontal="center" vertical="center"/>
    </xf>
    <xf numFmtId="0" fontId="0" fillId="8" borderId="45" xfId="0" applyNumberFormat="1" applyFont="1" applyFill="1" applyBorder="1" applyAlignment="1">
      <alignment horizontal="center" vertical="center"/>
    </xf>
    <xf numFmtId="0" fontId="13" fillId="20" borderId="45" xfId="0" applyNumberFormat="1" applyFont="1" applyFill="1" applyBorder="1" applyAlignment="1">
      <alignment horizontal="center" vertical="center"/>
    </xf>
    <xf numFmtId="0" fontId="0" fillId="20" borderId="4" xfId="0" applyNumberFormat="1" applyFont="1" applyFill="1" applyBorder="1" applyAlignment="1">
      <alignment horizontal="center" vertical="center"/>
    </xf>
    <xf numFmtId="0" fontId="62" fillId="20" borderId="6" xfId="0" applyNumberFormat="1" applyFont="1" applyFill="1" applyBorder="1" applyAlignment="1">
      <alignment horizontal="center" vertical="center"/>
    </xf>
    <xf numFmtId="0" fontId="11" fillId="8" borderId="4" xfId="0" applyNumberFormat="1" applyFont="1" applyFill="1" applyBorder="1" applyAlignment="1">
      <alignment horizontal="center" vertical="center"/>
    </xf>
    <xf numFmtId="0" fontId="62" fillId="8" borderId="6" xfId="0" applyNumberFormat="1" applyFont="1" applyFill="1" applyBorder="1" applyAlignment="1">
      <alignment horizontal="center" vertical="center"/>
    </xf>
    <xf numFmtId="0" fontId="0" fillId="8" borderId="6" xfId="0" applyNumberFormat="1" applyFont="1" applyFill="1" applyBorder="1" applyAlignment="1">
      <alignment horizontal="center" vertical="center"/>
    </xf>
    <xf numFmtId="0" fontId="62" fillId="8" borderId="4" xfId="0" applyNumberFormat="1" applyFont="1" applyFill="1" applyBorder="1" applyAlignment="1">
      <alignment horizontal="center" vertical="center"/>
    </xf>
    <xf numFmtId="0" fontId="0" fillId="5" borderId="45" xfId="0" applyFont="1" applyFill="1" applyBorder="1" applyAlignment="1">
      <alignment horizontal="center" vertical="center"/>
    </xf>
    <xf numFmtId="0" fontId="0" fillId="5" borderId="6" xfId="0" applyFont="1" applyFill="1" applyBorder="1" applyAlignment="1">
      <alignment horizontal="center" vertical="center"/>
    </xf>
    <xf numFmtId="0" fontId="0" fillId="13" borderId="45" xfId="0" applyNumberFormat="1" applyFont="1" applyFill="1" applyBorder="1" applyAlignment="1">
      <alignment horizontal="center" vertical="center"/>
    </xf>
    <xf numFmtId="2" fontId="0" fillId="13" borderId="4" xfId="0" applyNumberFormat="1" applyFont="1" applyFill="1" applyBorder="1" applyAlignment="1">
      <alignment horizontal="center" vertical="center"/>
    </xf>
    <xf numFmtId="0" fontId="0" fillId="19" borderId="4" xfId="0" applyFont="1" applyFill="1" applyBorder="1" applyAlignment="1">
      <alignment horizontal="center" vertical="center"/>
    </xf>
    <xf numFmtId="0" fontId="0" fillId="14" borderId="4" xfId="0" applyFont="1" applyFill="1" applyBorder="1" applyAlignment="1">
      <alignment horizontal="center" vertical="center"/>
    </xf>
    <xf numFmtId="0" fontId="0" fillId="14" borderId="6" xfId="0" applyFont="1" applyFill="1" applyBorder="1" applyAlignment="1">
      <alignment horizontal="center" vertical="center"/>
    </xf>
    <xf numFmtId="0" fontId="11" fillId="20" borderId="45" xfId="0" applyNumberFormat="1" applyFont="1" applyFill="1" applyBorder="1" applyAlignment="1">
      <alignment horizontal="center" vertical="center"/>
    </xf>
    <xf numFmtId="0" fontId="0" fillId="20" borderId="6" xfId="0" applyNumberFormat="1" applyFont="1" applyFill="1" applyBorder="1" applyAlignment="1">
      <alignment horizontal="center" vertical="center"/>
    </xf>
    <xf numFmtId="0" fontId="0" fillId="19" borderId="4" xfId="0" applyNumberFormat="1" applyFill="1" applyBorder="1" applyAlignment="1">
      <alignment horizontal="center" vertical="center"/>
    </xf>
    <xf numFmtId="0" fontId="6" fillId="10" borderId="4" xfId="0" applyNumberFormat="1" applyFont="1" applyFill="1" applyBorder="1" applyAlignment="1">
      <alignment horizontal="center" vertical="center"/>
    </xf>
    <xf numFmtId="0" fontId="0" fillId="10" borderId="4" xfId="0" applyNumberFormat="1" applyFill="1" applyBorder="1" applyAlignment="1">
      <alignment horizontal="center" vertical="center"/>
    </xf>
    <xf numFmtId="0" fontId="11" fillId="8" borderId="6" xfId="0" applyNumberFormat="1" applyFont="1" applyFill="1" applyBorder="1" applyAlignment="1">
      <alignment horizontal="center" vertical="center"/>
    </xf>
    <xf numFmtId="0" fontId="11" fillId="20" borderId="6" xfId="0" applyNumberFormat="1" applyFont="1" applyFill="1" applyBorder="1" applyAlignment="1">
      <alignment horizontal="center" vertical="center"/>
    </xf>
    <xf numFmtId="0" fontId="50" fillId="16" borderId="4" xfId="0" applyNumberFormat="1" applyFont="1" applyFill="1" applyBorder="1" applyAlignment="1">
      <alignment horizontal="center" vertical="center"/>
    </xf>
    <xf numFmtId="0" fontId="0" fillId="19" borderId="8" xfId="0" applyFill="1" applyBorder="1" applyAlignment="1">
      <alignment horizontal="center" vertical="center"/>
    </xf>
    <xf numFmtId="0" fontId="0" fillId="58" borderId="43" xfId="0" applyFont="1" applyFill="1" applyBorder="1" applyAlignment="1">
      <alignment horizontal="center" vertical="center"/>
    </xf>
    <xf numFmtId="0" fontId="0" fillId="58" borderId="47" xfId="0" applyFill="1" applyBorder="1" applyAlignment="1">
      <alignment horizontal="center" vertical="center"/>
    </xf>
    <xf numFmtId="0" fontId="0" fillId="58" borderId="66" xfId="0" applyFill="1" applyBorder="1" applyAlignment="1">
      <alignment horizontal="center" vertical="center"/>
    </xf>
    <xf numFmtId="0" fontId="0" fillId="17" borderId="18" xfId="0" applyNumberFormat="1" applyFill="1" applyBorder="1" applyAlignment="1">
      <alignment horizontal="center" vertical="center"/>
    </xf>
    <xf numFmtId="0" fontId="0" fillId="10" borderId="18" xfId="0" applyFill="1" applyBorder="1" applyAlignment="1">
      <alignment horizontal="center" vertical="center"/>
    </xf>
    <xf numFmtId="0" fontId="50" fillId="59" borderId="18" xfId="0" applyFont="1" applyFill="1" applyBorder="1" applyAlignment="1">
      <alignment horizontal="center" vertical="center"/>
    </xf>
    <xf numFmtId="0" fontId="11" fillId="59" borderId="66" xfId="0" applyFont="1" applyFill="1" applyBorder="1" applyAlignment="1">
      <alignment horizontal="center" vertical="center"/>
    </xf>
    <xf numFmtId="0" fontId="0" fillId="8" borderId="47" xfId="0" applyNumberFormat="1" applyFont="1" applyFill="1" applyBorder="1" applyAlignment="1">
      <alignment horizontal="center" vertical="center"/>
    </xf>
    <xf numFmtId="0" fontId="0" fillId="8" borderId="18" xfId="0" applyNumberFormat="1" applyFont="1" applyFill="1" applyBorder="1" applyAlignment="1">
      <alignment horizontal="center" vertical="center"/>
    </xf>
    <xf numFmtId="0" fontId="11" fillId="8" borderId="18" xfId="0" applyNumberFormat="1" applyFont="1" applyFill="1" applyBorder="1" applyAlignment="1">
      <alignment horizontal="center" vertical="center"/>
    </xf>
    <xf numFmtId="0" fontId="11" fillId="8" borderId="66" xfId="0" applyNumberFormat="1" applyFont="1" applyFill="1" applyBorder="1" applyAlignment="1">
      <alignment horizontal="center" vertical="center"/>
    </xf>
    <xf numFmtId="0" fontId="64" fillId="5" borderId="10" xfId="0" applyFont="1" applyFill="1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16" borderId="45" xfId="0" applyFill="1" applyBorder="1" applyAlignment="1">
      <alignment horizontal="center" vertical="center"/>
    </xf>
    <xf numFmtId="2" fontId="65" fillId="67" borderId="4" xfId="0" applyNumberFormat="1" applyFont="1" applyFill="1" applyBorder="1" applyAlignment="1">
      <alignment horizontal="center" vertical="center"/>
    </xf>
    <xf numFmtId="0" fontId="66" fillId="10" borderId="4" xfId="0" applyNumberFormat="1" applyFont="1" applyFill="1" applyBorder="1" applyAlignment="1">
      <alignment horizontal="center" vertical="center"/>
    </xf>
    <xf numFmtId="0" fontId="67" fillId="67" borderId="21" xfId="0" applyNumberFormat="1" applyFont="1" applyFill="1" applyBorder="1" applyAlignment="1">
      <alignment horizontal="center" vertical="center"/>
    </xf>
    <xf numFmtId="0" fontId="67" fillId="10" borderId="52" xfId="0" applyNumberFormat="1" applyFont="1" applyFill="1" applyBorder="1" applyAlignment="1">
      <alignment horizontal="center" vertical="center"/>
    </xf>
    <xf numFmtId="0" fontId="67" fillId="67" borderId="15" xfId="0" applyNumberFormat="1" applyFont="1" applyFill="1" applyBorder="1" applyAlignment="1">
      <alignment horizontal="center" vertical="center"/>
    </xf>
    <xf numFmtId="0" fontId="0" fillId="10" borderId="8" xfId="0" applyFill="1" applyBorder="1" applyAlignment="1">
      <alignment horizontal="center" vertical="center"/>
    </xf>
    <xf numFmtId="0" fontId="68" fillId="16" borderId="4" xfId="0" applyNumberFormat="1" applyFont="1" applyFill="1" applyBorder="1" applyAlignment="1">
      <alignment horizontal="center" vertical="center"/>
    </xf>
    <xf numFmtId="0" fontId="68" fillId="14" borderId="4" xfId="0" applyFont="1" applyFill="1" applyBorder="1" applyAlignment="1">
      <alignment horizontal="center" vertical="center"/>
    </xf>
    <xf numFmtId="0" fontId="69" fillId="14" borderId="6" xfId="0" applyFont="1" applyFill="1" applyBorder="1" applyAlignment="1">
      <alignment horizontal="center" vertical="center"/>
    </xf>
    <xf numFmtId="0" fontId="70" fillId="20" borderId="45" xfId="0" applyNumberFormat="1" applyFont="1" applyFill="1" applyBorder="1" applyAlignment="1">
      <alignment horizontal="center" vertical="center"/>
    </xf>
    <xf numFmtId="0" fontId="69" fillId="20" borderId="4" xfId="0" applyNumberFormat="1" applyFont="1" applyFill="1" applyBorder="1" applyAlignment="1">
      <alignment horizontal="center" vertical="center"/>
    </xf>
    <xf numFmtId="0" fontId="69" fillId="8" borderId="4" xfId="0" applyNumberFormat="1" applyFont="1" applyFill="1" applyBorder="1" applyAlignment="1">
      <alignment horizontal="center" vertical="center"/>
    </xf>
    <xf numFmtId="0" fontId="71" fillId="8" borderId="6" xfId="0" applyNumberFormat="1" applyFont="1" applyFill="1" applyBorder="1" applyAlignment="1">
      <alignment horizontal="center" vertical="center"/>
    </xf>
    <xf numFmtId="0" fontId="15" fillId="4" borderId="12" xfId="0" applyFont="1" applyFill="1" applyBorder="1" applyAlignment="1">
      <alignment horizontal="center" vertical="center" textRotation="45"/>
    </xf>
    <xf numFmtId="0" fontId="15" fillId="18" borderId="12" xfId="0" applyFont="1" applyFill="1" applyBorder="1" applyAlignment="1">
      <alignment horizontal="center" vertical="center" textRotation="45"/>
    </xf>
    <xf numFmtId="49" fontId="15" fillId="18" borderId="12" xfId="0" applyNumberFormat="1" applyFont="1" applyFill="1" applyBorder="1" applyAlignment="1">
      <alignment horizontal="center" vertical="center" textRotation="45"/>
    </xf>
    <xf numFmtId="0" fontId="51" fillId="11" borderId="62" xfId="0" applyFont="1" applyFill="1" applyBorder="1" applyAlignment="1">
      <alignment horizontal="center" vertical="center" textRotation="45"/>
    </xf>
    <xf numFmtId="0" fontId="51" fillId="11" borderId="12" xfId="0" applyFont="1" applyFill="1" applyBorder="1" applyAlignment="1">
      <alignment horizontal="center" vertical="center" textRotation="45"/>
    </xf>
    <xf numFmtId="0" fontId="15" fillId="11" borderId="12" xfId="0" applyFont="1" applyFill="1" applyBorder="1" applyAlignment="1">
      <alignment horizontal="center" vertical="center" textRotation="45"/>
    </xf>
    <xf numFmtId="0" fontId="15" fillId="11" borderId="44" xfId="0" applyFont="1" applyFill="1" applyBorder="1" applyAlignment="1">
      <alignment horizontal="center" vertical="center" textRotation="45"/>
    </xf>
    <xf numFmtId="0" fontId="15" fillId="11" borderId="46" xfId="0" applyFont="1" applyFill="1" applyBorder="1" applyAlignment="1">
      <alignment horizontal="center" vertical="center" textRotation="45"/>
    </xf>
    <xf numFmtId="0" fontId="15" fillId="11" borderId="25" xfId="0" applyFont="1" applyFill="1" applyBorder="1" applyAlignment="1">
      <alignment horizontal="center" vertical="center" textRotation="45"/>
    </xf>
    <xf numFmtId="0" fontId="51" fillId="11" borderId="46" xfId="0" applyFont="1" applyFill="1" applyBorder="1" applyAlignment="1">
      <alignment horizontal="center" vertical="center" textRotation="45"/>
    </xf>
    <xf numFmtId="0" fontId="15" fillId="9" borderId="46" xfId="0" applyFont="1" applyFill="1" applyBorder="1" applyAlignment="1">
      <alignment horizontal="center" vertical="center" textRotation="45"/>
    </xf>
    <xf numFmtId="0" fontId="15" fillId="9" borderId="12" xfId="0" applyFont="1" applyFill="1" applyBorder="1" applyAlignment="1">
      <alignment horizontal="center" vertical="center" textRotation="45"/>
    </xf>
    <xf numFmtId="0" fontId="15" fillId="9" borderId="14" xfId="0" applyFont="1" applyFill="1" applyBorder="1" applyAlignment="1">
      <alignment horizontal="center" vertical="center" textRotation="45"/>
    </xf>
    <xf numFmtId="0" fontId="15" fillId="12" borderId="44" xfId="0" applyFont="1" applyFill="1" applyBorder="1" applyAlignment="1">
      <alignment horizontal="center" vertical="center" textRotation="45"/>
    </xf>
    <xf numFmtId="0" fontId="15" fillId="4" borderId="46" xfId="0" applyFont="1" applyFill="1" applyBorder="1" applyAlignment="1">
      <alignment horizontal="center" vertical="center" textRotation="45"/>
    </xf>
    <xf numFmtId="0" fontId="15" fillId="16" borderId="46" xfId="0" applyFont="1" applyFill="1" applyBorder="1" applyAlignment="1">
      <alignment horizontal="center" vertical="center" textRotation="45"/>
    </xf>
    <xf numFmtId="0" fontId="3" fillId="5" borderId="15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14" borderId="4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52" fillId="19" borderId="63" xfId="0" applyFont="1" applyFill="1" applyBorder="1" applyAlignment="1">
      <alignment horizontal="center" vertical="center"/>
    </xf>
    <xf numFmtId="0" fontId="52" fillId="19" borderId="4" xfId="0" applyFont="1" applyFill="1" applyBorder="1" applyAlignment="1">
      <alignment horizontal="center" vertical="center"/>
    </xf>
    <xf numFmtId="0" fontId="0" fillId="19" borderId="52" xfId="0" applyFill="1" applyBorder="1" applyAlignment="1">
      <alignment horizontal="center" vertical="center"/>
    </xf>
    <xf numFmtId="0" fontId="0" fillId="19" borderId="45" xfId="0" applyFill="1" applyBorder="1" applyAlignment="1">
      <alignment horizontal="center" vertical="center"/>
    </xf>
    <xf numFmtId="0" fontId="0" fillId="19" borderId="21" xfId="0" applyFill="1" applyBorder="1" applyAlignment="1">
      <alignment horizontal="center" vertical="center"/>
    </xf>
    <xf numFmtId="0" fontId="0" fillId="19" borderId="21" xfId="0" applyFont="1" applyFill="1" applyBorder="1" applyAlignment="1">
      <alignment horizontal="center" vertical="center"/>
    </xf>
    <xf numFmtId="0" fontId="52" fillId="19" borderId="45" xfId="0" applyFont="1" applyFill="1" applyBorder="1" applyAlignment="1">
      <alignment horizontal="center" vertical="center"/>
    </xf>
    <xf numFmtId="0" fontId="0" fillId="19" borderId="6" xfId="0" applyFill="1" applyBorder="1" applyAlignment="1">
      <alignment horizontal="center" vertical="center"/>
    </xf>
    <xf numFmtId="0" fontId="0" fillId="19" borderId="15" xfId="0" applyFont="1" applyFill="1" applyBorder="1" applyAlignment="1">
      <alignment horizontal="center" vertical="center"/>
    </xf>
    <xf numFmtId="0" fontId="0" fillId="15" borderId="4" xfId="0" applyFill="1" applyBorder="1" applyAlignment="1">
      <alignment horizontal="center" vertical="center"/>
    </xf>
    <xf numFmtId="0" fontId="0" fillId="20" borderId="4" xfId="0" applyFill="1" applyBorder="1" applyAlignment="1">
      <alignment horizontal="center" vertical="center"/>
    </xf>
    <xf numFmtId="0" fontId="0" fillId="20" borderId="21" xfId="0" applyFill="1" applyBorder="1" applyAlignment="1">
      <alignment horizontal="center" vertical="center"/>
    </xf>
    <xf numFmtId="0" fontId="0" fillId="14" borderId="45" xfId="0" applyFill="1" applyBorder="1" applyAlignment="1">
      <alignment horizontal="center" vertical="center"/>
    </xf>
    <xf numFmtId="0" fontId="0" fillId="14" borderId="2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14" borderId="18" xfId="0" applyFill="1" applyBorder="1" applyAlignment="1">
      <alignment horizontal="center" vertical="center"/>
    </xf>
    <xf numFmtId="0" fontId="0" fillId="19" borderId="47" xfId="0" applyFill="1" applyBorder="1" applyAlignment="1">
      <alignment horizontal="center" vertical="center"/>
    </xf>
    <xf numFmtId="0" fontId="0" fillId="19" borderId="28" xfId="0" applyFill="1" applyBorder="1" applyAlignment="1">
      <alignment horizontal="center" vertical="center"/>
    </xf>
    <xf numFmtId="0" fontId="0" fillId="19" borderId="45" xfId="0" applyFont="1" applyFill="1" applyBorder="1" applyAlignment="1">
      <alignment horizontal="center" vertical="center"/>
    </xf>
    <xf numFmtId="0" fontId="0" fillId="15" borderId="45" xfId="0" applyFill="1" applyBorder="1" applyAlignment="1">
      <alignment horizontal="center" vertical="center"/>
    </xf>
    <xf numFmtId="0" fontId="3" fillId="5" borderId="27" xfId="0" applyFont="1" applyFill="1" applyBorder="1" applyAlignment="1">
      <alignment horizontal="center" vertical="center"/>
    </xf>
    <xf numFmtId="49" fontId="0" fillId="5" borderId="18" xfId="0" applyNumberFormat="1" applyFill="1" applyBorder="1" applyAlignment="1">
      <alignment horizontal="center" vertical="center"/>
    </xf>
    <xf numFmtId="0" fontId="0" fillId="13" borderId="18" xfId="0" applyFill="1" applyBorder="1" applyAlignment="1">
      <alignment horizontal="center" vertical="center"/>
    </xf>
    <xf numFmtId="0" fontId="0" fillId="13" borderId="18" xfId="0" applyNumberFormat="1" applyFill="1" applyBorder="1" applyAlignment="1">
      <alignment horizontal="center" vertical="center"/>
    </xf>
    <xf numFmtId="0" fontId="52" fillId="19" borderId="64" xfId="0" applyFont="1" applyFill="1" applyBorder="1" applyAlignment="1">
      <alignment horizontal="center" vertical="center"/>
    </xf>
    <xf numFmtId="0" fontId="52" fillId="19" borderId="18" xfId="0" applyFont="1" applyFill="1" applyBorder="1" applyAlignment="1">
      <alignment horizontal="center" vertical="center"/>
    </xf>
    <xf numFmtId="0" fontId="52" fillId="19" borderId="47" xfId="0" applyFont="1" applyFill="1" applyBorder="1" applyAlignment="1">
      <alignment horizontal="center" vertical="center"/>
    </xf>
    <xf numFmtId="0" fontId="0" fillId="19" borderId="60" xfId="0" applyFont="1" applyFill="1" applyBorder="1" applyAlignment="1">
      <alignment horizontal="center" vertical="center"/>
    </xf>
    <xf numFmtId="0" fontId="0" fillId="19" borderId="66" xfId="0" applyFill="1" applyBorder="1" applyAlignment="1">
      <alignment horizontal="center" vertical="center"/>
    </xf>
    <xf numFmtId="0" fontId="0" fillId="19" borderId="61" xfId="0" applyFont="1" applyFill="1" applyBorder="1" applyAlignment="1">
      <alignment horizontal="center" vertical="center"/>
    </xf>
    <xf numFmtId="0" fontId="0" fillId="20" borderId="18" xfId="0" applyFill="1" applyBorder="1" applyAlignment="1">
      <alignment horizontal="center" vertical="center"/>
    </xf>
    <xf numFmtId="0" fontId="0" fillId="20" borderId="28" xfId="0" applyFill="1" applyBorder="1" applyAlignment="1">
      <alignment horizontal="center" vertical="center"/>
    </xf>
    <xf numFmtId="0" fontId="52" fillId="19" borderId="8" xfId="0" applyFont="1" applyFill="1" applyBorder="1" applyAlignment="1">
      <alignment horizontal="center" vertical="center"/>
    </xf>
    <xf numFmtId="0" fontId="0" fillId="19" borderId="30" xfId="0" applyFill="1" applyBorder="1" applyAlignment="1">
      <alignment horizontal="center" vertical="center"/>
    </xf>
    <xf numFmtId="0" fontId="0" fillId="19" borderId="7" xfId="0" applyFill="1" applyBorder="1" applyAlignment="1">
      <alignment horizontal="center" vertical="center"/>
    </xf>
    <xf numFmtId="0" fontId="0" fillId="19" borderId="28" xfId="0" applyFont="1" applyFill="1" applyBorder="1" applyAlignment="1">
      <alignment horizontal="center" vertical="center"/>
    </xf>
    <xf numFmtId="0" fontId="0" fillId="19" borderId="70" xfId="0" applyFill="1" applyBorder="1" applyAlignment="1">
      <alignment horizontal="center" vertical="center"/>
    </xf>
    <xf numFmtId="0" fontId="0" fillId="20" borderId="18" xfId="0" applyNumberFormat="1" applyFill="1" applyBorder="1" applyAlignment="1">
      <alignment horizontal="center" vertical="center"/>
    </xf>
    <xf numFmtId="0" fontId="0" fillId="20" borderId="28" xfId="0" applyNumberFormat="1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11" fillId="8" borderId="45" xfId="0" applyNumberFormat="1" applyFont="1" applyFill="1" applyBorder="1" applyAlignment="1">
      <alignment horizontal="center" vertical="center"/>
    </xf>
    <xf numFmtId="0" fontId="15" fillId="18" borderId="12" xfId="0" applyFont="1" applyFill="1" applyBorder="1" applyAlignment="1">
      <alignment horizontal="center" textRotation="45"/>
    </xf>
    <xf numFmtId="0" fontId="15" fillId="11" borderId="12" xfId="0" applyFont="1" applyFill="1" applyBorder="1" applyAlignment="1">
      <alignment horizontal="center" textRotation="45"/>
    </xf>
    <xf numFmtId="0" fontId="15" fillId="12" borderId="12" xfId="0" applyFont="1" applyFill="1" applyBorder="1" applyAlignment="1">
      <alignment horizontal="center" textRotation="45"/>
    </xf>
    <xf numFmtId="0" fontId="15" fillId="12" borderId="25" xfId="0" applyFont="1" applyFill="1" applyBorder="1" applyAlignment="1">
      <alignment horizontal="center" textRotation="45"/>
    </xf>
    <xf numFmtId="0" fontId="3" fillId="5" borderId="50" xfId="0" applyFont="1" applyFill="1" applyBorder="1" applyAlignment="1">
      <alignment horizontal="center"/>
    </xf>
    <xf numFmtId="0" fontId="0" fillId="5" borderId="48" xfId="0" applyFont="1" applyFill="1" applyBorder="1" applyAlignment="1">
      <alignment horizontal="center"/>
    </xf>
    <xf numFmtId="0" fontId="0" fillId="13" borderId="48" xfId="0" applyFont="1" applyFill="1" applyBorder="1" applyAlignment="1">
      <alignment horizontal="center"/>
    </xf>
    <xf numFmtId="0" fontId="0" fillId="19" borderId="48" xfId="0" applyFont="1" applyFill="1" applyBorder="1" applyAlignment="1">
      <alignment horizontal="center"/>
    </xf>
    <xf numFmtId="0" fontId="0" fillId="20" borderId="4" xfId="0" applyFont="1" applyFill="1" applyBorder="1" applyAlignment="1">
      <alignment horizontal="center"/>
    </xf>
    <xf numFmtId="0" fontId="0" fillId="20" borderId="21" xfId="0" applyFont="1" applyFill="1" applyBorder="1" applyAlignment="1">
      <alignment horizontal="center"/>
    </xf>
    <xf numFmtId="0" fontId="3" fillId="5" borderId="15" xfId="0" applyFont="1" applyFill="1" applyBorder="1" applyAlignment="1">
      <alignment horizontal="center"/>
    </xf>
    <xf numFmtId="0" fontId="0" fillId="5" borderId="4" xfId="0" applyFont="1" applyFill="1" applyBorder="1" applyAlignment="1">
      <alignment horizontal="center"/>
    </xf>
    <xf numFmtId="0" fontId="0" fillId="13" borderId="4" xfId="0" applyFont="1" applyFill="1" applyBorder="1" applyAlignment="1">
      <alignment horizontal="center"/>
    </xf>
    <xf numFmtId="0" fontId="0" fillId="19" borderId="4" xfId="0" applyFont="1" applyFill="1" applyBorder="1" applyAlignment="1">
      <alignment horizontal="center"/>
    </xf>
    <xf numFmtId="0" fontId="0" fillId="15" borderId="4" xfId="0" applyNumberFormat="1" applyFont="1" applyFill="1" applyBorder="1" applyAlignment="1">
      <alignment horizontal="center"/>
    </xf>
    <xf numFmtId="0" fontId="0" fillId="5" borderId="18" xfId="0" applyFont="1" applyFill="1" applyBorder="1" applyAlignment="1">
      <alignment horizontal="center"/>
    </xf>
    <xf numFmtId="0" fontId="0" fillId="13" borderId="18" xfId="0" applyFont="1" applyFill="1" applyBorder="1" applyAlignment="1">
      <alignment horizontal="center"/>
    </xf>
    <xf numFmtId="0" fontId="0" fillId="19" borderId="18" xfId="0" applyFont="1" applyFill="1" applyBorder="1" applyAlignment="1">
      <alignment horizontal="center"/>
    </xf>
    <xf numFmtId="0" fontId="0" fillId="20" borderId="21" xfId="0" applyNumberFormat="1" applyFont="1" applyFill="1" applyBorder="1" applyAlignment="1">
      <alignment horizontal="center"/>
    </xf>
    <xf numFmtId="0" fontId="55" fillId="5" borderId="50" xfId="0" applyFont="1" applyFill="1" applyBorder="1" applyAlignment="1">
      <alignment horizontal="center"/>
    </xf>
    <xf numFmtId="0" fontId="56" fillId="19" borderId="48" xfId="0" applyFont="1" applyFill="1" applyBorder="1" applyAlignment="1">
      <alignment horizontal="center"/>
    </xf>
    <xf numFmtId="0" fontId="56" fillId="20" borderId="4" xfId="0" applyFont="1" applyFill="1" applyBorder="1" applyAlignment="1">
      <alignment horizontal="center"/>
    </xf>
    <xf numFmtId="0" fontId="56" fillId="20" borderId="21" xfId="0" applyFont="1" applyFill="1" applyBorder="1" applyAlignment="1">
      <alignment horizontal="center"/>
    </xf>
    <xf numFmtId="0" fontId="56" fillId="20" borderId="21" xfId="0" applyNumberFormat="1" applyFont="1" applyFill="1" applyBorder="1" applyAlignment="1">
      <alignment horizontal="center"/>
    </xf>
    <xf numFmtId="0" fontId="56" fillId="5" borderId="48" xfId="0" applyFont="1" applyFill="1" applyBorder="1" applyAlignment="1">
      <alignment horizontal="center"/>
    </xf>
    <xf numFmtId="0" fontId="56" fillId="13" borderId="48" xfId="0" applyFont="1" applyFill="1" applyBorder="1" applyAlignment="1">
      <alignment horizontal="center"/>
    </xf>
    <xf numFmtId="0" fontId="3" fillId="5" borderId="50" xfId="0" applyFont="1" applyFill="1" applyBorder="1" applyAlignment="1">
      <alignment horizontal="center" vertical="center" wrapText="1"/>
    </xf>
    <xf numFmtId="0" fontId="0" fillId="5" borderId="48" xfId="0" applyFont="1" applyFill="1" applyBorder="1" applyAlignment="1">
      <alignment horizontal="center" vertical="center" wrapText="1"/>
    </xf>
    <xf numFmtId="0" fontId="0" fillId="13" borderId="48" xfId="0" applyFont="1" applyFill="1" applyBorder="1" applyAlignment="1">
      <alignment horizontal="center" vertical="center" wrapText="1"/>
    </xf>
    <xf numFmtId="0" fontId="0" fillId="15" borderId="4" xfId="0" applyNumberFormat="1" applyFont="1" applyFill="1" applyBorder="1" applyAlignment="1">
      <alignment horizontal="center" vertical="center" wrapText="1"/>
    </xf>
    <xf numFmtId="0" fontId="0" fillId="15" borderId="4" xfId="0" applyFont="1" applyFill="1" applyBorder="1" applyAlignment="1">
      <alignment horizontal="center" vertical="center" wrapText="1"/>
    </xf>
    <xf numFmtId="0" fontId="0" fillId="20" borderId="4" xfId="0" applyFont="1" applyFill="1" applyBorder="1" applyAlignment="1">
      <alignment horizontal="center" vertical="center" wrapText="1"/>
    </xf>
    <xf numFmtId="0" fontId="0" fillId="20" borderId="21" xfId="0" applyFont="1" applyFill="1" applyBorder="1" applyAlignment="1">
      <alignment horizontal="center" vertical="center" wrapText="1"/>
    </xf>
    <xf numFmtId="0" fontId="0" fillId="20" borderId="21" xfId="0" applyNumberFormat="1" applyFont="1" applyFill="1" applyBorder="1" applyAlignment="1">
      <alignment horizontal="center" vertical="center" wrapText="1"/>
    </xf>
    <xf numFmtId="0" fontId="3" fillId="5" borderId="27" xfId="0" applyFont="1" applyFill="1" applyBorder="1" applyAlignment="1">
      <alignment horizontal="center"/>
    </xf>
    <xf numFmtId="0" fontId="0" fillId="15" borderId="18" xfId="0" applyNumberFormat="1" applyFont="1" applyFill="1" applyBorder="1" applyAlignment="1">
      <alignment horizontal="center"/>
    </xf>
    <xf numFmtId="0" fontId="0" fillId="20" borderId="18" xfId="0" applyFont="1" applyFill="1" applyBorder="1" applyAlignment="1">
      <alignment horizontal="center"/>
    </xf>
    <xf numFmtId="0" fontId="0" fillId="20" borderId="28" xfId="0" applyFont="1" applyFill="1" applyBorder="1" applyAlignment="1">
      <alignment horizontal="center"/>
    </xf>
    <xf numFmtId="0" fontId="0" fillId="20" borderId="28" xfId="0" applyNumberFormat="1" applyFont="1" applyFill="1" applyBorder="1" applyAlignment="1">
      <alignment horizontal="center"/>
    </xf>
    <xf numFmtId="0" fontId="0" fillId="10" borderId="4" xfId="0" applyFont="1" applyFill="1" applyBorder="1" applyAlignment="1">
      <alignment horizontal="center" vertical="center"/>
    </xf>
    <xf numFmtId="0" fontId="6" fillId="14" borderId="4" xfId="0" applyFont="1" applyFill="1" applyBorder="1" applyAlignment="1">
      <alignment horizontal="center" vertical="center"/>
    </xf>
    <xf numFmtId="0" fontId="6" fillId="20" borderId="4" xfId="0" applyNumberFormat="1" applyFont="1" applyFill="1" applyBorder="1" applyAlignment="1">
      <alignment horizontal="center" vertical="center"/>
    </xf>
    <xf numFmtId="0" fontId="0" fillId="0" borderId="0" xfId="0" applyFont="1"/>
    <xf numFmtId="0" fontId="0" fillId="20" borderId="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 textRotation="45"/>
    </xf>
    <xf numFmtId="0" fontId="3" fillId="5" borderId="55" xfId="0" applyFont="1" applyFill="1" applyBorder="1" applyAlignment="1">
      <alignment horizontal="center" vertical="center"/>
    </xf>
    <xf numFmtId="0" fontId="0" fillId="5" borderId="56" xfId="0" applyFont="1" applyFill="1" applyBorder="1" applyAlignment="1">
      <alignment horizontal="center" vertical="center"/>
    </xf>
    <xf numFmtId="0" fontId="0" fillId="13" borderId="56" xfId="0" applyNumberFormat="1" applyFont="1" applyFill="1" applyBorder="1" applyAlignment="1">
      <alignment horizontal="center" vertical="center"/>
    </xf>
    <xf numFmtId="0" fontId="0" fillId="14" borderId="56" xfId="0" applyFont="1" applyFill="1" applyBorder="1" applyAlignment="1">
      <alignment horizontal="center" vertical="center"/>
    </xf>
    <xf numFmtId="0" fontId="0" fillId="19" borderId="56" xfId="0" applyFont="1" applyFill="1" applyBorder="1" applyAlignment="1">
      <alignment horizontal="center" vertical="center"/>
    </xf>
    <xf numFmtId="0" fontId="0" fillId="15" borderId="56" xfId="0" applyFont="1" applyFill="1" applyBorder="1" applyAlignment="1">
      <alignment horizontal="center" vertical="center"/>
    </xf>
    <xf numFmtId="0" fontId="0" fillId="15" borderId="65" xfId="0" applyFont="1" applyFill="1" applyBorder="1" applyAlignment="1">
      <alignment horizontal="center" vertical="center"/>
    </xf>
    <xf numFmtId="0" fontId="0" fillId="20" borderId="5" xfId="0" applyFont="1" applyFill="1" applyBorder="1" applyAlignment="1">
      <alignment horizontal="center" vertical="center"/>
    </xf>
    <xf numFmtId="0" fontId="0" fillId="20" borderId="57" xfId="0" applyFont="1" applyFill="1" applyBorder="1" applyAlignment="1">
      <alignment horizontal="center" vertical="center"/>
    </xf>
    <xf numFmtId="0" fontId="0" fillId="20" borderId="31" xfId="0" applyFont="1" applyFill="1" applyBorder="1" applyAlignment="1">
      <alignment horizontal="center" vertical="center"/>
    </xf>
    <xf numFmtId="0" fontId="3" fillId="5" borderId="29" xfId="0" applyFont="1" applyFill="1" applyBorder="1" applyAlignment="1">
      <alignment horizontal="center" vertical="center"/>
    </xf>
    <xf numFmtId="0" fontId="0" fillId="13" borderId="42" xfId="0" applyNumberFormat="1" applyFont="1" applyFill="1" applyBorder="1" applyAlignment="1">
      <alignment horizontal="center" vertical="center"/>
    </xf>
    <xf numFmtId="0" fontId="0" fillId="14" borderId="42" xfId="0" applyFont="1" applyFill="1" applyBorder="1" applyAlignment="1">
      <alignment horizontal="center" vertical="center"/>
    </xf>
    <xf numFmtId="0" fontId="0" fillId="19" borderId="42" xfId="0" applyFont="1" applyFill="1" applyBorder="1" applyAlignment="1">
      <alignment horizontal="center" vertical="center"/>
    </xf>
    <xf numFmtId="0" fontId="0" fillId="15" borderId="42" xfId="0" applyFont="1" applyFill="1" applyBorder="1" applyAlignment="1">
      <alignment horizontal="center" vertical="center"/>
    </xf>
    <xf numFmtId="0" fontId="0" fillId="20" borderId="42" xfId="0" applyFont="1" applyFill="1" applyBorder="1" applyAlignment="1">
      <alignment horizontal="center" vertical="center"/>
    </xf>
    <xf numFmtId="0" fontId="3" fillId="5" borderId="51" xfId="0" applyFont="1" applyFill="1" applyBorder="1" applyAlignment="1">
      <alignment horizontal="center" vertical="center"/>
    </xf>
    <xf numFmtId="0" fontId="0" fillId="5" borderId="49" xfId="0" applyFont="1" applyFill="1" applyBorder="1" applyAlignment="1">
      <alignment horizontal="center" vertical="center"/>
    </xf>
    <xf numFmtId="0" fontId="0" fillId="13" borderId="49" xfId="0" applyNumberFormat="1" applyFont="1" applyFill="1" applyBorder="1" applyAlignment="1">
      <alignment horizontal="center" vertical="center"/>
    </xf>
    <xf numFmtId="0" fontId="0" fillId="14" borderId="49" xfId="0" applyFont="1" applyFill="1" applyBorder="1" applyAlignment="1">
      <alignment horizontal="center" vertical="center"/>
    </xf>
    <xf numFmtId="0" fontId="0" fillId="19" borderId="49" xfId="0" applyFont="1" applyFill="1" applyBorder="1" applyAlignment="1">
      <alignment horizontal="center" vertical="center"/>
    </xf>
    <xf numFmtId="0" fontId="0" fillId="15" borderId="49" xfId="0" applyFont="1" applyFill="1" applyBorder="1" applyAlignment="1">
      <alignment horizontal="center" vertical="center"/>
    </xf>
    <xf numFmtId="0" fontId="0" fillId="20" borderId="12" xfId="0" applyFont="1" applyFill="1" applyBorder="1" applyAlignment="1">
      <alignment horizontal="center" vertical="center"/>
    </xf>
    <xf numFmtId="0" fontId="0" fillId="20" borderId="44" xfId="0" applyFont="1" applyFill="1" applyBorder="1" applyAlignment="1">
      <alignment horizontal="center" vertical="center"/>
    </xf>
    <xf numFmtId="0" fontId="0" fillId="15" borderId="8" xfId="0" applyFont="1" applyFill="1" applyBorder="1" applyAlignment="1">
      <alignment horizontal="center" vertical="center"/>
    </xf>
    <xf numFmtId="0" fontId="3" fillId="5" borderId="68" xfId="0" applyFont="1" applyFill="1" applyBorder="1" applyAlignment="1">
      <alignment horizontal="center" vertical="center"/>
    </xf>
    <xf numFmtId="0" fontId="0" fillId="13" borderId="69" xfId="0" applyNumberFormat="1" applyFont="1" applyFill="1" applyBorder="1" applyAlignment="1">
      <alignment horizontal="center" vertical="center"/>
    </xf>
    <xf numFmtId="0" fontId="0" fillId="14" borderId="69" xfId="0" applyFont="1" applyFill="1" applyBorder="1" applyAlignment="1">
      <alignment horizontal="center" vertical="center"/>
    </xf>
    <xf numFmtId="0" fontId="0" fillId="19" borderId="69" xfId="0" applyFont="1" applyFill="1" applyBorder="1" applyAlignment="1">
      <alignment horizontal="center" vertical="center"/>
    </xf>
    <xf numFmtId="0" fontId="0" fillId="15" borderId="69" xfId="0" applyFont="1" applyFill="1" applyBorder="1" applyAlignment="1">
      <alignment horizontal="center" vertical="center"/>
    </xf>
    <xf numFmtId="0" fontId="0" fillId="20" borderId="69" xfId="0" applyFont="1" applyFill="1" applyBorder="1" applyAlignment="1">
      <alignment horizontal="center" vertical="center"/>
    </xf>
    <xf numFmtId="0" fontId="0" fillId="20" borderId="67" xfId="0" applyFont="1" applyFill="1" applyBorder="1" applyAlignment="1">
      <alignment horizontal="center" vertical="center"/>
    </xf>
    <xf numFmtId="0" fontId="0" fillId="5" borderId="15" xfId="0" applyFont="1" applyFill="1" applyBorder="1" applyAlignment="1">
      <alignment horizontal="center" vertical="center"/>
    </xf>
    <xf numFmtId="0" fontId="57" fillId="64" borderId="4" xfId="0" applyFont="1" applyFill="1" applyBorder="1" applyAlignment="1">
      <alignment horizontal="center" vertical="center"/>
    </xf>
    <xf numFmtId="0" fontId="59" fillId="19" borderId="21" xfId="0" applyFont="1" applyFill="1" applyBorder="1" applyAlignment="1">
      <alignment horizontal="center" vertical="center"/>
    </xf>
    <xf numFmtId="0" fontId="11" fillId="20" borderId="4" xfId="0" applyFont="1" applyFill="1" applyBorder="1" applyAlignment="1">
      <alignment horizontal="center" vertical="center"/>
    </xf>
    <xf numFmtId="0" fontId="13" fillId="20" borderId="12" xfId="0" applyNumberFormat="1" applyFont="1" applyFill="1" applyBorder="1" applyAlignment="1">
      <alignment horizontal="center" vertical="center"/>
    </xf>
    <xf numFmtId="0" fontId="0" fillId="5" borderId="27" xfId="0" applyNumberFormat="1" applyFont="1" applyFill="1" applyBorder="1" applyAlignment="1">
      <alignment horizontal="center" vertical="center"/>
    </xf>
    <xf numFmtId="0" fontId="0" fillId="5" borderId="27" xfId="0" applyFont="1" applyFill="1" applyBorder="1" applyAlignment="1">
      <alignment horizontal="center" vertical="center"/>
    </xf>
    <xf numFmtId="0" fontId="0" fillId="19" borderId="18" xfId="0" applyFill="1" applyBorder="1" applyAlignment="1">
      <alignment horizontal="center" vertical="center"/>
    </xf>
    <xf numFmtId="0" fontId="11" fillId="20" borderId="18" xfId="0" applyNumberFormat="1" applyFont="1" applyFill="1" applyBorder="1" applyAlignment="1">
      <alignment horizontal="center" vertical="center"/>
    </xf>
    <xf numFmtId="0" fontId="0" fillId="20" borderId="18" xfId="0" applyNumberFormat="1" applyFont="1" applyFill="1" applyBorder="1" applyAlignment="1">
      <alignment horizontal="center" vertical="center"/>
    </xf>
    <xf numFmtId="0" fontId="57" fillId="64" borderId="8" xfId="0" applyFont="1" applyFill="1" applyBorder="1" applyAlignment="1">
      <alignment horizontal="center" vertical="center"/>
    </xf>
    <xf numFmtId="0" fontId="3" fillId="5" borderId="19" xfId="0" applyFont="1" applyFill="1" applyBorder="1" applyAlignment="1">
      <alignment horizontal="center" vertical="center"/>
    </xf>
    <xf numFmtId="0" fontId="0" fillId="5" borderId="19" xfId="0" applyFont="1" applyFill="1" applyBorder="1" applyAlignment="1">
      <alignment horizontal="center" vertical="center"/>
    </xf>
    <xf numFmtId="0" fontId="0" fillId="5" borderId="19" xfId="0" applyNumberFormat="1" applyFont="1" applyFill="1" applyBorder="1" applyAlignment="1">
      <alignment horizontal="center" vertical="center"/>
    </xf>
    <xf numFmtId="0" fontId="57" fillId="64" borderId="12" xfId="0" applyFont="1" applyFill="1" applyBorder="1" applyAlignment="1">
      <alignment horizontal="center" vertical="center"/>
    </xf>
    <xf numFmtId="0" fontId="0" fillId="13" borderId="5" xfId="0" applyFill="1" applyBorder="1" applyAlignment="1">
      <alignment horizontal="center" vertical="center"/>
    </xf>
    <xf numFmtId="0" fontId="0" fillId="13" borderId="5" xfId="0" applyNumberFormat="1" applyFill="1" applyBorder="1" applyAlignment="1">
      <alignment horizontal="center" vertical="center"/>
    </xf>
    <xf numFmtId="0" fontId="59" fillId="19" borderId="57" xfId="0" applyFont="1" applyFill="1" applyBorder="1" applyAlignment="1">
      <alignment horizontal="center" vertical="center"/>
    </xf>
    <xf numFmtId="0" fontId="0" fillId="19" borderId="57" xfId="0" applyFill="1" applyBorder="1" applyAlignment="1">
      <alignment horizontal="center" vertical="center"/>
    </xf>
    <xf numFmtId="0" fontId="0" fillId="19" borderId="5" xfId="0" applyFill="1" applyBorder="1" applyAlignment="1">
      <alignment horizontal="center" vertical="center"/>
    </xf>
    <xf numFmtId="0" fontId="0" fillId="15" borderId="5" xfId="0" applyFill="1" applyBorder="1" applyAlignment="1">
      <alignment horizontal="center" vertical="center"/>
    </xf>
    <xf numFmtId="0" fontId="11" fillId="20" borderId="5" xfId="0" applyNumberFormat="1" applyFont="1" applyFill="1" applyBorder="1" applyAlignment="1">
      <alignment horizontal="center" vertical="center"/>
    </xf>
    <xf numFmtId="0" fontId="7" fillId="16" borderId="31" xfId="0" applyFont="1" applyFill="1" applyBorder="1" applyAlignment="1">
      <alignment horizontal="center"/>
    </xf>
    <xf numFmtId="0" fontId="7" fillId="16" borderId="0" xfId="0" applyFont="1" applyFill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7" fillId="11" borderId="53" xfId="0" applyFont="1" applyFill="1" applyBorder="1" applyAlignment="1">
      <alignment horizontal="center"/>
    </xf>
    <xf numFmtId="0" fontId="7" fillId="11" borderId="24" xfId="0" applyFont="1" applyFill="1" applyBorder="1" applyAlignment="1">
      <alignment horizontal="center"/>
    </xf>
    <xf numFmtId="0" fontId="7" fillId="11" borderId="54" xfId="0" applyFont="1" applyFill="1" applyBorder="1" applyAlignment="1">
      <alignment horizontal="center"/>
    </xf>
    <xf numFmtId="0" fontId="7" fillId="62" borderId="4" xfId="0" applyFont="1" applyFill="1" applyBorder="1" applyAlignment="1">
      <alignment horizontal="center"/>
    </xf>
    <xf numFmtId="0" fontId="7" fillId="62" borderId="21" xfId="0" applyFont="1" applyFill="1" applyBorder="1" applyAlignment="1">
      <alignment horizontal="center"/>
    </xf>
    <xf numFmtId="0" fontId="7" fillId="12" borderId="4" xfId="0" applyFont="1" applyFill="1" applyBorder="1" applyAlignment="1">
      <alignment horizontal="center"/>
    </xf>
    <xf numFmtId="0" fontId="7" fillId="9" borderId="24" xfId="0" applyFont="1" applyFill="1" applyBorder="1" applyAlignment="1">
      <alignment horizontal="center"/>
    </xf>
    <xf numFmtId="0" fontId="7" fillId="9" borderId="17" xfId="0" applyFont="1" applyFill="1" applyBorder="1" applyAlignment="1">
      <alignment horizontal="center"/>
    </xf>
    <xf numFmtId="0" fontId="7" fillId="18" borderId="53" xfId="0" applyFont="1" applyFill="1" applyBorder="1" applyAlignment="1">
      <alignment horizontal="center"/>
    </xf>
    <xf numFmtId="0" fontId="7" fillId="18" borderId="24" xfId="0" applyFont="1" applyFill="1" applyBorder="1" applyAlignment="1">
      <alignment horizontal="center"/>
    </xf>
    <xf numFmtId="0" fontId="7" fillId="18" borderId="54" xfId="0" applyFont="1" applyFill="1" applyBorder="1" applyAlignment="1">
      <alignment horizontal="center"/>
    </xf>
    <xf numFmtId="0" fontId="6" fillId="0" borderId="0" xfId="0" applyFont="1" applyAlignment="1">
      <alignment wrapText="1"/>
    </xf>
    <xf numFmtId="0" fontId="6" fillId="0" borderId="0" xfId="0" applyFont="1" applyBorder="1" applyAlignment="1"/>
    <xf numFmtId="0" fontId="6" fillId="0" borderId="25" xfId="0" applyFont="1" applyBorder="1" applyAlignment="1">
      <alignment wrapText="1"/>
    </xf>
  </cellXfs>
  <cellStyles count="37030">
    <cellStyle name="20% - Accent1" xfId="21" builtinId="30" customBuiltin="1"/>
    <cellStyle name="20% - Accent1 10" xfId="530"/>
    <cellStyle name="20% - Accent1 10 2" xfId="939"/>
    <cellStyle name="20% - Accent1 10 2 2" xfId="971"/>
    <cellStyle name="20% - Accent1 10 2 2 2" xfId="3447"/>
    <cellStyle name="20% - Accent1 10 2 2 2 2" xfId="9337"/>
    <cellStyle name="20% - Accent1 10 2 2 2 2 2" xfId="21276"/>
    <cellStyle name="20% - Accent1 10 2 2 2 3" xfId="15386"/>
    <cellStyle name="20% - Accent1 10 2 2 3" xfId="7029"/>
    <cellStyle name="20% - Accent1 10 2 2 3 2" xfId="18968"/>
    <cellStyle name="20% - Accent1 10 2 2 4" xfId="12910"/>
    <cellStyle name="20% - Accent1 10 2 3" xfId="3416"/>
    <cellStyle name="20% - Accent1 10 2 3 2" xfId="9306"/>
    <cellStyle name="20% - Accent1 10 2 3 2 2" xfId="21245"/>
    <cellStyle name="20% - Accent1 10 2 3 3" xfId="15355"/>
    <cellStyle name="20% - Accent1 10 2 4" xfId="6998"/>
    <cellStyle name="20% - Accent1 10 2 4 2" xfId="18937"/>
    <cellStyle name="20% - Accent1 10 2 5" xfId="12879"/>
    <cellStyle name="20% - Accent1 10 3" xfId="970"/>
    <cellStyle name="20% - Accent1 10 3 2" xfId="3446"/>
    <cellStyle name="20% - Accent1 10 3 2 2" xfId="9336"/>
    <cellStyle name="20% - Accent1 10 3 2 2 2" xfId="21275"/>
    <cellStyle name="20% - Accent1 10 3 2 3" xfId="15385"/>
    <cellStyle name="20% - Accent1 10 3 3" xfId="7028"/>
    <cellStyle name="20% - Accent1 10 3 3 2" xfId="18967"/>
    <cellStyle name="20% - Accent1 10 3 4" xfId="12909"/>
    <cellStyle name="20% - Accent1 10 4" xfId="3008"/>
    <cellStyle name="20% - Accent1 10 4 2" xfId="8898"/>
    <cellStyle name="20% - Accent1 10 4 2 2" xfId="20837"/>
    <cellStyle name="20% - Accent1 10 4 3" xfId="14947"/>
    <cellStyle name="20% - Accent1 10 5" xfId="6590"/>
    <cellStyle name="20% - Accent1 10 5 2" xfId="18529"/>
    <cellStyle name="20% - Accent1 10 6" xfId="12471"/>
    <cellStyle name="20% - Accent1 11" xfId="339"/>
    <cellStyle name="20% - Accent1 11 2" xfId="796"/>
    <cellStyle name="20% - Accent1 11 2 2" xfId="973"/>
    <cellStyle name="20% - Accent1 11 2 2 2" xfId="3449"/>
    <cellStyle name="20% - Accent1 11 2 2 2 2" xfId="9339"/>
    <cellStyle name="20% - Accent1 11 2 2 2 2 2" xfId="21278"/>
    <cellStyle name="20% - Accent1 11 2 2 2 3" xfId="15388"/>
    <cellStyle name="20% - Accent1 11 2 2 3" xfId="7031"/>
    <cellStyle name="20% - Accent1 11 2 2 3 2" xfId="18970"/>
    <cellStyle name="20% - Accent1 11 2 2 4" xfId="12912"/>
    <cellStyle name="20% - Accent1 11 2 3" xfId="3273"/>
    <cellStyle name="20% - Accent1 11 2 3 2" xfId="9163"/>
    <cellStyle name="20% - Accent1 11 2 3 2 2" xfId="21102"/>
    <cellStyle name="20% - Accent1 11 2 3 3" xfId="15212"/>
    <cellStyle name="20% - Accent1 11 2 4" xfId="6855"/>
    <cellStyle name="20% - Accent1 11 2 4 2" xfId="18794"/>
    <cellStyle name="20% - Accent1 11 2 5" xfId="12736"/>
    <cellStyle name="20% - Accent1 11 3" xfId="972"/>
    <cellStyle name="20% - Accent1 11 3 2" xfId="3448"/>
    <cellStyle name="20% - Accent1 11 3 2 2" xfId="9338"/>
    <cellStyle name="20% - Accent1 11 3 2 2 2" xfId="21277"/>
    <cellStyle name="20% - Accent1 11 3 2 3" xfId="15387"/>
    <cellStyle name="20% - Accent1 11 3 3" xfId="7030"/>
    <cellStyle name="20% - Accent1 11 3 3 2" xfId="18969"/>
    <cellStyle name="20% - Accent1 11 3 4" xfId="12911"/>
    <cellStyle name="20% - Accent1 11 4" xfId="2867"/>
    <cellStyle name="20% - Accent1 11 4 2" xfId="8757"/>
    <cellStyle name="20% - Accent1 11 4 2 2" xfId="20696"/>
    <cellStyle name="20% - Accent1 11 4 3" xfId="14806"/>
    <cellStyle name="20% - Accent1 11 5" xfId="6449"/>
    <cellStyle name="20% - Accent1 11 5 2" xfId="18388"/>
    <cellStyle name="20% - Accent1 11 6" xfId="12316"/>
    <cellStyle name="20% - Accent1 12" xfId="544"/>
    <cellStyle name="20% - Accent1 12 2" xfId="974"/>
    <cellStyle name="20% - Accent1 12 2 2" xfId="3450"/>
    <cellStyle name="20% - Accent1 12 2 2 2" xfId="9340"/>
    <cellStyle name="20% - Accent1 12 2 2 2 2" xfId="21279"/>
    <cellStyle name="20% - Accent1 12 2 2 3" xfId="15389"/>
    <cellStyle name="20% - Accent1 12 2 3" xfId="7032"/>
    <cellStyle name="20% - Accent1 12 2 3 2" xfId="18971"/>
    <cellStyle name="20% - Accent1 12 2 4" xfId="12913"/>
    <cellStyle name="20% - Accent1 12 3" xfId="3021"/>
    <cellStyle name="20% - Accent1 12 3 2" xfId="8911"/>
    <cellStyle name="20% - Accent1 12 3 2 2" xfId="20850"/>
    <cellStyle name="20% - Accent1 12 3 3" xfId="14960"/>
    <cellStyle name="20% - Accent1 12 4" xfId="6603"/>
    <cellStyle name="20% - Accent1 12 4 2" xfId="18542"/>
    <cellStyle name="20% - Accent1 12 5" xfId="12484"/>
    <cellStyle name="20% - Accent1 13" xfId="2622"/>
    <cellStyle name="20% - Accent1 13 2" xfId="8512"/>
    <cellStyle name="20% - Accent1 13 2 2" xfId="20451"/>
    <cellStyle name="20% - Accent1 13 3" xfId="14561"/>
    <cellStyle name="20% - Accent1 14" xfId="6204"/>
    <cellStyle name="20% - Accent1 14 2" xfId="18143"/>
    <cellStyle name="20% - Accent1 15" xfId="12100"/>
    <cellStyle name="20% - Accent1 2" xfId="53"/>
    <cellStyle name="20% - Accent1 2 2" xfId="140"/>
    <cellStyle name="20% - Accent1 2 2 2" xfId="254"/>
    <cellStyle name="20% - Accent1 2 2 2 2" xfId="730"/>
    <cellStyle name="20% - Accent1 2 2 2 2 2" xfId="978"/>
    <cellStyle name="20% - Accent1 2 2 2 2 2 2" xfId="3454"/>
    <cellStyle name="20% - Accent1 2 2 2 2 2 2 2" xfId="9344"/>
    <cellStyle name="20% - Accent1 2 2 2 2 2 2 2 2" xfId="21283"/>
    <cellStyle name="20% - Accent1 2 2 2 2 2 2 3" xfId="15393"/>
    <cellStyle name="20% - Accent1 2 2 2 2 2 3" xfId="7036"/>
    <cellStyle name="20% - Accent1 2 2 2 2 2 3 2" xfId="18975"/>
    <cellStyle name="20% - Accent1 2 2 2 2 2 4" xfId="12917"/>
    <cellStyle name="20% - Accent1 2 2 2 2 3" xfId="3207"/>
    <cellStyle name="20% - Accent1 2 2 2 2 3 2" xfId="9097"/>
    <cellStyle name="20% - Accent1 2 2 2 2 3 2 2" xfId="21036"/>
    <cellStyle name="20% - Accent1 2 2 2 2 3 3" xfId="15146"/>
    <cellStyle name="20% - Accent1 2 2 2 2 4" xfId="6789"/>
    <cellStyle name="20% - Accent1 2 2 2 2 4 2" xfId="18728"/>
    <cellStyle name="20% - Accent1 2 2 2 2 5" xfId="12670"/>
    <cellStyle name="20% - Accent1 2 2 2 3" xfId="977"/>
    <cellStyle name="20% - Accent1 2 2 2 3 2" xfId="3453"/>
    <cellStyle name="20% - Accent1 2 2 2 3 2 2" xfId="9343"/>
    <cellStyle name="20% - Accent1 2 2 2 3 2 2 2" xfId="21282"/>
    <cellStyle name="20% - Accent1 2 2 2 3 2 3" xfId="15392"/>
    <cellStyle name="20% - Accent1 2 2 2 3 3" xfId="7035"/>
    <cellStyle name="20% - Accent1 2 2 2 3 3 2" xfId="18974"/>
    <cellStyle name="20% - Accent1 2 2 2 3 4" xfId="12916"/>
    <cellStyle name="20% - Accent1 2 2 2 4" xfId="2801"/>
    <cellStyle name="20% - Accent1 2 2 2 4 2" xfId="8691"/>
    <cellStyle name="20% - Accent1 2 2 2 4 2 2" xfId="20630"/>
    <cellStyle name="20% - Accent1 2 2 2 4 3" xfId="14740"/>
    <cellStyle name="20% - Accent1 2 2 2 5" xfId="6383"/>
    <cellStyle name="20% - Accent1 2 2 2 5 2" xfId="18322"/>
    <cellStyle name="20% - Accent1 2 2 2 6" xfId="12270"/>
    <cellStyle name="20% - Accent1 2 2 3" xfId="394"/>
    <cellStyle name="20% - Accent1 2 2 3 2" xfId="835"/>
    <cellStyle name="20% - Accent1 2 2 3 2 2" xfId="980"/>
    <cellStyle name="20% - Accent1 2 2 3 2 2 2" xfId="3456"/>
    <cellStyle name="20% - Accent1 2 2 3 2 2 2 2" xfId="9346"/>
    <cellStyle name="20% - Accent1 2 2 3 2 2 2 2 2" xfId="21285"/>
    <cellStyle name="20% - Accent1 2 2 3 2 2 2 3" xfId="15395"/>
    <cellStyle name="20% - Accent1 2 2 3 2 2 3" xfId="7038"/>
    <cellStyle name="20% - Accent1 2 2 3 2 2 3 2" xfId="18977"/>
    <cellStyle name="20% - Accent1 2 2 3 2 2 4" xfId="12919"/>
    <cellStyle name="20% - Accent1 2 2 3 2 3" xfId="3312"/>
    <cellStyle name="20% - Accent1 2 2 3 2 3 2" xfId="9202"/>
    <cellStyle name="20% - Accent1 2 2 3 2 3 2 2" xfId="21141"/>
    <cellStyle name="20% - Accent1 2 2 3 2 3 3" xfId="15251"/>
    <cellStyle name="20% - Accent1 2 2 3 2 4" xfId="6894"/>
    <cellStyle name="20% - Accent1 2 2 3 2 4 2" xfId="18833"/>
    <cellStyle name="20% - Accent1 2 2 3 2 5" xfId="12775"/>
    <cellStyle name="20% - Accent1 2 2 3 3" xfId="979"/>
    <cellStyle name="20% - Accent1 2 2 3 3 2" xfId="3455"/>
    <cellStyle name="20% - Accent1 2 2 3 3 2 2" xfId="9345"/>
    <cellStyle name="20% - Accent1 2 2 3 3 2 2 2" xfId="21284"/>
    <cellStyle name="20% - Accent1 2 2 3 3 2 3" xfId="15394"/>
    <cellStyle name="20% - Accent1 2 2 3 3 3" xfId="7037"/>
    <cellStyle name="20% - Accent1 2 2 3 3 3 2" xfId="18976"/>
    <cellStyle name="20% - Accent1 2 2 3 3 4" xfId="12918"/>
    <cellStyle name="20% - Accent1 2 2 3 4" xfId="2905"/>
    <cellStyle name="20% - Accent1 2 2 3 4 2" xfId="8795"/>
    <cellStyle name="20% - Accent1 2 2 3 4 2 2" xfId="20734"/>
    <cellStyle name="20% - Accent1 2 2 3 4 3" xfId="14844"/>
    <cellStyle name="20% - Accent1 2 2 3 5" xfId="6487"/>
    <cellStyle name="20% - Accent1 2 2 3 5 2" xfId="18426"/>
    <cellStyle name="20% - Accent1 2 2 3 6" xfId="12361"/>
    <cellStyle name="20% - Accent1 2 2 4" xfId="619"/>
    <cellStyle name="20% - Accent1 2 2 4 2" xfId="981"/>
    <cellStyle name="20% - Accent1 2 2 4 2 2" xfId="3457"/>
    <cellStyle name="20% - Accent1 2 2 4 2 2 2" xfId="9347"/>
    <cellStyle name="20% - Accent1 2 2 4 2 2 2 2" xfId="21286"/>
    <cellStyle name="20% - Accent1 2 2 4 2 2 3" xfId="15396"/>
    <cellStyle name="20% - Accent1 2 2 4 2 3" xfId="7039"/>
    <cellStyle name="20% - Accent1 2 2 4 2 3 2" xfId="18978"/>
    <cellStyle name="20% - Accent1 2 2 4 2 4" xfId="12920"/>
    <cellStyle name="20% - Accent1 2 2 4 3" xfId="3096"/>
    <cellStyle name="20% - Accent1 2 2 4 3 2" xfId="8986"/>
    <cellStyle name="20% - Accent1 2 2 4 3 2 2" xfId="20925"/>
    <cellStyle name="20% - Accent1 2 2 4 3 3" xfId="15035"/>
    <cellStyle name="20% - Accent1 2 2 4 4" xfId="6678"/>
    <cellStyle name="20% - Accent1 2 2 4 4 2" xfId="18617"/>
    <cellStyle name="20% - Accent1 2 2 4 5" xfId="12559"/>
    <cellStyle name="20% - Accent1 2 2 5" xfId="976"/>
    <cellStyle name="20% - Accent1 2 2 5 2" xfId="3452"/>
    <cellStyle name="20% - Accent1 2 2 5 2 2" xfId="9342"/>
    <cellStyle name="20% - Accent1 2 2 5 2 2 2" xfId="21281"/>
    <cellStyle name="20% - Accent1 2 2 5 2 3" xfId="15391"/>
    <cellStyle name="20% - Accent1 2 2 5 3" xfId="7034"/>
    <cellStyle name="20% - Accent1 2 2 5 3 2" xfId="18973"/>
    <cellStyle name="20% - Accent1 2 2 5 4" xfId="12915"/>
    <cellStyle name="20% - Accent1 2 2 6" xfId="2690"/>
    <cellStyle name="20% - Accent1 2 2 6 2" xfId="8580"/>
    <cellStyle name="20% - Accent1 2 2 6 2 2" xfId="20519"/>
    <cellStyle name="20% - Accent1 2 2 6 3" xfId="14629"/>
    <cellStyle name="20% - Accent1 2 2 7" xfId="6272"/>
    <cellStyle name="20% - Accent1 2 2 7 2" xfId="18211"/>
    <cellStyle name="20% - Accent1 2 2 8" xfId="12175"/>
    <cellStyle name="20% - Accent1 2 3" xfId="204"/>
    <cellStyle name="20% - Accent1 2 3 2" xfId="464"/>
    <cellStyle name="20% - Accent1 2 3 2 2" xfId="874"/>
    <cellStyle name="20% - Accent1 2 3 2 2 2" xfId="984"/>
    <cellStyle name="20% - Accent1 2 3 2 2 2 2" xfId="3460"/>
    <cellStyle name="20% - Accent1 2 3 2 2 2 2 2" xfId="9350"/>
    <cellStyle name="20% - Accent1 2 3 2 2 2 2 2 2" xfId="21289"/>
    <cellStyle name="20% - Accent1 2 3 2 2 2 2 3" xfId="15399"/>
    <cellStyle name="20% - Accent1 2 3 2 2 2 3" xfId="7042"/>
    <cellStyle name="20% - Accent1 2 3 2 2 2 3 2" xfId="18981"/>
    <cellStyle name="20% - Accent1 2 3 2 2 2 4" xfId="12923"/>
    <cellStyle name="20% - Accent1 2 3 2 2 3" xfId="3351"/>
    <cellStyle name="20% - Accent1 2 3 2 2 3 2" xfId="9241"/>
    <cellStyle name="20% - Accent1 2 3 2 2 3 2 2" xfId="21180"/>
    <cellStyle name="20% - Accent1 2 3 2 2 3 3" xfId="15290"/>
    <cellStyle name="20% - Accent1 2 3 2 2 4" xfId="6933"/>
    <cellStyle name="20% - Accent1 2 3 2 2 4 2" xfId="18872"/>
    <cellStyle name="20% - Accent1 2 3 2 2 5" xfId="12814"/>
    <cellStyle name="20% - Accent1 2 3 2 3" xfId="983"/>
    <cellStyle name="20% - Accent1 2 3 2 3 2" xfId="3459"/>
    <cellStyle name="20% - Accent1 2 3 2 3 2 2" xfId="9349"/>
    <cellStyle name="20% - Accent1 2 3 2 3 2 2 2" xfId="21288"/>
    <cellStyle name="20% - Accent1 2 3 2 3 2 3" xfId="15398"/>
    <cellStyle name="20% - Accent1 2 3 2 3 3" xfId="7041"/>
    <cellStyle name="20% - Accent1 2 3 2 3 3 2" xfId="18980"/>
    <cellStyle name="20% - Accent1 2 3 2 3 4" xfId="12922"/>
    <cellStyle name="20% - Accent1 2 3 2 4" xfId="2943"/>
    <cellStyle name="20% - Accent1 2 3 2 4 2" xfId="8833"/>
    <cellStyle name="20% - Accent1 2 3 2 4 2 2" xfId="20772"/>
    <cellStyle name="20% - Accent1 2 3 2 4 3" xfId="14882"/>
    <cellStyle name="20% - Accent1 2 3 2 5" xfId="6525"/>
    <cellStyle name="20% - Accent1 2 3 2 5 2" xfId="18464"/>
    <cellStyle name="20% - Accent1 2 3 2 6" xfId="12406"/>
    <cellStyle name="20% - Accent1 2 3 3" xfId="680"/>
    <cellStyle name="20% - Accent1 2 3 3 2" xfId="985"/>
    <cellStyle name="20% - Accent1 2 3 3 2 2" xfId="3461"/>
    <cellStyle name="20% - Accent1 2 3 3 2 2 2" xfId="9351"/>
    <cellStyle name="20% - Accent1 2 3 3 2 2 2 2" xfId="21290"/>
    <cellStyle name="20% - Accent1 2 3 3 2 2 3" xfId="15400"/>
    <cellStyle name="20% - Accent1 2 3 3 2 3" xfId="7043"/>
    <cellStyle name="20% - Accent1 2 3 3 2 3 2" xfId="18982"/>
    <cellStyle name="20% - Accent1 2 3 3 2 4" xfId="12924"/>
    <cellStyle name="20% - Accent1 2 3 3 3" xfId="3157"/>
    <cellStyle name="20% - Accent1 2 3 3 3 2" xfId="9047"/>
    <cellStyle name="20% - Accent1 2 3 3 3 2 2" xfId="20986"/>
    <cellStyle name="20% - Accent1 2 3 3 3 3" xfId="15096"/>
    <cellStyle name="20% - Accent1 2 3 3 4" xfId="6739"/>
    <cellStyle name="20% - Accent1 2 3 3 4 2" xfId="18678"/>
    <cellStyle name="20% - Accent1 2 3 3 5" xfId="12620"/>
    <cellStyle name="20% - Accent1 2 3 4" xfId="982"/>
    <cellStyle name="20% - Accent1 2 3 4 2" xfId="3458"/>
    <cellStyle name="20% - Accent1 2 3 4 2 2" xfId="9348"/>
    <cellStyle name="20% - Accent1 2 3 4 2 2 2" xfId="21287"/>
    <cellStyle name="20% - Accent1 2 3 4 2 3" xfId="15397"/>
    <cellStyle name="20% - Accent1 2 3 4 3" xfId="7040"/>
    <cellStyle name="20% - Accent1 2 3 4 3 2" xfId="18979"/>
    <cellStyle name="20% - Accent1 2 3 4 4" xfId="12921"/>
    <cellStyle name="20% - Accent1 2 3 5" xfId="2751"/>
    <cellStyle name="20% - Accent1 2 3 5 2" xfId="8641"/>
    <cellStyle name="20% - Accent1 2 3 5 2 2" xfId="20580"/>
    <cellStyle name="20% - Accent1 2 3 5 3" xfId="14690"/>
    <cellStyle name="20% - Accent1 2 3 6" xfId="6333"/>
    <cellStyle name="20% - Accent1 2 3 6 2" xfId="18272"/>
    <cellStyle name="20% - Accent1 2 3 7" xfId="12226"/>
    <cellStyle name="20% - Accent1 2 4" xfId="365"/>
    <cellStyle name="20% - Accent1 2 4 2" xfId="810"/>
    <cellStyle name="20% - Accent1 2 4 2 2" xfId="987"/>
    <cellStyle name="20% - Accent1 2 4 2 2 2" xfId="3463"/>
    <cellStyle name="20% - Accent1 2 4 2 2 2 2" xfId="9353"/>
    <cellStyle name="20% - Accent1 2 4 2 2 2 2 2" xfId="21292"/>
    <cellStyle name="20% - Accent1 2 4 2 2 2 3" xfId="15402"/>
    <cellStyle name="20% - Accent1 2 4 2 2 3" xfId="7045"/>
    <cellStyle name="20% - Accent1 2 4 2 2 3 2" xfId="18984"/>
    <cellStyle name="20% - Accent1 2 4 2 2 4" xfId="12926"/>
    <cellStyle name="20% - Accent1 2 4 2 3" xfId="3287"/>
    <cellStyle name="20% - Accent1 2 4 2 3 2" xfId="9177"/>
    <cellStyle name="20% - Accent1 2 4 2 3 2 2" xfId="21116"/>
    <cellStyle name="20% - Accent1 2 4 2 3 3" xfId="15226"/>
    <cellStyle name="20% - Accent1 2 4 2 4" xfId="6869"/>
    <cellStyle name="20% - Accent1 2 4 2 4 2" xfId="18808"/>
    <cellStyle name="20% - Accent1 2 4 2 5" xfId="12750"/>
    <cellStyle name="20% - Accent1 2 4 3" xfId="986"/>
    <cellStyle name="20% - Accent1 2 4 3 2" xfId="3462"/>
    <cellStyle name="20% - Accent1 2 4 3 2 2" xfId="9352"/>
    <cellStyle name="20% - Accent1 2 4 3 2 2 2" xfId="21291"/>
    <cellStyle name="20% - Accent1 2 4 3 2 3" xfId="15401"/>
    <cellStyle name="20% - Accent1 2 4 3 3" xfId="7044"/>
    <cellStyle name="20% - Accent1 2 4 3 3 2" xfId="18983"/>
    <cellStyle name="20% - Accent1 2 4 3 4" xfId="12925"/>
    <cellStyle name="20% - Accent1 2 4 4" xfId="2880"/>
    <cellStyle name="20% - Accent1 2 4 4 2" xfId="8770"/>
    <cellStyle name="20% - Accent1 2 4 4 2 2" xfId="20709"/>
    <cellStyle name="20% - Accent1 2 4 4 3" xfId="14819"/>
    <cellStyle name="20% - Accent1 2 4 5" xfId="6462"/>
    <cellStyle name="20% - Accent1 2 4 5 2" xfId="18401"/>
    <cellStyle name="20% - Accent1 2 4 6" xfId="12334"/>
    <cellStyle name="20% - Accent1 2 5" xfId="565"/>
    <cellStyle name="20% - Accent1 2 5 2" xfId="988"/>
    <cellStyle name="20% - Accent1 2 5 2 2" xfId="3464"/>
    <cellStyle name="20% - Accent1 2 5 2 2 2" xfId="9354"/>
    <cellStyle name="20% - Accent1 2 5 2 2 2 2" xfId="21293"/>
    <cellStyle name="20% - Accent1 2 5 2 2 3" xfId="15403"/>
    <cellStyle name="20% - Accent1 2 5 2 3" xfId="7046"/>
    <cellStyle name="20% - Accent1 2 5 2 3 2" xfId="18985"/>
    <cellStyle name="20% - Accent1 2 5 2 4" xfId="12927"/>
    <cellStyle name="20% - Accent1 2 5 3" xfId="3042"/>
    <cellStyle name="20% - Accent1 2 5 3 2" xfId="8932"/>
    <cellStyle name="20% - Accent1 2 5 3 2 2" xfId="20871"/>
    <cellStyle name="20% - Accent1 2 5 3 3" xfId="14981"/>
    <cellStyle name="20% - Accent1 2 5 4" xfId="6624"/>
    <cellStyle name="20% - Accent1 2 5 4 2" xfId="18563"/>
    <cellStyle name="20% - Accent1 2 5 5" xfId="12505"/>
    <cellStyle name="20% - Accent1 2 6" xfId="975"/>
    <cellStyle name="20% - Accent1 2 6 2" xfId="3451"/>
    <cellStyle name="20% - Accent1 2 6 2 2" xfId="9341"/>
    <cellStyle name="20% - Accent1 2 6 2 2 2" xfId="21280"/>
    <cellStyle name="20% - Accent1 2 6 2 3" xfId="15390"/>
    <cellStyle name="20% - Accent1 2 6 3" xfId="7033"/>
    <cellStyle name="20% - Accent1 2 6 3 2" xfId="18972"/>
    <cellStyle name="20% - Accent1 2 6 4" xfId="12914"/>
    <cellStyle name="20% - Accent1 2 7" xfId="2640"/>
    <cellStyle name="20% - Accent1 2 7 2" xfId="8530"/>
    <cellStyle name="20% - Accent1 2 7 2 2" xfId="20469"/>
    <cellStyle name="20% - Accent1 2 7 3" xfId="14579"/>
    <cellStyle name="20% - Accent1 2 8" xfId="6222"/>
    <cellStyle name="20% - Accent1 2 8 2" xfId="18161"/>
    <cellStyle name="20% - Accent1 2 9" xfId="12120"/>
    <cellStyle name="20% - Accent1 3" xfId="120"/>
    <cellStyle name="20% - Accent1 3 2" xfId="234"/>
    <cellStyle name="20% - Accent1 3 2 2" xfId="710"/>
    <cellStyle name="20% - Accent1 3 2 2 2" xfId="991"/>
    <cellStyle name="20% - Accent1 3 2 2 2 2" xfId="3467"/>
    <cellStyle name="20% - Accent1 3 2 2 2 2 2" xfId="9357"/>
    <cellStyle name="20% - Accent1 3 2 2 2 2 2 2" xfId="21296"/>
    <cellStyle name="20% - Accent1 3 2 2 2 2 3" xfId="15406"/>
    <cellStyle name="20% - Accent1 3 2 2 2 3" xfId="7049"/>
    <cellStyle name="20% - Accent1 3 2 2 2 3 2" xfId="18988"/>
    <cellStyle name="20% - Accent1 3 2 2 2 4" xfId="12930"/>
    <cellStyle name="20% - Accent1 3 2 2 3" xfId="3187"/>
    <cellStyle name="20% - Accent1 3 2 2 3 2" xfId="9077"/>
    <cellStyle name="20% - Accent1 3 2 2 3 2 2" xfId="21016"/>
    <cellStyle name="20% - Accent1 3 2 2 3 3" xfId="15126"/>
    <cellStyle name="20% - Accent1 3 2 2 4" xfId="6769"/>
    <cellStyle name="20% - Accent1 3 2 2 4 2" xfId="18708"/>
    <cellStyle name="20% - Accent1 3 2 2 5" xfId="12650"/>
    <cellStyle name="20% - Accent1 3 2 3" xfId="990"/>
    <cellStyle name="20% - Accent1 3 2 3 2" xfId="3466"/>
    <cellStyle name="20% - Accent1 3 2 3 2 2" xfId="9356"/>
    <cellStyle name="20% - Accent1 3 2 3 2 2 2" xfId="21295"/>
    <cellStyle name="20% - Accent1 3 2 3 2 3" xfId="15405"/>
    <cellStyle name="20% - Accent1 3 2 3 3" xfId="7048"/>
    <cellStyle name="20% - Accent1 3 2 3 3 2" xfId="18987"/>
    <cellStyle name="20% - Accent1 3 2 3 4" xfId="12929"/>
    <cellStyle name="20% - Accent1 3 2 4" xfId="2781"/>
    <cellStyle name="20% - Accent1 3 2 4 2" xfId="8671"/>
    <cellStyle name="20% - Accent1 3 2 4 2 2" xfId="20610"/>
    <cellStyle name="20% - Accent1 3 2 4 3" xfId="14720"/>
    <cellStyle name="20% - Accent1 3 2 5" xfId="6363"/>
    <cellStyle name="20% - Accent1 3 2 5 2" xfId="18302"/>
    <cellStyle name="20% - Accent1 3 2 6" xfId="12251"/>
    <cellStyle name="20% - Accent1 3 3" xfId="381"/>
    <cellStyle name="20% - Accent1 3 3 2" xfId="822"/>
    <cellStyle name="20% - Accent1 3 3 2 2" xfId="993"/>
    <cellStyle name="20% - Accent1 3 3 2 2 2" xfId="3469"/>
    <cellStyle name="20% - Accent1 3 3 2 2 2 2" xfId="9359"/>
    <cellStyle name="20% - Accent1 3 3 2 2 2 2 2" xfId="21298"/>
    <cellStyle name="20% - Accent1 3 3 2 2 2 3" xfId="15408"/>
    <cellStyle name="20% - Accent1 3 3 2 2 3" xfId="7051"/>
    <cellStyle name="20% - Accent1 3 3 2 2 3 2" xfId="18990"/>
    <cellStyle name="20% - Accent1 3 3 2 2 4" xfId="12932"/>
    <cellStyle name="20% - Accent1 3 3 2 3" xfId="3299"/>
    <cellStyle name="20% - Accent1 3 3 2 3 2" xfId="9189"/>
    <cellStyle name="20% - Accent1 3 3 2 3 2 2" xfId="21128"/>
    <cellStyle name="20% - Accent1 3 3 2 3 3" xfId="15238"/>
    <cellStyle name="20% - Accent1 3 3 2 4" xfId="6881"/>
    <cellStyle name="20% - Accent1 3 3 2 4 2" xfId="18820"/>
    <cellStyle name="20% - Accent1 3 3 2 5" xfId="12762"/>
    <cellStyle name="20% - Accent1 3 3 3" xfId="992"/>
    <cellStyle name="20% - Accent1 3 3 3 2" xfId="3468"/>
    <cellStyle name="20% - Accent1 3 3 3 2 2" xfId="9358"/>
    <cellStyle name="20% - Accent1 3 3 3 2 2 2" xfId="21297"/>
    <cellStyle name="20% - Accent1 3 3 3 2 3" xfId="15407"/>
    <cellStyle name="20% - Accent1 3 3 3 3" xfId="7050"/>
    <cellStyle name="20% - Accent1 3 3 3 3 2" xfId="18989"/>
    <cellStyle name="20% - Accent1 3 3 3 4" xfId="12931"/>
    <cellStyle name="20% - Accent1 3 3 4" xfId="2892"/>
    <cellStyle name="20% - Accent1 3 3 4 2" xfId="8782"/>
    <cellStyle name="20% - Accent1 3 3 4 2 2" xfId="20721"/>
    <cellStyle name="20% - Accent1 3 3 4 3" xfId="14831"/>
    <cellStyle name="20% - Accent1 3 3 5" xfId="6474"/>
    <cellStyle name="20% - Accent1 3 3 5 2" xfId="18413"/>
    <cellStyle name="20% - Accent1 3 3 6" xfId="12348"/>
    <cellStyle name="20% - Accent1 3 4" xfId="599"/>
    <cellStyle name="20% - Accent1 3 4 2" xfId="994"/>
    <cellStyle name="20% - Accent1 3 4 2 2" xfId="3470"/>
    <cellStyle name="20% - Accent1 3 4 2 2 2" xfId="9360"/>
    <cellStyle name="20% - Accent1 3 4 2 2 2 2" xfId="21299"/>
    <cellStyle name="20% - Accent1 3 4 2 2 3" xfId="15409"/>
    <cellStyle name="20% - Accent1 3 4 2 3" xfId="7052"/>
    <cellStyle name="20% - Accent1 3 4 2 3 2" xfId="18991"/>
    <cellStyle name="20% - Accent1 3 4 2 4" xfId="12933"/>
    <cellStyle name="20% - Accent1 3 4 3" xfId="3076"/>
    <cellStyle name="20% - Accent1 3 4 3 2" xfId="8966"/>
    <cellStyle name="20% - Accent1 3 4 3 2 2" xfId="20905"/>
    <cellStyle name="20% - Accent1 3 4 3 3" xfId="15015"/>
    <cellStyle name="20% - Accent1 3 4 4" xfId="6658"/>
    <cellStyle name="20% - Accent1 3 4 4 2" xfId="18597"/>
    <cellStyle name="20% - Accent1 3 4 5" xfId="12539"/>
    <cellStyle name="20% - Accent1 3 5" xfId="989"/>
    <cellStyle name="20% - Accent1 3 5 2" xfId="3465"/>
    <cellStyle name="20% - Accent1 3 5 2 2" xfId="9355"/>
    <cellStyle name="20% - Accent1 3 5 2 2 2" xfId="21294"/>
    <cellStyle name="20% - Accent1 3 5 2 3" xfId="15404"/>
    <cellStyle name="20% - Accent1 3 5 3" xfId="7047"/>
    <cellStyle name="20% - Accent1 3 5 3 2" xfId="18986"/>
    <cellStyle name="20% - Accent1 3 5 4" xfId="12928"/>
    <cellStyle name="20% - Accent1 3 6" xfId="2670"/>
    <cellStyle name="20% - Accent1 3 6 2" xfId="8560"/>
    <cellStyle name="20% - Accent1 3 6 2 2" xfId="20499"/>
    <cellStyle name="20% - Accent1 3 6 3" xfId="14609"/>
    <cellStyle name="20% - Accent1 3 7" xfId="6252"/>
    <cellStyle name="20% - Accent1 3 7 2" xfId="18191"/>
    <cellStyle name="20% - Accent1 3 8" xfId="12155"/>
    <cellStyle name="20% - Accent1 4" xfId="186"/>
    <cellStyle name="20% - Accent1 4 2" xfId="424"/>
    <cellStyle name="20% - Accent1 4 2 2" xfId="848"/>
    <cellStyle name="20% - Accent1 4 2 2 2" xfId="997"/>
    <cellStyle name="20% - Accent1 4 2 2 2 2" xfId="3473"/>
    <cellStyle name="20% - Accent1 4 2 2 2 2 2" xfId="9363"/>
    <cellStyle name="20% - Accent1 4 2 2 2 2 2 2" xfId="21302"/>
    <cellStyle name="20% - Accent1 4 2 2 2 2 3" xfId="15412"/>
    <cellStyle name="20% - Accent1 4 2 2 2 3" xfId="7055"/>
    <cellStyle name="20% - Accent1 4 2 2 2 3 2" xfId="18994"/>
    <cellStyle name="20% - Accent1 4 2 2 2 4" xfId="12936"/>
    <cellStyle name="20% - Accent1 4 2 2 3" xfId="3325"/>
    <cellStyle name="20% - Accent1 4 2 2 3 2" xfId="9215"/>
    <cellStyle name="20% - Accent1 4 2 2 3 2 2" xfId="21154"/>
    <cellStyle name="20% - Accent1 4 2 2 3 3" xfId="15264"/>
    <cellStyle name="20% - Accent1 4 2 2 4" xfId="6907"/>
    <cellStyle name="20% - Accent1 4 2 2 4 2" xfId="18846"/>
    <cellStyle name="20% - Accent1 4 2 2 5" xfId="12788"/>
    <cellStyle name="20% - Accent1 4 2 3" xfId="996"/>
    <cellStyle name="20% - Accent1 4 2 3 2" xfId="3472"/>
    <cellStyle name="20% - Accent1 4 2 3 2 2" xfId="9362"/>
    <cellStyle name="20% - Accent1 4 2 3 2 2 2" xfId="21301"/>
    <cellStyle name="20% - Accent1 4 2 3 2 3" xfId="15411"/>
    <cellStyle name="20% - Accent1 4 2 3 3" xfId="7054"/>
    <cellStyle name="20% - Accent1 4 2 3 3 2" xfId="18993"/>
    <cellStyle name="20% - Accent1 4 2 3 4" xfId="12935"/>
    <cellStyle name="20% - Accent1 4 2 4" xfId="2918"/>
    <cellStyle name="20% - Accent1 4 2 4 2" xfId="8808"/>
    <cellStyle name="20% - Accent1 4 2 4 2 2" xfId="20747"/>
    <cellStyle name="20% - Accent1 4 2 4 3" xfId="14857"/>
    <cellStyle name="20% - Accent1 4 2 5" xfId="6500"/>
    <cellStyle name="20% - Accent1 4 2 5 2" xfId="18439"/>
    <cellStyle name="20% - Accent1 4 2 6" xfId="12377"/>
    <cellStyle name="20% - Accent1 4 3" xfId="662"/>
    <cellStyle name="20% - Accent1 4 3 2" xfId="998"/>
    <cellStyle name="20% - Accent1 4 3 2 2" xfId="3474"/>
    <cellStyle name="20% - Accent1 4 3 2 2 2" xfId="9364"/>
    <cellStyle name="20% - Accent1 4 3 2 2 2 2" xfId="21303"/>
    <cellStyle name="20% - Accent1 4 3 2 2 3" xfId="15413"/>
    <cellStyle name="20% - Accent1 4 3 2 3" xfId="7056"/>
    <cellStyle name="20% - Accent1 4 3 2 3 2" xfId="18995"/>
    <cellStyle name="20% - Accent1 4 3 2 4" xfId="12937"/>
    <cellStyle name="20% - Accent1 4 3 3" xfId="3139"/>
    <cellStyle name="20% - Accent1 4 3 3 2" xfId="9029"/>
    <cellStyle name="20% - Accent1 4 3 3 2 2" xfId="20968"/>
    <cellStyle name="20% - Accent1 4 3 3 3" xfId="15078"/>
    <cellStyle name="20% - Accent1 4 3 4" xfId="6721"/>
    <cellStyle name="20% - Accent1 4 3 4 2" xfId="18660"/>
    <cellStyle name="20% - Accent1 4 3 5" xfId="12602"/>
    <cellStyle name="20% - Accent1 4 4" xfId="995"/>
    <cellStyle name="20% - Accent1 4 4 2" xfId="3471"/>
    <cellStyle name="20% - Accent1 4 4 2 2" xfId="9361"/>
    <cellStyle name="20% - Accent1 4 4 2 2 2" xfId="21300"/>
    <cellStyle name="20% - Accent1 4 4 2 3" xfId="15410"/>
    <cellStyle name="20% - Accent1 4 4 3" xfId="7053"/>
    <cellStyle name="20% - Accent1 4 4 3 2" xfId="18992"/>
    <cellStyle name="20% - Accent1 4 4 4" xfId="12934"/>
    <cellStyle name="20% - Accent1 4 5" xfId="2733"/>
    <cellStyle name="20% - Accent1 4 5 2" xfId="8623"/>
    <cellStyle name="20% - Accent1 4 5 2 2" xfId="20562"/>
    <cellStyle name="20% - Accent1 4 5 3" xfId="14672"/>
    <cellStyle name="20% - Accent1 4 6" xfId="6315"/>
    <cellStyle name="20% - Accent1 4 6 2" xfId="18254"/>
    <cellStyle name="20% - Accent1 4 7" xfId="12208"/>
    <cellStyle name="20% - Accent1 5" xfId="451"/>
    <cellStyle name="20% - Accent1 5 2" xfId="861"/>
    <cellStyle name="20% - Accent1 5 2 2" xfId="1000"/>
    <cellStyle name="20% - Accent1 5 2 2 2" xfId="3476"/>
    <cellStyle name="20% - Accent1 5 2 2 2 2" xfId="9366"/>
    <cellStyle name="20% - Accent1 5 2 2 2 2 2" xfId="21305"/>
    <cellStyle name="20% - Accent1 5 2 2 2 3" xfId="15415"/>
    <cellStyle name="20% - Accent1 5 2 2 3" xfId="7058"/>
    <cellStyle name="20% - Accent1 5 2 2 3 2" xfId="18997"/>
    <cellStyle name="20% - Accent1 5 2 2 4" xfId="12939"/>
    <cellStyle name="20% - Accent1 5 2 3" xfId="3338"/>
    <cellStyle name="20% - Accent1 5 2 3 2" xfId="9228"/>
    <cellStyle name="20% - Accent1 5 2 3 2 2" xfId="21167"/>
    <cellStyle name="20% - Accent1 5 2 3 3" xfId="15277"/>
    <cellStyle name="20% - Accent1 5 2 4" xfId="6920"/>
    <cellStyle name="20% - Accent1 5 2 4 2" xfId="18859"/>
    <cellStyle name="20% - Accent1 5 2 5" xfId="12801"/>
    <cellStyle name="20% - Accent1 5 3" xfId="999"/>
    <cellStyle name="20% - Accent1 5 3 2" xfId="3475"/>
    <cellStyle name="20% - Accent1 5 3 2 2" xfId="9365"/>
    <cellStyle name="20% - Accent1 5 3 2 2 2" xfId="21304"/>
    <cellStyle name="20% - Accent1 5 3 2 3" xfId="15414"/>
    <cellStyle name="20% - Accent1 5 3 3" xfId="7057"/>
    <cellStyle name="20% - Accent1 5 3 3 2" xfId="18996"/>
    <cellStyle name="20% - Accent1 5 3 4" xfId="12938"/>
    <cellStyle name="20% - Accent1 5 4" xfId="2930"/>
    <cellStyle name="20% - Accent1 5 4 2" xfId="8820"/>
    <cellStyle name="20% - Accent1 5 4 2 2" xfId="20759"/>
    <cellStyle name="20% - Accent1 5 4 3" xfId="14869"/>
    <cellStyle name="20% - Accent1 5 5" xfId="6512"/>
    <cellStyle name="20% - Accent1 5 5 2" xfId="18451"/>
    <cellStyle name="20% - Accent1 5 6" xfId="12393"/>
    <cellStyle name="20% - Accent1 6" xfId="478"/>
    <cellStyle name="20% - Accent1 6 2" xfId="887"/>
    <cellStyle name="20% - Accent1 6 2 2" xfId="1002"/>
    <cellStyle name="20% - Accent1 6 2 2 2" xfId="3478"/>
    <cellStyle name="20% - Accent1 6 2 2 2 2" xfId="9368"/>
    <cellStyle name="20% - Accent1 6 2 2 2 2 2" xfId="21307"/>
    <cellStyle name="20% - Accent1 6 2 2 2 3" xfId="15417"/>
    <cellStyle name="20% - Accent1 6 2 2 3" xfId="7060"/>
    <cellStyle name="20% - Accent1 6 2 2 3 2" xfId="18999"/>
    <cellStyle name="20% - Accent1 6 2 2 4" xfId="12941"/>
    <cellStyle name="20% - Accent1 6 2 3" xfId="3364"/>
    <cellStyle name="20% - Accent1 6 2 3 2" xfId="9254"/>
    <cellStyle name="20% - Accent1 6 2 3 2 2" xfId="21193"/>
    <cellStyle name="20% - Accent1 6 2 3 3" xfId="15303"/>
    <cellStyle name="20% - Accent1 6 2 4" xfId="6946"/>
    <cellStyle name="20% - Accent1 6 2 4 2" xfId="18885"/>
    <cellStyle name="20% - Accent1 6 2 5" xfId="12827"/>
    <cellStyle name="20% - Accent1 6 3" xfId="1001"/>
    <cellStyle name="20% - Accent1 6 3 2" xfId="3477"/>
    <cellStyle name="20% - Accent1 6 3 2 2" xfId="9367"/>
    <cellStyle name="20% - Accent1 6 3 2 2 2" xfId="21306"/>
    <cellStyle name="20% - Accent1 6 3 2 3" xfId="15416"/>
    <cellStyle name="20% - Accent1 6 3 3" xfId="7059"/>
    <cellStyle name="20% - Accent1 6 3 3 2" xfId="18998"/>
    <cellStyle name="20% - Accent1 6 3 4" xfId="12940"/>
    <cellStyle name="20% - Accent1 6 4" xfId="2956"/>
    <cellStyle name="20% - Accent1 6 4 2" xfId="8846"/>
    <cellStyle name="20% - Accent1 6 4 2 2" xfId="20785"/>
    <cellStyle name="20% - Accent1 6 4 3" xfId="14895"/>
    <cellStyle name="20% - Accent1 6 5" xfId="6538"/>
    <cellStyle name="20% - Accent1 6 5 2" xfId="18477"/>
    <cellStyle name="20% - Accent1 6 6" xfId="12419"/>
    <cellStyle name="20% - Accent1 7" xfId="491"/>
    <cellStyle name="20% - Accent1 7 2" xfId="900"/>
    <cellStyle name="20% - Accent1 7 2 2" xfId="1004"/>
    <cellStyle name="20% - Accent1 7 2 2 2" xfId="3480"/>
    <cellStyle name="20% - Accent1 7 2 2 2 2" xfId="9370"/>
    <cellStyle name="20% - Accent1 7 2 2 2 2 2" xfId="21309"/>
    <cellStyle name="20% - Accent1 7 2 2 2 3" xfId="15419"/>
    <cellStyle name="20% - Accent1 7 2 2 3" xfId="7062"/>
    <cellStyle name="20% - Accent1 7 2 2 3 2" xfId="19001"/>
    <cellStyle name="20% - Accent1 7 2 2 4" xfId="12943"/>
    <cellStyle name="20% - Accent1 7 2 3" xfId="3377"/>
    <cellStyle name="20% - Accent1 7 2 3 2" xfId="9267"/>
    <cellStyle name="20% - Accent1 7 2 3 2 2" xfId="21206"/>
    <cellStyle name="20% - Accent1 7 2 3 3" xfId="15316"/>
    <cellStyle name="20% - Accent1 7 2 4" xfId="6959"/>
    <cellStyle name="20% - Accent1 7 2 4 2" xfId="18898"/>
    <cellStyle name="20% - Accent1 7 2 5" xfId="12840"/>
    <cellStyle name="20% - Accent1 7 3" xfId="1003"/>
    <cellStyle name="20% - Accent1 7 3 2" xfId="3479"/>
    <cellStyle name="20% - Accent1 7 3 2 2" xfId="9369"/>
    <cellStyle name="20% - Accent1 7 3 2 2 2" xfId="21308"/>
    <cellStyle name="20% - Accent1 7 3 2 3" xfId="15418"/>
    <cellStyle name="20% - Accent1 7 3 3" xfId="7061"/>
    <cellStyle name="20% - Accent1 7 3 3 2" xfId="19000"/>
    <cellStyle name="20% - Accent1 7 3 4" xfId="12942"/>
    <cellStyle name="20% - Accent1 7 4" xfId="2969"/>
    <cellStyle name="20% - Accent1 7 4 2" xfId="8859"/>
    <cellStyle name="20% - Accent1 7 4 2 2" xfId="20798"/>
    <cellStyle name="20% - Accent1 7 4 3" xfId="14908"/>
    <cellStyle name="20% - Accent1 7 5" xfId="6551"/>
    <cellStyle name="20% - Accent1 7 5 2" xfId="18490"/>
    <cellStyle name="20% - Accent1 7 6" xfId="12432"/>
    <cellStyle name="20% - Accent1 8" xfId="504"/>
    <cellStyle name="20% - Accent1 8 2" xfId="913"/>
    <cellStyle name="20% - Accent1 8 2 2" xfId="1006"/>
    <cellStyle name="20% - Accent1 8 2 2 2" xfId="3482"/>
    <cellStyle name="20% - Accent1 8 2 2 2 2" xfId="9372"/>
    <cellStyle name="20% - Accent1 8 2 2 2 2 2" xfId="21311"/>
    <cellStyle name="20% - Accent1 8 2 2 2 3" xfId="15421"/>
    <cellStyle name="20% - Accent1 8 2 2 3" xfId="7064"/>
    <cellStyle name="20% - Accent1 8 2 2 3 2" xfId="19003"/>
    <cellStyle name="20% - Accent1 8 2 2 4" xfId="12945"/>
    <cellStyle name="20% - Accent1 8 2 3" xfId="3390"/>
    <cellStyle name="20% - Accent1 8 2 3 2" xfId="9280"/>
    <cellStyle name="20% - Accent1 8 2 3 2 2" xfId="21219"/>
    <cellStyle name="20% - Accent1 8 2 3 3" xfId="15329"/>
    <cellStyle name="20% - Accent1 8 2 4" xfId="6972"/>
    <cellStyle name="20% - Accent1 8 2 4 2" xfId="18911"/>
    <cellStyle name="20% - Accent1 8 2 5" xfId="12853"/>
    <cellStyle name="20% - Accent1 8 3" xfId="1005"/>
    <cellStyle name="20% - Accent1 8 3 2" xfId="3481"/>
    <cellStyle name="20% - Accent1 8 3 2 2" xfId="9371"/>
    <cellStyle name="20% - Accent1 8 3 2 2 2" xfId="21310"/>
    <cellStyle name="20% - Accent1 8 3 2 3" xfId="15420"/>
    <cellStyle name="20% - Accent1 8 3 3" xfId="7063"/>
    <cellStyle name="20% - Accent1 8 3 3 2" xfId="19002"/>
    <cellStyle name="20% - Accent1 8 3 4" xfId="12944"/>
    <cellStyle name="20% - Accent1 8 4" xfId="2982"/>
    <cellStyle name="20% - Accent1 8 4 2" xfId="8872"/>
    <cellStyle name="20% - Accent1 8 4 2 2" xfId="20811"/>
    <cellStyle name="20% - Accent1 8 4 3" xfId="14921"/>
    <cellStyle name="20% - Accent1 8 5" xfId="6564"/>
    <cellStyle name="20% - Accent1 8 5 2" xfId="18503"/>
    <cellStyle name="20% - Accent1 8 6" xfId="12445"/>
    <cellStyle name="20% - Accent1 9" xfId="517"/>
    <cellStyle name="20% - Accent1 9 2" xfId="926"/>
    <cellStyle name="20% - Accent1 9 2 2" xfId="1008"/>
    <cellStyle name="20% - Accent1 9 2 2 2" xfId="3484"/>
    <cellStyle name="20% - Accent1 9 2 2 2 2" xfId="9374"/>
    <cellStyle name="20% - Accent1 9 2 2 2 2 2" xfId="21313"/>
    <cellStyle name="20% - Accent1 9 2 2 2 3" xfId="15423"/>
    <cellStyle name="20% - Accent1 9 2 2 3" xfId="7066"/>
    <cellStyle name="20% - Accent1 9 2 2 3 2" xfId="19005"/>
    <cellStyle name="20% - Accent1 9 2 2 4" xfId="12947"/>
    <cellStyle name="20% - Accent1 9 2 3" xfId="3403"/>
    <cellStyle name="20% - Accent1 9 2 3 2" xfId="9293"/>
    <cellStyle name="20% - Accent1 9 2 3 2 2" xfId="21232"/>
    <cellStyle name="20% - Accent1 9 2 3 3" xfId="15342"/>
    <cellStyle name="20% - Accent1 9 2 4" xfId="6985"/>
    <cellStyle name="20% - Accent1 9 2 4 2" xfId="18924"/>
    <cellStyle name="20% - Accent1 9 2 5" xfId="12866"/>
    <cellStyle name="20% - Accent1 9 3" xfId="1007"/>
    <cellStyle name="20% - Accent1 9 3 2" xfId="3483"/>
    <cellStyle name="20% - Accent1 9 3 2 2" xfId="9373"/>
    <cellStyle name="20% - Accent1 9 3 2 2 2" xfId="21312"/>
    <cellStyle name="20% - Accent1 9 3 2 3" xfId="15422"/>
    <cellStyle name="20% - Accent1 9 3 3" xfId="7065"/>
    <cellStyle name="20% - Accent1 9 3 3 2" xfId="19004"/>
    <cellStyle name="20% - Accent1 9 3 4" xfId="12946"/>
    <cellStyle name="20% - Accent1 9 4" xfId="2995"/>
    <cellStyle name="20% - Accent1 9 4 2" xfId="8885"/>
    <cellStyle name="20% - Accent1 9 4 2 2" xfId="20824"/>
    <cellStyle name="20% - Accent1 9 4 3" xfId="14934"/>
    <cellStyle name="20% - Accent1 9 5" xfId="6577"/>
    <cellStyle name="20% - Accent1 9 5 2" xfId="18516"/>
    <cellStyle name="20% - Accent1 9 6" xfId="12458"/>
    <cellStyle name="20% - Accent2" xfId="25" builtinId="34" customBuiltin="1"/>
    <cellStyle name="20% - Accent2 10" xfId="532"/>
    <cellStyle name="20% - Accent2 10 2" xfId="941"/>
    <cellStyle name="20% - Accent2 10 2 2" xfId="1010"/>
    <cellStyle name="20% - Accent2 10 2 2 2" xfId="3486"/>
    <cellStyle name="20% - Accent2 10 2 2 2 2" xfId="9376"/>
    <cellStyle name="20% - Accent2 10 2 2 2 2 2" xfId="21315"/>
    <cellStyle name="20% - Accent2 10 2 2 2 3" xfId="15425"/>
    <cellStyle name="20% - Accent2 10 2 2 3" xfId="7068"/>
    <cellStyle name="20% - Accent2 10 2 2 3 2" xfId="19007"/>
    <cellStyle name="20% - Accent2 10 2 2 4" xfId="12949"/>
    <cellStyle name="20% - Accent2 10 2 3" xfId="3418"/>
    <cellStyle name="20% - Accent2 10 2 3 2" xfId="9308"/>
    <cellStyle name="20% - Accent2 10 2 3 2 2" xfId="21247"/>
    <cellStyle name="20% - Accent2 10 2 3 3" xfId="15357"/>
    <cellStyle name="20% - Accent2 10 2 4" xfId="7000"/>
    <cellStyle name="20% - Accent2 10 2 4 2" xfId="18939"/>
    <cellStyle name="20% - Accent2 10 2 5" xfId="12881"/>
    <cellStyle name="20% - Accent2 10 3" xfId="1009"/>
    <cellStyle name="20% - Accent2 10 3 2" xfId="3485"/>
    <cellStyle name="20% - Accent2 10 3 2 2" xfId="9375"/>
    <cellStyle name="20% - Accent2 10 3 2 2 2" xfId="21314"/>
    <cellStyle name="20% - Accent2 10 3 2 3" xfId="15424"/>
    <cellStyle name="20% - Accent2 10 3 3" xfId="7067"/>
    <cellStyle name="20% - Accent2 10 3 3 2" xfId="19006"/>
    <cellStyle name="20% - Accent2 10 3 4" xfId="12948"/>
    <cellStyle name="20% - Accent2 10 4" xfId="3010"/>
    <cellStyle name="20% - Accent2 10 4 2" xfId="8900"/>
    <cellStyle name="20% - Accent2 10 4 2 2" xfId="20839"/>
    <cellStyle name="20% - Accent2 10 4 3" xfId="14949"/>
    <cellStyle name="20% - Accent2 10 5" xfId="6592"/>
    <cellStyle name="20% - Accent2 10 5 2" xfId="18531"/>
    <cellStyle name="20% - Accent2 10 6" xfId="12473"/>
    <cellStyle name="20% - Accent2 11" xfId="343"/>
    <cellStyle name="20% - Accent2 11 2" xfId="799"/>
    <cellStyle name="20% - Accent2 11 2 2" xfId="1012"/>
    <cellStyle name="20% - Accent2 11 2 2 2" xfId="3488"/>
    <cellStyle name="20% - Accent2 11 2 2 2 2" xfId="9378"/>
    <cellStyle name="20% - Accent2 11 2 2 2 2 2" xfId="21317"/>
    <cellStyle name="20% - Accent2 11 2 2 2 3" xfId="15427"/>
    <cellStyle name="20% - Accent2 11 2 2 3" xfId="7070"/>
    <cellStyle name="20% - Accent2 11 2 2 3 2" xfId="19009"/>
    <cellStyle name="20% - Accent2 11 2 2 4" xfId="12951"/>
    <cellStyle name="20% - Accent2 11 2 3" xfId="3276"/>
    <cellStyle name="20% - Accent2 11 2 3 2" xfId="9166"/>
    <cellStyle name="20% - Accent2 11 2 3 2 2" xfId="21105"/>
    <cellStyle name="20% - Accent2 11 2 3 3" xfId="15215"/>
    <cellStyle name="20% - Accent2 11 2 4" xfId="6858"/>
    <cellStyle name="20% - Accent2 11 2 4 2" xfId="18797"/>
    <cellStyle name="20% - Accent2 11 2 5" xfId="12739"/>
    <cellStyle name="20% - Accent2 11 3" xfId="1011"/>
    <cellStyle name="20% - Accent2 11 3 2" xfId="3487"/>
    <cellStyle name="20% - Accent2 11 3 2 2" xfId="9377"/>
    <cellStyle name="20% - Accent2 11 3 2 2 2" xfId="21316"/>
    <cellStyle name="20% - Accent2 11 3 2 3" xfId="15426"/>
    <cellStyle name="20% - Accent2 11 3 3" xfId="7069"/>
    <cellStyle name="20% - Accent2 11 3 3 2" xfId="19008"/>
    <cellStyle name="20% - Accent2 11 3 4" xfId="12950"/>
    <cellStyle name="20% - Accent2 11 4" xfId="2869"/>
    <cellStyle name="20% - Accent2 11 4 2" xfId="8759"/>
    <cellStyle name="20% - Accent2 11 4 2 2" xfId="20698"/>
    <cellStyle name="20% - Accent2 11 4 3" xfId="14808"/>
    <cellStyle name="20% - Accent2 11 5" xfId="6451"/>
    <cellStyle name="20% - Accent2 11 5 2" xfId="18390"/>
    <cellStyle name="20% - Accent2 11 6" xfId="12320"/>
    <cellStyle name="20% - Accent2 12" xfId="547"/>
    <cellStyle name="20% - Accent2 12 2" xfId="1013"/>
    <cellStyle name="20% - Accent2 12 2 2" xfId="3489"/>
    <cellStyle name="20% - Accent2 12 2 2 2" xfId="9379"/>
    <cellStyle name="20% - Accent2 12 2 2 2 2" xfId="21318"/>
    <cellStyle name="20% - Accent2 12 2 2 3" xfId="15428"/>
    <cellStyle name="20% - Accent2 12 2 3" xfId="7071"/>
    <cellStyle name="20% - Accent2 12 2 3 2" xfId="19010"/>
    <cellStyle name="20% - Accent2 12 2 4" xfId="12952"/>
    <cellStyle name="20% - Accent2 12 3" xfId="3024"/>
    <cellStyle name="20% - Accent2 12 3 2" xfId="8914"/>
    <cellStyle name="20% - Accent2 12 3 2 2" xfId="20853"/>
    <cellStyle name="20% - Accent2 12 3 3" xfId="14963"/>
    <cellStyle name="20% - Accent2 12 4" xfId="6606"/>
    <cellStyle name="20% - Accent2 12 4 2" xfId="18545"/>
    <cellStyle name="20% - Accent2 12 5" xfId="12487"/>
    <cellStyle name="20% - Accent2 13" xfId="2624"/>
    <cellStyle name="20% - Accent2 13 2" xfId="8514"/>
    <cellStyle name="20% - Accent2 13 2 2" xfId="20453"/>
    <cellStyle name="20% - Accent2 13 3" xfId="14563"/>
    <cellStyle name="20% - Accent2 14" xfId="6206"/>
    <cellStyle name="20% - Accent2 14 2" xfId="18145"/>
    <cellStyle name="20% - Accent2 15" xfId="12102"/>
    <cellStyle name="20% - Accent2 2" xfId="54"/>
    <cellStyle name="20% - Accent2 2 2" xfId="141"/>
    <cellStyle name="20% - Accent2 2 2 2" xfId="255"/>
    <cellStyle name="20% - Accent2 2 2 2 2" xfId="731"/>
    <cellStyle name="20% - Accent2 2 2 2 2 2" xfId="1017"/>
    <cellStyle name="20% - Accent2 2 2 2 2 2 2" xfId="3493"/>
    <cellStyle name="20% - Accent2 2 2 2 2 2 2 2" xfId="9383"/>
    <cellStyle name="20% - Accent2 2 2 2 2 2 2 2 2" xfId="21322"/>
    <cellStyle name="20% - Accent2 2 2 2 2 2 2 3" xfId="15432"/>
    <cellStyle name="20% - Accent2 2 2 2 2 2 3" xfId="7075"/>
    <cellStyle name="20% - Accent2 2 2 2 2 2 3 2" xfId="19014"/>
    <cellStyle name="20% - Accent2 2 2 2 2 2 4" xfId="12956"/>
    <cellStyle name="20% - Accent2 2 2 2 2 3" xfId="3208"/>
    <cellStyle name="20% - Accent2 2 2 2 2 3 2" xfId="9098"/>
    <cellStyle name="20% - Accent2 2 2 2 2 3 2 2" xfId="21037"/>
    <cellStyle name="20% - Accent2 2 2 2 2 3 3" xfId="15147"/>
    <cellStyle name="20% - Accent2 2 2 2 2 4" xfId="6790"/>
    <cellStyle name="20% - Accent2 2 2 2 2 4 2" xfId="18729"/>
    <cellStyle name="20% - Accent2 2 2 2 2 5" xfId="12671"/>
    <cellStyle name="20% - Accent2 2 2 2 3" xfId="1016"/>
    <cellStyle name="20% - Accent2 2 2 2 3 2" xfId="3492"/>
    <cellStyle name="20% - Accent2 2 2 2 3 2 2" xfId="9382"/>
    <cellStyle name="20% - Accent2 2 2 2 3 2 2 2" xfId="21321"/>
    <cellStyle name="20% - Accent2 2 2 2 3 2 3" xfId="15431"/>
    <cellStyle name="20% - Accent2 2 2 2 3 3" xfId="7074"/>
    <cellStyle name="20% - Accent2 2 2 2 3 3 2" xfId="19013"/>
    <cellStyle name="20% - Accent2 2 2 2 3 4" xfId="12955"/>
    <cellStyle name="20% - Accent2 2 2 2 4" xfId="2802"/>
    <cellStyle name="20% - Accent2 2 2 2 4 2" xfId="8692"/>
    <cellStyle name="20% - Accent2 2 2 2 4 2 2" xfId="20631"/>
    <cellStyle name="20% - Accent2 2 2 2 4 3" xfId="14741"/>
    <cellStyle name="20% - Accent2 2 2 2 5" xfId="6384"/>
    <cellStyle name="20% - Accent2 2 2 2 5 2" xfId="18323"/>
    <cellStyle name="20% - Accent2 2 2 2 6" xfId="12271"/>
    <cellStyle name="20% - Accent2 2 2 3" xfId="396"/>
    <cellStyle name="20% - Accent2 2 2 3 2" xfId="837"/>
    <cellStyle name="20% - Accent2 2 2 3 2 2" xfId="1019"/>
    <cellStyle name="20% - Accent2 2 2 3 2 2 2" xfId="3495"/>
    <cellStyle name="20% - Accent2 2 2 3 2 2 2 2" xfId="9385"/>
    <cellStyle name="20% - Accent2 2 2 3 2 2 2 2 2" xfId="21324"/>
    <cellStyle name="20% - Accent2 2 2 3 2 2 2 3" xfId="15434"/>
    <cellStyle name="20% - Accent2 2 2 3 2 2 3" xfId="7077"/>
    <cellStyle name="20% - Accent2 2 2 3 2 2 3 2" xfId="19016"/>
    <cellStyle name="20% - Accent2 2 2 3 2 2 4" xfId="12958"/>
    <cellStyle name="20% - Accent2 2 2 3 2 3" xfId="3314"/>
    <cellStyle name="20% - Accent2 2 2 3 2 3 2" xfId="9204"/>
    <cellStyle name="20% - Accent2 2 2 3 2 3 2 2" xfId="21143"/>
    <cellStyle name="20% - Accent2 2 2 3 2 3 3" xfId="15253"/>
    <cellStyle name="20% - Accent2 2 2 3 2 4" xfId="6896"/>
    <cellStyle name="20% - Accent2 2 2 3 2 4 2" xfId="18835"/>
    <cellStyle name="20% - Accent2 2 2 3 2 5" xfId="12777"/>
    <cellStyle name="20% - Accent2 2 2 3 3" xfId="1018"/>
    <cellStyle name="20% - Accent2 2 2 3 3 2" xfId="3494"/>
    <cellStyle name="20% - Accent2 2 2 3 3 2 2" xfId="9384"/>
    <cellStyle name="20% - Accent2 2 2 3 3 2 2 2" xfId="21323"/>
    <cellStyle name="20% - Accent2 2 2 3 3 2 3" xfId="15433"/>
    <cellStyle name="20% - Accent2 2 2 3 3 3" xfId="7076"/>
    <cellStyle name="20% - Accent2 2 2 3 3 3 2" xfId="19015"/>
    <cellStyle name="20% - Accent2 2 2 3 3 4" xfId="12957"/>
    <cellStyle name="20% - Accent2 2 2 3 4" xfId="2907"/>
    <cellStyle name="20% - Accent2 2 2 3 4 2" xfId="8797"/>
    <cellStyle name="20% - Accent2 2 2 3 4 2 2" xfId="20736"/>
    <cellStyle name="20% - Accent2 2 2 3 4 3" xfId="14846"/>
    <cellStyle name="20% - Accent2 2 2 3 5" xfId="6489"/>
    <cellStyle name="20% - Accent2 2 2 3 5 2" xfId="18428"/>
    <cellStyle name="20% - Accent2 2 2 3 6" xfId="12363"/>
    <cellStyle name="20% - Accent2 2 2 4" xfId="620"/>
    <cellStyle name="20% - Accent2 2 2 4 2" xfId="1020"/>
    <cellStyle name="20% - Accent2 2 2 4 2 2" xfId="3496"/>
    <cellStyle name="20% - Accent2 2 2 4 2 2 2" xfId="9386"/>
    <cellStyle name="20% - Accent2 2 2 4 2 2 2 2" xfId="21325"/>
    <cellStyle name="20% - Accent2 2 2 4 2 2 3" xfId="15435"/>
    <cellStyle name="20% - Accent2 2 2 4 2 3" xfId="7078"/>
    <cellStyle name="20% - Accent2 2 2 4 2 3 2" xfId="19017"/>
    <cellStyle name="20% - Accent2 2 2 4 2 4" xfId="12959"/>
    <cellStyle name="20% - Accent2 2 2 4 3" xfId="3097"/>
    <cellStyle name="20% - Accent2 2 2 4 3 2" xfId="8987"/>
    <cellStyle name="20% - Accent2 2 2 4 3 2 2" xfId="20926"/>
    <cellStyle name="20% - Accent2 2 2 4 3 3" xfId="15036"/>
    <cellStyle name="20% - Accent2 2 2 4 4" xfId="6679"/>
    <cellStyle name="20% - Accent2 2 2 4 4 2" xfId="18618"/>
    <cellStyle name="20% - Accent2 2 2 4 5" xfId="12560"/>
    <cellStyle name="20% - Accent2 2 2 5" xfId="1015"/>
    <cellStyle name="20% - Accent2 2 2 5 2" xfId="3491"/>
    <cellStyle name="20% - Accent2 2 2 5 2 2" xfId="9381"/>
    <cellStyle name="20% - Accent2 2 2 5 2 2 2" xfId="21320"/>
    <cellStyle name="20% - Accent2 2 2 5 2 3" xfId="15430"/>
    <cellStyle name="20% - Accent2 2 2 5 3" xfId="7073"/>
    <cellStyle name="20% - Accent2 2 2 5 3 2" xfId="19012"/>
    <cellStyle name="20% - Accent2 2 2 5 4" xfId="12954"/>
    <cellStyle name="20% - Accent2 2 2 6" xfId="2691"/>
    <cellStyle name="20% - Accent2 2 2 6 2" xfId="8581"/>
    <cellStyle name="20% - Accent2 2 2 6 2 2" xfId="20520"/>
    <cellStyle name="20% - Accent2 2 2 6 3" xfId="14630"/>
    <cellStyle name="20% - Accent2 2 2 7" xfId="6273"/>
    <cellStyle name="20% - Accent2 2 2 7 2" xfId="18212"/>
    <cellStyle name="20% - Accent2 2 2 8" xfId="12176"/>
    <cellStyle name="20% - Accent2 2 3" xfId="205"/>
    <cellStyle name="20% - Accent2 2 3 2" xfId="466"/>
    <cellStyle name="20% - Accent2 2 3 2 2" xfId="876"/>
    <cellStyle name="20% - Accent2 2 3 2 2 2" xfId="1023"/>
    <cellStyle name="20% - Accent2 2 3 2 2 2 2" xfId="3499"/>
    <cellStyle name="20% - Accent2 2 3 2 2 2 2 2" xfId="9389"/>
    <cellStyle name="20% - Accent2 2 3 2 2 2 2 2 2" xfId="21328"/>
    <cellStyle name="20% - Accent2 2 3 2 2 2 2 3" xfId="15438"/>
    <cellStyle name="20% - Accent2 2 3 2 2 2 3" xfId="7081"/>
    <cellStyle name="20% - Accent2 2 3 2 2 2 3 2" xfId="19020"/>
    <cellStyle name="20% - Accent2 2 3 2 2 2 4" xfId="12962"/>
    <cellStyle name="20% - Accent2 2 3 2 2 3" xfId="3353"/>
    <cellStyle name="20% - Accent2 2 3 2 2 3 2" xfId="9243"/>
    <cellStyle name="20% - Accent2 2 3 2 2 3 2 2" xfId="21182"/>
    <cellStyle name="20% - Accent2 2 3 2 2 3 3" xfId="15292"/>
    <cellStyle name="20% - Accent2 2 3 2 2 4" xfId="6935"/>
    <cellStyle name="20% - Accent2 2 3 2 2 4 2" xfId="18874"/>
    <cellStyle name="20% - Accent2 2 3 2 2 5" xfId="12816"/>
    <cellStyle name="20% - Accent2 2 3 2 3" xfId="1022"/>
    <cellStyle name="20% - Accent2 2 3 2 3 2" xfId="3498"/>
    <cellStyle name="20% - Accent2 2 3 2 3 2 2" xfId="9388"/>
    <cellStyle name="20% - Accent2 2 3 2 3 2 2 2" xfId="21327"/>
    <cellStyle name="20% - Accent2 2 3 2 3 2 3" xfId="15437"/>
    <cellStyle name="20% - Accent2 2 3 2 3 3" xfId="7080"/>
    <cellStyle name="20% - Accent2 2 3 2 3 3 2" xfId="19019"/>
    <cellStyle name="20% - Accent2 2 3 2 3 4" xfId="12961"/>
    <cellStyle name="20% - Accent2 2 3 2 4" xfId="2945"/>
    <cellStyle name="20% - Accent2 2 3 2 4 2" xfId="8835"/>
    <cellStyle name="20% - Accent2 2 3 2 4 2 2" xfId="20774"/>
    <cellStyle name="20% - Accent2 2 3 2 4 3" xfId="14884"/>
    <cellStyle name="20% - Accent2 2 3 2 5" xfId="6527"/>
    <cellStyle name="20% - Accent2 2 3 2 5 2" xfId="18466"/>
    <cellStyle name="20% - Accent2 2 3 2 6" xfId="12408"/>
    <cellStyle name="20% - Accent2 2 3 3" xfId="681"/>
    <cellStyle name="20% - Accent2 2 3 3 2" xfId="1024"/>
    <cellStyle name="20% - Accent2 2 3 3 2 2" xfId="3500"/>
    <cellStyle name="20% - Accent2 2 3 3 2 2 2" xfId="9390"/>
    <cellStyle name="20% - Accent2 2 3 3 2 2 2 2" xfId="21329"/>
    <cellStyle name="20% - Accent2 2 3 3 2 2 3" xfId="15439"/>
    <cellStyle name="20% - Accent2 2 3 3 2 3" xfId="7082"/>
    <cellStyle name="20% - Accent2 2 3 3 2 3 2" xfId="19021"/>
    <cellStyle name="20% - Accent2 2 3 3 2 4" xfId="12963"/>
    <cellStyle name="20% - Accent2 2 3 3 3" xfId="3158"/>
    <cellStyle name="20% - Accent2 2 3 3 3 2" xfId="9048"/>
    <cellStyle name="20% - Accent2 2 3 3 3 2 2" xfId="20987"/>
    <cellStyle name="20% - Accent2 2 3 3 3 3" xfId="15097"/>
    <cellStyle name="20% - Accent2 2 3 3 4" xfId="6740"/>
    <cellStyle name="20% - Accent2 2 3 3 4 2" xfId="18679"/>
    <cellStyle name="20% - Accent2 2 3 3 5" xfId="12621"/>
    <cellStyle name="20% - Accent2 2 3 4" xfId="1021"/>
    <cellStyle name="20% - Accent2 2 3 4 2" xfId="3497"/>
    <cellStyle name="20% - Accent2 2 3 4 2 2" xfId="9387"/>
    <cellStyle name="20% - Accent2 2 3 4 2 2 2" xfId="21326"/>
    <cellStyle name="20% - Accent2 2 3 4 2 3" xfId="15436"/>
    <cellStyle name="20% - Accent2 2 3 4 3" xfId="7079"/>
    <cellStyle name="20% - Accent2 2 3 4 3 2" xfId="19018"/>
    <cellStyle name="20% - Accent2 2 3 4 4" xfId="12960"/>
    <cellStyle name="20% - Accent2 2 3 5" xfId="2752"/>
    <cellStyle name="20% - Accent2 2 3 5 2" xfId="8642"/>
    <cellStyle name="20% - Accent2 2 3 5 2 2" xfId="20581"/>
    <cellStyle name="20% - Accent2 2 3 5 3" xfId="14691"/>
    <cellStyle name="20% - Accent2 2 3 6" xfId="6334"/>
    <cellStyle name="20% - Accent2 2 3 6 2" xfId="18273"/>
    <cellStyle name="20% - Accent2 2 3 7" xfId="12227"/>
    <cellStyle name="20% - Accent2 2 4" xfId="367"/>
    <cellStyle name="20% - Accent2 2 4 2" xfId="812"/>
    <cellStyle name="20% - Accent2 2 4 2 2" xfId="1026"/>
    <cellStyle name="20% - Accent2 2 4 2 2 2" xfId="3502"/>
    <cellStyle name="20% - Accent2 2 4 2 2 2 2" xfId="9392"/>
    <cellStyle name="20% - Accent2 2 4 2 2 2 2 2" xfId="21331"/>
    <cellStyle name="20% - Accent2 2 4 2 2 2 3" xfId="15441"/>
    <cellStyle name="20% - Accent2 2 4 2 2 3" xfId="7084"/>
    <cellStyle name="20% - Accent2 2 4 2 2 3 2" xfId="19023"/>
    <cellStyle name="20% - Accent2 2 4 2 2 4" xfId="12965"/>
    <cellStyle name="20% - Accent2 2 4 2 3" xfId="3289"/>
    <cellStyle name="20% - Accent2 2 4 2 3 2" xfId="9179"/>
    <cellStyle name="20% - Accent2 2 4 2 3 2 2" xfId="21118"/>
    <cellStyle name="20% - Accent2 2 4 2 3 3" xfId="15228"/>
    <cellStyle name="20% - Accent2 2 4 2 4" xfId="6871"/>
    <cellStyle name="20% - Accent2 2 4 2 4 2" xfId="18810"/>
    <cellStyle name="20% - Accent2 2 4 2 5" xfId="12752"/>
    <cellStyle name="20% - Accent2 2 4 3" xfId="1025"/>
    <cellStyle name="20% - Accent2 2 4 3 2" xfId="3501"/>
    <cellStyle name="20% - Accent2 2 4 3 2 2" xfId="9391"/>
    <cellStyle name="20% - Accent2 2 4 3 2 2 2" xfId="21330"/>
    <cellStyle name="20% - Accent2 2 4 3 2 3" xfId="15440"/>
    <cellStyle name="20% - Accent2 2 4 3 3" xfId="7083"/>
    <cellStyle name="20% - Accent2 2 4 3 3 2" xfId="19022"/>
    <cellStyle name="20% - Accent2 2 4 3 4" xfId="12964"/>
    <cellStyle name="20% - Accent2 2 4 4" xfId="2882"/>
    <cellStyle name="20% - Accent2 2 4 4 2" xfId="8772"/>
    <cellStyle name="20% - Accent2 2 4 4 2 2" xfId="20711"/>
    <cellStyle name="20% - Accent2 2 4 4 3" xfId="14821"/>
    <cellStyle name="20% - Accent2 2 4 5" xfId="6464"/>
    <cellStyle name="20% - Accent2 2 4 5 2" xfId="18403"/>
    <cellStyle name="20% - Accent2 2 4 6" xfId="12336"/>
    <cellStyle name="20% - Accent2 2 5" xfId="566"/>
    <cellStyle name="20% - Accent2 2 5 2" xfId="1027"/>
    <cellStyle name="20% - Accent2 2 5 2 2" xfId="3503"/>
    <cellStyle name="20% - Accent2 2 5 2 2 2" xfId="9393"/>
    <cellStyle name="20% - Accent2 2 5 2 2 2 2" xfId="21332"/>
    <cellStyle name="20% - Accent2 2 5 2 2 3" xfId="15442"/>
    <cellStyle name="20% - Accent2 2 5 2 3" xfId="7085"/>
    <cellStyle name="20% - Accent2 2 5 2 3 2" xfId="19024"/>
    <cellStyle name="20% - Accent2 2 5 2 4" xfId="12966"/>
    <cellStyle name="20% - Accent2 2 5 3" xfId="3043"/>
    <cellStyle name="20% - Accent2 2 5 3 2" xfId="8933"/>
    <cellStyle name="20% - Accent2 2 5 3 2 2" xfId="20872"/>
    <cellStyle name="20% - Accent2 2 5 3 3" xfId="14982"/>
    <cellStyle name="20% - Accent2 2 5 4" xfId="6625"/>
    <cellStyle name="20% - Accent2 2 5 4 2" xfId="18564"/>
    <cellStyle name="20% - Accent2 2 5 5" xfId="12506"/>
    <cellStyle name="20% - Accent2 2 6" xfId="1014"/>
    <cellStyle name="20% - Accent2 2 6 2" xfId="3490"/>
    <cellStyle name="20% - Accent2 2 6 2 2" xfId="9380"/>
    <cellStyle name="20% - Accent2 2 6 2 2 2" xfId="21319"/>
    <cellStyle name="20% - Accent2 2 6 2 3" xfId="15429"/>
    <cellStyle name="20% - Accent2 2 6 3" xfId="7072"/>
    <cellStyle name="20% - Accent2 2 6 3 2" xfId="19011"/>
    <cellStyle name="20% - Accent2 2 6 4" xfId="12953"/>
    <cellStyle name="20% - Accent2 2 7" xfId="2641"/>
    <cellStyle name="20% - Accent2 2 7 2" xfId="8531"/>
    <cellStyle name="20% - Accent2 2 7 2 2" xfId="20470"/>
    <cellStyle name="20% - Accent2 2 7 3" xfId="14580"/>
    <cellStyle name="20% - Accent2 2 8" xfId="6223"/>
    <cellStyle name="20% - Accent2 2 8 2" xfId="18162"/>
    <cellStyle name="20% - Accent2 2 9" xfId="12121"/>
    <cellStyle name="20% - Accent2 3" xfId="123"/>
    <cellStyle name="20% - Accent2 3 2" xfId="237"/>
    <cellStyle name="20% - Accent2 3 2 2" xfId="713"/>
    <cellStyle name="20% - Accent2 3 2 2 2" xfId="1030"/>
    <cellStyle name="20% - Accent2 3 2 2 2 2" xfId="3506"/>
    <cellStyle name="20% - Accent2 3 2 2 2 2 2" xfId="9396"/>
    <cellStyle name="20% - Accent2 3 2 2 2 2 2 2" xfId="21335"/>
    <cellStyle name="20% - Accent2 3 2 2 2 2 3" xfId="15445"/>
    <cellStyle name="20% - Accent2 3 2 2 2 3" xfId="7088"/>
    <cellStyle name="20% - Accent2 3 2 2 2 3 2" xfId="19027"/>
    <cellStyle name="20% - Accent2 3 2 2 2 4" xfId="12969"/>
    <cellStyle name="20% - Accent2 3 2 2 3" xfId="3190"/>
    <cellStyle name="20% - Accent2 3 2 2 3 2" xfId="9080"/>
    <cellStyle name="20% - Accent2 3 2 2 3 2 2" xfId="21019"/>
    <cellStyle name="20% - Accent2 3 2 2 3 3" xfId="15129"/>
    <cellStyle name="20% - Accent2 3 2 2 4" xfId="6772"/>
    <cellStyle name="20% - Accent2 3 2 2 4 2" xfId="18711"/>
    <cellStyle name="20% - Accent2 3 2 2 5" xfId="12653"/>
    <cellStyle name="20% - Accent2 3 2 3" xfId="1029"/>
    <cellStyle name="20% - Accent2 3 2 3 2" xfId="3505"/>
    <cellStyle name="20% - Accent2 3 2 3 2 2" xfId="9395"/>
    <cellStyle name="20% - Accent2 3 2 3 2 2 2" xfId="21334"/>
    <cellStyle name="20% - Accent2 3 2 3 2 3" xfId="15444"/>
    <cellStyle name="20% - Accent2 3 2 3 3" xfId="7087"/>
    <cellStyle name="20% - Accent2 3 2 3 3 2" xfId="19026"/>
    <cellStyle name="20% - Accent2 3 2 3 4" xfId="12968"/>
    <cellStyle name="20% - Accent2 3 2 4" xfId="2784"/>
    <cellStyle name="20% - Accent2 3 2 4 2" xfId="8674"/>
    <cellStyle name="20% - Accent2 3 2 4 2 2" xfId="20613"/>
    <cellStyle name="20% - Accent2 3 2 4 3" xfId="14723"/>
    <cellStyle name="20% - Accent2 3 2 5" xfId="6366"/>
    <cellStyle name="20% - Accent2 3 2 5 2" xfId="18305"/>
    <cellStyle name="20% - Accent2 3 2 6" xfId="12254"/>
    <cellStyle name="20% - Accent2 3 3" xfId="383"/>
    <cellStyle name="20% - Accent2 3 3 2" xfId="824"/>
    <cellStyle name="20% - Accent2 3 3 2 2" xfId="1032"/>
    <cellStyle name="20% - Accent2 3 3 2 2 2" xfId="3508"/>
    <cellStyle name="20% - Accent2 3 3 2 2 2 2" xfId="9398"/>
    <cellStyle name="20% - Accent2 3 3 2 2 2 2 2" xfId="21337"/>
    <cellStyle name="20% - Accent2 3 3 2 2 2 3" xfId="15447"/>
    <cellStyle name="20% - Accent2 3 3 2 2 3" xfId="7090"/>
    <cellStyle name="20% - Accent2 3 3 2 2 3 2" xfId="19029"/>
    <cellStyle name="20% - Accent2 3 3 2 2 4" xfId="12971"/>
    <cellStyle name="20% - Accent2 3 3 2 3" xfId="3301"/>
    <cellStyle name="20% - Accent2 3 3 2 3 2" xfId="9191"/>
    <cellStyle name="20% - Accent2 3 3 2 3 2 2" xfId="21130"/>
    <cellStyle name="20% - Accent2 3 3 2 3 3" xfId="15240"/>
    <cellStyle name="20% - Accent2 3 3 2 4" xfId="6883"/>
    <cellStyle name="20% - Accent2 3 3 2 4 2" xfId="18822"/>
    <cellStyle name="20% - Accent2 3 3 2 5" xfId="12764"/>
    <cellStyle name="20% - Accent2 3 3 3" xfId="1031"/>
    <cellStyle name="20% - Accent2 3 3 3 2" xfId="3507"/>
    <cellStyle name="20% - Accent2 3 3 3 2 2" xfId="9397"/>
    <cellStyle name="20% - Accent2 3 3 3 2 2 2" xfId="21336"/>
    <cellStyle name="20% - Accent2 3 3 3 2 3" xfId="15446"/>
    <cellStyle name="20% - Accent2 3 3 3 3" xfId="7089"/>
    <cellStyle name="20% - Accent2 3 3 3 3 2" xfId="19028"/>
    <cellStyle name="20% - Accent2 3 3 3 4" xfId="12970"/>
    <cellStyle name="20% - Accent2 3 3 4" xfId="2894"/>
    <cellStyle name="20% - Accent2 3 3 4 2" xfId="8784"/>
    <cellStyle name="20% - Accent2 3 3 4 2 2" xfId="20723"/>
    <cellStyle name="20% - Accent2 3 3 4 3" xfId="14833"/>
    <cellStyle name="20% - Accent2 3 3 5" xfId="6476"/>
    <cellStyle name="20% - Accent2 3 3 5 2" xfId="18415"/>
    <cellStyle name="20% - Accent2 3 3 6" xfId="12350"/>
    <cellStyle name="20% - Accent2 3 4" xfId="602"/>
    <cellStyle name="20% - Accent2 3 4 2" xfId="1033"/>
    <cellStyle name="20% - Accent2 3 4 2 2" xfId="3509"/>
    <cellStyle name="20% - Accent2 3 4 2 2 2" xfId="9399"/>
    <cellStyle name="20% - Accent2 3 4 2 2 2 2" xfId="21338"/>
    <cellStyle name="20% - Accent2 3 4 2 2 3" xfId="15448"/>
    <cellStyle name="20% - Accent2 3 4 2 3" xfId="7091"/>
    <cellStyle name="20% - Accent2 3 4 2 3 2" xfId="19030"/>
    <cellStyle name="20% - Accent2 3 4 2 4" xfId="12972"/>
    <cellStyle name="20% - Accent2 3 4 3" xfId="3079"/>
    <cellStyle name="20% - Accent2 3 4 3 2" xfId="8969"/>
    <cellStyle name="20% - Accent2 3 4 3 2 2" xfId="20908"/>
    <cellStyle name="20% - Accent2 3 4 3 3" xfId="15018"/>
    <cellStyle name="20% - Accent2 3 4 4" xfId="6661"/>
    <cellStyle name="20% - Accent2 3 4 4 2" xfId="18600"/>
    <cellStyle name="20% - Accent2 3 4 5" xfId="12542"/>
    <cellStyle name="20% - Accent2 3 5" xfId="1028"/>
    <cellStyle name="20% - Accent2 3 5 2" xfId="3504"/>
    <cellStyle name="20% - Accent2 3 5 2 2" xfId="9394"/>
    <cellStyle name="20% - Accent2 3 5 2 2 2" xfId="21333"/>
    <cellStyle name="20% - Accent2 3 5 2 3" xfId="15443"/>
    <cellStyle name="20% - Accent2 3 5 3" xfId="7086"/>
    <cellStyle name="20% - Accent2 3 5 3 2" xfId="19025"/>
    <cellStyle name="20% - Accent2 3 5 4" xfId="12967"/>
    <cellStyle name="20% - Accent2 3 6" xfId="2673"/>
    <cellStyle name="20% - Accent2 3 6 2" xfId="8563"/>
    <cellStyle name="20% - Accent2 3 6 2 2" xfId="20502"/>
    <cellStyle name="20% - Accent2 3 6 3" xfId="14612"/>
    <cellStyle name="20% - Accent2 3 7" xfId="6255"/>
    <cellStyle name="20% - Accent2 3 7 2" xfId="18194"/>
    <cellStyle name="20% - Accent2 3 8" xfId="12158"/>
    <cellStyle name="20% - Accent2 4" xfId="188"/>
    <cellStyle name="20% - Accent2 4 2" xfId="428"/>
    <cellStyle name="20% - Accent2 4 2 2" xfId="851"/>
    <cellStyle name="20% - Accent2 4 2 2 2" xfId="1036"/>
    <cellStyle name="20% - Accent2 4 2 2 2 2" xfId="3512"/>
    <cellStyle name="20% - Accent2 4 2 2 2 2 2" xfId="9402"/>
    <cellStyle name="20% - Accent2 4 2 2 2 2 2 2" xfId="21341"/>
    <cellStyle name="20% - Accent2 4 2 2 2 2 3" xfId="15451"/>
    <cellStyle name="20% - Accent2 4 2 2 2 3" xfId="7094"/>
    <cellStyle name="20% - Accent2 4 2 2 2 3 2" xfId="19033"/>
    <cellStyle name="20% - Accent2 4 2 2 2 4" xfId="12975"/>
    <cellStyle name="20% - Accent2 4 2 2 3" xfId="3328"/>
    <cellStyle name="20% - Accent2 4 2 2 3 2" xfId="9218"/>
    <cellStyle name="20% - Accent2 4 2 2 3 2 2" xfId="21157"/>
    <cellStyle name="20% - Accent2 4 2 2 3 3" xfId="15267"/>
    <cellStyle name="20% - Accent2 4 2 2 4" xfId="6910"/>
    <cellStyle name="20% - Accent2 4 2 2 4 2" xfId="18849"/>
    <cellStyle name="20% - Accent2 4 2 2 5" xfId="12791"/>
    <cellStyle name="20% - Accent2 4 2 3" xfId="1035"/>
    <cellStyle name="20% - Accent2 4 2 3 2" xfId="3511"/>
    <cellStyle name="20% - Accent2 4 2 3 2 2" xfId="9401"/>
    <cellStyle name="20% - Accent2 4 2 3 2 2 2" xfId="21340"/>
    <cellStyle name="20% - Accent2 4 2 3 2 3" xfId="15450"/>
    <cellStyle name="20% - Accent2 4 2 3 3" xfId="7093"/>
    <cellStyle name="20% - Accent2 4 2 3 3 2" xfId="19032"/>
    <cellStyle name="20% - Accent2 4 2 3 4" xfId="12974"/>
    <cellStyle name="20% - Accent2 4 2 4" xfId="2920"/>
    <cellStyle name="20% - Accent2 4 2 4 2" xfId="8810"/>
    <cellStyle name="20% - Accent2 4 2 4 2 2" xfId="20749"/>
    <cellStyle name="20% - Accent2 4 2 4 3" xfId="14859"/>
    <cellStyle name="20% - Accent2 4 2 5" xfId="6502"/>
    <cellStyle name="20% - Accent2 4 2 5 2" xfId="18441"/>
    <cellStyle name="20% - Accent2 4 2 6" xfId="12380"/>
    <cellStyle name="20% - Accent2 4 3" xfId="664"/>
    <cellStyle name="20% - Accent2 4 3 2" xfId="1037"/>
    <cellStyle name="20% - Accent2 4 3 2 2" xfId="3513"/>
    <cellStyle name="20% - Accent2 4 3 2 2 2" xfId="9403"/>
    <cellStyle name="20% - Accent2 4 3 2 2 2 2" xfId="21342"/>
    <cellStyle name="20% - Accent2 4 3 2 2 3" xfId="15452"/>
    <cellStyle name="20% - Accent2 4 3 2 3" xfId="7095"/>
    <cellStyle name="20% - Accent2 4 3 2 3 2" xfId="19034"/>
    <cellStyle name="20% - Accent2 4 3 2 4" xfId="12976"/>
    <cellStyle name="20% - Accent2 4 3 3" xfId="3141"/>
    <cellStyle name="20% - Accent2 4 3 3 2" xfId="9031"/>
    <cellStyle name="20% - Accent2 4 3 3 2 2" xfId="20970"/>
    <cellStyle name="20% - Accent2 4 3 3 3" xfId="15080"/>
    <cellStyle name="20% - Accent2 4 3 4" xfId="6723"/>
    <cellStyle name="20% - Accent2 4 3 4 2" xfId="18662"/>
    <cellStyle name="20% - Accent2 4 3 5" xfId="12604"/>
    <cellStyle name="20% - Accent2 4 4" xfId="1034"/>
    <cellStyle name="20% - Accent2 4 4 2" xfId="3510"/>
    <cellStyle name="20% - Accent2 4 4 2 2" xfId="9400"/>
    <cellStyle name="20% - Accent2 4 4 2 2 2" xfId="21339"/>
    <cellStyle name="20% - Accent2 4 4 2 3" xfId="15449"/>
    <cellStyle name="20% - Accent2 4 4 3" xfId="7092"/>
    <cellStyle name="20% - Accent2 4 4 3 2" xfId="19031"/>
    <cellStyle name="20% - Accent2 4 4 4" xfId="12973"/>
    <cellStyle name="20% - Accent2 4 5" xfId="2735"/>
    <cellStyle name="20% - Accent2 4 5 2" xfId="8625"/>
    <cellStyle name="20% - Accent2 4 5 2 2" xfId="20564"/>
    <cellStyle name="20% - Accent2 4 5 3" xfId="14674"/>
    <cellStyle name="20% - Accent2 4 6" xfId="6317"/>
    <cellStyle name="20% - Accent2 4 6 2" xfId="18256"/>
    <cellStyle name="20% - Accent2 4 7" xfId="12210"/>
    <cellStyle name="20% - Accent2 5" xfId="453"/>
    <cellStyle name="20% - Accent2 5 2" xfId="863"/>
    <cellStyle name="20% - Accent2 5 2 2" xfId="1039"/>
    <cellStyle name="20% - Accent2 5 2 2 2" xfId="3515"/>
    <cellStyle name="20% - Accent2 5 2 2 2 2" xfId="9405"/>
    <cellStyle name="20% - Accent2 5 2 2 2 2 2" xfId="21344"/>
    <cellStyle name="20% - Accent2 5 2 2 2 3" xfId="15454"/>
    <cellStyle name="20% - Accent2 5 2 2 3" xfId="7097"/>
    <cellStyle name="20% - Accent2 5 2 2 3 2" xfId="19036"/>
    <cellStyle name="20% - Accent2 5 2 2 4" xfId="12978"/>
    <cellStyle name="20% - Accent2 5 2 3" xfId="3340"/>
    <cellStyle name="20% - Accent2 5 2 3 2" xfId="9230"/>
    <cellStyle name="20% - Accent2 5 2 3 2 2" xfId="21169"/>
    <cellStyle name="20% - Accent2 5 2 3 3" xfId="15279"/>
    <cellStyle name="20% - Accent2 5 2 4" xfId="6922"/>
    <cellStyle name="20% - Accent2 5 2 4 2" xfId="18861"/>
    <cellStyle name="20% - Accent2 5 2 5" xfId="12803"/>
    <cellStyle name="20% - Accent2 5 3" xfId="1038"/>
    <cellStyle name="20% - Accent2 5 3 2" xfId="3514"/>
    <cellStyle name="20% - Accent2 5 3 2 2" xfId="9404"/>
    <cellStyle name="20% - Accent2 5 3 2 2 2" xfId="21343"/>
    <cellStyle name="20% - Accent2 5 3 2 3" xfId="15453"/>
    <cellStyle name="20% - Accent2 5 3 3" xfId="7096"/>
    <cellStyle name="20% - Accent2 5 3 3 2" xfId="19035"/>
    <cellStyle name="20% - Accent2 5 3 4" xfId="12977"/>
    <cellStyle name="20% - Accent2 5 4" xfId="2932"/>
    <cellStyle name="20% - Accent2 5 4 2" xfId="8822"/>
    <cellStyle name="20% - Accent2 5 4 2 2" xfId="20761"/>
    <cellStyle name="20% - Accent2 5 4 3" xfId="14871"/>
    <cellStyle name="20% - Accent2 5 5" xfId="6514"/>
    <cellStyle name="20% - Accent2 5 5 2" xfId="18453"/>
    <cellStyle name="20% - Accent2 5 6" xfId="12395"/>
    <cellStyle name="20% - Accent2 6" xfId="480"/>
    <cellStyle name="20% - Accent2 6 2" xfId="889"/>
    <cellStyle name="20% - Accent2 6 2 2" xfId="1041"/>
    <cellStyle name="20% - Accent2 6 2 2 2" xfId="3517"/>
    <cellStyle name="20% - Accent2 6 2 2 2 2" xfId="9407"/>
    <cellStyle name="20% - Accent2 6 2 2 2 2 2" xfId="21346"/>
    <cellStyle name="20% - Accent2 6 2 2 2 3" xfId="15456"/>
    <cellStyle name="20% - Accent2 6 2 2 3" xfId="7099"/>
    <cellStyle name="20% - Accent2 6 2 2 3 2" xfId="19038"/>
    <cellStyle name="20% - Accent2 6 2 2 4" xfId="12980"/>
    <cellStyle name="20% - Accent2 6 2 3" xfId="3366"/>
    <cellStyle name="20% - Accent2 6 2 3 2" xfId="9256"/>
    <cellStyle name="20% - Accent2 6 2 3 2 2" xfId="21195"/>
    <cellStyle name="20% - Accent2 6 2 3 3" xfId="15305"/>
    <cellStyle name="20% - Accent2 6 2 4" xfId="6948"/>
    <cellStyle name="20% - Accent2 6 2 4 2" xfId="18887"/>
    <cellStyle name="20% - Accent2 6 2 5" xfId="12829"/>
    <cellStyle name="20% - Accent2 6 3" xfId="1040"/>
    <cellStyle name="20% - Accent2 6 3 2" xfId="3516"/>
    <cellStyle name="20% - Accent2 6 3 2 2" xfId="9406"/>
    <cellStyle name="20% - Accent2 6 3 2 2 2" xfId="21345"/>
    <cellStyle name="20% - Accent2 6 3 2 3" xfId="15455"/>
    <cellStyle name="20% - Accent2 6 3 3" xfId="7098"/>
    <cellStyle name="20% - Accent2 6 3 3 2" xfId="19037"/>
    <cellStyle name="20% - Accent2 6 3 4" xfId="12979"/>
    <cellStyle name="20% - Accent2 6 4" xfId="2958"/>
    <cellStyle name="20% - Accent2 6 4 2" xfId="8848"/>
    <cellStyle name="20% - Accent2 6 4 2 2" xfId="20787"/>
    <cellStyle name="20% - Accent2 6 4 3" xfId="14897"/>
    <cellStyle name="20% - Accent2 6 5" xfId="6540"/>
    <cellStyle name="20% - Accent2 6 5 2" xfId="18479"/>
    <cellStyle name="20% - Accent2 6 6" xfId="12421"/>
    <cellStyle name="20% - Accent2 7" xfId="493"/>
    <cellStyle name="20% - Accent2 7 2" xfId="902"/>
    <cellStyle name="20% - Accent2 7 2 2" xfId="1043"/>
    <cellStyle name="20% - Accent2 7 2 2 2" xfId="3519"/>
    <cellStyle name="20% - Accent2 7 2 2 2 2" xfId="9409"/>
    <cellStyle name="20% - Accent2 7 2 2 2 2 2" xfId="21348"/>
    <cellStyle name="20% - Accent2 7 2 2 2 3" xfId="15458"/>
    <cellStyle name="20% - Accent2 7 2 2 3" xfId="7101"/>
    <cellStyle name="20% - Accent2 7 2 2 3 2" xfId="19040"/>
    <cellStyle name="20% - Accent2 7 2 2 4" xfId="12982"/>
    <cellStyle name="20% - Accent2 7 2 3" xfId="3379"/>
    <cellStyle name="20% - Accent2 7 2 3 2" xfId="9269"/>
    <cellStyle name="20% - Accent2 7 2 3 2 2" xfId="21208"/>
    <cellStyle name="20% - Accent2 7 2 3 3" xfId="15318"/>
    <cellStyle name="20% - Accent2 7 2 4" xfId="6961"/>
    <cellStyle name="20% - Accent2 7 2 4 2" xfId="18900"/>
    <cellStyle name="20% - Accent2 7 2 5" xfId="12842"/>
    <cellStyle name="20% - Accent2 7 3" xfId="1042"/>
    <cellStyle name="20% - Accent2 7 3 2" xfId="3518"/>
    <cellStyle name="20% - Accent2 7 3 2 2" xfId="9408"/>
    <cellStyle name="20% - Accent2 7 3 2 2 2" xfId="21347"/>
    <cellStyle name="20% - Accent2 7 3 2 3" xfId="15457"/>
    <cellStyle name="20% - Accent2 7 3 3" xfId="7100"/>
    <cellStyle name="20% - Accent2 7 3 3 2" xfId="19039"/>
    <cellStyle name="20% - Accent2 7 3 4" xfId="12981"/>
    <cellStyle name="20% - Accent2 7 4" xfId="2971"/>
    <cellStyle name="20% - Accent2 7 4 2" xfId="8861"/>
    <cellStyle name="20% - Accent2 7 4 2 2" xfId="20800"/>
    <cellStyle name="20% - Accent2 7 4 3" xfId="14910"/>
    <cellStyle name="20% - Accent2 7 5" xfId="6553"/>
    <cellStyle name="20% - Accent2 7 5 2" xfId="18492"/>
    <cellStyle name="20% - Accent2 7 6" xfId="12434"/>
    <cellStyle name="20% - Accent2 8" xfId="506"/>
    <cellStyle name="20% - Accent2 8 2" xfId="915"/>
    <cellStyle name="20% - Accent2 8 2 2" xfId="1045"/>
    <cellStyle name="20% - Accent2 8 2 2 2" xfId="3521"/>
    <cellStyle name="20% - Accent2 8 2 2 2 2" xfId="9411"/>
    <cellStyle name="20% - Accent2 8 2 2 2 2 2" xfId="21350"/>
    <cellStyle name="20% - Accent2 8 2 2 2 3" xfId="15460"/>
    <cellStyle name="20% - Accent2 8 2 2 3" xfId="7103"/>
    <cellStyle name="20% - Accent2 8 2 2 3 2" xfId="19042"/>
    <cellStyle name="20% - Accent2 8 2 2 4" xfId="12984"/>
    <cellStyle name="20% - Accent2 8 2 3" xfId="3392"/>
    <cellStyle name="20% - Accent2 8 2 3 2" xfId="9282"/>
    <cellStyle name="20% - Accent2 8 2 3 2 2" xfId="21221"/>
    <cellStyle name="20% - Accent2 8 2 3 3" xfId="15331"/>
    <cellStyle name="20% - Accent2 8 2 4" xfId="6974"/>
    <cellStyle name="20% - Accent2 8 2 4 2" xfId="18913"/>
    <cellStyle name="20% - Accent2 8 2 5" xfId="12855"/>
    <cellStyle name="20% - Accent2 8 3" xfId="1044"/>
    <cellStyle name="20% - Accent2 8 3 2" xfId="3520"/>
    <cellStyle name="20% - Accent2 8 3 2 2" xfId="9410"/>
    <cellStyle name="20% - Accent2 8 3 2 2 2" xfId="21349"/>
    <cellStyle name="20% - Accent2 8 3 2 3" xfId="15459"/>
    <cellStyle name="20% - Accent2 8 3 3" xfId="7102"/>
    <cellStyle name="20% - Accent2 8 3 3 2" xfId="19041"/>
    <cellStyle name="20% - Accent2 8 3 4" xfId="12983"/>
    <cellStyle name="20% - Accent2 8 4" xfId="2984"/>
    <cellStyle name="20% - Accent2 8 4 2" xfId="8874"/>
    <cellStyle name="20% - Accent2 8 4 2 2" xfId="20813"/>
    <cellStyle name="20% - Accent2 8 4 3" xfId="14923"/>
    <cellStyle name="20% - Accent2 8 5" xfId="6566"/>
    <cellStyle name="20% - Accent2 8 5 2" xfId="18505"/>
    <cellStyle name="20% - Accent2 8 6" xfId="12447"/>
    <cellStyle name="20% - Accent2 9" xfId="519"/>
    <cellStyle name="20% - Accent2 9 2" xfId="928"/>
    <cellStyle name="20% - Accent2 9 2 2" xfId="1047"/>
    <cellStyle name="20% - Accent2 9 2 2 2" xfId="3523"/>
    <cellStyle name="20% - Accent2 9 2 2 2 2" xfId="9413"/>
    <cellStyle name="20% - Accent2 9 2 2 2 2 2" xfId="21352"/>
    <cellStyle name="20% - Accent2 9 2 2 2 3" xfId="15462"/>
    <cellStyle name="20% - Accent2 9 2 2 3" xfId="7105"/>
    <cellStyle name="20% - Accent2 9 2 2 3 2" xfId="19044"/>
    <cellStyle name="20% - Accent2 9 2 2 4" xfId="12986"/>
    <cellStyle name="20% - Accent2 9 2 3" xfId="3405"/>
    <cellStyle name="20% - Accent2 9 2 3 2" xfId="9295"/>
    <cellStyle name="20% - Accent2 9 2 3 2 2" xfId="21234"/>
    <cellStyle name="20% - Accent2 9 2 3 3" xfId="15344"/>
    <cellStyle name="20% - Accent2 9 2 4" xfId="6987"/>
    <cellStyle name="20% - Accent2 9 2 4 2" xfId="18926"/>
    <cellStyle name="20% - Accent2 9 2 5" xfId="12868"/>
    <cellStyle name="20% - Accent2 9 3" xfId="1046"/>
    <cellStyle name="20% - Accent2 9 3 2" xfId="3522"/>
    <cellStyle name="20% - Accent2 9 3 2 2" xfId="9412"/>
    <cellStyle name="20% - Accent2 9 3 2 2 2" xfId="21351"/>
    <cellStyle name="20% - Accent2 9 3 2 3" xfId="15461"/>
    <cellStyle name="20% - Accent2 9 3 3" xfId="7104"/>
    <cellStyle name="20% - Accent2 9 3 3 2" xfId="19043"/>
    <cellStyle name="20% - Accent2 9 3 4" xfId="12985"/>
    <cellStyle name="20% - Accent2 9 4" xfId="2997"/>
    <cellStyle name="20% - Accent2 9 4 2" xfId="8887"/>
    <cellStyle name="20% - Accent2 9 4 2 2" xfId="20826"/>
    <cellStyle name="20% - Accent2 9 4 3" xfId="14936"/>
    <cellStyle name="20% - Accent2 9 5" xfId="6579"/>
    <cellStyle name="20% - Accent2 9 5 2" xfId="18518"/>
    <cellStyle name="20% - Accent2 9 6" xfId="12460"/>
    <cellStyle name="20% - Accent3" xfId="29" builtinId="38" customBuiltin="1"/>
    <cellStyle name="20% - Accent3 10" xfId="534"/>
    <cellStyle name="20% - Accent3 10 2" xfId="943"/>
    <cellStyle name="20% - Accent3 10 2 2" xfId="1049"/>
    <cellStyle name="20% - Accent3 10 2 2 2" xfId="3525"/>
    <cellStyle name="20% - Accent3 10 2 2 2 2" xfId="9415"/>
    <cellStyle name="20% - Accent3 10 2 2 2 2 2" xfId="21354"/>
    <cellStyle name="20% - Accent3 10 2 2 2 3" xfId="15464"/>
    <cellStyle name="20% - Accent3 10 2 2 3" xfId="7107"/>
    <cellStyle name="20% - Accent3 10 2 2 3 2" xfId="19046"/>
    <cellStyle name="20% - Accent3 10 2 2 4" xfId="12988"/>
    <cellStyle name="20% - Accent3 10 2 3" xfId="3420"/>
    <cellStyle name="20% - Accent3 10 2 3 2" xfId="9310"/>
    <cellStyle name="20% - Accent3 10 2 3 2 2" xfId="21249"/>
    <cellStyle name="20% - Accent3 10 2 3 3" xfId="15359"/>
    <cellStyle name="20% - Accent3 10 2 4" xfId="7002"/>
    <cellStyle name="20% - Accent3 10 2 4 2" xfId="18941"/>
    <cellStyle name="20% - Accent3 10 2 5" xfId="12883"/>
    <cellStyle name="20% - Accent3 10 3" xfId="1048"/>
    <cellStyle name="20% - Accent3 10 3 2" xfId="3524"/>
    <cellStyle name="20% - Accent3 10 3 2 2" xfId="9414"/>
    <cellStyle name="20% - Accent3 10 3 2 2 2" xfId="21353"/>
    <cellStyle name="20% - Accent3 10 3 2 3" xfId="15463"/>
    <cellStyle name="20% - Accent3 10 3 3" xfId="7106"/>
    <cellStyle name="20% - Accent3 10 3 3 2" xfId="19045"/>
    <cellStyle name="20% - Accent3 10 3 4" xfId="12987"/>
    <cellStyle name="20% - Accent3 10 4" xfId="3012"/>
    <cellStyle name="20% - Accent3 10 4 2" xfId="8902"/>
    <cellStyle name="20% - Accent3 10 4 2 2" xfId="20841"/>
    <cellStyle name="20% - Accent3 10 4 3" xfId="14951"/>
    <cellStyle name="20% - Accent3 10 5" xfId="6594"/>
    <cellStyle name="20% - Accent3 10 5 2" xfId="18533"/>
    <cellStyle name="20% - Accent3 10 6" xfId="12475"/>
    <cellStyle name="20% - Accent3 11" xfId="347"/>
    <cellStyle name="20% - Accent3 11 2" xfId="801"/>
    <cellStyle name="20% - Accent3 11 2 2" xfId="1051"/>
    <cellStyle name="20% - Accent3 11 2 2 2" xfId="3527"/>
    <cellStyle name="20% - Accent3 11 2 2 2 2" xfId="9417"/>
    <cellStyle name="20% - Accent3 11 2 2 2 2 2" xfId="21356"/>
    <cellStyle name="20% - Accent3 11 2 2 2 3" xfId="15466"/>
    <cellStyle name="20% - Accent3 11 2 2 3" xfId="7109"/>
    <cellStyle name="20% - Accent3 11 2 2 3 2" xfId="19048"/>
    <cellStyle name="20% - Accent3 11 2 2 4" xfId="12990"/>
    <cellStyle name="20% - Accent3 11 2 3" xfId="3278"/>
    <cellStyle name="20% - Accent3 11 2 3 2" xfId="9168"/>
    <cellStyle name="20% - Accent3 11 2 3 2 2" xfId="21107"/>
    <cellStyle name="20% - Accent3 11 2 3 3" xfId="15217"/>
    <cellStyle name="20% - Accent3 11 2 4" xfId="6860"/>
    <cellStyle name="20% - Accent3 11 2 4 2" xfId="18799"/>
    <cellStyle name="20% - Accent3 11 2 5" xfId="12741"/>
    <cellStyle name="20% - Accent3 11 3" xfId="1050"/>
    <cellStyle name="20% - Accent3 11 3 2" xfId="3526"/>
    <cellStyle name="20% - Accent3 11 3 2 2" xfId="9416"/>
    <cellStyle name="20% - Accent3 11 3 2 2 2" xfId="21355"/>
    <cellStyle name="20% - Accent3 11 3 2 3" xfId="15465"/>
    <cellStyle name="20% - Accent3 11 3 3" xfId="7108"/>
    <cellStyle name="20% - Accent3 11 3 3 2" xfId="19047"/>
    <cellStyle name="20% - Accent3 11 3 4" xfId="12989"/>
    <cellStyle name="20% - Accent3 11 4" xfId="2871"/>
    <cellStyle name="20% - Accent3 11 4 2" xfId="8761"/>
    <cellStyle name="20% - Accent3 11 4 2 2" xfId="20700"/>
    <cellStyle name="20% - Accent3 11 4 3" xfId="14810"/>
    <cellStyle name="20% - Accent3 11 5" xfId="6453"/>
    <cellStyle name="20% - Accent3 11 5 2" xfId="18392"/>
    <cellStyle name="20% - Accent3 11 6" xfId="12322"/>
    <cellStyle name="20% - Accent3 12" xfId="550"/>
    <cellStyle name="20% - Accent3 12 2" xfId="1052"/>
    <cellStyle name="20% - Accent3 12 2 2" xfId="3528"/>
    <cellStyle name="20% - Accent3 12 2 2 2" xfId="9418"/>
    <cellStyle name="20% - Accent3 12 2 2 2 2" xfId="21357"/>
    <cellStyle name="20% - Accent3 12 2 2 3" xfId="15467"/>
    <cellStyle name="20% - Accent3 12 2 3" xfId="7110"/>
    <cellStyle name="20% - Accent3 12 2 3 2" xfId="19049"/>
    <cellStyle name="20% - Accent3 12 2 4" xfId="12991"/>
    <cellStyle name="20% - Accent3 12 3" xfId="3027"/>
    <cellStyle name="20% - Accent3 12 3 2" xfId="8917"/>
    <cellStyle name="20% - Accent3 12 3 2 2" xfId="20856"/>
    <cellStyle name="20% - Accent3 12 3 3" xfId="14966"/>
    <cellStyle name="20% - Accent3 12 4" xfId="6609"/>
    <cellStyle name="20% - Accent3 12 4 2" xfId="18548"/>
    <cellStyle name="20% - Accent3 12 5" xfId="12490"/>
    <cellStyle name="20% - Accent3 13" xfId="2626"/>
    <cellStyle name="20% - Accent3 13 2" xfId="8516"/>
    <cellStyle name="20% - Accent3 13 2 2" xfId="20455"/>
    <cellStyle name="20% - Accent3 13 3" xfId="14565"/>
    <cellStyle name="20% - Accent3 14" xfId="6208"/>
    <cellStyle name="20% - Accent3 14 2" xfId="18147"/>
    <cellStyle name="20% - Accent3 15" xfId="12104"/>
    <cellStyle name="20% - Accent3 2" xfId="55"/>
    <cellStyle name="20% - Accent3 2 2" xfId="142"/>
    <cellStyle name="20% - Accent3 2 2 2" xfId="256"/>
    <cellStyle name="20% - Accent3 2 2 2 2" xfId="732"/>
    <cellStyle name="20% - Accent3 2 2 2 2 2" xfId="1056"/>
    <cellStyle name="20% - Accent3 2 2 2 2 2 2" xfId="3532"/>
    <cellStyle name="20% - Accent3 2 2 2 2 2 2 2" xfId="9422"/>
    <cellStyle name="20% - Accent3 2 2 2 2 2 2 2 2" xfId="21361"/>
    <cellStyle name="20% - Accent3 2 2 2 2 2 2 3" xfId="15471"/>
    <cellStyle name="20% - Accent3 2 2 2 2 2 3" xfId="7114"/>
    <cellStyle name="20% - Accent3 2 2 2 2 2 3 2" xfId="19053"/>
    <cellStyle name="20% - Accent3 2 2 2 2 2 4" xfId="12995"/>
    <cellStyle name="20% - Accent3 2 2 2 2 3" xfId="3209"/>
    <cellStyle name="20% - Accent3 2 2 2 2 3 2" xfId="9099"/>
    <cellStyle name="20% - Accent3 2 2 2 2 3 2 2" xfId="21038"/>
    <cellStyle name="20% - Accent3 2 2 2 2 3 3" xfId="15148"/>
    <cellStyle name="20% - Accent3 2 2 2 2 4" xfId="6791"/>
    <cellStyle name="20% - Accent3 2 2 2 2 4 2" xfId="18730"/>
    <cellStyle name="20% - Accent3 2 2 2 2 5" xfId="12672"/>
    <cellStyle name="20% - Accent3 2 2 2 3" xfId="1055"/>
    <cellStyle name="20% - Accent3 2 2 2 3 2" xfId="3531"/>
    <cellStyle name="20% - Accent3 2 2 2 3 2 2" xfId="9421"/>
    <cellStyle name="20% - Accent3 2 2 2 3 2 2 2" xfId="21360"/>
    <cellStyle name="20% - Accent3 2 2 2 3 2 3" xfId="15470"/>
    <cellStyle name="20% - Accent3 2 2 2 3 3" xfId="7113"/>
    <cellStyle name="20% - Accent3 2 2 2 3 3 2" xfId="19052"/>
    <cellStyle name="20% - Accent3 2 2 2 3 4" xfId="12994"/>
    <cellStyle name="20% - Accent3 2 2 2 4" xfId="2803"/>
    <cellStyle name="20% - Accent3 2 2 2 4 2" xfId="8693"/>
    <cellStyle name="20% - Accent3 2 2 2 4 2 2" xfId="20632"/>
    <cellStyle name="20% - Accent3 2 2 2 4 3" xfId="14742"/>
    <cellStyle name="20% - Accent3 2 2 2 5" xfId="6385"/>
    <cellStyle name="20% - Accent3 2 2 2 5 2" xfId="18324"/>
    <cellStyle name="20% - Accent3 2 2 2 6" xfId="12272"/>
    <cellStyle name="20% - Accent3 2 2 3" xfId="398"/>
    <cellStyle name="20% - Accent3 2 2 3 2" xfId="839"/>
    <cellStyle name="20% - Accent3 2 2 3 2 2" xfId="1058"/>
    <cellStyle name="20% - Accent3 2 2 3 2 2 2" xfId="3534"/>
    <cellStyle name="20% - Accent3 2 2 3 2 2 2 2" xfId="9424"/>
    <cellStyle name="20% - Accent3 2 2 3 2 2 2 2 2" xfId="21363"/>
    <cellStyle name="20% - Accent3 2 2 3 2 2 2 3" xfId="15473"/>
    <cellStyle name="20% - Accent3 2 2 3 2 2 3" xfId="7116"/>
    <cellStyle name="20% - Accent3 2 2 3 2 2 3 2" xfId="19055"/>
    <cellStyle name="20% - Accent3 2 2 3 2 2 4" xfId="12997"/>
    <cellStyle name="20% - Accent3 2 2 3 2 3" xfId="3316"/>
    <cellStyle name="20% - Accent3 2 2 3 2 3 2" xfId="9206"/>
    <cellStyle name="20% - Accent3 2 2 3 2 3 2 2" xfId="21145"/>
    <cellStyle name="20% - Accent3 2 2 3 2 3 3" xfId="15255"/>
    <cellStyle name="20% - Accent3 2 2 3 2 4" xfId="6898"/>
    <cellStyle name="20% - Accent3 2 2 3 2 4 2" xfId="18837"/>
    <cellStyle name="20% - Accent3 2 2 3 2 5" xfId="12779"/>
    <cellStyle name="20% - Accent3 2 2 3 3" xfId="1057"/>
    <cellStyle name="20% - Accent3 2 2 3 3 2" xfId="3533"/>
    <cellStyle name="20% - Accent3 2 2 3 3 2 2" xfId="9423"/>
    <cellStyle name="20% - Accent3 2 2 3 3 2 2 2" xfId="21362"/>
    <cellStyle name="20% - Accent3 2 2 3 3 2 3" xfId="15472"/>
    <cellStyle name="20% - Accent3 2 2 3 3 3" xfId="7115"/>
    <cellStyle name="20% - Accent3 2 2 3 3 3 2" xfId="19054"/>
    <cellStyle name="20% - Accent3 2 2 3 3 4" xfId="12996"/>
    <cellStyle name="20% - Accent3 2 2 3 4" xfId="2909"/>
    <cellStyle name="20% - Accent3 2 2 3 4 2" xfId="8799"/>
    <cellStyle name="20% - Accent3 2 2 3 4 2 2" xfId="20738"/>
    <cellStyle name="20% - Accent3 2 2 3 4 3" xfId="14848"/>
    <cellStyle name="20% - Accent3 2 2 3 5" xfId="6491"/>
    <cellStyle name="20% - Accent3 2 2 3 5 2" xfId="18430"/>
    <cellStyle name="20% - Accent3 2 2 3 6" xfId="12365"/>
    <cellStyle name="20% - Accent3 2 2 4" xfId="621"/>
    <cellStyle name="20% - Accent3 2 2 4 2" xfId="1059"/>
    <cellStyle name="20% - Accent3 2 2 4 2 2" xfId="3535"/>
    <cellStyle name="20% - Accent3 2 2 4 2 2 2" xfId="9425"/>
    <cellStyle name="20% - Accent3 2 2 4 2 2 2 2" xfId="21364"/>
    <cellStyle name="20% - Accent3 2 2 4 2 2 3" xfId="15474"/>
    <cellStyle name="20% - Accent3 2 2 4 2 3" xfId="7117"/>
    <cellStyle name="20% - Accent3 2 2 4 2 3 2" xfId="19056"/>
    <cellStyle name="20% - Accent3 2 2 4 2 4" xfId="12998"/>
    <cellStyle name="20% - Accent3 2 2 4 3" xfId="3098"/>
    <cellStyle name="20% - Accent3 2 2 4 3 2" xfId="8988"/>
    <cellStyle name="20% - Accent3 2 2 4 3 2 2" xfId="20927"/>
    <cellStyle name="20% - Accent3 2 2 4 3 3" xfId="15037"/>
    <cellStyle name="20% - Accent3 2 2 4 4" xfId="6680"/>
    <cellStyle name="20% - Accent3 2 2 4 4 2" xfId="18619"/>
    <cellStyle name="20% - Accent3 2 2 4 5" xfId="12561"/>
    <cellStyle name="20% - Accent3 2 2 5" xfId="1054"/>
    <cellStyle name="20% - Accent3 2 2 5 2" xfId="3530"/>
    <cellStyle name="20% - Accent3 2 2 5 2 2" xfId="9420"/>
    <cellStyle name="20% - Accent3 2 2 5 2 2 2" xfId="21359"/>
    <cellStyle name="20% - Accent3 2 2 5 2 3" xfId="15469"/>
    <cellStyle name="20% - Accent3 2 2 5 3" xfId="7112"/>
    <cellStyle name="20% - Accent3 2 2 5 3 2" xfId="19051"/>
    <cellStyle name="20% - Accent3 2 2 5 4" xfId="12993"/>
    <cellStyle name="20% - Accent3 2 2 6" xfId="2692"/>
    <cellStyle name="20% - Accent3 2 2 6 2" xfId="8582"/>
    <cellStyle name="20% - Accent3 2 2 6 2 2" xfId="20521"/>
    <cellStyle name="20% - Accent3 2 2 6 3" xfId="14631"/>
    <cellStyle name="20% - Accent3 2 2 7" xfId="6274"/>
    <cellStyle name="20% - Accent3 2 2 7 2" xfId="18213"/>
    <cellStyle name="20% - Accent3 2 2 8" xfId="12177"/>
    <cellStyle name="20% - Accent3 2 3" xfId="206"/>
    <cellStyle name="20% - Accent3 2 3 2" xfId="468"/>
    <cellStyle name="20% - Accent3 2 3 2 2" xfId="878"/>
    <cellStyle name="20% - Accent3 2 3 2 2 2" xfId="1062"/>
    <cellStyle name="20% - Accent3 2 3 2 2 2 2" xfId="3538"/>
    <cellStyle name="20% - Accent3 2 3 2 2 2 2 2" xfId="9428"/>
    <cellStyle name="20% - Accent3 2 3 2 2 2 2 2 2" xfId="21367"/>
    <cellStyle name="20% - Accent3 2 3 2 2 2 2 3" xfId="15477"/>
    <cellStyle name="20% - Accent3 2 3 2 2 2 3" xfId="7120"/>
    <cellStyle name="20% - Accent3 2 3 2 2 2 3 2" xfId="19059"/>
    <cellStyle name="20% - Accent3 2 3 2 2 2 4" xfId="13001"/>
    <cellStyle name="20% - Accent3 2 3 2 2 3" xfId="3355"/>
    <cellStyle name="20% - Accent3 2 3 2 2 3 2" xfId="9245"/>
    <cellStyle name="20% - Accent3 2 3 2 2 3 2 2" xfId="21184"/>
    <cellStyle name="20% - Accent3 2 3 2 2 3 3" xfId="15294"/>
    <cellStyle name="20% - Accent3 2 3 2 2 4" xfId="6937"/>
    <cellStyle name="20% - Accent3 2 3 2 2 4 2" xfId="18876"/>
    <cellStyle name="20% - Accent3 2 3 2 2 5" xfId="12818"/>
    <cellStyle name="20% - Accent3 2 3 2 3" xfId="1061"/>
    <cellStyle name="20% - Accent3 2 3 2 3 2" xfId="3537"/>
    <cellStyle name="20% - Accent3 2 3 2 3 2 2" xfId="9427"/>
    <cellStyle name="20% - Accent3 2 3 2 3 2 2 2" xfId="21366"/>
    <cellStyle name="20% - Accent3 2 3 2 3 2 3" xfId="15476"/>
    <cellStyle name="20% - Accent3 2 3 2 3 3" xfId="7119"/>
    <cellStyle name="20% - Accent3 2 3 2 3 3 2" xfId="19058"/>
    <cellStyle name="20% - Accent3 2 3 2 3 4" xfId="13000"/>
    <cellStyle name="20% - Accent3 2 3 2 4" xfId="2947"/>
    <cellStyle name="20% - Accent3 2 3 2 4 2" xfId="8837"/>
    <cellStyle name="20% - Accent3 2 3 2 4 2 2" xfId="20776"/>
    <cellStyle name="20% - Accent3 2 3 2 4 3" xfId="14886"/>
    <cellStyle name="20% - Accent3 2 3 2 5" xfId="6529"/>
    <cellStyle name="20% - Accent3 2 3 2 5 2" xfId="18468"/>
    <cellStyle name="20% - Accent3 2 3 2 6" xfId="12410"/>
    <cellStyle name="20% - Accent3 2 3 3" xfId="682"/>
    <cellStyle name="20% - Accent3 2 3 3 2" xfId="1063"/>
    <cellStyle name="20% - Accent3 2 3 3 2 2" xfId="3539"/>
    <cellStyle name="20% - Accent3 2 3 3 2 2 2" xfId="9429"/>
    <cellStyle name="20% - Accent3 2 3 3 2 2 2 2" xfId="21368"/>
    <cellStyle name="20% - Accent3 2 3 3 2 2 3" xfId="15478"/>
    <cellStyle name="20% - Accent3 2 3 3 2 3" xfId="7121"/>
    <cellStyle name="20% - Accent3 2 3 3 2 3 2" xfId="19060"/>
    <cellStyle name="20% - Accent3 2 3 3 2 4" xfId="13002"/>
    <cellStyle name="20% - Accent3 2 3 3 3" xfId="3159"/>
    <cellStyle name="20% - Accent3 2 3 3 3 2" xfId="9049"/>
    <cellStyle name="20% - Accent3 2 3 3 3 2 2" xfId="20988"/>
    <cellStyle name="20% - Accent3 2 3 3 3 3" xfId="15098"/>
    <cellStyle name="20% - Accent3 2 3 3 4" xfId="6741"/>
    <cellStyle name="20% - Accent3 2 3 3 4 2" xfId="18680"/>
    <cellStyle name="20% - Accent3 2 3 3 5" xfId="12622"/>
    <cellStyle name="20% - Accent3 2 3 4" xfId="1060"/>
    <cellStyle name="20% - Accent3 2 3 4 2" xfId="3536"/>
    <cellStyle name="20% - Accent3 2 3 4 2 2" xfId="9426"/>
    <cellStyle name="20% - Accent3 2 3 4 2 2 2" xfId="21365"/>
    <cellStyle name="20% - Accent3 2 3 4 2 3" xfId="15475"/>
    <cellStyle name="20% - Accent3 2 3 4 3" xfId="7118"/>
    <cellStyle name="20% - Accent3 2 3 4 3 2" xfId="19057"/>
    <cellStyle name="20% - Accent3 2 3 4 4" xfId="12999"/>
    <cellStyle name="20% - Accent3 2 3 5" xfId="2753"/>
    <cellStyle name="20% - Accent3 2 3 5 2" xfId="8643"/>
    <cellStyle name="20% - Accent3 2 3 5 2 2" xfId="20582"/>
    <cellStyle name="20% - Accent3 2 3 5 3" xfId="14692"/>
    <cellStyle name="20% - Accent3 2 3 6" xfId="6335"/>
    <cellStyle name="20% - Accent3 2 3 6 2" xfId="18274"/>
    <cellStyle name="20% - Accent3 2 3 7" xfId="12228"/>
    <cellStyle name="20% - Accent3 2 4" xfId="369"/>
    <cellStyle name="20% - Accent3 2 4 2" xfId="814"/>
    <cellStyle name="20% - Accent3 2 4 2 2" xfId="1065"/>
    <cellStyle name="20% - Accent3 2 4 2 2 2" xfId="3541"/>
    <cellStyle name="20% - Accent3 2 4 2 2 2 2" xfId="9431"/>
    <cellStyle name="20% - Accent3 2 4 2 2 2 2 2" xfId="21370"/>
    <cellStyle name="20% - Accent3 2 4 2 2 2 3" xfId="15480"/>
    <cellStyle name="20% - Accent3 2 4 2 2 3" xfId="7123"/>
    <cellStyle name="20% - Accent3 2 4 2 2 3 2" xfId="19062"/>
    <cellStyle name="20% - Accent3 2 4 2 2 4" xfId="13004"/>
    <cellStyle name="20% - Accent3 2 4 2 3" xfId="3291"/>
    <cellStyle name="20% - Accent3 2 4 2 3 2" xfId="9181"/>
    <cellStyle name="20% - Accent3 2 4 2 3 2 2" xfId="21120"/>
    <cellStyle name="20% - Accent3 2 4 2 3 3" xfId="15230"/>
    <cellStyle name="20% - Accent3 2 4 2 4" xfId="6873"/>
    <cellStyle name="20% - Accent3 2 4 2 4 2" xfId="18812"/>
    <cellStyle name="20% - Accent3 2 4 2 5" xfId="12754"/>
    <cellStyle name="20% - Accent3 2 4 3" xfId="1064"/>
    <cellStyle name="20% - Accent3 2 4 3 2" xfId="3540"/>
    <cellStyle name="20% - Accent3 2 4 3 2 2" xfId="9430"/>
    <cellStyle name="20% - Accent3 2 4 3 2 2 2" xfId="21369"/>
    <cellStyle name="20% - Accent3 2 4 3 2 3" xfId="15479"/>
    <cellStyle name="20% - Accent3 2 4 3 3" xfId="7122"/>
    <cellStyle name="20% - Accent3 2 4 3 3 2" xfId="19061"/>
    <cellStyle name="20% - Accent3 2 4 3 4" xfId="13003"/>
    <cellStyle name="20% - Accent3 2 4 4" xfId="2884"/>
    <cellStyle name="20% - Accent3 2 4 4 2" xfId="8774"/>
    <cellStyle name="20% - Accent3 2 4 4 2 2" xfId="20713"/>
    <cellStyle name="20% - Accent3 2 4 4 3" xfId="14823"/>
    <cellStyle name="20% - Accent3 2 4 5" xfId="6466"/>
    <cellStyle name="20% - Accent3 2 4 5 2" xfId="18405"/>
    <cellStyle name="20% - Accent3 2 4 6" xfId="12338"/>
    <cellStyle name="20% - Accent3 2 5" xfId="567"/>
    <cellStyle name="20% - Accent3 2 5 2" xfId="1066"/>
    <cellStyle name="20% - Accent3 2 5 2 2" xfId="3542"/>
    <cellStyle name="20% - Accent3 2 5 2 2 2" xfId="9432"/>
    <cellStyle name="20% - Accent3 2 5 2 2 2 2" xfId="21371"/>
    <cellStyle name="20% - Accent3 2 5 2 2 3" xfId="15481"/>
    <cellStyle name="20% - Accent3 2 5 2 3" xfId="7124"/>
    <cellStyle name="20% - Accent3 2 5 2 3 2" xfId="19063"/>
    <cellStyle name="20% - Accent3 2 5 2 4" xfId="13005"/>
    <cellStyle name="20% - Accent3 2 5 3" xfId="3044"/>
    <cellStyle name="20% - Accent3 2 5 3 2" xfId="8934"/>
    <cellStyle name="20% - Accent3 2 5 3 2 2" xfId="20873"/>
    <cellStyle name="20% - Accent3 2 5 3 3" xfId="14983"/>
    <cellStyle name="20% - Accent3 2 5 4" xfId="6626"/>
    <cellStyle name="20% - Accent3 2 5 4 2" xfId="18565"/>
    <cellStyle name="20% - Accent3 2 5 5" xfId="12507"/>
    <cellStyle name="20% - Accent3 2 6" xfId="1053"/>
    <cellStyle name="20% - Accent3 2 6 2" xfId="3529"/>
    <cellStyle name="20% - Accent3 2 6 2 2" xfId="9419"/>
    <cellStyle name="20% - Accent3 2 6 2 2 2" xfId="21358"/>
    <cellStyle name="20% - Accent3 2 6 2 3" xfId="15468"/>
    <cellStyle name="20% - Accent3 2 6 3" xfId="7111"/>
    <cellStyle name="20% - Accent3 2 6 3 2" xfId="19050"/>
    <cellStyle name="20% - Accent3 2 6 4" xfId="12992"/>
    <cellStyle name="20% - Accent3 2 7" xfId="2642"/>
    <cellStyle name="20% - Accent3 2 7 2" xfId="8532"/>
    <cellStyle name="20% - Accent3 2 7 2 2" xfId="20471"/>
    <cellStyle name="20% - Accent3 2 7 3" xfId="14581"/>
    <cellStyle name="20% - Accent3 2 8" xfId="6224"/>
    <cellStyle name="20% - Accent3 2 8 2" xfId="18163"/>
    <cellStyle name="20% - Accent3 2 9" xfId="12122"/>
    <cellStyle name="20% - Accent3 3" xfId="125"/>
    <cellStyle name="20% - Accent3 3 2" xfId="239"/>
    <cellStyle name="20% - Accent3 3 2 2" xfId="715"/>
    <cellStyle name="20% - Accent3 3 2 2 2" xfId="1069"/>
    <cellStyle name="20% - Accent3 3 2 2 2 2" xfId="3545"/>
    <cellStyle name="20% - Accent3 3 2 2 2 2 2" xfId="9435"/>
    <cellStyle name="20% - Accent3 3 2 2 2 2 2 2" xfId="21374"/>
    <cellStyle name="20% - Accent3 3 2 2 2 2 3" xfId="15484"/>
    <cellStyle name="20% - Accent3 3 2 2 2 3" xfId="7127"/>
    <cellStyle name="20% - Accent3 3 2 2 2 3 2" xfId="19066"/>
    <cellStyle name="20% - Accent3 3 2 2 2 4" xfId="13008"/>
    <cellStyle name="20% - Accent3 3 2 2 3" xfId="3192"/>
    <cellStyle name="20% - Accent3 3 2 2 3 2" xfId="9082"/>
    <cellStyle name="20% - Accent3 3 2 2 3 2 2" xfId="21021"/>
    <cellStyle name="20% - Accent3 3 2 2 3 3" xfId="15131"/>
    <cellStyle name="20% - Accent3 3 2 2 4" xfId="6774"/>
    <cellStyle name="20% - Accent3 3 2 2 4 2" xfId="18713"/>
    <cellStyle name="20% - Accent3 3 2 2 5" xfId="12655"/>
    <cellStyle name="20% - Accent3 3 2 3" xfId="1068"/>
    <cellStyle name="20% - Accent3 3 2 3 2" xfId="3544"/>
    <cellStyle name="20% - Accent3 3 2 3 2 2" xfId="9434"/>
    <cellStyle name="20% - Accent3 3 2 3 2 2 2" xfId="21373"/>
    <cellStyle name="20% - Accent3 3 2 3 2 3" xfId="15483"/>
    <cellStyle name="20% - Accent3 3 2 3 3" xfId="7126"/>
    <cellStyle name="20% - Accent3 3 2 3 3 2" xfId="19065"/>
    <cellStyle name="20% - Accent3 3 2 3 4" xfId="13007"/>
    <cellStyle name="20% - Accent3 3 2 4" xfId="2786"/>
    <cellStyle name="20% - Accent3 3 2 4 2" xfId="8676"/>
    <cellStyle name="20% - Accent3 3 2 4 2 2" xfId="20615"/>
    <cellStyle name="20% - Accent3 3 2 4 3" xfId="14725"/>
    <cellStyle name="20% - Accent3 3 2 5" xfId="6368"/>
    <cellStyle name="20% - Accent3 3 2 5 2" xfId="18307"/>
    <cellStyle name="20% - Accent3 3 2 6" xfId="12256"/>
    <cellStyle name="20% - Accent3 3 3" xfId="385"/>
    <cellStyle name="20% - Accent3 3 3 2" xfId="826"/>
    <cellStyle name="20% - Accent3 3 3 2 2" xfId="1071"/>
    <cellStyle name="20% - Accent3 3 3 2 2 2" xfId="3547"/>
    <cellStyle name="20% - Accent3 3 3 2 2 2 2" xfId="9437"/>
    <cellStyle name="20% - Accent3 3 3 2 2 2 2 2" xfId="21376"/>
    <cellStyle name="20% - Accent3 3 3 2 2 2 3" xfId="15486"/>
    <cellStyle name="20% - Accent3 3 3 2 2 3" xfId="7129"/>
    <cellStyle name="20% - Accent3 3 3 2 2 3 2" xfId="19068"/>
    <cellStyle name="20% - Accent3 3 3 2 2 4" xfId="13010"/>
    <cellStyle name="20% - Accent3 3 3 2 3" xfId="3303"/>
    <cellStyle name="20% - Accent3 3 3 2 3 2" xfId="9193"/>
    <cellStyle name="20% - Accent3 3 3 2 3 2 2" xfId="21132"/>
    <cellStyle name="20% - Accent3 3 3 2 3 3" xfId="15242"/>
    <cellStyle name="20% - Accent3 3 3 2 4" xfId="6885"/>
    <cellStyle name="20% - Accent3 3 3 2 4 2" xfId="18824"/>
    <cellStyle name="20% - Accent3 3 3 2 5" xfId="12766"/>
    <cellStyle name="20% - Accent3 3 3 3" xfId="1070"/>
    <cellStyle name="20% - Accent3 3 3 3 2" xfId="3546"/>
    <cellStyle name="20% - Accent3 3 3 3 2 2" xfId="9436"/>
    <cellStyle name="20% - Accent3 3 3 3 2 2 2" xfId="21375"/>
    <cellStyle name="20% - Accent3 3 3 3 2 3" xfId="15485"/>
    <cellStyle name="20% - Accent3 3 3 3 3" xfId="7128"/>
    <cellStyle name="20% - Accent3 3 3 3 3 2" xfId="19067"/>
    <cellStyle name="20% - Accent3 3 3 3 4" xfId="13009"/>
    <cellStyle name="20% - Accent3 3 3 4" xfId="2896"/>
    <cellStyle name="20% - Accent3 3 3 4 2" xfId="8786"/>
    <cellStyle name="20% - Accent3 3 3 4 2 2" xfId="20725"/>
    <cellStyle name="20% - Accent3 3 3 4 3" xfId="14835"/>
    <cellStyle name="20% - Accent3 3 3 5" xfId="6478"/>
    <cellStyle name="20% - Accent3 3 3 5 2" xfId="18417"/>
    <cellStyle name="20% - Accent3 3 3 6" xfId="12352"/>
    <cellStyle name="20% - Accent3 3 4" xfId="604"/>
    <cellStyle name="20% - Accent3 3 4 2" xfId="1072"/>
    <cellStyle name="20% - Accent3 3 4 2 2" xfId="3548"/>
    <cellStyle name="20% - Accent3 3 4 2 2 2" xfId="9438"/>
    <cellStyle name="20% - Accent3 3 4 2 2 2 2" xfId="21377"/>
    <cellStyle name="20% - Accent3 3 4 2 2 3" xfId="15487"/>
    <cellStyle name="20% - Accent3 3 4 2 3" xfId="7130"/>
    <cellStyle name="20% - Accent3 3 4 2 3 2" xfId="19069"/>
    <cellStyle name="20% - Accent3 3 4 2 4" xfId="13011"/>
    <cellStyle name="20% - Accent3 3 4 3" xfId="3081"/>
    <cellStyle name="20% - Accent3 3 4 3 2" xfId="8971"/>
    <cellStyle name="20% - Accent3 3 4 3 2 2" xfId="20910"/>
    <cellStyle name="20% - Accent3 3 4 3 3" xfId="15020"/>
    <cellStyle name="20% - Accent3 3 4 4" xfId="6663"/>
    <cellStyle name="20% - Accent3 3 4 4 2" xfId="18602"/>
    <cellStyle name="20% - Accent3 3 4 5" xfId="12544"/>
    <cellStyle name="20% - Accent3 3 5" xfId="1067"/>
    <cellStyle name="20% - Accent3 3 5 2" xfId="3543"/>
    <cellStyle name="20% - Accent3 3 5 2 2" xfId="9433"/>
    <cellStyle name="20% - Accent3 3 5 2 2 2" xfId="21372"/>
    <cellStyle name="20% - Accent3 3 5 2 3" xfId="15482"/>
    <cellStyle name="20% - Accent3 3 5 3" xfId="7125"/>
    <cellStyle name="20% - Accent3 3 5 3 2" xfId="19064"/>
    <cellStyle name="20% - Accent3 3 5 4" xfId="13006"/>
    <cellStyle name="20% - Accent3 3 6" xfId="2675"/>
    <cellStyle name="20% - Accent3 3 6 2" xfId="8565"/>
    <cellStyle name="20% - Accent3 3 6 2 2" xfId="20504"/>
    <cellStyle name="20% - Accent3 3 6 3" xfId="14614"/>
    <cellStyle name="20% - Accent3 3 7" xfId="6257"/>
    <cellStyle name="20% - Accent3 3 7 2" xfId="18196"/>
    <cellStyle name="20% - Accent3 3 8" xfId="12160"/>
    <cellStyle name="20% - Accent3 4" xfId="190"/>
    <cellStyle name="20% - Accent3 4 2" xfId="432"/>
    <cellStyle name="20% - Accent3 4 2 2" xfId="853"/>
    <cellStyle name="20% - Accent3 4 2 2 2" xfId="1075"/>
    <cellStyle name="20% - Accent3 4 2 2 2 2" xfId="3551"/>
    <cellStyle name="20% - Accent3 4 2 2 2 2 2" xfId="9441"/>
    <cellStyle name="20% - Accent3 4 2 2 2 2 2 2" xfId="21380"/>
    <cellStyle name="20% - Accent3 4 2 2 2 2 3" xfId="15490"/>
    <cellStyle name="20% - Accent3 4 2 2 2 3" xfId="7133"/>
    <cellStyle name="20% - Accent3 4 2 2 2 3 2" xfId="19072"/>
    <cellStyle name="20% - Accent3 4 2 2 2 4" xfId="13014"/>
    <cellStyle name="20% - Accent3 4 2 2 3" xfId="3330"/>
    <cellStyle name="20% - Accent3 4 2 2 3 2" xfId="9220"/>
    <cellStyle name="20% - Accent3 4 2 2 3 2 2" xfId="21159"/>
    <cellStyle name="20% - Accent3 4 2 2 3 3" xfId="15269"/>
    <cellStyle name="20% - Accent3 4 2 2 4" xfId="6912"/>
    <cellStyle name="20% - Accent3 4 2 2 4 2" xfId="18851"/>
    <cellStyle name="20% - Accent3 4 2 2 5" xfId="12793"/>
    <cellStyle name="20% - Accent3 4 2 3" xfId="1074"/>
    <cellStyle name="20% - Accent3 4 2 3 2" xfId="3550"/>
    <cellStyle name="20% - Accent3 4 2 3 2 2" xfId="9440"/>
    <cellStyle name="20% - Accent3 4 2 3 2 2 2" xfId="21379"/>
    <cellStyle name="20% - Accent3 4 2 3 2 3" xfId="15489"/>
    <cellStyle name="20% - Accent3 4 2 3 3" xfId="7132"/>
    <cellStyle name="20% - Accent3 4 2 3 3 2" xfId="19071"/>
    <cellStyle name="20% - Accent3 4 2 3 4" xfId="13013"/>
    <cellStyle name="20% - Accent3 4 2 4" xfId="2922"/>
    <cellStyle name="20% - Accent3 4 2 4 2" xfId="8812"/>
    <cellStyle name="20% - Accent3 4 2 4 2 2" xfId="20751"/>
    <cellStyle name="20% - Accent3 4 2 4 3" xfId="14861"/>
    <cellStyle name="20% - Accent3 4 2 5" xfId="6504"/>
    <cellStyle name="20% - Accent3 4 2 5 2" xfId="18443"/>
    <cellStyle name="20% - Accent3 4 2 6" xfId="12382"/>
    <cellStyle name="20% - Accent3 4 3" xfId="666"/>
    <cellStyle name="20% - Accent3 4 3 2" xfId="1076"/>
    <cellStyle name="20% - Accent3 4 3 2 2" xfId="3552"/>
    <cellStyle name="20% - Accent3 4 3 2 2 2" xfId="9442"/>
    <cellStyle name="20% - Accent3 4 3 2 2 2 2" xfId="21381"/>
    <cellStyle name="20% - Accent3 4 3 2 2 3" xfId="15491"/>
    <cellStyle name="20% - Accent3 4 3 2 3" xfId="7134"/>
    <cellStyle name="20% - Accent3 4 3 2 3 2" xfId="19073"/>
    <cellStyle name="20% - Accent3 4 3 2 4" xfId="13015"/>
    <cellStyle name="20% - Accent3 4 3 3" xfId="3143"/>
    <cellStyle name="20% - Accent3 4 3 3 2" xfId="9033"/>
    <cellStyle name="20% - Accent3 4 3 3 2 2" xfId="20972"/>
    <cellStyle name="20% - Accent3 4 3 3 3" xfId="15082"/>
    <cellStyle name="20% - Accent3 4 3 4" xfId="6725"/>
    <cellStyle name="20% - Accent3 4 3 4 2" xfId="18664"/>
    <cellStyle name="20% - Accent3 4 3 5" xfId="12606"/>
    <cellStyle name="20% - Accent3 4 4" xfId="1073"/>
    <cellStyle name="20% - Accent3 4 4 2" xfId="3549"/>
    <cellStyle name="20% - Accent3 4 4 2 2" xfId="9439"/>
    <cellStyle name="20% - Accent3 4 4 2 2 2" xfId="21378"/>
    <cellStyle name="20% - Accent3 4 4 2 3" xfId="15488"/>
    <cellStyle name="20% - Accent3 4 4 3" xfId="7131"/>
    <cellStyle name="20% - Accent3 4 4 3 2" xfId="19070"/>
    <cellStyle name="20% - Accent3 4 4 4" xfId="13012"/>
    <cellStyle name="20% - Accent3 4 5" xfId="2737"/>
    <cellStyle name="20% - Accent3 4 5 2" xfId="8627"/>
    <cellStyle name="20% - Accent3 4 5 2 2" xfId="20566"/>
    <cellStyle name="20% - Accent3 4 5 3" xfId="14676"/>
    <cellStyle name="20% - Accent3 4 6" xfId="6319"/>
    <cellStyle name="20% - Accent3 4 6 2" xfId="18258"/>
    <cellStyle name="20% - Accent3 4 7" xfId="12212"/>
    <cellStyle name="20% - Accent3 5" xfId="455"/>
    <cellStyle name="20% - Accent3 5 2" xfId="865"/>
    <cellStyle name="20% - Accent3 5 2 2" xfId="1078"/>
    <cellStyle name="20% - Accent3 5 2 2 2" xfId="3554"/>
    <cellStyle name="20% - Accent3 5 2 2 2 2" xfId="9444"/>
    <cellStyle name="20% - Accent3 5 2 2 2 2 2" xfId="21383"/>
    <cellStyle name="20% - Accent3 5 2 2 2 3" xfId="15493"/>
    <cellStyle name="20% - Accent3 5 2 2 3" xfId="7136"/>
    <cellStyle name="20% - Accent3 5 2 2 3 2" xfId="19075"/>
    <cellStyle name="20% - Accent3 5 2 2 4" xfId="13017"/>
    <cellStyle name="20% - Accent3 5 2 3" xfId="3342"/>
    <cellStyle name="20% - Accent3 5 2 3 2" xfId="9232"/>
    <cellStyle name="20% - Accent3 5 2 3 2 2" xfId="21171"/>
    <cellStyle name="20% - Accent3 5 2 3 3" xfId="15281"/>
    <cellStyle name="20% - Accent3 5 2 4" xfId="6924"/>
    <cellStyle name="20% - Accent3 5 2 4 2" xfId="18863"/>
    <cellStyle name="20% - Accent3 5 2 5" xfId="12805"/>
    <cellStyle name="20% - Accent3 5 3" xfId="1077"/>
    <cellStyle name="20% - Accent3 5 3 2" xfId="3553"/>
    <cellStyle name="20% - Accent3 5 3 2 2" xfId="9443"/>
    <cellStyle name="20% - Accent3 5 3 2 2 2" xfId="21382"/>
    <cellStyle name="20% - Accent3 5 3 2 3" xfId="15492"/>
    <cellStyle name="20% - Accent3 5 3 3" xfId="7135"/>
    <cellStyle name="20% - Accent3 5 3 3 2" xfId="19074"/>
    <cellStyle name="20% - Accent3 5 3 4" xfId="13016"/>
    <cellStyle name="20% - Accent3 5 4" xfId="2934"/>
    <cellStyle name="20% - Accent3 5 4 2" xfId="8824"/>
    <cellStyle name="20% - Accent3 5 4 2 2" xfId="20763"/>
    <cellStyle name="20% - Accent3 5 4 3" xfId="14873"/>
    <cellStyle name="20% - Accent3 5 5" xfId="6516"/>
    <cellStyle name="20% - Accent3 5 5 2" xfId="18455"/>
    <cellStyle name="20% - Accent3 5 6" xfId="12397"/>
    <cellStyle name="20% - Accent3 6" xfId="482"/>
    <cellStyle name="20% - Accent3 6 2" xfId="891"/>
    <cellStyle name="20% - Accent3 6 2 2" xfId="1080"/>
    <cellStyle name="20% - Accent3 6 2 2 2" xfId="3556"/>
    <cellStyle name="20% - Accent3 6 2 2 2 2" xfId="9446"/>
    <cellStyle name="20% - Accent3 6 2 2 2 2 2" xfId="21385"/>
    <cellStyle name="20% - Accent3 6 2 2 2 3" xfId="15495"/>
    <cellStyle name="20% - Accent3 6 2 2 3" xfId="7138"/>
    <cellStyle name="20% - Accent3 6 2 2 3 2" xfId="19077"/>
    <cellStyle name="20% - Accent3 6 2 2 4" xfId="13019"/>
    <cellStyle name="20% - Accent3 6 2 3" xfId="3368"/>
    <cellStyle name="20% - Accent3 6 2 3 2" xfId="9258"/>
    <cellStyle name="20% - Accent3 6 2 3 2 2" xfId="21197"/>
    <cellStyle name="20% - Accent3 6 2 3 3" xfId="15307"/>
    <cellStyle name="20% - Accent3 6 2 4" xfId="6950"/>
    <cellStyle name="20% - Accent3 6 2 4 2" xfId="18889"/>
    <cellStyle name="20% - Accent3 6 2 5" xfId="12831"/>
    <cellStyle name="20% - Accent3 6 3" xfId="1079"/>
    <cellStyle name="20% - Accent3 6 3 2" xfId="3555"/>
    <cellStyle name="20% - Accent3 6 3 2 2" xfId="9445"/>
    <cellStyle name="20% - Accent3 6 3 2 2 2" xfId="21384"/>
    <cellStyle name="20% - Accent3 6 3 2 3" xfId="15494"/>
    <cellStyle name="20% - Accent3 6 3 3" xfId="7137"/>
    <cellStyle name="20% - Accent3 6 3 3 2" xfId="19076"/>
    <cellStyle name="20% - Accent3 6 3 4" xfId="13018"/>
    <cellStyle name="20% - Accent3 6 4" xfId="2960"/>
    <cellStyle name="20% - Accent3 6 4 2" xfId="8850"/>
    <cellStyle name="20% - Accent3 6 4 2 2" xfId="20789"/>
    <cellStyle name="20% - Accent3 6 4 3" xfId="14899"/>
    <cellStyle name="20% - Accent3 6 5" xfId="6542"/>
    <cellStyle name="20% - Accent3 6 5 2" xfId="18481"/>
    <cellStyle name="20% - Accent3 6 6" xfId="12423"/>
    <cellStyle name="20% - Accent3 7" xfId="495"/>
    <cellStyle name="20% - Accent3 7 2" xfId="904"/>
    <cellStyle name="20% - Accent3 7 2 2" xfId="1082"/>
    <cellStyle name="20% - Accent3 7 2 2 2" xfId="3558"/>
    <cellStyle name="20% - Accent3 7 2 2 2 2" xfId="9448"/>
    <cellStyle name="20% - Accent3 7 2 2 2 2 2" xfId="21387"/>
    <cellStyle name="20% - Accent3 7 2 2 2 3" xfId="15497"/>
    <cellStyle name="20% - Accent3 7 2 2 3" xfId="7140"/>
    <cellStyle name="20% - Accent3 7 2 2 3 2" xfId="19079"/>
    <cellStyle name="20% - Accent3 7 2 2 4" xfId="13021"/>
    <cellStyle name="20% - Accent3 7 2 3" xfId="3381"/>
    <cellStyle name="20% - Accent3 7 2 3 2" xfId="9271"/>
    <cellStyle name="20% - Accent3 7 2 3 2 2" xfId="21210"/>
    <cellStyle name="20% - Accent3 7 2 3 3" xfId="15320"/>
    <cellStyle name="20% - Accent3 7 2 4" xfId="6963"/>
    <cellStyle name="20% - Accent3 7 2 4 2" xfId="18902"/>
    <cellStyle name="20% - Accent3 7 2 5" xfId="12844"/>
    <cellStyle name="20% - Accent3 7 3" xfId="1081"/>
    <cellStyle name="20% - Accent3 7 3 2" xfId="3557"/>
    <cellStyle name="20% - Accent3 7 3 2 2" xfId="9447"/>
    <cellStyle name="20% - Accent3 7 3 2 2 2" xfId="21386"/>
    <cellStyle name="20% - Accent3 7 3 2 3" xfId="15496"/>
    <cellStyle name="20% - Accent3 7 3 3" xfId="7139"/>
    <cellStyle name="20% - Accent3 7 3 3 2" xfId="19078"/>
    <cellStyle name="20% - Accent3 7 3 4" xfId="13020"/>
    <cellStyle name="20% - Accent3 7 4" xfId="2973"/>
    <cellStyle name="20% - Accent3 7 4 2" xfId="8863"/>
    <cellStyle name="20% - Accent3 7 4 2 2" xfId="20802"/>
    <cellStyle name="20% - Accent3 7 4 3" xfId="14912"/>
    <cellStyle name="20% - Accent3 7 5" xfId="6555"/>
    <cellStyle name="20% - Accent3 7 5 2" xfId="18494"/>
    <cellStyle name="20% - Accent3 7 6" xfId="12436"/>
    <cellStyle name="20% - Accent3 8" xfId="508"/>
    <cellStyle name="20% - Accent3 8 2" xfId="917"/>
    <cellStyle name="20% - Accent3 8 2 2" xfId="1084"/>
    <cellStyle name="20% - Accent3 8 2 2 2" xfId="3560"/>
    <cellStyle name="20% - Accent3 8 2 2 2 2" xfId="9450"/>
    <cellStyle name="20% - Accent3 8 2 2 2 2 2" xfId="21389"/>
    <cellStyle name="20% - Accent3 8 2 2 2 3" xfId="15499"/>
    <cellStyle name="20% - Accent3 8 2 2 3" xfId="7142"/>
    <cellStyle name="20% - Accent3 8 2 2 3 2" xfId="19081"/>
    <cellStyle name="20% - Accent3 8 2 2 4" xfId="13023"/>
    <cellStyle name="20% - Accent3 8 2 3" xfId="3394"/>
    <cellStyle name="20% - Accent3 8 2 3 2" xfId="9284"/>
    <cellStyle name="20% - Accent3 8 2 3 2 2" xfId="21223"/>
    <cellStyle name="20% - Accent3 8 2 3 3" xfId="15333"/>
    <cellStyle name="20% - Accent3 8 2 4" xfId="6976"/>
    <cellStyle name="20% - Accent3 8 2 4 2" xfId="18915"/>
    <cellStyle name="20% - Accent3 8 2 5" xfId="12857"/>
    <cellStyle name="20% - Accent3 8 3" xfId="1083"/>
    <cellStyle name="20% - Accent3 8 3 2" xfId="3559"/>
    <cellStyle name="20% - Accent3 8 3 2 2" xfId="9449"/>
    <cellStyle name="20% - Accent3 8 3 2 2 2" xfId="21388"/>
    <cellStyle name="20% - Accent3 8 3 2 3" xfId="15498"/>
    <cellStyle name="20% - Accent3 8 3 3" xfId="7141"/>
    <cellStyle name="20% - Accent3 8 3 3 2" xfId="19080"/>
    <cellStyle name="20% - Accent3 8 3 4" xfId="13022"/>
    <cellStyle name="20% - Accent3 8 4" xfId="2986"/>
    <cellStyle name="20% - Accent3 8 4 2" xfId="8876"/>
    <cellStyle name="20% - Accent3 8 4 2 2" xfId="20815"/>
    <cellStyle name="20% - Accent3 8 4 3" xfId="14925"/>
    <cellStyle name="20% - Accent3 8 5" xfId="6568"/>
    <cellStyle name="20% - Accent3 8 5 2" xfId="18507"/>
    <cellStyle name="20% - Accent3 8 6" xfId="12449"/>
    <cellStyle name="20% - Accent3 9" xfId="521"/>
    <cellStyle name="20% - Accent3 9 2" xfId="930"/>
    <cellStyle name="20% - Accent3 9 2 2" xfId="1086"/>
    <cellStyle name="20% - Accent3 9 2 2 2" xfId="3562"/>
    <cellStyle name="20% - Accent3 9 2 2 2 2" xfId="9452"/>
    <cellStyle name="20% - Accent3 9 2 2 2 2 2" xfId="21391"/>
    <cellStyle name="20% - Accent3 9 2 2 2 3" xfId="15501"/>
    <cellStyle name="20% - Accent3 9 2 2 3" xfId="7144"/>
    <cellStyle name="20% - Accent3 9 2 2 3 2" xfId="19083"/>
    <cellStyle name="20% - Accent3 9 2 2 4" xfId="13025"/>
    <cellStyle name="20% - Accent3 9 2 3" xfId="3407"/>
    <cellStyle name="20% - Accent3 9 2 3 2" xfId="9297"/>
    <cellStyle name="20% - Accent3 9 2 3 2 2" xfId="21236"/>
    <cellStyle name="20% - Accent3 9 2 3 3" xfId="15346"/>
    <cellStyle name="20% - Accent3 9 2 4" xfId="6989"/>
    <cellStyle name="20% - Accent3 9 2 4 2" xfId="18928"/>
    <cellStyle name="20% - Accent3 9 2 5" xfId="12870"/>
    <cellStyle name="20% - Accent3 9 3" xfId="1085"/>
    <cellStyle name="20% - Accent3 9 3 2" xfId="3561"/>
    <cellStyle name="20% - Accent3 9 3 2 2" xfId="9451"/>
    <cellStyle name="20% - Accent3 9 3 2 2 2" xfId="21390"/>
    <cellStyle name="20% - Accent3 9 3 2 3" xfId="15500"/>
    <cellStyle name="20% - Accent3 9 3 3" xfId="7143"/>
    <cellStyle name="20% - Accent3 9 3 3 2" xfId="19082"/>
    <cellStyle name="20% - Accent3 9 3 4" xfId="13024"/>
    <cellStyle name="20% - Accent3 9 4" xfId="2999"/>
    <cellStyle name="20% - Accent3 9 4 2" xfId="8889"/>
    <cellStyle name="20% - Accent3 9 4 2 2" xfId="20828"/>
    <cellStyle name="20% - Accent3 9 4 3" xfId="14938"/>
    <cellStyle name="20% - Accent3 9 5" xfId="6581"/>
    <cellStyle name="20% - Accent3 9 5 2" xfId="18520"/>
    <cellStyle name="20% - Accent3 9 6" xfId="12462"/>
    <cellStyle name="20% - Accent4" xfId="33" builtinId="42" customBuiltin="1"/>
    <cellStyle name="20% - Accent4 10" xfId="536"/>
    <cellStyle name="20% - Accent4 10 2" xfId="945"/>
    <cellStyle name="20% - Accent4 10 2 2" xfId="1088"/>
    <cellStyle name="20% - Accent4 10 2 2 2" xfId="3564"/>
    <cellStyle name="20% - Accent4 10 2 2 2 2" xfId="9454"/>
    <cellStyle name="20% - Accent4 10 2 2 2 2 2" xfId="21393"/>
    <cellStyle name="20% - Accent4 10 2 2 2 3" xfId="15503"/>
    <cellStyle name="20% - Accent4 10 2 2 3" xfId="7146"/>
    <cellStyle name="20% - Accent4 10 2 2 3 2" xfId="19085"/>
    <cellStyle name="20% - Accent4 10 2 2 4" xfId="13027"/>
    <cellStyle name="20% - Accent4 10 2 3" xfId="3422"/>
    <cellStyle name="20% - Accent4 10 2 3 2" xfId="9312"/>
    <cellStyle name="20% - Accent4 10 2 3 2 2" xfId="21251"/>
    <cellStyle name="20% - Accent4 10 2 3 3" xfId="15361"/>
    <cellStyle name="20% - Accent4 10 2 4" xfId="7004"/>
    <cellStyle name="20% - Accent4 10 2 4 2" xfId="18943"/>
    <cellStyle name="20% - Accent4 10 2 5" xfId="12885"/>
    <cellStyle name="20% - Accent4 10 3" xfId="1087"/>
    <cellStyle name="20% - Accent4 10 3 2" xfId="3563"/>
    <cellStyle name="20% - Accent4 10 3 2 2" xfId="9453"/>
    <cellStyle name="20% - Accent4 10 3 2 2 2" xfId="21392"/>
    <cellStyle name="20% - Accent4 10 3 2 3" xfId="15502"/>
    <cellStyle name="20% - Accent4 10 3 3" xfId="7145"/>
    <cellStyle name="20% - Accent4 10 3 3 2" xfId="19084"/>
    <cellStyle name="20% - Accent4 10 3 4" xfId="13026"/>
    <cellStyle name="20% - Accent4 10 4" xfId="3014"/>
    <cellStyle name="20% - Accent4 10 4 2" xfId="8904"/>
    <cellStyle name="20% - Accent4 10 4 2 2" xfId="20843"/>
    <cellStyle name="20% - Accent4 10 4 3" xfId="14953"/>
    <cellStyle name="20% - Accent4 10 5" xfId="6596"/>
    <cellStyle name="20% - Accent4 10 5 2" xfId="18535"/>
    <cellStyle name="20% - Accent4 10 6" xfId="12477"/>
    <cellStyle name="20% - Accent4 11" xfId="351"/>
    <cellStyle name="20% - Accent4 11 2" xfId="803"/>
    <cellStyle name="20% - Accent4 11 2 2" xfId="1090"/>
    <cellStyle name="20% - Accent4 11 2 2 2" xfId="3566"/>
    <cellStyle name="20% - Accent4 11 2 2 2 2" xfId="9456"/>
    <cellStyle name="20% - Accent4 11 2 2 2 2 2" xfId="21395"/>
    <cellStyle name="20% - Accent4 11 2 2 2 3" xfId="15505"/>
    <cellStyle name="20% - Accent4 11 2 2 3" xfId="7148"/>
    <cellStyle name="20% - Accent4 11 2 2 3 2" xfId="19087"/>
    <cellStyle name="20% - Accent4 11 2 2 4" xfId="13029"/>
    <cellStyle name="20% - Accent4 11 2 3" xfId="3280"/>
    <cellStyle name="20% - Accent4 11 2 3 2" xfId="9170"/>
    <cellStyle name="20% - Accent4 11 2 3 2 2" xfId="21109"/>
    <cellStyle name="20% - Accent4 11 2 3 3" xfId="15219"/>
    <cellStyle name="20% - Accent4 11 2 4" xfId="6862"/>
    <cellStyle name="20% - Accent4 11 2 4 2" xfId="18801"/>
    <cellStyle name="20% - Accent4 11 2 5" xfId="12743"/>
    <cellStyle name="20% - Accent4 11 3" xfId="1089"/>
    <cellStyle name="20% - Accent4 11 3 2" xfId="3565"/>
    <cellStyle name="20% - Accent4 11 3 2 2" xfId="9455"/>
    <cellStyle name="20% - Accent4 11 3 2 2 2" xfId="21394"/>
    <cellStyle name="20% - Accent4 11 3 2 3" xfId="15504"/>
    <cellStyle name="20% - Accent4 11 3 3" xfId="7147"/>
    <cellStyle name="20% - Accent4 11 3 3 2" xfId="19086"/>
    <cellStyle name="20% - Accent4 11 3 4" xfId="13028"/>
    <cellStyle name="20% - Accent4 11 4" xfId="2873"/>
    <cellStyle name="20% - Accent4 11 4 2" xfId="8763"/>
    <cellStyle name="20% - Accent4 11 4 2 2" xfId="20702"/>
    <cellStyle name="20% - Accent4 11 4 3" xfId="14812"/>
    <cellStyle name="20% - Accent4 11 5" xfId="6455"/>
    <cellStyle name="20% - Accent4 11 5 2" xfId="18394"/>
    <cellStyle name="20% - Accent4 11 6" xfId="12325"/>
    <cellStyle name="20% - Accent4 12" xfId="553"/>
    <cellStyle name="20% - Accent4 12 2" xfId="1091"/>
    <cellStyle name="20% - Accent4 12 2 2" xfId="3567"/>
    <cellStyle name="20% - Accent4 12 2 2 2" xfId="9457"/>
    <cellStyle name="20% - Accent4 12 2 2 2 2" xfId="21396"/>
    <cellStyle name="20% - Accent4 12 2 2 3" xfId="15506"/>
    <cellStyle name="20% - Accent4 12 2 3" xfId="7149"/>
    <cellStyle name="20% - Accent4 12 2 3 2" xfId="19088"/>
    <cellStyle name="20% - Accent4 12 2 4" xfId="13030"/>
    <cellStyle name="20% - Accent4 12 3" xfId="3030"/>
    <cellStyle name="20% - Accent4 12 3 2" xfId="8920"/>
    <cellStyle name="20% - Accent4 12 3 2 2" xfId="20859"/>
    <cellStyle name="20% - Accent4 12 3 3" xfId="14969"/>
    <cellStyle name="20% - Accent4 12 4" xfId="6612"/>
    <cellStyle name="20% - Accent4 12 4 2" xfId="18551"/>
    <cellStyle name="20% - Accent4 12 5" xfId="12493"/>
    <cellStyle name="20% - Accent4 13" xfId="2628"/>
    <cellStyle name="20% - Accent4 13 2" xfId="8518"/>
    <cellStyle name="20% - Accent4 13 2 2" xfId="20457"/>
    <cellStyle name="20% - Accent4 13 3" xfId="14567"/>
    <cellStyle name="20% - Accent4 14" xfId="6210"/>
    <cellStyle name="20% - Accent4 14 2" xfId="18149"/>
    <cellStyle name="20% - Accent4 15" xfId="12106"/>
    <cellStyle name="20% - Accent4 2" xfId="56"/>
    <cellStyle name="20% - Accent4 2 2" xfId="143"/>
    <cellStyle name="20% - Accent4 2 2 2" xfId="257"/>
    <cellStyle name="20% - Accent4 2 2 2 2" xfId="733"/>
    <cellStyle name="20% - Accent4 2 2 2 2 2" xfId="1095"/>
    <cellStyle name="20% - Accent4 2 2 2 2 2 2" xfId="3571"/>
    <cellStyle name="20% - Accent4 2 2 2 2 2 2 2" xfId="9461"/>
    <cellStyle name="20% - Accent4 2 2 2 2 2 2 2 2" xfId="21400"/>
    <cellStyle name="20% - Accent4 2 2 2 2 2 2 3" xfId="15510"/>
    <cellStyle name="20% - Accent4 2 2 2 2 2 3" xfId="7153"/>
    <cellStyle name="20% - Accent4 2 2 2 2 2 3 2" xfId="19092"/>
    <cellStyle name="20% - Accent4 2 2 2 2 2 4" xfId="13034"/>
    <cellStyle name="20% - Accent4 2 2 2 2 3" xfId="3210"/>
    <cellStyle name="20% - Accent4 2 2 2 2 3 2" xfId="9100"/>
    <cellStyle name="20% - Accent4 2 2 2 2 3 2 2" xfId="21039"/>
    <cellStyle name="20% - Accent4 2 2 2 2 3 3" xfId="15149"/>
    <cellStyle name="20% - Accent4 2 2 2 2 4" xfId="6792"/>
    <cellStyle name="20% - Accent4 2 2 2 2 4 2" xfId="18731"/>
    <cellStyle name="20% - Accent4 2 2 2 2 5" xfId="12673"/>
    <cellStyle name="20% - Accent4 2 2 2 3" xfId="1094"/>
    <cellStyle name="20% - Accent4 2 2 2 3 2" xfId="3570"/>
    <cellStyle name="20% - Accent4 2 2 2 3 2 2" xfId="9460"/>
    <cellStyle name="20% - Accent4 2 2 2 3 2 2 2" xfId="21399"/>
    <cellStyle name="20% - Accent4 2 2 2 3 2 3" xfId="15509"/>
    <cellStyle name="20% - Accent4 2 2 2 3 3" xfId="7152"/>
    <cellStyle name="20% - Accent4 2 2 2 3 3 2" xfId="19091"/>
    <cellStyle name="20% - Accent4 2 2 2 3 4" xfId="13033"/>
    <cellStyle name="20% - Accent4 2 2 2 4" xfId="2804"/>
    <cellStyle name="20% - Accent4 2 2 2 4 2" xfId="8694"/>
    <cellStyle name="20% - Accent4 2 2 2 4 2 2" xfId="20633"/>
    <cellStyle name="20% - Accent4 2 2 2 4 3" xfId="14743"/>
    <cellStyle name="20% - Accent4 2 2 2 5" xfId="6386"/>
    <cellStyle name="20% - Accent4 2 2 2 5 2" xfId="18325"/>
    <cellStyle name="20% - Accent4 2 2 2 6" xfId="12273"/>
    <cellStyle name="20% - Accent4 2 2 3" xfId="400"/>
    <cellStyle name="20% - Accent4 2 2 3 2" xfId="841"/>
    <cellStyle name="20% - Accent4 2 2 3 2 2" xfId="1097"/>
    <cellStyle name="20% - Accent4 2 2 3 2 2 2" xfId="3573"/>
    <cellStyle name="20% - Accent4 2 2 3 2 2 2 2" xfId="9463"/>
    <cellStyle name="20% - Accent4 2 2 3 2 2 2 2 2" xfId="21402"/>
    <cellStyle name="20% - Accent4 2 2 3 2 2 2 3" xfId="15512"/>
    <cellStyle name="20% - Accent4 2 2 3 2 2 3" xfId="7155"/>
    <cellStyle name="20% - Accent4 2 2 3 2 2 3 2" xfId="19094"/>
    <cellStyle name="20% - Accent4 2 2 3 2 2 4" xfId="13036"/>
    <cellStyle name="20% - Accent4 2 2 3 2 3" xfId="3318"/>
    <cellStyle name="20% - Accent4 2 2 3 2 3 2" xfId="9208"/>
    <cellStyle name="20% - Accent4 2 2 3 2 3 2 2" xfId="21147"/>
    <cellStyle name="20% - Accent4 2 2 3 2 3 3" xfId="15257"/>
    <cellStyle name="20% - Accent4 2 2 3 2 4" xfId="6900"/>
    <cellStyle name="20% - Accent4 2 2 3 2 4 2" xfId="18839"/>
    <cellStyle name="20% - Accent4 2 2 3 2 5" xfId="12781"/>
    <cellStyle name="20% - Accent4 2 2 3 3" xfId="1096"/>
    <cellStyle name="20% - Accent4 2 2 3 3 2" xfId="3572"/>
    <cellStyle name="20% - Accent4 2 2 3 3 2 2" xfId="9462"/>
    <cellStyle name="20% - Accent4 2 2 3 3 2 2 2" xfId="21401"/>
    <cellStyle name="20% - Accent4 2 2 3 3 2 3" xfId="15511"/>
    <cellStyle name="20% - Accent4 2 2 3 3 3" xfId="7154"/>
    <cellStyle name="20% - Accent4 2 2 3 3 3 2" xfId="19093"/>
    <cellStyle name="20% - Accent4 2 2 3 3 4" xfId="13035"/>
    <cellStyle name="20% - Accent4 2 2 3 4" xfId="2911"/>
    <cellStyle name="20% - Accent4 2 2 3 4 2" xfId="8801"/>
    <cellStyle name="20% - Accent4 2 2 3 4 2 2" xfId="20740"/>
    <cellStyle name="20% - Accent4 2 2 3 4 3" xfId="14850"/>
    <cellStyle name="20% - Accent4 2 2 3 5" xfId="6493"/>
    <cellStyle name="20% - Accent4 2 2 3 5 2" xfId="18432"/>
    <cellStyle name="20% - Accent4 2 2 3 6" xfId="12367"/>
    <cellStyle name="20% - Accent4 2 2 4" xfId="622"/>
    <cellStyle name="20% - Accent4 2 2 4 2" xfId="1098"/>
    <cellStyle name="20% - Accent4 2 2 4 2 2" xfId="3574"/>
    <cellStyle name="20% - Accent4 2 2 4 2 2 2" xfId="9464"/>
    <cellStyle name="20% - Accent4 2 2 4 2 2 2 2" xfId="21403"/>
    <cellStyle name="20% - Accent4 2 2 4 2 2 3" xfId="15513"/>
    <cellStyle name="20% - Accent4 2 2 4 2 3" xfId="7156"/>
    <cellStyle name="20% - Accent4 2 2 4 2 3 2" xfId="19095"/>
    <cellStyle name="20% - Accent4 2 2 4 2 4" xfId="13037"/>
    <cellStyle name="20% - Accent4 2 2 4 3" xfId="3099"/>
    <cellStyle name="20% - Accent4 2 2 4 3 2" xfId="8989"/>
    <cellStyle name="20% - Accent4 2 2 4 3 2 2" xfId="20928"/>
    <cellStyle name="20% - Accent4 2 2 4 3 3" xfId="15038"/>
    <cellStyle name="20% - Accent4 2 2 4 4" xfId="6681"/>
    <cellStyle name="20% - Accent4 2 2 4 4 2" xfId="18620"/>
    <cellStyle name="20% - Accent4 2 2 4 5" xfId="12562"/>
    <cellStyle name="20% - Accent4 2 2 5" xfId="1093"/>
    <cellStyle name="20% - Accent4 2 2 5 2" xfId="3569"/>
    <cellStyle name="20% - Accent4 2 2 5 2 2" xfId="9459"/>
    <cellStyle name="20% - Accent4 2 2 5 2 2 2" xfId="21398"/>
    <cellStyle name="20% - Accent4 2 2 5 2 3" xfId="15508"/>
    <cellStyle name="20% - Accent4 2 2 5 3" xfId="7151"/>
    <cellStyle name="20% - Accent4 2 2 5 3 2" xfId="19090"/>
    <cellStyle name="20% - Accent4 2 2 5 4" xfId="13032"/>
    <cellStyle name="20% - Accent4 2 2 6" xfId="2693"/>
    <cellStyle name="20% - Accent4 2 2 6 2" xfId="8583"/>
    <cellStyle name="20% - Accent4 2 2 6 2 2" xfId="20522"/>
    <cellStyle name="20% - Accent4 2 2 6 3" xfId="14632"/>
    <cellStyle name="20% - Accent4 2 2 7" xfId="6275"/>
    <cellStyle name="20% - Accent4 2 2 7 2" xfId="18214"/>
    <cellStyle name="20% - Accent4 2 2 8" xfId="12178"/>
    <cellStyle name="20% - Accent4 2 3" xfId="207"/>
    <cellStyle name="20% - Accent4 2 3 2" xfId="470"/>
    <cellStyle name="20% - Accent4 2 3 2 2" xfId="880"/>
    <cellStyle name="20% - Accent4 2 3 2 2 2" xfId="1101"/>
    <cellStyle name="20% - Accent4 2 3 2 2 2 2" xfId="3577"/>
    <cellStyle name="20% - Accent4 2 3 2 2 2 2 2" xfId="9467"/>
    <cellStyle name="20% - Accent4 2 3 2 2 2 2 2 2" xfId="21406"/>
    <cellStyle name="20% - Accent4 2 3 2 2 2 2 3" xfId="15516"/>
    <cellStyle name="20% - Accent4 2 3 2 2 2 3" xfId="7159"/>
    <cellStyle name="20% - Accent4 2 3 2 2 2 3 2" xfId="19098"/>
    <cellStyle name="20% - Accent4 2 3 2 2 2 4" xfId="13040"/>
    <cellStyle name="20% - Accent4 2 3 2 2 3" xfId="3357"/>
    <cellStyle name="20% - Accent4 2 3 2 2 3 2" xfId="9247"/>
    <cellStyle name="20% - Accent4 2 3 2 2 3 2 2" xfId="21186"/>
    <cellStyle name="20% - Accent4 2 3 2 2 3 3" xfId="15296"/>
    <cellStyle name="20% - Accent4 2 3 2 2 4" xfId="6939"/>
    <cellStyle name="20% - Accent4 2 3 2 2 4 2" xfId="18878"/>
    <cellStyle name="20% - Accent4 2 3 2 2 5" xfId="12820"/>
    <cellStyle name="20% - Accent4 2 3 2 3" xfId="1100"/>
    <cellStyle name="20% - Accent4 2 3 2 3 2" xfId="3576"/>
    <cellStyle name="20% - Accent4 2 3 2 3 2 2" xfId="9466"/>
    <cellStyle name="20% - Accent4 2 3 2 3 2 2 2" xfId="21405"/>
    <cellStyle name="20% - Accent4 2 3 2 3 2 3" xfId="15515"/>
    <cellStyle name="20% - Accent4 2 3 2 3 3" xfId="7158"/>
    <cellStyle name="20% - Accent4 2 3 2 3 3 2" xfId="19097"/>
    <cellStyle name="20% - Accent4 2 3 2 3 4" xfId="13039"/>
    <cellStyle name="20% - Accent4 2 3 2 4" xfId="2949"/>
    <cellStyle name="20% - Accent4 2 3 2 4 2" xfId="8839"/>
    <cellStyle name="20% - Accent4 2 3 2 4 2 2" xfId="20778"/>
    <cellStyle name="20% - Accent4 2 3 2 4 3" xfId="14888"/>
    <cellStyle name="20% - Accent4 2 3 2 5" xfId="6531"/>
    <cellStyle name="20% - Accent4 2 3 2 5 2" xfId="18470"/>
    <cellStyle name="20% - Accent4 2 3 2 6" xfId="12412"/>
    <cellStyle name="20% - Accent4 2 3 3" xfId="683"/>
    <cellStyle name="20% - Accent4 2 3 3 2" xfId="1102"/>
    <cellStyle name="20% - Accent4 2 3 3 2 2" xfId="3578"/>
    <cellStyle name="20% - Accent4 2 3 3 2 2 2" xfId="9468"/>
    <cellStyle name="20% - Accent4 2 3 3 2 2 2 2" xfId="21407"/>
    <cellStyle name="20% - Accent4 2 3 3 2 2 3" xfId="15517"/>
    <cellStyle name="20% - Accent4 2 3 3 2 3" xfId="7160"/>
    <cellStyle name="20% - Accent4 2 3 3 2 3 2" xfId="19099"/>
    <cellStyle name="20% - Accent4 2 3 3 2 4" xfId="13041"/>
    <cellStyle name="20% - Accent4 2 3 3 3" xfId="3160"/>
    <cellStyle name="20% - Accent4 2 3 3 3 2" xfId="9050"/>
    <cellStyle name="20% - Accent4 2 3 3 3 2 2" xfId="20989"/>
    <cellStyle name="20% - Accent4 2 3 3 3 3" xfId="15099"/>
    <cellStyle name="20% - Accent4 2 3 3 4" xfId="6742"/>
    <cellStyle name="20% - Accent4 2 3 3 4 2" xfId="18681"/>
    <cellStyle name="20% - Accent4 2 3 3 5" xfId="12623"/>
    <cellStyle name="20% - Accent4 2 3 4" xfId="1099"/>
    <cellStyle name="20% - Accent4 2 3 4 2" xfId="3575"/>
    <cellStyle name="20% - Accent4 2 3 4 2 2" xfId="9465"/>
    <cellStyle name="20% - Accent4 2 3 4 2 2 2" xfId="21404"/>
    <cellStyle name="20% - Accent4 2 3 4 2 3" xfId="15514"/>
    <cellStyle name="20% - Accent4 2 3 4 3" xfId="7157"/>
    <cellStyle name="20% - Accent4 2 3 4 3 2" xfId="19096"/>
    <cellStyle name="20% - Accent4 2 3 4 4" xfId="13038"/>
    <cellStyle name="20% - Accent4 2 3 5" xfId="2754"/>
    <cellStyle name="20% - Accent4 2 3 5 2" xfId="8644"/>
    <cellStyle name="20% - Accent4 2 3 5 2 2" xfId="20583"/>
    <cellStyle name="20% - Accent4 2 3 5 3" xfId="14693"/>
    <cellStyle name="20% - Accent4 2 3 6" xfId="6336"/>
    <cellStyle name="20% - Accent4 2 3 6 2" xfId="18275"/>
    <cellStyle name="20% - Accent4 2 3 7" xfId="12229"/>
    <cellStyle name="20% - Accent4 2 4" xfId="371"/>
    <cellStyle name="20% - Accent4 2 4 2" xfId="816"/>
    <cellStyle name="20% - Accent4 2 4 2 2" xfId="1104"/>
    <cellStyle name="20% - Accent4 2 4 2 2 2" xfId="3580"/>
    <cellStyle name="20% - Accent4 2 4 2 2 2 2" xfId="9470"/>
    <cellStyle name="20% - Accent4 2 4 2 2 2 2 2" xfId="21409"/>
    <cellStyle name="20% - Accent4 2 4 2 2 2 3" xfId="15519"/>
    <cellStyle name="20% - Accent4 2 4 2 2 3" xfId="7162"/>
    <cellStyle name="20% - Accent4 2 4 2 2 3 2" xfId="19101"/>
    <cellStyle name="20% - Accent4 2 4 2 2 4" xfId="13043"/>
    <cellStyle name="20% - Accent4 2 4 2 3" xfId="3293"/>
    <cellStyle name="20% - Accent4 2 4 2 3 2" xfId="9183"/>
    <cellStyle name="20% - Accent4 2 4 2 3 2 2" xfId="21122"/>
    <cellStyle name="20% - Accent4 2 4 2 3 3" xfId="15232"/>
    <cellStyle name="20% - Accent4 2 4 2 4" xfId="6875"/>
    <cellStyle name="20% - Accent4 2 4 2 4 2" xfId="18814"/>
    <cellStyle name="20% - Accent4 2 4 2 5" xfId="12756"/>
    <cellStyle name="20% - Accent4 2 4 3" xfId="1103"/>
    <cellStyle name="20% - Accent4 2 4 3 2" xfId="3579"/>
    <cellStyle name="20% - Accent4 2 4 3 2 2" xfId="9469"/>
    <cellStyle name="20% - Accent4 2 4 3 2 2 2" xfId="21408"/>
    <cellStyle name="20% - Accent4 2 4 3 2 3" xfId="15518"/>
    <cellStyle name="20% - Accent4 2 4 3 3" xfId="7161"/>
    <cellStyle name="20% - Accent4 2 4 3 3 2" xfId="19100"/>
    <cellStyle name="20% - Accent4 2 4 3 4" xfId="13042"/>
    <cellStyle name="20% - Accent4 2 4 4" xfId="2886"/>
    <cellStyle name="20% - Accent4 2 4 4 2" xfId="8776"/>
    <cellStyle name="20% - Accent4 2 4 4 2 2" xfId="20715"/>
    <cellStyle name="20% - Accent4 2 4 4 3" xfId="14825"/>
    <cellStyle name="20% - Accent4 2 4 5" xfId="6468"/>
    <cellStyle name="20% - Accent4 2 4 5 2" xfId="18407"/>
    <cellStyle name="20% - Accent4 2 4 6" xfId="12340"/>
    <cellStyle name="20% - Accent4 2 5" xfId="568"/>
    <cellStyle name="20% - Accent4 2 5 2" xfId="1105"/>
    <cellStyle name="20% - Accent4 2 5 2 2" xfId="3581"/>
    <cellStyle name="20% - Accent4 2 5 2 2 2" xfId="9471"/>
    <cellStyle name="20% - Accent4 2 5 2 2 2 2" xfId="21410"/>
    <cellStyle name="20% - Accent4 2 5 2 2 3" xfId="15520"/>
    <cellStyle name="20% - Accent4 2 5 2 3" xfId="7163"/>
    <cellStyle name="20% - Accent4 2 5 2 3 2" xfId="19102"/>
    <cellStyle name="20% - Accent4 2 5 2 4" xfId="13044"/>
    <cellStyle name="20% - Accent4 2 5 3" xfId="3045"/>
    <cellStyle name="20% - Accent4 2 5 3 2" xfId="8935"/>
    <cellStyle name="20% - Accent4 2 5 3 2 2" xfId="20874"/>
    <cellStyle name="20% - Accent4 2 5 3 3" xfId="14984"/>
    <cellStyle name="20% - Accent4 2 5 4" xfId="6627"/>
    <cellStyle name="20% - Accent4 2 5 4 2" xfId="18566"/>
    <cellStyle name="20% - Accent4 2 5 5" xfId="12508"/>
    <cellStyle name="20% - Accent4 2 6" xfId="1092"/>
    <cellStyle name="20% - Accent4 2 6 2" xfId="3568"/>
    <cellStyle name="20% - Accent4 2 6 2 2" xfId="9458"/>
    <cellStyle name="20% - Accent4 2 6 2 2 2" xfId="21397"/>
    <cellStyle name="20% - Accent4 2 6 2 3" xfId="15507"/>
    <cellStyle name="20% - Accent4 2 6 3" xfId="7150"/>
    <cellStyle name="20% - Accent4 2 6 3 2" xfId="19089"/>
    <cellStyle name="20% - Accent4 2 6 4" xfId="13031"/>
    <cellStyle name="20% - Accent4 2 7" xfId="2643"/>
    <cellStyle name="20% - Accent4 2 7 2" xfId="8533"/>
    <cellStyle name="20% - Accent4 2 7 2 2" xfId="20472"/>
    <cellStyle name="20% - Accent4 2 7 3" xfId="14582"/>
    <cellStyle name="20% - Accent4 2 8" xfId="6225"/>
    <cellStyle name="20% - Accent4 2 8 2" xfId="18164"/>
    <cellStyle name="20% - Accent4 2 9" xfId="12123"/>
    <cellStyle name="20% - Accent4 3" xfId="127"/>
    <cellStyle name="20% - Accent4 3 2" xfId="241"/>
    <cellStyle name="20% - Accent4 3 2 2" xfId="717"/>
    <cellStyle name="20% - Accent4 3 2 2 2" xfId="1108"/>
    <cellStyle name="20% - Accent4 3 2 2 2 2" xfId="3584"/>
    <cellStyle name="20% - Accent4 3 2 2 2 2 2" xfId="9474"/>
    <cellStyle name="20% - Accent4 3 2 2 2 2 2 2" xfId="21413"/>
    <cellStyle name="20% - Accent4 3 2 2 2 2 3" xfId="15523"/>
    <cellStyle name="20% - Accent4 3 2 2 2 3" xfId="7166"/>
    <cellStyle name="20% - Accent4 3 2 2 2 3 2" xfId="19105"/>
    <cellStyle name="20% - Accent4 3 2 2 2 4" xfId="13047"/>
    <cellStyle name="20% - Accent4 3 2 2 3" xfId="3194"/>
    <cellStyle name="20% - Accent4 3 2 2 3 2" xfId="9084"/>
    <cellStyle name="20% - Accent4 3 2 2 3 2 2" xfId="21023"/>
    <cellStyle name="20% - Accent4 3 2 2 3 3" xfId="15133"/>
    <cellStyle name="20% - Accent4 3 2 2 4" xfId="6776"/>
    <cellStyle name="20% - Accent4 3 2 2 4 2" xfId="18715"/>
    <cellStyle name="20% - Accent4 3 2 2 5" xfId="12657"/>
    <cellStyle name="20% - Accent4 3 2 3" xfId="1107"/>
    <cellStyle name="20% - Accent4 3 2 3 2" xfId="3583"/>
    <cellStyle name="20% - Accent4 3 2 3 2 2" xfId="9473"/>
    <cellStyle name="20% - Accent4 3 2 3 2 2 2" xfId="21412"/>
    <cellStyle name="20% - Accent4 3 2 3 2 3" xfId="15522"/>
    <cellStyle name="20% - Accent4 3 2 3 3" xfId="7165"/>
    <cellStyle name="20% - Accent4 3 2 3 3 2" xfId="19104"/>
    <cellStyle name="20% - Accent4 3 2 3 4" xfId="13046"/>
    <cellStyle name="20% - Accent4 3 2 4" xfId="2788"/>
    <cellStyle name="20% - Accent4 3 2 4 2" xfId="8678"/>
    <cellStyle name="20% - Accent4 3 2 4 2 2" xfId="20617"/>
    <cellStyle name="20% - Accent4 3 2 4 3" xfId="14727"/>
    <cellStyle name="20% - Accent4 3 2 5" xfId="6370"/>
    <cellStyle name="20% - Accent4 3 2 5 2" xfId="18309"/>
    <cellStyle name="20% - Accent4 3 2 6" xfId="12258"/>
    <cellStyle name="20% - Accent4 3 3" xfId="387"/>
    <cellStyle name="20% - Accent4 3 3 2" xfId="828"/>
    <cellStyle name="20% - Accent4 3 3 2 2" xfId="1110"/>
    <cellStyle name="20% - Accent4 3 3 2 2 2" xfId="3586"/>
    <cellStyle name="20% - Accent4 3 3 2 2 2 2" xfId="9476"/>
    <cellStyle name="20% - Accent4 3 3 2 2 2 2 2" xfId="21415"/>
    <cellStyle name="20% - Accent4 3 3 2 2 2 3" xfId="15525"/>
    <cellStyle name="20% - Accent4 3 3 2 2 3" xfId="7168"/>
    <cellStyle name="20% - Accent4 3 3 2 2 3 2" xfId="19107"/>
    <cellStyle name="20% - Accent4 3 3 2 2 4" xfId="13049"/>
    <cellStyle name="20% - Accent4 3 3 2 3" xfId="3305"/>
    <cellStyle name="20% - Accent4 3 3 2 3 2" xfId="9195"/>
    <cellStyle name="20% - Accent4 3 3 2 3 2 2" xfId="21134"/>
    <cellStyle name="20% - Accent4 3 3 2 3 3" xfId="15244"/>
    <cellStyle name="20% - Accent4 3 3 2 4" xfId="6887"/>
    <cellStyle name="20% - Accent4 3 3 2 4 2" xfId="18826"/>
    <cellStyle name="20% - Accent4 3 3 2 5" xfId="12768"/>
    <cellStyle name="20% - Accent4 3 3 3" xfId="1109"/>
    <cellStyle name="20% - Accent4 3 3 3 2" xfId="3585"/>
    <cellStyle name="20% - Accent4 3 3 3 2 2" xfId="9475"/>
    <cellStyle name="20% - Accent4 3 3 3 2 2 2" xfId="21414"/>
    <cellStyle name="20% - Accent4 3 3 3 2 3" xfId="15524"/>
    <cellStyle name="20% - Accent4 3 3 3 3" xfId="7167"/>
    <cellStyle name="20% - Accent4 3 3 3 3 2" xfId="19106"/>
    <cellStyle name="20% - Accent4 3 3 3 4" xfId="13048"/>
    <cellStyle name="20% - Accent4 3 3 4" xfId="2898"/>
    <cellStyle name="20% - Accent4 3 3 4 2" xfId="8788"/>
    <cellStyle name="20% - Accent4 3 3 4 2 2" xfId="20727"/>
    <cellStyle name="20% - Accent4 3 3 4 3" xfId="14837"/>
    <cellStyle name="20% - Accent4 3 3 5" xfId="6480"/>
    <cellStyle name="20% - Accent4 3 3 5 2" xfId="18419"/>
    <cellStyle name="20% - Accent4 3 3 6" xfId="12354"/>
    <cellStyle name="20% - Accent4 3 4" xfId="606"/>
    <cellStyle name="20% - Accent4 3 4 2" xfId="1111"/>
    <cellStyle name="20% - Accent4 3 4 2 2" xfId="3587"/>
    <cellStyle name="20% - Accent4 3 4 2 2 2" xfId="9477"/>
    <cellStyle name="20% - Accent4 3 4 2 2 2 2" xfId="21416"/>
    <cellStyle name="20% - Accent4 3 4 2 2 3" xfId="15526"/>
    <cellStyle name="20% - Accent4 3 4 2 3" xfId="7169"/>
    <cellStyle name="20% - Accent4 3 4 2 3 2" xfId="19108"/>
    <cellStyle name="20% - Accent4 3 4 2 4" xfId="13050"/>
    <cellStyle name="20% - Accent4 3 4 3" xfId="3083"/>
    <cellStyle name="20% - Accent4 3 4 3 2" xfId="8973"/>
    <cellStyle name="20% - Accent4 3 4 3 2 2" xfId="20912"/>
    <cellStyle name="20% - Accent4 3 4 3 3" xfId="15022"/>
    <cellStyle name="20% - Accent4 3 4 4" xfId="6665"/>
    <cellStyle name="20% - Accent4 3 4 4 2" xfId="18604"/>
    <cellStyle name="20% - Accent4 3 4 5" xfId="12546"/>
    <cellStyle name="20% - Accent4 3 5" xfId="1106"/>
    <cellStyle name="20% - Accent4 3 5 2" xfId="3582"/>
    <cellStyle name="20% - Accent4 3 5 2 2" xfId="9472"/>
    <cellStyle name="20% - Accent4 3 5 2 2 2" xfId="21411"/>
    <cellStyle name="20% - Accent4 3 5 2 3" xfId="15521"/>
    <cellStyle name="20% - Accent4 3 5 3" xfId="7164"/>
    <cellStyle name="20% - Accent4 3 5 3 2" xfId="19103"/>
    <cellStyle name="20% - Accent4 3 5 4" xfId="13045"/>
    <cellStyle name="20% - Accent4 3 6" xfId="2677"/>
    <cellStyle name="20% - Accent4 3 6 2" xfId="8567"/>
    <cellStyle name="20% - Accent4 3 6 2 2" xfId="20506"/>
    <cellStyle name="20% - Accent4 3 6 3" xfId="14616"/>
    <cellStyle name="20% - Accent4 3 7" xfId="6259"/>
    <cellStyle name="20% - Accent4 3 7 2" xfId="18198"/>
    <cellStyle name="20% - Accent4 3 8" xfId="12162"/>
    <cellStyle name="20% - Accent4 4" xfId="192"/>
    <cellStyle name="20% - Accent4 4 2" xfId="436"/>
    <cellStyle name="20% - Accent4 4 2 2" xfId="855"/>
    <cellStyle name="20% - Accent4 4 2 2 2" xfId="1114"/>
    <cellStyle name="20% - Accent4 4 2 2 2 2" xfId="3590"/>
    <cellStyle name="20% - Accent4 4 2 2 2 2 2" xfId="9480"/>
    <cellStyle name="20% - Accent4 4 2 2 2 2 2 2" xfId="21419"/>
    <cellStyle name="20% - Accent4 4 2 2 2 2 3" xfId="15529"/>
    <cellStyle name="20% - Accent4 4 2 2 2 3" xfId="7172"/>
    <cellStyle name="20% - Accent4 4 2 2 2 3 2" xfId="19111"/>
    <cellStyle name="20% - Accent4 4 2 2 2 4" xfId="13053"/>
    <cellStyle name="20% - Accent4 4 2 2 3" xfId="3332"/>
    <cellStyle name="20% - Accent4 4 2 2 3 2" xfId="9222"/>
    <cellStyle name="20% - Accent4 4 2 2 3 2 2" xfId="21161"/>
    <cellStyle name="20% - Accent4 4 2 2 3 3" xfId="15271"/>
    <cellStyle name="20% - Accent4 4 2 2 4" xfId="6914"/>
    <cellStyle name="20% - Accent4 4 2 2 4 2" xfId="18853"/>
    <cellStyle name="20% - Accent4 4 2 2 5" xfId="12795"/>
    <cellStyle name="20% - Accent4 4 2 3" xfId="1113"/>
    <cellStyle name="20% - Accent4 4 2 3 2" xfId="3589"/>
    <cellStyle name="20% - Accent4 4 2 3 2 2" xfId="9479"/>
    <cellStyle name="20% - Accent4 4 2 3 2 2 2" xfId="21418"/>
    <cellStyle name="20% - Accent4 4 2 3 2 3" xfId="15528"/>
    <cellStyle name="20% - Accent4 4 2 3 3" xfId="7171"/>
    <cellStyle name="20% - Accent4 4 2 3 3 2" xfId="19110"/>
    <cellStyle name="20% - Accent4 4 2 3 4" xfId="13052"/>
    <cellStyle name="20% - Accent4 4 2 4" xfId="2924"/>
    <cellStyle name="20% - Accent4 4 2 4 2" xfId="8814"/>
    <cellStyle name="20% - Accent4 4 2 4 2 2" xfId="20753"/>
    <cellStyle name="20% - Accent4 4 2 4 3" xfId="14863"/>
    <cellStyle name="20% - Accent4 4 2 5" xfId="6506"/>
    <cellStyle name="20% - Accent4 4 2 5 2" xfId="18445"/>
    <cellStyle name="20% - Accent4 4 2 6" xfId="12385"/>
    <cellStyle name="20% - Accent4 4 3" xfId="668"/>
    <cellStyle name="20% - Accent4 4 3 2" xfId="1115"/>
    <cellStyle name="20% - Accent4 4 3 2 2" xfId="3591"/>
    <cellStyle name="20% - Accent4 4 3 2 2 2" xfId="9481"/>
    <cellStyle name="20% - Accent4 4 3 2 2 2 2" xfId="21420"/>
    <cellStyle name="20% - Accent4 4 3 2 2 3" xfId="15530"/>
    <cellStyle name="20% - Accent4 4 3 2 3" xfId="7173"/>
    <cellStyle name="20% - Accent4 4 3 2 3 2" xfId="19112"/>
    <cellStyle name="20% - Accent4 4 3 2 4" xfId="13054"/>
    <cellStyle name="20% - Accent4 4 3 3" xfId="3145"/>
    <cellStyle name="20% - Accent4 4 3 3 2" xfId="9035"/>
    <cellStyle name="20% - Accent4 4 3 3 2 2" xfId="20974"/>
    <cellStyle name="20% - Accent4 4 3 3 3" xfId="15084"/>
    <cellStyle name="20% - Accent4 4 3 4" xfId="6727"/>
    <cellStyle name="20% - Accent4 4 3 4 2" xfId="18666"/>
    <cellStyle name="20% - Accent4 4 3 5" xfId="12608"/>
    <cellStyle name="20% - Accent4 4 4" xfId="1112"/>
    <cellStyle name="20% - Accent4 4 4 2" xfId="3588"/>
    <cellStyle name="20% - Accent4 4 4 2 2" xfId="9478"/>
    <cellStyle name="20% - Accent4 4 4 2 2 2" xfId="21417"/>
    <cellStyle name="20% - Accent4 4 4 2 3" xfId="15527"/>
    <cellStyle name="20% - Accent4 4 4 3" xfId="7170"/>
    <cellStyle name="20% - Accent4 4 4 3 2" xfId="19109"/>
    <cellStyle name="20% - Accent4 4 4 4" xfId="13051"/>
    <cellStyle name="20% - Accent4 4 5" xfId="2739"/>
    <cellStyle name="20% - Accent4 4 5 2" xfId="8629"/>
    <cellStyle name="20% - Accent4 4 5 2 2" xfId="20568"/>
    <cellStyle name="20% - Accent4 4 5 3" xfId="14678"/>
    <cellStyle name="20% - Accent4 4 6" xfId="6321"/>
    <cellStyle name="20% - Accent4 4 6 2" xfId="18260"/>
    <cellStyle name="20% - Accent4 4 7" xfId="12214"/>
    <cellStyle name="20% - Accent4 5" xfId="457"/>
    <cellStyle name="20% - Accent4 5 2" xfId="867"/>
    <cellStyle name="20% - Accent4 5 2 2" xfId="1117"/>
    <cellStyle name="20% - Accent4 5 2 2 2" xfId="3593"/>
    <cellStyle name="20% - Accent4 5 2 2 2 2" xfId="9483"/>
    <cellStyle name="20% - Accent4 5 2 2 2 2 2" xfId="21422"/>
    <cellStyle name="20% - Accent4 5 2 2 2 3" xfId="15532"/>
    <cellStyle name="20% - Accent4 5 2 2 3" xfId="7175"/>
    <cellStyle name="20% - Accent4 5 2 2 3 2" xfId="19114"/>
    <cellStyle name="20% - Accent4 5 2 2 4" xfId="13056"/>
    <cellStyle name="20% - Accent4 5 2 3" xfId="3344"/>
    <cellStyle name="20% - Accent4 5 2 3 2" xfId="9234"/>
    <cellStyle name="20% - Accent4 5 2 3 2 2" xfId="21173"/>
    <cellStyle name="20% - Accent4 5 2 3 3" xfId="15283"/>
    <cellStyle name="20% - Accent4 5 2 4" xfId="6926"/>
    <cellStyle name="20% - Accent4 5 2 4 2" xfId="18865"/>
    <cellStyle name="20% - Accent4 5 2 5" xfId="12807"/>
    <cellStyle name="20% - Accent4 5 3" xfId="1116"/>
    <cellStyle name="20% - Accent4 5 3 2" xfId="3592"/>
    <cellStyle name="20% - Accent4 5 3 2 2" xfId="9482"/>
    <cellStyle name="20% - Accent4 5 3 2 2 2" xfId="21421"/>
    <cellStyle name="20% - Accent4 5 3 2 3" xfId="15531"/>
    <cellStyle name="20% - Accent4 5 3 3" xfId="7174"/>
    <cellStyle name="20% - Accent4 5 3 3 2" xfId="19113"/>
    <cellStyle name="20% - Accent4 5 3 4" xfId="13055"/>
    <cellStyle name="20% - Accent4 5 4" xfId="2936"/>
    <cellStyle name="20% - Accent4 5 4 2" xfId="8826"/>
    <cellStyle name="20% - Accent4 5 4 2 2" xfId="20765"/>
    <cellStyle name="20% - Accent4 5 4 3" xfId="14875"/>
    <cellStyle name="20% - Accent4 5 5" xfId="6518"/>
    <cellStyle name="20% - Accent4 5 5 2" xfId="18457"/>
    <cellStyle name="20% - Accent4 5 6" xfId="12399"/>
    <cellStyle name="20% - Accent4 6" xfId="484"/>
    <cellStyle name="20% - Accent4 6 2" xfId="893"/>
    <cellStyle name="20% - Accent4 6 2 2" xfId="1119"/>
    <cellStyle name="20% - Accent4 6 2 2 2" xfId="3595"/>
    <cellStyle name="20% - Accent4 6 2 2 2 2" xfId="9485"/>
    <cellStyle name="20% - Accent4 6 2 2 2 2 2" xfId="21424"/>
    <cellStyle name="20% - Accent4 6 2 2 2 3" xfId="15534"/>
    <cellStyle name="20% - Accent4 6 2 2 3" xfId="7177"/>
    <cellStyle name="20% - Accent4 6 2 2 3 2" xfId="19116"/>
    <cellStyle name="20% - Accent4 6 2 2 4" xfId="13058"/>
    <cellStyle name="20% - Accent4 6 2 3" xfId="3370"/>
    <cellStyle name="20% - Accent4 6 2 3 2" xfId="9260"/>
    <cellStyle name="20% - Accent4 6 2 3 2 2" xfId="21199"/>
    <cellStyle name="20% - Accent4 6 2 3 3" xfId="15309"/>
    <cellStyle name="20% - Accent4 6 2 4" xfId="6952"/>
    <cellStyle name="20% - Accent4 6 2 4 2" xfId="18891"/>
    <cellStyle name="20% - Accent4 6 2 5" xfId="12833"/>
    <cellStyle name="20% - Accent4 6 3" xfId="1118"/>
    <cellStyle name="20% - Accent4 6 3 2" xfId="3594"/>
    <cellStyle name="20% - Accent4 6 3 2 2" xfId="9484"/>
    <cellStyle name="20% - Accent4 6 3 2 2 2" xfId="21423"/>
    <cellStyle name="20% - Accent4 6 3 2 3" xfId="15533"/>
    <cellStyle name="20% - Accent4 6 3 3" xfId="7176"/>
    <cellStyle name="20% - Accent4 6 3 3 2" xfId="19115"/>
    <cellStyle name="20% - Accent4 6 3 4" xfId="13057"/>
    <cellStyle name="20% - Accent4 6 4" xfId="2962"/>
    <cellStyle name="20% - Accent4 6 4 2" xfId="8852"/>
    <cellStyle name="20% - Accent4 6 4 2 2" xfId="20791"/>
    <cellStyle name="20% - Accent4 6 4 3" xfId="14901"/>
    <cellStyle name="20% - Accent4 6 5" xfId="6544"/>
    <cellStyle name="20% - Accent4 6 5 2" xfId="18483"/>
    <cellStyle name="20% - Accent4 6 6" xfId="12425"/>
    <cellStyle name="20% - Accent4 7" xfId="497"/>
    <cellStyle name="20% - Accent4 7 2" xfId="906"/>
    <cellStyle name="20% - Accent4 7 2 2" xfId="1121"/>
    <cellStyle name="20% - Accent4 7 2 2 2" xfId="3597"/>
    <cellStyle name="20% - Accent4 7 2 2 2 2" xfId="9487"/>
    <cellStyle name="20% - Accent4 7 2 2 2 2 2" xfId="21426"/>
    <cellStyle name="20% - Accent4 7 2 2 2 3" xfId="15536"/>
    <cellStyle name="20% - Accent4 7 2 2 3" xfId="7179"/>
    <cellStyle name="20% - Accent4 7 2 2 3 2" xfId="19118"/>
    <cellStyle name="20% - Accent4 7 2 2 4" xfId="13060"/>
    <cellStyle name="20% - Accent4 7 2 3" xfId="3383"/>
    <cellStyle name="20% - Accent4 7 2 3 2" xfId="9273"/>
    <cellStyle name="20% - Accent4 7 2 3 2 2" xfId="21212"/>
    <cellStyle name="20% - Accent4 7 2 3 3" xfId="15322"/>
    <cellStyle name="20% - Accent4 7 2 4" xfId="6965"/>
    <cellStyle name="20% - Accent4 7 2 4 2" xfId="18904"/>
    <cellStyle name="20% - Accent4 7 2 5" xfId="12846"/>
    <cellStyle name="20% - Accent4 7 3" xfId="1120"/>
    <cellStyle name="20% - Accent4 7 3 2" xfId="3596"/>
    <cellStyle name="20% - Accent4 7 3 2 2" xfId="9486"/>
    <cellStyle name="20% - Accent4 7 3 2 2 2" xfId="21425"/>
    <cellStyle name="20% - Accent4 7 3 2 3" xfId="15535"/>
    <cellStyle name="20% - Accent4 7 3 3" xfId="7178"/>
    <cellStyle name="20% - Accent4 7 3 3 2" xfId="19117"/>
    <cellStyle name="20% - Accent4 7 3 4" xfId="13059"/>
    <cellStyle name="20% - Accent4 7 4" xfId="2975"/>
    <cellStyle name="20% - Accent4 7 4 2" xfId="8865"/>
    <cellStyle name="20% - Accent4 7 4 2 2" xfId="20804"/>
    <cellStyle name="20% - Accent4 7 4 3" xfId="14914"/>
    <cellStyle name="20% - Accent4 7 5" xfId="6557"/>
    <cellStyle name="20% - Accent4 7 5 2" xfId="18496"/>
    <cellStyle name="20% - Accent4 7 6" xfId="12438"/>
    <cellStyle name="20% - Accent4 8" xfId="510"/>
    <cellStyle name="20% - Accent4 8 2" xfId="919"/>
    <cellStyle name="20% - Accent4 8 2 2" xfId="1123"/>
    <cellStyle name="20% - Accent4 8 2 2 2" xfId="3599"/>
    <cellStyle name="20% - Accent4 8 2 2 2 2" xfId="9489"/>
    <cellStyle name="20% - Accent4 8 2 2 2 2 2" xfId="21428"/>
    <cellStyle name="20% - Accent4 8 2 2 2 3" xfId="15538"/>
    <cellStyle name="20% - Accent4 8 2 2 3" xfId="7181"/>
    <cellStyle name="20% - Accent4 8 2 2 3 2" xfId="19120"/>
    <cellStyle name="20% - Accent4 8 2 2 4" xfId="13062"/>
    <cellStyle name="20% - Accent4 8 2 3" xfId="3396"/>
    <cellStyle name="20% - Accent4 8 2 3 2" xfId="9286"/>
    <cellStyle name="20% - Accent4 8 2 3 2 2" xfId="21225"/>
    <cellStyle name="20% - Accent4 8 2 3 3" xfId="15335"/>
    <cellStyle name="20% - Accent4 8 2 4" xfId="6978"/>
    <cellStyle name="20% - Accent4 8 2 4 2" xfId="18917"/>
    <cellStyle name="20% - Accent4 8 2 5" xfId="12859"/>
    <cellStyle name="20% - Accent4 8 3" xfId="1122"/>
    <cellStyle name="20% - Accent4 8 3 2" xfId="3598"/>
    <cellStyle name="20% - Accent4 8 3 2 2" xfId="9488"/>
    <cellStyle name="20% - Accent4 8 3 2 2 2" xfId="21427"/>
    <cellStyle name="20% - Accent4 8 3 2 3" xfId="15537"/>
    <cellStyle name="20% - Accent4 8 3 3" xfId="7180"/>
    <cellStyle name="20% - Accent4 8 3 3 2" xfId="19119"/>
    <cellStyle name="20% - Accent4 8 3 4" xfId="13061"/>
    <cellStyle name="20% - Accent4 8 4" xfId="2988"/>
    <cellStyle name="20% - Accent4 8 4 2" xfId="8878"/>
    <cellStyle name="20% - Accent4 8 4 2 2" xfId="20817"/>
    <cellStyle name="20% - Accent4 8 4 3" xfId="14927"/>
    <cellStyle name="20% - Accent4 8 5" xfId="6570"/>
    <cellStyle name="20% - Accent4 8 5 2" xfId="18509"/>
    <cellStyle name="20% - Accent4 8 6" xfId="12451"/>
    <cellStyle name="20% - Accent4 9" xfId="523"/>
    <cellStyle name="20% - Accent4 9 2" xfId="932"/>
    <cellStyle name="20% - Accent4 9 2 2" xfId="1125"/>
    <cellStyle name="20% - Accent4 9 2 2 2" xfId="3601"/>
    <cellStyle name="20% - Accent4 9 2 2 2 2" xfId="9491"/>
    <cellStyle name="20% - Accent4 9 2 2 2 2 2" xfId="21430"/>
    <cellStyle name="20% - Accent4 9 2 2 2 3" xfId="15540"/>
    <cellStyle name="20% - Accent4 9 2 2 3" xfId="7183"/>
    <cellStyle name="20% - Accent4 9 2 2 3 2" xfId="19122"/>
    <cellStyle name="20% - Accent4 9 2 2 4" xfId="13064"/>
    <cellStyle name="20% - Accent4 9 2 3" xfId="3409"/>
    <cellStyle name="20% - Accent4 9 2 3 2" xfId="9299"/>
    <cellStyle name="20% - Accent4 9 2 3 2 2" xfId="21238"/>
    <cellStyle name="20% - Accent4 9 2 3 3" xfId="15348"/>
    <cellStyle name="20% - Accent4 9 2 4" xfId="6991"/>
    <cellStyle name="20% - Accent4 9 2 4 2" xfId="18930"/>
    <cellStyle name="20% - Accent4 9 2 5" xfId="12872"/>
    <cellStyle name="20% - Accent4 9 3" xfId="1124"/>
    <cellStyle name="20% - Accent4 9 3 2" xfId="3600"/>
    <cellStyle name="20% - Accent4 9 3 2 2" xfId="9490"/>
    <cellStyle name="20% - Accent4 9 3 2 2 2" xfId="21429"/>
    <cellStyle name="20% - Accent4 9 3 2 3" xfId="15539"/>
    <cellStyle name="20% - Accent4 9 3 3" xfId="7182"/>
    <cellStyle name="20% - Accent4 9 3 3 2" xfId="19121"/>
    <cellStyle name="20% - Accent4 9 3 4" xfId="13063"/>
    <cellStyle name="20% - Accent4 9 4" xfId="3001"/>
    <cellStyle name="20% - Accent4 9 4 2" xfId="8891"/>
    <cellStyle name="20% - Accent4 9 4 2 2" xfId="20830"/>
    <cellStyle name="20% - Accent4 9 4 3" xfId="14940"/>
    <cellStyle name="20% - Accent4 9 5" xfId="6583"/>
    <cellStyle name="20% - Accent4 9 5 2" xfId="18522"/>
    <cellStyle name="20% - Accent4 9 6" xfId="12464"/>
    <cellStyle name="20% - Accent5" xfId="37" builtinId="46" customBuiltin="1"/>
    <cellStyle name="20% - Accent5 10" xfId="538"/>
    <cellStyle name="20% - Accent5 10 2" xfId="947"/>
    <cellStyle name="20% - Accent5 10 2 2" xfId="1127"/>
    <cellStyle name="20% - Accent5 10 2 2 2" xfId="3603"/>
    <cellStyle name="20% - Accent5 10 2 2 2 2" xfId="9493"/>
    <cellStyle name="20% - Accent5 10 2 2 2 2 2" xfId="21432"/>
    <cellStyle name="20% - Accent5 10 2 2 2 3" xfId="15542"/>
    <cellStyle name="20% - Accent5 10 2 2 3" xfId="7185"/>
    <cellStyle name="20% - Accent5 10 2 2 3 2" xfId="19124"/>
    <cellStyle name="20% - Accent5 10 2 2 4" xfId="13066"/>
    <cellStyle name="20% - Accent5 10 2 3" xfId="3424"/>
    <cellStyle name="20% - Accent5 10 2 3 2" xfId="9314"/>
    <cellStyle name="20% - Accent5 10 2 3 2 2" xfId="21253"/>
    <cellStyle name="20% - Accent5 10 2 3 3" xfId="15363"/>
    <cellStyle name="20% - Accent5 10 2 4" xfId="7006"/>
    <cellStyle name="20% - Accent5 10 2 4 2" xfId="18945"/>
    <cellStyle name="20% - Accent5 10 2 5" xfId="12887"/>
    <cellStyle name="20% - Accent5 10 3" xfId="1126"/>
    <cellStyle name="20% - Accent5 10 3 2" xfId="3602"/>
    <cellStyle name="20% - Accent5 10 3 2 2" xfId="9492"/>
    <cellStyle name="20% - Accent5 10 3 2 2 2" xfId="21431"/>
    <cellStyle name="20% - Accent5 10 3 2 3" xfId="15541"/>
    <cellStyle name="20% - Accent5 10 3 3" xfId="7184"/>
    <cellStyle name="20% - Accent5 10 3 3 2" xfId="19123"/>
    <cellStyle name="20% - Accent5 10 3 4" xfId="13065"/>
    <cellStyle name="20% - Accent5 10 4" xfId="3016"/>
    <cellStyle name="20% - Accent5 10 4 2" xfId="8906"/>
    <cellStyle name="20% - Accent5 10 4 2 2" xfId="20845"/>
    <cellStyle name="20% - Accent5 10 4 3" xfId="14955"/>
    <cellStyle name="20% - Accent5 10 5" xfId="6598"/>
    <cellStyle name="20% - Accent5 10 5 2" xfId="18537"/>
    <cellStyle name="20% - Accent5 10 6" xfId="12479"/>
    <cellStyle name="20% - Accent5 11" xfId="355"/>
    <cellStyle name="20% - Accent5 11 2" xfId="805"/>
    <cellStyle name="20% - Accent5 11 2 2" xfId="1129"/>
    <cellStyle name="20% - Accent5 11 2 2 2" xfId="3605"/>
    <cellStyle name="20% - Accent5 11 2 2 2 2" xfId="9495"/>
    <cellStyle name="20% - Accent5 11 2 2 2 2 2" xfId="21434"/>
    <cellStyle name="20% - Accent5 11 2 2 2 3" xfId="15544"/>
    <cellStyle name="20% - Accent5 11 2 2 3" xfId="7187"/>
    <cellStyle name="20% - Accent5 11 2 2 3 2" xfId="19126"/>
    <cellStyle name="20% - Accent5 11 2 2 4" xfId="13068"/>
    <cellStyle name="20% - Accent5 11 2 3" xfId="3282"/>
    <cellStyle name="20% - Accent5 11 2 3 2" xfId="9172"/>
    <cellStyle name="20% - Accent5 11 2 3 2 2" xfId="21111"/>
    <cellStyle name="20% - Accent5 11 2 3 3" xfId="15221"/>
    <cellStyle name="20% - Accent5 11 2 4" xfId="6864"/>
    <cellStyle name="20% - Accent5 11 2 4 2" xfId="18803"/>
    <cellStyle name="20% - Accent5 11 2 5" xfId="12745"/>
    <cellStyle name="20% - Accent5 11 3" xfId="1128"/>
    <cellStyle name="20% - Accent5 11 3 2" xfId="3604"/>
    <cellStyle name="20% - Accent5 11 3 2 2" xfId="9494"/>
    <cellStyle name="20% - Accent5 11 3 2 2 2" xfId="21433"/>
    <cellStyle name="20% - Accent5 11 3 2 3" xfId="15543"/>
    <cellStyle name="20% - Accent5 11 3 3" xfId="7186"/>
    <cellStyle name="20% - Accent5 11 3 3 2" xfId="19125"/>
    <cellStyle name="20% - Accent5 11 3 4" xfId="13067"/>
    <cellStyle name="20% - Accent5 11 4" xfId="2875"/>
    <cellStyle name="20% - Accent5 11 4 2" xfId="8765"/>
    <cellStyle name="20% - Accent5 11 4 2 2" xfId="20704"/>
    <cellStyle name="20% - Accent5 11 4 3" xfId="14814"/>
    <cellStyle name="20% - Accent5 11 5" xfId="6457"/>
    <cellStyle name="20% - Accent5 11 5 2" xfId="18396"/>
    <cellStyle name="20% - Accent5 11 6" xfId="12327"/>
    <cellStyle name="20% - Accent5 12" xfId="555"/>
    <cellStyle name="20% - Accent5 12 2" xfId="1130"/>
    <cellStyle name="20% - Accent5 12 2 2" xfId="3606"/>
    <cellStyle name="20% - Accent5 12 2 2 2" xfId="9496"/>
    <cellStyle name="20% - Accent5 12 2 2 2 2" xfId="21435"/>
    <cellStyle name="20% - Accent5 12 2 2 3" xfId="15545"/>
    <cellStyle name="20% - Accent5 12 2 3" xfId="7188"/>
    <cellStyle name="20% - Accent5 12 2 3 2" xfId="19127"/>
    <cellStyle name="20% - Accent5 12 2 4" xfId="13069"/>
    <cellStyle name="20% - Accent5 12 3" xfId="3032"/>
    <cellStyle name="20% - Accent5 12 3 2" xfId="8922"/>
    <cellStyle name="20% - Accent5 12 3 2 2" xfId="20861"/>
    <cellStyle name="20% - Accent5 12 3 3" xfId="14971"/>
    <cellStyle name="20% - Accent5 12 4" xfId="6614"/>
    <cellStyle name="20% - Accent5 12 4 2" xfId="18553"/>
    <cellStyle name="20% - Accent5 12 5" xfId="12495"/>
    <cellStyle name="20% - Accent5 13" xfId="2630"/>
    <cellStyle name="20% - Accent5 13 2" xfId="8520"/>
    <cellStyle name="20% - Accent5 13 2 2" xfId="20459"/>
    <cellStyle name="20% - Accent5 13 3" xfId="14569"/>
    <cellStyle name="20% - Accent5 14" xfId="6212"/>
    <cellStyle name="20% - Accent5 14 2" xfId="18151"/>
    <cellStyle name="20% - Accent5 15" xfId="12109"/>
    <cellStyle name="20% - Accent5 2" xfId="57"/>
    <cellStyle name="20% - Accent5 2 2" xfId="144"/>
    <cellStyle name="20% - Accent5 2 2 2" xfId="258"/>
    <cellStyle name="20% - Accent5 2 2 2 2" xfId="734"/>
    <cellStyle name="20% - Accent5 2 2 2 2 2" xfId="1134"/>
    <cellStyle name="20% - Accent5 2 2 2 2 2 2" xfId="3610"/>
    <cellStyle name="20% - Accent5 2 2 2 2 2 2 2" xfId="9500"/>
    <cellStyle name="20% - Accent5 2 2 2 2 2 2 2 2" xfId="21439"/>
    <cellStyle name="20% - Accent5 2 2 2 2 2 2 3" xfId="15549"/>
    <cellStyle name="20% - Accent5 2 2 2 2 2 3" xfId="7192"/>
    <cellStyle name="20% - Accent5 2 2 2 2 2 3 2" xfId="19131"/>
    <cellStyle name="20% - Accent5 2 2 2 2 2 4" xfId="13073"/>
    <cellStyle name="20% - Accent5 2 2 2 2 3" xfId="3211"/>
    <cellStyle name="20% - Accent5 2 2 2 2 3 2" xfId="9101"/>
    <cellStyle name="20% - Accent5 2 2 2 2 3 2 2" xfId="21040"/>
    <cellStyle name="20% - Accent5 2 2 2 2 3 3" xfId="15150"/>
    <cellStyle name="20% - Accent5 2 2 2 2 4" xfId="6793"/>
    <cellStyle name="20% - Accent5 2 2 2 2 4 2" xfId="18732"/>
    <cellStyle name="20% - Accent5 2 2 2 2 5" xfId="12674"/>
    <cellStyle name="20% - Accent5 2 2 2 3" xfId="1133"/>
    <cellStyle name="20% - Accent5 2 2 2 3 2" xfId="3609"/>
    <cellStyle name="20% - Accent5 2 2 2 3 2 2" xfId="9499"/>
    <cellStyle name="20% - Accent5 2 2 2 3 2 2 2" xfId="21438"/>
    <cellStyle name="20% - Accent5 2 2 2 3 2 3" xfId="15548"/>
    <cellStyle name="20% - Accent5 2 2 2 3 3" xfId="7191"/>
    <cellStyle name="20% - Accent5 2 2 2 3 3 2" xfId="19130"/>
    <cellStyle name="20% - Accent5 2 2 2 3 4" xfId="13072"/>
    <cellStyle name="20% - Accent5 2 2 2 4" xfId="2805"/>
    <cellStyle name="20% - Accent5 2 2 2 4 2" xfId="8695"/>
    <cellStyle name="20% - Accent5 2 2 2 4 2 2" xfId="20634"/>
    <cellStyle name="20% - Accent5 2 2 2 4 3" xfId="14744"/>
    <cellStyle name="20% - Accent5 2 2 2 5" xfId="6387"/>
    <cellStyle name="20% - Accent5 2 2 2 5 2" xfId="18326"/>
    <cellStyle name="20% - Accent5 2 2 2 6" xfId="12274"/>
    <cellStyle name="20% - Accent5 2 2 3" xfId="402"/>
    <cellStyle name="20% - Accent5 2 2 3 2" xfId="843"/>
    <cellStyle name="20% - Accent5 2 2 3 2 2" xfId="1136"/>
    <cellStyle name="20% - Accent5 2 2 3 2 2 2" xfId="3612"/>
    <cellStyle name="20% - Accent5 2 2 3 2 2 2 2" xfId="9502"/>
    <cellStyle name="20% - Accent5 2 2 3 2 2 2 2 2" xfId="21441"/>
    <cellStyle name="20% - Accent5 2 2 3 2 2 2 3" xfId="15551"/>
    <cellStyle name="20% - Accent5 2 2 3 2 2 3" xfId="7194"/>
    <cellStyle name="20% - Accent5 2 2 3 2 2 3 2" xfId="19133"/>
    <cellStyle name="20% - Accent5 2 2 3 2 2 4" xfId="13075"/>
    <cellStyle name="20% - Accent5 2 2 3 2 3" xfId="3320"/>
    <cellStyle name="20% - Accent5 2 2 3 2 3 2" xfId="9210"/>
    <cellStyle name="20% - Accent5 2 2 3 2 3 2 2" xfId="21149"/>
    <cellStyle name="20% - Accent5 2 2 3 2 3 3" xfId="15259"/>
    <cellStyle name="20% - Accent5 2 2 3 2 4" xfId="6902"/>
    <cellStyle name="20% - Accent5 2 2 3 2 4 2" xfId="18841"/>
    <cellStyle name="20% - Accent5 2 2 3 2 5" xfId="12783"/>
    <cellStyle name="20% - Accent5 2 2 3 3" xfId="1135"/>
    <cellStyle name="20% - Accent5 2 2 3 3 2" xfId="3611"/>
    <cellStyle name="20% - Accent5 2 2 3 3 2 2" xfId="9501"/>
    <cellStyle name="20% - Accent5 2 2 3 3 2 2 2" xfId="21440"/>
    <cellStyle name="20% - Accent5 2 2 3 3 2 3" xfId="15550"/>
    <cellStyle name="20% - Accent5 2 2 3 3 3" xfId="7193"/>
    <cellStyle name="20% - Accent5 2 2 3 3 3 2" xfId="19132"/>
    <cellStyle name="20% - Accent5 2 2 3 3 4" xfId="13074"/>
    <cellStyle name="20% - Accent5 2 2 3 4" xfId="2913"/>
    <cellStyle name="20% - Accent5 2 2 3 4 2" xfId="8803"/>
    <cellStyle name="20% - Accent5 2 2 3 4 2 2" xfId="20742"/>
    <cellStyle name="20% - Accent5 2 2 3 4 3" xfId="14852"/>
    <cellStyle name="20% - Accent5 2 2 3 5" xfId="6495"/>
    <cellStyle name="20% - Accent5 2 2 3 5 2" xfId="18434"/>
    <cellStyle name="20% - Accent5 2 2 3 6" xfId="12369"/>
    <cellStyle name="20% - Accent5 2 2 4" xfId="623"/>
    <cellStyle name="20% - Accent5 2 2 4 2" xfId="1137"/>
    <cellStyle name="20% - Accent5 2 2 4 2 2" xfId="3613"/>
    <cellStyle name="20% - Accent5 2 2 4 2 2 2" xfId="9503"/>
    <cellStyle name="20% - Accent5 2 2 4 2 2 2 2" xfId="21442"/>
    <cellStyle name="20% - Accent5 2 2 4 2 2 3" xfId="15552"/>
    <cellStyle name="20% - Accent5 2 2 4 2 3" xfId="7195"/>
    <cellStyle name="20% - Accent5 2 2 4 2 3 2" xfId="19134"/>
    <cellStyle name="20% - Accent5 2 2 4 2 4" xfId="13076"/>
    <cellStyle name="20% - Accent5 2 2 4 3" xfId="3100"/>
    <cellStyle name="20% - Accent5 2 2 4 3 2" xfId="8990"/>
    <cellStyle name="20% - Accent5 2 2 4 3 2 2" xfId="20929"/>
    <cellStyle name="20% - Accent5 2 2 4 3 3" xfId="15039"/>
    <cellStyle name="20% - Accent5 2 2 4 4" xfId="6682"/>
    <cellStyle name="20% - Accent5 2 2 4 4 2" xfId="18621"/>
    <cellStyle name="20% - Accent5 2 2 4 5" xfId="12563"/>
    <cellStyle name="20% - Accent5 2 2 5" xfId="1132"/>
    <cellStyle name="20% - Accent5 2 2 5 2" xfId="3608"/>
    <cellStyle name="20% - Accent5 2 2 5 2 2" xfId="9498"/>
    <cellStyle name="20% - Accent5 2 2 5 2 2 2" xfId="21437"/>
    <cellStyle name="20% - Accent5 2 2 5 2 3" xfId="15547"/>
    <cellStyle name="20% - Accent5 2 2 5 3" xfId="7190"/>
    <cellStyle name="20% - Accent5 2 2 5 3 2" xfId="19129"/>
    <cellStyle name="20% - Accent5 2 2 5 4" xfId="13071"/>
    <cellStyle name="20% - Accent5 2 2 6" xfId="2694"/>
    <cellStyle name="20% - Accent5 2 2 6 2" xfId="8584"/>
    <cellStyle name="20% - Accent5 2 2 6 2 2" xfId="20523"/>
    <cellStyle name="20% - Accent5 2 2 6 3" xfId="14633"/>
    <cellStyle name="20% - Accent5 2 2 7" xfId="6276"/>
    <cellStyle name="20% - Accent5 2 2 7 2" xfId="18215"/>
    <cellStyle name="20% - Accent5 2 2 8" xfId="12179"/>
    <cellStyle name="20% - Accent5 2 3" xfId="208"/>
    <cellStyle name="20% - Accent5 2 3 2" xfId="472"/>
    <cellStyle name="20% - Accent5 2 3 2 2" xfId="882"/>
    <cellStyle name="20% - Accent5 2 3 2 2 2" xfId="1140"/>
    <cellStyle name="20% - Accent5 2 3 2 2 2 2" xfId="3616"/>
    <cellStyle name="20% - Accent5 2 3 2 2 2 2 2" xfId="9506"/>
    <cellStyle name="20% - Accent5 2 3 2 2 2 2 2 2" xfId="21445"/>
    <cellStyle name="20% - Accent5 2 3 2 2 2 2 3" xfId="15555"/>
    <cellStyle name="20% - Accent5 2 3 2 2 2 3" xfId="7198"/>
    <cellStyle name="20% - Accent5 2 3 2 2 2 3 2" xfId="19137"/>
    <cellStyle name="20% - Accent5 2 3 2 2 2 4" xfId="13079"/>
    <cellStyle name="20% - Accent5 2 3 2 2 3" xfId="3359"/>
    <cellStyle name="20% - Accent5 2 3 2 2 3 2" xfId="9249"/>
    <cellStyle name="20% - Accent5 2 3 2 2 3 2 2" xfId="21188"/>
    <cellStyle name="20% - Accent5 2 3 2 2 3 3" xfId="15298"/>
    <cellStyle name="20% - Accent5 2 3 2 2 4" xfId="6941"/>
    <cellStyle name="20% - Accent5 2 3 2 2 4 2" xfId="18880"/>
    <cellStyle name="20% - Accent5 2 3 2 2 5" xfId="12822"/>
    <cellStyle name="20% - Accent5 2 3 2 3" xfId="1139"/>
    <cellStyle name="20% - Accent5 2 3 2 3 2" xfId="3615"/>
    <cellStyle name="20% - Accent5 2 3 2 3 2 2" xfId="9505"/>
    <cellStyle name="20% - Accent5 2 3 2 3 2 2 2" xfId="21444"/>
    <cellStyle name="20% - Accent5 2 3 2 3 2 3" xfId="15554"/>
    <cellStyle name="20% - Accent5 2 3 2 3 3" xfId="7197"/>
    <cellStyle name="20% - Accent5 2 3 2 3 3 2" xfId="19136"/>
    <cellStyle name="20% - Accent5 2 3 2 3 4" xfId="13078"/>
    <cellStyle name="20% - Accent5 2 3 2 4" xfId="2951"/>
    <cellStyle name="20% - Accent5 2 3 2 4 2" xfId="8841"/>
    <cellStyle name="20% - Accent5 2 3 2 4 2 2" xfId="20780"/>
    <cellStyle name="20% - Accent5 2 3 2 4 3" xfId="14890"/>
    <cellStyle name="20% - Accent5 2 3 2 5" xfId="6533"/>
    <cellStyle name="20% - Accent5 2 3 2 5 2" xfId="18472"/>
    <cellStyle name="20% - Accent5 2 3 2 6" xfId="12414"/>
    <cellStyle name="20% - Accent5 2 3 3" xfId="684"/>
    <cellStyle name="20% - Accent5 2 3 3 2" xfId="1141"/>
    <cellStyle name="20% - Accent5 2 3 3 2 2" xfId="3617"/>
    <cellStyle name="20% - Accent5 2 3 3 2 2 2" xfId="9507"/>
    <cellStyle name="20% - Accent5 2 3 3 2 2 2 2" xfId="21446"/>
    <cellStyle name="20% - Accent5 2 3 3 2 2 3" xfId="15556"/>
    <cellStyle name="20% - Accent5 2 3 3 2 3" xfId="7199"/>
    <cellStyle name="20% - Accent5 2 3 3 2 3 2" xfId="19138"/>
    <cellStyle name="20% - Accent5 2 3 3 2 4" xfId="13080"/>
    <cellStyle name="20% - Accent5 2 3 3 3" xfId="3161"/>
    <cellStyle name="20% - Accent5 2 3 3 3 2" xfId="9051"/>
    <cellStyle name="20% - Accent5 2 3 3 3 2 2" xfId="20990"/>
    <cellStyle name="20% - Accent5 2 3 3 3 3" xfId="15100"/>
    <cellStyle name="20% - Accent5 2 3 3 4" xfId="6743"/>
    <cellStyle name="20% - Accent5 2 3 3 4 2" xfId="18682"/>
    <cellStyle name="20% - Accent5 2 3 3 5" xfId="12624"/>
    <cellStyle name="20% - Accent5 2 3 4" xfId="1138"/>
    <cellStyle name="20% - Accent5 2 3 4 2" xfId="3614"/>
    <cellStyle name="20% - Accent5 2 3 4 2 2" xfId="9504"/>
    <cellStyle name="20% - Accent5 2 3 4 2 2 2" xfId="21443"/>
    <cellStyle name="20% - Accent5 2 3 4 2 3" xfId="15553"/>
    <cellStyle name="20% - Accent5 2 3 4 3" xfId="7196"/>
    <cellStyle name="20% - Accent5 2 3 4 3 2" xfId="19135"/>
    <cellStyle name="20% - Accent5 2 3 4 4" xfId="13077"/>
    <cellStyle name="20% - Accent5 2 3 5" xfId="2755"/>
    <cellStyle name="20% - Accent5 2 3 5 2" xfId="8645"/>
    <cellStyle name="20% - Accent5 2 3 5 2 2" xfId="20584"/>
    <cellStyle name="20% - Accent5 2 3 5 3" xfId="14694"/>
    <cellStyle name="20% - Accent5 2 3 6" xfId="6337"/>
    <cellStyle name="20% - Accent5 2 3 6 2" xfId="18276"/>
    <cellStyle name="20% - Accent5 2 3 7" xfId="12230"/>
    <cellStyle name="20% - Accent5 2 4" xfId="373"/>
    <cellStyle name="20% - Accent5 2 4 2" xfId="818"/>
    <cellStyle name="20% - Accent5 2 4 2 2" xfId="1143"/>
    <cellStyle name="20% - Accent5 2 4 2 2 2" xfId="3619"/>
    <cellStyle name="20% - Accent5 2 4 2 2 2 2" xfId="9509"/>
    <cellStyle name="20% - Accent5 2 4 2 2 2 2 2" xfId="21448"/>
    <cellStyle name="20% - Accent5 2 4 2 2 2 3" xfId="15558"/>
    <cellStyle name="20% - Accent5 2 4 2 2 3" xfId="7201"/>
    <cellStyle name="20% - Accent5 2 4 2 2 3 2" xfId="19140"/>
    <cellStyle name="20% - Accent5 2 4 2 2 4" xfId="13082"/>
    <cellStyle name="20% - Accent5 2 4 2 3" xfId="3295"/>
    <cellStyle name="20% - Accent5 2 4 2 3 2" xfId="9185"/>
    <cellStyle name="20% - Accent5 2 4 2 3 2 2" xfId="21124"/>
    <cellStyle name="20% - Accent5 2 4 2 3 3" xfId="15234"/>
    <cellStyle name="20% - Accent5 2 4 2 4" xfId="6877"/>
    <cellStyle name="20% - Accent5 2 4 2 4 2" xfId="18816"/>
    <cellStyle name="20% - Accent5 2 4 2 5" xfId="12758"/>
    <cellStyle name="20% - Accent5 2 4 3" xfId="1142"/>
    <cellStyle name="20% - Accent5 2 4 3 2" xfId="3618"/>
    <cellStyle name="20% - Accent5 2 4 3 2 2" xfId="9508"/>
    <cellStyle name="20% - Accent5 2 4 3 2 2 2" xfId="21447"/>
    <cellStyle name="20% - Accent5 2 4 3 2 3" xfId="15557"/>
    <cellStyle name="20% - Accent5 2 4 3 3" xfId="7200"/>
    <cellStyle name="20% - Accent5 2 4 3 3 2" xfId="19139"/>
    <cellStyle name="20% - Accent5 2 4 3 4" xfId="13081"/>
    <cellStyle name="20% - Accent5 2 4 4" xfId="2888"/>
    <cellStyle name="20% - Accent5 2 4 4 2" xfId="8778"/>
    <cellStyle name="20% - Accent5 2 4 4 2 2" xfId="20717"/>
    <cellStyle name="20% - Accent5 2 4 4 3" xfId="14827"/>
    <cellStyle name="20% - Accent5 2 4 5" xfId="6470"/>
    <cellStyle name="20% - Accent5 2 4 5 2" xfId="18409"/>
    <cellStyle name="20% - Accent5 2 4 6" xfId="12342"/>
    <cellStyle name="20% - Accent5 2 5" xfId="569"/>
    <cellStyle name="20% - Accent5 2 5 2" xfId="1144"/>
    <cellStyle name="20% - Accent5 2 5 2 2" xfId="3620"/>
    <cellStyle name="20% - Accent5 2 5 2 2 2" xfId="9510"/>
    <cellStyle name="20% - Accent5 2 5 2 2 2 2" xfId="21449"/>
    <cellStyle name="20% - Accent5 2 5 2 2 3" xfId="15559"/>
    <cellStyle name="20% - Accent5 2 5 2 3" xfId="7202"/>
    <cellStyle name="20% - Accent5 2 5 2 3 2" xfId="19141"/>
    <cellStyle name="20% - Accent5 2 5 2 4" xfId="13083"/>
    <cellStyle name="20% - Accent5 2 5 3" xfId="3046"/>
    <cellStyle name="20% - Accent5 2 5 3 2" xfId="8936"/>
    <cellStyle name="20% - Accent5 2 5 3 2 2" xfId="20875"/>
    <cellStyle name="20% - Accent5 2 5 3 3" xfId="14985"/>
    <cellStyle name="20% - Accent5 2 5 4" xfId="6628"/>
    <cellStyle name="20% - Accent5 2 5 4 2" xfId="18567"/>
    <cellStyle name="20% - Accent5 2 5 5" xfId="12509"/>
    <cellStyle name="20% - Accent5 2 6" xfId="1131"/>
    <cellStyle name="20% - Accent5 2 6 2" xfId="3607"/>
    <cellStyle name="20% - Accent5 2 6 2 2" xfId="9497"/>
    <cellStyle name="20% - Accent5 2 6 2 2 2" xfId="21436"/>
    <cellStyle name="20% - Accent5 2 6 2 3" xfId="15546"/>
    <cellStyle name="20% - Accent5 2 6 3" xfId="7189"/>
    <cellStyle name="20% - Accent5 2 6 3 2" xfId="19128"/>
    <cellStyle name="20% - Accent5 2 6 4" xfId="13070"/>
    <cellStyle name="20% - Accent5 2 7" xfId="2644"/>
    <cellStyle name="20% - Accent5 2 7 2" xfId="8534"/>
    <cellStyle name="20% - Accent5 2 7 2 2" xfId="20473"/>
    <cellStyle name="20% - Accent5 2 7 3" xfId="14583"/>
    <cellStyle name="20% - Accent5 2 8" xfId="6226"/>
    <cellStyle name="20% - Accent5 2 8 2" xfId="18165"/>
    <cellStyle name="20% - Accent5 2 9" xfId="12124"/>
    <cellStyle name="20% - Accent5 3" xfId="129"/>
    <cellStyle name="20% - Accent5 3 2" xfId="243"/>
    <cellStyle name="20% - Accent5 3 2 2" xfId="719"/>
    <cellStyle name="20% - Accent5 3 2 2 2" xfId="1147"/>
    <cellStyle name="20% - Accent5 3 2 2 2 2" xfId="3623"/>
    <cellStyle name="20% - Accent5 3 2 2 2 2 2" xfId="9513"/>
    <cellStyle name="20% - Accent5 3 2 2 2 2 2 2" xfId="21452"/>
    <cellStyle name="20% - Accent5 3 2 2 2 2 3" xfId="15562"/>
    <cellStyle name="20% - Accent5 3 2 2 2 3" xfId="7205"/>
    <cellStyle name="20% - Accent5 3 2 2 2 3 2" xfId="19144"/>
    <cellStyle name="20% - Accent5 3 2 2 2 4" xfId="13086"/>
    <cellStyle name="20% - Accent5 3 2 2 3" xfId="3196"/>
    <cellStyle name="20% - Accent5 3 2 2 3 2" xfId="9086"/>
    <cellStyle name="20% - Accent5 3 2 2 3 2 2" xfId="21025"/>
    <cellStyle name="20% - Accent5 3 2 2 3 3" xfId="15135"/>
    <cellStyle name="20% - Accent5 3 2 2 4" xfId="6778"/>
    <cellStyle name="20% - Accent5 3 2 2 4 2" xfId="18717"/>
    <cellStyle name="20% - Accent5 3 2 2 5" xfId="12659"/>
    <cellStyle name="20% - Accent5 3 2 3" xfId="1146"/>
    <cellStyle name="20% - Accent5 3 2 3 2" xfId="3622"/>
    <cellStyle name="20% - Accent5 3 2 3 2 2" xfId="9512"/>
    <cellStyle name="20% - Accent5 3 2 3 2 2 2" xfId="21451"/>
    <cellStyle name="20% - Accent5 3 2 3 2 3" xfId="15561"/>
    <cellStyle name="20% - Accent5 3 2 3 3" xfId="7204"/>
    <cellStyle name="20% - Accent5 3 2 3 3 2" xfId="19143"/>
    <cellStyle name="20% - Accent5 3 2 3 4" xfId="13085"/>
    <cellStyle name="20% - Accent5 3 2 4" xfId="2790"/>
    <cellStyle name="20% - Accent5 3 2 4 2" xfId="8680"/>
    <cellStyle name="20% - Accent5 3 2 4 2 2" xfId="20619"/>
    <cellStyle name="20% - Accent5 3 2 4 3" xfId="14729"/>
    <cellStyle name="20% - Accent5 3 2 5" xfId="6372"/>
    <cellStyle name="20% - Accent5 3 2 5 2" xfId="18311"/>
    <cellStyle name="20% - Accent5 3 2 6" xfId="12260"/>
    <cellStyle name="20% - Accent5 3 3" xfId="389"/>
    <cellStyle name="20% - Accent5 3 3 2" xfId="830"/>
    <cellStyle name="20% - Accent5 3 3 2 2" xfId="1149"/>
    <cellStyle name="20% - Accent5 3 3 2 2 2" xfId="3625"/>
    <cellStyle name="20% - Accent5 3 3 2 2 2 2" xfId="9515"/>
    <cellStyle name="20% - Accent5 3 3 2 2 2 2 2" xfId="21454"/>
    <cellStyle name="20% - Accent5 3 3 2 2 2 3" xfId="15564"/>
    <cellStyle name="20% - Accent5 3 3 2 2 3" xfId="7207"/>
    <cellStyle name="20% - Accent5 3 3 2 2 3 2" xfId="19146"/>
    <cellStyle name="20% - Accent5 3 3 2 2 4" xfId="13088"/>
    <cellStyle name="20% - Accent5 3 3 2 3" xfId="3307"/>
    <cellStyle name="20% - Accent5 3 3 2 3 2" xfId="9197"/>
    <cellStyle name="20% - Accent5 3 3 2 3 2 2" xfId="21136"/>
    <cellStyle name="20% - Accent5 3 3 2 3 3" xfId="15246"/>
    <cellStyle name="20% - Accent5 3 3 2 4" xfId="6889"/>
    <cellStyle name="20% - Accent5 3 3 2 4 2" xfId="18828"/>
    <cellStyle name="20% - Accent5 3 3 2 5" xfId="12770"/>
    <cellStyle name="20% - Accent5 3 3 3" xfId="1148"/>
    <cellStyle name="20% - Accent5 3 3 3 2" xfId="3624"/>
    <cellStyle name="20% - Accent5 3 3 3 2 2" xfId="9514"/>
    <cellStyle name="20% - Accent5 3 3 3 2 2 2" xfId="21453"/>
    <cellStyle name="20% - Accent5 3 3 3 2 3" xfId="15563"/>
    <cellStyle name="20% - Accent5 3 3 3 3" xfId="7206"/>
    <cellStyle name="20% - Accent5 3 3 3 3 2" xfId="19145"/>
    <cellStyle name="20% - Accent5 3 3 3 4" xfId="13087"/>
    <cellStyle name="20% - Accent5 3 3 4" xfId="2900"/>
    <cellStyle name="20% - Accent5 3 3 4 2" xfId="8790"/>
    <cellStyle name="20% - Accent5 3 3 4 2 2" xfId="20729"/>
    <cellStyle name="20% - Accent5 3 3 4 3" xfId="14839"/>
    <cellStyle name="20% - Accent5 3 3 5" xfId="6482"/>
    <cellStyle name="20% - Accent5 3 3 5 2" xfId="18421"/>
    <cellStyle name="20% - Accent5 3 3 6" xfId="12356"/>
    <cellStyle name="20% - Accent5 3 4" xfId="608"/>
    <cellStyle name="20% - Accent5 3 4 2" xfId="1150"/>
    <cellStyle name="20% - Accent5 3 4 2 2" xfId="3626"/>
    <cellStyle name="20% - Accent5 3 4 2 2 2" xfId="9516"/>
    <cellStyle name="20% - Accent5 3 4 2 2 2 2" xfId="21455"/>
    <cellStyle name="20% - Accent5 3 4 2 2 3" xfId="15565"/>
    <cellStyle name="20% - Accent5 3 4 2 3" xfId="7208"/>
    <cellStyle name="20% - Accent5 3 4 2 3 2" xfId="19147"/>
    <cellStyle name="20% - Accent5 3 4 2 4" xfId="13089"/>
    <cellStyle name="20% - Accent5 3 4 3" xfId="3085"/>
    <cellStyle name="20% - Accent5 3 4 3 2" xfId="8975"/>
    <cellStyle name="20% - Accent5 3 4 3 2 2" xfId="20914"/>
    <cellStyle name="20% - Accent5 3 4 3 3" xfId="15024"/>
    <cellStyle name="20% - Accent5 3 4 4" xfId="6667"/>
    <cellStyle name="20% - Accent5 3 4 4 2" xfId="18606"/>
    <cellStyle name="20% - Accent5 3 4 5" xfId="12548"/>
    <cellStyle name="20% - Accent5 3 5" xfId="1145"/>
    <cellStyle name="20% - Accent5 3 5 2" xfId="3621"/>
    <cellStyle name="20% - Accent5 3 5 2 2" xfId="9511"/>
    <cellStyle name="20% - Accent5 3 5 2 2 2" xfId="21450"/>
    <cellStyle name="20% - Accent5 3 5 2 3" xfId="15560"/>
    <cellStyle name="20% - Accent5 3 5 3" xfId="7203"/>
    <cellStyle name="20% - Accent5 3 5 3 2" xfId="19142"/>
    <cellStyle name="20% - Accent5 3 5 4" xfId="13084"/>
    <cellStyle name="20% - Accent5 3 6" xfId="2679"/>
    <cellStyle name="20% - Accent5 3 6 2" xfId="8569"/>
    <cellStyle name="20% - Accent5 3 6 2 2" xfId="20508"/>
    <cellStyle name="20% - Accent5 3 6 3" xfId="14618"/>
    <cellStyle name="20% - Accent5 3 7" xfId="6261"/>
    <cellStyle name="20% - Accent5 3 7 2" xfId="18200"/>
    <cellStyle name="20% - Accent5 3 8" xfId="12164"/>
    <cellStyle name="20% - Accent5 4" xfId="194"/>
    <cellStyle name="20% - Accent5 4 2" xfId="440"/>
    <cellStyle name="20% - Accent5 4 2 2" xfId="857"/>
    <cellStyle name="20% - Accent5 4 2 2 2" xfId="1153"/>
    <cellStyle name="20% - Accent5 4 2 2 2 2" xfId="3629"/>
    <cellStyle name="20% - Accent5 4 2 2 2 2 2" xfId="9519"/>
    <cellStyle name="20% - Accent5 4 2 2 2 2 2 2" xfId="21458"/>
    <cellStyle name="20% - Accent5 4 2 2 2 2 3" xfId="15568"/>
    <cellStyle name="20% - Accent5 4 2 2 2 3" xfId="7211"/>
    <cellStyle name="20% - Accent5 4 2 2 2 3 2" xfId="19150"/>
    <cellStyle name="20% - Accent5 4 2 2 2 4" xfId="13092"/>
    <cellStyle name="20% - Accent5 4 2 2 3" xfId="3334"/>
    <cellStyle name="20% - Accent5 4 2 2 3 2" xfId="9224"/>
    <cellStyle name="20% - Accent5 4 2 2 3 2 2" xfId="21163"/>
    <cellStyle name="20% - Accent5 4 2 2 3 3" xfId="15273"/>
    <cellStyle name="20% - Accent5 4 2 2 4" xfId="6916"/>
    <cellStyle name="20% - Accent5 4 2 2 4 2" xfId="18855"/>
    <cellStyle name="20% - Accent5 4 2 2 5" xfId="12797"/>
    <cellStyle name="20% - Accent5 4 2 3" xfId="1152"/>
    <cellStyle name="20% - Accent5 4 2 3 2" xfId="3628"/>
    <cellStyle name="20% - Accent5 4 2 3 2 2" xfId="9518"/>
    <cellStyle name="20% - Accent5 4 2 3 2 2 2" xfId="21457"/>
    <cellStyle name="20% - Accent5 4 2 3 2 3" xfId="15567"/>
    <cellStyle name="20% - Accent5 4 2 3 3" xfId="7210"/>
    <cellStyle name="20% - Accent5 4 2 3 3 2" xfId="19149"/>
    <cellStyle name="20% - Accent5 4 2 3 4" xfId="13091"/>
    <cellStyle name="20% - Accent5 4 2 4" xfId="2926"/>
    <cellStyle name="20% - Accent5 4 2 4 2" xfId="8816"/>
    <cellStyle name="20% - Accent5 4 2 4 2 2" xfId="20755"/>
    <cellStyle name="20% - Accent5 4 2 4 3" xfId="14865"/>
    <cellStyle name="20% - Accent5 4 2 5" xfId="6508"/>
    <cellStyle name="20% - Accent5 4 2 5 2" xfId="18447"/>
    <cellStyle name="20% - Accent5 4 2 6" xfId="12387"/>
    <cellStyle name="20% - Accent5 4 3" xfId="670"/>
    <cellStyle name="20% - Accent5 4 3 2" xfId="1154"/>
    <cellStyle name="20% - Accent5 4 3 2 2" xfId="3630"/>
    <cellStyle name="20% - Accent5 4 3 2 2 2" xfId="9520"/>
    <cellStyle name="20% - Accent5 4 3 2 2 2 2" xfId="21459"/>
    <cellStyle name="20% - Accent5 4 3 2 2 3" xfId="15569"/>
    <cellStyle name="20% - Accent5 4 3 2 3" xfId="7212"/>
    <cellStyle name="20% - Accent5 4 3 2 3 2" xfId="19151"/>
    <cellStyle name="20% - Accent5 4 3 2 4" xfId="13093"/>
    <cellStyle name="20% - Accent5 4 3 3" xfId="3147"/>
    <cellStyle name="20% - Accent5 4 3 3 2" xfId="9037"/>
    <cellStyle name="20% - Accent5 4 3 3 2 2" xfId="20976"/>
    <cellStyle name="20% - Accent5 4 3 3 3" xfId="15086"/>
    <cellStyle name="20% - Accent5 4 3 4" xfId="6729"/>
    <cellStyle name="20% - Accent5 4 3 4 2" xfId="18668"/>
    <cellStyle name="20% - Accent5 4 3 5" xfId="12610"/>
    <cellStyle name="20% - Accent5 4 4" xfId="1151"/>
    <cellStyle name="20% - Accent5 4 4 2" xfId="3627"/>
    <cellStyle name="20% - Accent5 4 4 2 2" xfId="9517"/>
    <cellStyle name="20% - Accent5 4 4 2 2 2" xfId="21456"/>
    <cellStyle name="20% - Accent5 4 4 2 3" xfId="15566"/>
    <cellStyle name="20% - Accent5 4 4 3" xfId="7209"/>
    <cellStyle name="20% - Accent5 4 4 3 2" xfId="19148"/>
    <cellStyle name="20% - Accent5 4 4 4" xfId="13090"/>
    <cellStyle name="20% - Accent5 4 5" xfId="2741"/>
    <cellStyle name="20% - Accent5 4 5 2" xfId="8631"/>
    <cellStyle name="20% - Accent5 4 5 2 2" xfId="20570"/>
    <cellStyle name="20% - Accent5 4 5 3" xfId="14680"/>
    <cellStyle name="20% - Accent5 4 6" xfId="6323"/>
    <cellStyle name="20% - Accent5 4 6 2" xfId="18262"/>
    <cellStyle name="20% - Accent5 4 7" xfId="12216"/>
    <cellStyle name="20% - Accent5 5" xfId="459"/>
    <cellStyle name="20% - Accent5 5 2" xfId="869"/>
    <cellStyle name="20% - Accent5 5 2 2" xfId="1156"/>
    <cellStyle name="20% - Accent5 5 2 2 2" xfId="3632"/>
    <cellStyle name="20% - Accent5 5 2 2 2 2" xfId="9522"/>
    <cellStyle name="20% - Accent5 5 2 2 2 2 2" xfId="21461"/>
    <cellStyle name="20% - Accent5 5 2 2 2 3" xfId="15571"/>
    <cellStyle name="20% - Accent5 5 2 2 3" xfId="7214"/>
    <cellStyle name="20% - Accent5 5 2 2 3 2" xfId="19153"/>
    <cellStyle name="20% - Accent5 5 2 2 4" xfId="13095"/>
    <cellStyle name="20% - Accent5 5 2 3" xfId="3346"/>
    <cellStyle name="20% - Accent5 5 2 3 2" xfId="9236"/>
    <cellStyle name="20% - Accent5 5 2 3 2 2" xfId="21175"/>
    <cellStyle name="20% - Accent5 5 2 3 3" xfId="15285"/>
    <cellStyle name="20% - Accent5 5 2 4" xfId="6928"/>
    <cellStyle name="20% - Accent5 5 2 4 2" xfId="18867"/>
    <cellStyle name="20% - Accent5 5 2 5" xfId="12809"/>
    <cellStyle name="20% - Accent5 5 3" xfId="1155"/>
    <cellStyle name="20% - Accent5 5 3 2" xfId="3631"/>
    <cellStyle name="20% - Accent5 5 3 2 2" xfId="9521"/>
    <cellStyle name="20% - Accent5 5 3 2 2 2" xfId="21460"/>
    <cellStyle name="20% - Accent5 5 3 2 3" xfId="15570"/>
    <cellStyle name="20% - Accent5 5 3 3" xfId="7213"/>
    <cellStyle name="20% - Accent5 5 3 3 2" xfId="19152"/>
    <cellStyle name="20% - Accent5 5 3 4" xfId="13094"/>
    <cellStyle name="20% - Accent5 5 4" xfId="2938"/>
    <cellStyle name="20% - Accent5 5 4 2" xfId="8828"/>
    <cellStyle name="20% - Accent5 5 4 2 2" xfId="20767"/>
    <cellStyle name="20% - Accent5 5 4 3" xfId="14877"/>
    <cellStyle name="20% - Accent5 5 5" xfId="6520"/>
    <cellStyle name="20% - Accent5 5 5 2" xfId="18459"/>
    <cellStyle name="20% - Accent5 5 6" xfId="12401"/>
    <cellStyle name="20% - Accent5 6" xfId="486"/>
    <cellStyle name="20% - Accent5 6 2" xfId="895"/>
    <cellStyle name="20% - Accent5 6 2 2" xfId="1158"/>
    <cellStyle name="20% - Accent5 6 2 2 2" xfId="3634"/>
    <cellStyle name="20% - Accent5 6 2 2 2 2" xfId="9524"/>
    <cellStyle name="20% - Accent5 6 2 2 2 2 2" xfId="21463"/>
    <cellStyle name="20% - Accent5 6 2 2 2 3" xfId="15573"/>
    <cellStyle name="20% - Accent5 6 2 2 3" xfId="7216"/>
    <cellStyle name="20% - Accent5 6 2 2 3 2" xfId="19155"/>
    <cellStyle name="20% - Accent5 6 2 2 4" xfId="13097"/>
    <cellStyle name="20% - Accent5 6 2 3" xfId="3372"/>
    <cellStyle name="20% - Accent5 6 2 3 2" xfId="9262"/>
    <cellStyle name="20% - Accent5 6 2 3 2 2" xfId="21201"/>
    <cellStyle name="20% - Accent5 6 2 3 3" xfId="15311"/>
    <cellStyle name="20% - Accent5 6 2 4" xfId="6954"/>
    <cellStyle name="20% - Accent5 6 2 4 2" xfId="18893"/>
    <cellStyle name="20% - Accent5 6 2 5" xfId="12835"/>
    <cellStyle name="20% - Accent5 6 3" xfId="1157"/>
    <cellStyle name="20% - Accent5 6 3 2" xfId="3633"/>
    <cellStyle name="20% - Accent5 6 3 2 2" xfId="9523"/>
    <cellStyle name="20% - Accent5 6 3 2 2 2" xfId="21462"/>
    <cellStyle name="20% - Accent5 6 3 2 3" xfId="15572"/>
    <cellStyle name="20% - Accent5 6 3 3" xfId="7215"/>
    <cellStyle name="20% - Accent5 6 3 3 2" xfId="19154"/>
    <cellStyle name="20% - Accent5 6 3 4" xfId="13096"/>
    <cellStyle name="20% - Accent5 6 4" xfId="2964"/>
    <cellStyle name="20% - Accent5 6 4 2" xfId="8854"/>
    <cellStyle name="20% - Accent5 6 4 2 2" xfId="20793"/>
    <cellStyle name="20% - Accent5 6 4 3" xfId="14903"/>
    <cellStyle name="20% - Accent5 6 5" xfId="6546"/>
    <cellStyle name="20% - Accent5 6 5 2" xfId="18485"/>
    <cellStyle name="20% - Accent5 6 6" xfId="12427"/>
    <cellStyle name="20% - Accent5 7" xfId="499"/>
    <cellStyle name="20% - Accent5 7 2" xfId="908"/>
    <cellStyle name="20% - Accent5 7 2 2" xfId="1160"/>
    <cellStyle name="20% - Accent5 7 2 2 2" xfId="3636"/>
    <cellStyle name="20% - Accent5 7 2 2 2 2" xfId="9526"/>
    <cellStyle name="20% - Accent5 7 2 2 2 2 2" xfId="21465"/>
    <cellStyle name="20% - Accent5 7 2 2 2 3" xfId="15575"/>
    <cellStyle name="20% - Accent5 7 2 2 3" xfId="7218"/>
    <cellStyle name="20% - Accent5 7 2 2 3 2" xfId="19157"/>
    <cellStyle name="20% - Accent5 7 2 2 4" xfId="13099"/>
    <cellStyle name="20% - Accent5 7 2 3" xfId="3385"/>
    <cellStyle name="20% - Accent5 7 2 3 2" xfId="9275"/>
    <cellStyle name="20% - Accent5 7 2 3 2 2" xfId="21214"/>
    <cellStyle name="20% - Accent5 7 2 3 3" xfId="15324"/>
    <cellStyle name="20% - Accent5 7 2 4" xfId="6967"/>
    <cellStyle name="20% - Accent5 7 2 4 2" xfId="18906"/>
    <cellStyle name="20% - Accent5 7 2 5" xfId="12848"/>
    <cellStyle name="20% - Accent5 7 3" xfId="1159"/>
    <cellStyle name="20% - Accent5 7 3 2" xfId="3635"/>
    <cellStyle name="20% - Accent5 7 3 2 2" xfId="9525"/>
    <cellStyle name="20% - Accent5 7 3 2 2 2" xfId="21464"/>
    <cellStyle name="20% - Accent5 7 3 2 3" xfId="15574"/>
    <cellStyle name="20% - Accent5 7 3 3" xfId="7217"/>
    <cellStyle name="20% - Accent5 7 3 3 2" xfId="19156"/>
    <cellStyle name="20% - Accent5 7 3 4" xfId="13098"/>
    <cellStyle name="20% - Accent5 7 4" xfId="2977"/>
    <cellStyle name="20% - Accent5 7 4 2" xfId="8867"/>
    <cellStyle name="20% - Accent5 7 4 2 2" xfId="20806"/>
    <cellStyle name="20% - Accent5 7 4 3" xfId="14916"/>
    <cellStyle name="20% - Accent5 7 5" xfId="6559"/>
    <cellStyle name="20% - Accent5 7 5 2" xfId="18498"/>
    <cellStyle name="20% - Accent5 7 6" xfId="12440"/>
    <cellStyle name="20% - Accent5 8" xfId="512"/>
    <cellStyle name="20% - Accent5 8 2" xfId="921"/>
    <cellStyle name="20% - Accent5 8 2 2" xfId="1162"/>
    <cellStyle name="20% - Accent5 8 2 2 2" xfId="3638"/>
    <cellStyle name="20% - Accent5 8 2 2 2 2" xfId="9528"/>
    <cellStyle name="20% - Accent5 8 2 2 2 2 2" xfId="21467"/>
    <cellStyle name="20% - Accent5 8 2 2 2 3" xfId="15577"/>
    <cellStyle name="20% - Accent5 8 2 2 3" xfId="7220"/>
    <cellStyle name="20% - Accent5 8 2 2 3 2" xfId="19159"/>
    <cellStyle name="20% - Accent5 8 2 2 4" xfId="13101"/>
    <cellStyle name="20% - Accent5 8 2 3" xfId="3398"/>
    <cellStyle name="20% - Accent5 8 2 3 2" xfId="9288"/>
    <cellStyle name="20% - Accent5 8 2 3 2 2" xfId="21227"/>
    <cellStyle name="20% - Accent5 8 2 3 3" xfId="15337"/>
    <cellStyle name="20% - Accent5 8 2 4" xfId="6980"/>
    <cellStyle name="20% - Accent5 8 2 4 2" xfId="18919"/>
    <cellStyle name="20% - Accent5 8 2 5" xfId="12861"/>
    <cellStyle name="20% - Accent5 8 3" xfId="1161"/>
    <cellStyle name="20% - Accent5 8 3 2" xfId="3637"/>
    <cellStyle name="20% - Accent5 8 3 2 2" xfId="9527"/>
    <cellStyle name="20% - Accent5 8 3 2 2 2" xfId="21466"/>
    <cellStyle name="20% - Accent5 8 3 2 3" xfId="15576"/>
    <cellStyle name="20% - Accent5 8 3 3" xfId="7219"/>
    <cellStyle name="20% - Accent5 8 3 3 2" xfId="19158"/>
    <cellStyle name="20% - Accent5 8 3 4" xfId="13100"/>
    <cellStyle name="20% - Accent5 8 4" xfId="2990"/>
    <cellStyle name="20% - Accent5 8 4 2" xfId="8880"/>
    <cellStyle name="20% - Accent5 8 4 2 2" xfId="20819"/>
    <cellStyle name="20% - Accent5 8 4 3" xfId="14929"/>
    <cellStyle name="20% - Accent5 8 5" xfId="6572"/>
    <cellStyle name="20% - Accent5 8 5 2" xfId="18511"/>
    <cellStyle name="20% - Accent5 8 6" xfId="12453"/>
    <cellStyle name="20% - Accent5 9" xfId="525"/>
    <cellStyle name="20% - Accent5 9 2" xfId="934"/>
    <cellStyle name="20% - Accent5 9 2 2" xfId="1164"/>
    <cellStyle name="20% - Accent5 9 2 2 2" xfId="3640"/>
    <cellStyle name="20% - Accent5 9 2 2 2 2" xfId="9530"/>
    <cellStyle name="20% - Accent5 9 2 2 2 2 2" xfId="21469"/>
    <cellStyle name="20% - Accent5 9 2 2 2 3" xfId="15579"/>
    <cellStyle name="20% - Accent5 9 2 2 3" xfId="7222"/>
    <cellStyle name="20% - Accent5 9 2 2 3 2" xfId="19161"/>
    <cellStyle name="20% - Accent5 9 2 2 4" xfId="13103"/>
    <cellStyle name="20% - Accent5 9 2 3" xfId="3411"/>
    <cellStyle name="20% - Accent5 9 2 3 2" xfId="9301"/>
    <cellStyle name="20% - Accent5 9 2 3 2 2" xfId="21240"/>
    <cellStyle name="20% - Accent5 9 2 3 3" xfId="15350"/>
    <cellStyle name="20% - Accent5 9 2 4" xfId="6993"/>
    <cellStyle name="20% - Accent5 9 2 4 2" xfId="18932"/>
    <cellStyle name="20% - Accent5 9 2 5" xfId="12874"/>
    <cellStyle name="20% - Accent5 9 3" xfId="1163"/>
    <cellStyle name="20% - Accent5 9 3 2" xfId="3639"/>
    <cellStyle name="20% - Accent5 9 3 2 2" xfId="9529"/>
    <cellStyle name="20% - Accent5 9 3 2 2 2" xfId="21468"/>
    <cellStyle name="20% - Accent5 9 3 2 3" xfId="15578"/>
    <cellStyle name="20% - Accent5 9 3 3" xfId="7221"/>
    <cellStyle name="20% - Accent5 9 3 3 2" xfId="19160"/>
    <cellStyle name="20% - Accent5 9 3 4" xfId="13102"/>
    <cellStyle name="20% - Accent5 9 4" xfId="3003"/>
    <cellStyle name="20% - Accent5 9 4 2" xfId="8893"/>
    <cellStyle name="20% - Accent5 9 4 2 2" xfId="20832"/>
    <cellStyle name="20% - Accent5 9 4 3" xfId="14942"/>
    <cellStyle name="20% - Accent5 9 5" xfId="6585"/>
    <cellStyle name="20% - Accent5 9 5 2" xfId="18524"/>
    <cellStyle name="20% - Accent5 9 6" xfId="12466"/>
    <cellStyle name="20% - Accent6" xfId="41" builtinId="50" customBuiltin="1"/>
    <cellStyle name="20% - Accent6 10" xfId="540"/>
    <cellStyle name="20% - Accent6 10 2" xfId="949"/>
    <cellStyle name="20% - Accent6 10 2 2" xfId="1166"/>
    <cellStyle name="20% - Accent6 10 2 2 2" xfId="3642"/>
    <cellStyle name="20% - Accent6 10 2 2 2 2" xfId="9532"/>
    <cellStyle name="20% - Accent6 10 2 2 2 2 2" xfId="21471"/>
    <cellStyle name="20% - Accent6 10 2 2 2 3" xfId="15581"/>
    <cellStyle name="20% - Accent6 10 2 2 3" xfId="7224"/>
    <cellStyle name="20% - Accent6 10 2 2 3 2" xfId="19163"/>
    <cellStyle name="20% - Accent6 10 2 2 4" xfId="13105"/>
    <cellStyle name="20% - Accent6 10 2 3" xfId="3426"/>
    <cellStyle name="20% - Accent6 10 2 3 2" xfId="9316"/>
    <cellStyle name="20% - Accent6 10 2 3 2 2" xfId="21255"/>
    <cellStyle name="20% - Accent6 10 2 3 3" xfId="15365"/>
    <cellStyle name="20% - Accent6 10 2 4" xfId="7008"/>
    <cellStyle name="20% - Accent6 10 2 4 2" xfId="18947"/>
    <cellStyle name="20% - Accent6 10 2 5" xfId="12889"/>
    <cellStyle name="20% - Accent6 10 3" xfId="1165"/>
    <cellStyle name="20% - Accent6 10 3 2" xfId="3641"/>
    <cellStyle name="20% - Accent6 10 3 2 2" xfId="9531"/>
    <cellStyle name="20% - Accent6 10 3 2 2 2" xfId="21470"/>
    <cellStyle name="20% - Accent6 10 3 2 3" xfId="15580"/>
    <cellStyle name="20% - Accent6 10 3 3" xfId="7223"/>
    <cellStyle name="20% - Accent6 10 3 3 2" xfId="19162"/>
    <cellStyle name="20% - Accent6 10 3 4" xfId="13104"/>
    <cellStyle name="20% - Accent6 10 4" xfId="3018"/>
    <cellStyle name="20% - Accent6 10 4 2" xfId="8908"/>
    <cellStyle name="20% - Accent6 10 4 2 2" xfId="20847"/>
    <cellStyle name="20% - Accent6 10 4 3" xfId="14957"/>
    <cellStyle name="20% - Accent6 10 5" xfId="6600"/>
    <cellStyle name="20% - Accent6 10 5 2" xfId="18539"/>
    <cellStyle name="20% - Accent6 10 6" xfId="12481"/>
    <cellStyle name="20% - Accent6 11" xfId="359"/>
    <cellStyle name="20% - Accent6 11 2" xfId="807"/>
    <cellStyle name="20% - Accent6 11 2 2" xfId="1168"/>
    <cellStyle name="20% - Accent6 11 2 2 2" xfId="3644"/>
    <cellStyle name="20% - Accent6 11 2 2 2 2" xfId="9534"/>
    <cellStyle name="20% - Accent6 11 2 2 2 2 2" xfId="21473"/>
    <cellStyle name="20% - Accent6 11 2 2 2 3" xfId="15583"/>
    <cellStyle name="20% - Accent6 11 2 2 3" xfId="7226"/>
    <cellStyle name="20% - Accent6 11 2 2 3 2" xfId="19165"/>
    <cellStyle name="20% - Accent6 11 2 2 4" xfId="13107"/>
    <cellStyle name="20% - Accent6 11 2 3" xfId="3284"/>
    <cellStyle name="20% - Accent6 11 2 3 2" xfId="9174"/>
    <cellStyle name="20% - Accent6 11 2 3 2 2" xfId="21113"/>
    <cellStyle name="20% - Accent6 11 2 3 3" xfId="15223"/>
    <cellStyle name="20% - Accent6 11 2 4" xfId="6866"/>
    <cellStyle name="20% - Accent6 11 2 4 2" xfId="18805"/>
    <cellStyle name="20% - Accent6 11 2 5" xfId="12747"/>
    <cellStyle name="20% - Accent6 11 3" xfId="1167"/>
    <cellStyle name="20% - Accent6 11 3 2" xfId="3643"/>
    <cellStyle name="20% - Accent6 11 3 2 2" xfId="9533"/>
    <cellStyle name="20% - Accent6 11 3 2 2 2" xfId="21472"/>
    <cellStyle name="20% - Accent6 11 3 2 3" xfId="15582"/>
    <cellStyle name="20% - Accent6 11 3 3" xfId="7225"/>
    <cellStyle name="20% - Accent6 11 3 3 2" xfId="19164"/>
    <cellStyle name="20% - Accent6 11 3 4" xfId="13106"/>
    <cellStyle name="20% - Accent6 11 4" xfId="2877"/>
    <cellStyle name="20% - Accent6 11 4 2" xfId="8767"/>
    <cellStyle name="20% - Accent6 11 4 2 2" xfId="20706"/>
    <cellStyle name="20% - Accent6 11 4 3" xfId="14816"/>
    <cellStyle name="20% - Accent6 11 5" xfId="6459"/>
    <cellStyle name="20% - Accent6 11 5 2" xfId="18398"/>
    <cellStyle name="20% - Accent6 11 6" xfId="12329"/>
    <cellStyle name="20% - Accent6 12" xfId="557"/>
    <cellStyle name="20% - Accent6 12 2" xfId="1169"/>
    <cellStyle name="20% - Accent6 12 2 2" xfId="3645"/>
    <cellStyle name="20% - Accent6 12 2 2 2" xfId="9535"/>
    <cellStyle name="20% - Accent6 12 2 2 2 2" xfId="21474"/>
    <cellStyle name="20% - Accent6 12 2 2 3" xfId="15584"/>
    <cellStyle name="20% - Accent6 12 2 3" xfId="7227"/>
    <cellStyle name="20% - Accent6 12 2 3 2" xfId="19166"/>
    <cellStyle name="20% - Accent6 12 2 4" xfId="13108"/>
    <cellStyle name="20% - Accent6 12 3" xfId="3034"/>
    <cellStyle name="20% - Accent6 12 3 2" xfId="8924"/>
    <cellStyle name="20% - Accent6 12 3 2 2" xfId="20863"/>
    <cellStyle name="20% - Accent6 12 3 3" xfId="14973"/>
    <cellStyle name="20% - Accent6 12 4" xfId="6616"/>
    <cellStyle name="20% - Accent6 12 4 2" xfId="18555"/>
    <cellStyle name="20% - Accent6 12 5" xfId="12497"/>
    <cellStyle name="20% - Accent6 13" xfId="2632"/>
    <cellStyle name="20% - Accent6 13 2" xfId="8522"/>
    <cellStyle name="20% - Accent6 13 2 2" xfId="20461"/>
    <cellStyle name="20% - Accent6 13 3" xfId="14571"/>
    <cellStyle name="20% - Accent6 14" xfId="6214"/>
    <cellStyle name="20% - Accent6 14 2" xfId="18153"/>
    <cellStyle name="20% - Accent6 15" xfId="12111"/>
    <cellStyle name="20% - Accent6 2" xfId="58"/>
    <cellStyle name="20% - Accent6 2 2" xfId="145"/>
    <cellStyle name="20% - Accent6 2 2 2" xfId="259"/>
    <cellStyle name="20% - Accent6 2 2 2 2" xfId="735"/>
    <cellStyle name="20% - Accent6 2 2 2 2 2" xfId="1173"/>
    <cellStyle name="20% - Accent6 2 2 2 2 2 2" xfId="3649"/>
    <cellStyle name="20% - Accent6 2 2 2 2 2 2 2" xfId="9539"/>
    <cellStyle name="20% - Accent6 2 2 2 2 2 2 2 2" xfId="21478"/>
    <cellStyle name="20% - Accent6 2 2 2 2 2 2 3" xfId="15588"/>
    <cellStyle name="20% - Accent6 2 2 2 2 2 3" xfId="7231"/>
    <cellStyle name="20% - Accent6 2 2 2 2 2 3 2" xfId="19170"/>
    <cellStyle name="20% - Accent6 2 2 2 2 2 4" xfId="13112"/>
    <cellStyle name="20% - Accent6 2 2 2 2 3" xfId="3212"/>
    <cellStyle name="20% - Accent6 2 2 2 2 3 2" xfId="9102"/>
    <cellStyle name="20% - Accent6 2 2 2 2 3 2 2" xfId="21041"/>
    <cellStyle name="20% - Accent6 2 2 2 2 3 3" xfId="15151"/>
    <cellStyle name="20% - Accent6 2 2 2 2 4" xfId="6794"/>
    <cellStyle name="20% - Accent6 2 2 2 2 4 2" xfId="18733"/>
    <cellStyle name="20% - Accent6 2 2 2 2 5" xfId="12675"/>
    <cellStyle name="20% - Accent6 2 2 2 3" xfId="1172"/>
    <cellStyle name="20% - Accent6 2 2 2 3 2" xfId="3648"/>
    <cellStyle name="20% - Accent6 2 2 2 3 2 2" xfId="9538"/>
    <cellStyle name="20% - Accent6 2 2 2 3 2 2 2" xfId="21477"/>
    <cellStyle name="20% - Accent6 2 2 2 3 2 3" xfId="15587"/>
    <cellStyle name="20% - Accent6 2 2 2 3 3" xfId="7230"/>
    <cellStyle name="20% - Accent6 2 2 2 3 3 2" xfId="19169"/>
    <cellStyle name="20% - Accent6 2 2 2 3 4" xfId="13111"/>
    <cellStyle name="20% - Accent6 2 2 2 4" xfId="2806"/>
    <cellStyle name="20% - Accent6 2 2 2 4 2" xfId="8696"/>
    <cellStyle name="20% - Accent6 2 2 2 4 2 2" xfId="20635"/>
    <cellStyle name="20% - Accent6 2 2 2 4 3" xfId="14745"/>
    <cellStyle name="20% - Accent6 2 2 2 5" xfId="6388"/>
    <cellStyle name="20% - Accent6 2 2 2 5 2" xfId="18327"/>
    <cellStyle name="20% - Accent6 2 2 2 6" xfId="12275"/>
    <cellStyle name="20% - Accent6 2 2 3" xfId="404"/>
    <cellStyle name="20% - Accent6 2 2 3 2" xfId="845"/>
    <cellStyle name="20% - Accent6 2 2 3 2 2" xfId="1175"/>
    <cellStyle name="20% - Accent6 2 2 3 2 2 2" xfId="3651"/>
    <cellStyle name="20% - Accent6 2 2 3 2 2 2 2" xfId="9541"/>
    <cellStyle name="20% - Accent6 2 2 3 2 2 2 2 2" xfId="21480"/>
    <cellStyle name="20% - Accent6 2 2 3 2 2 2 3" xfId="15590"/>
    <cellStyle name="20% - Accent6 2 2 3 2 2 3" xfId="7233"/>
    <cellStyle name="20% - Accent6 2 2 3 2 2 3 2" xfId="19172"/>
    <cellStyle name="20% - Accent6 2 2 3 2 2 4" xfId="13114"/>
    <cellStyle name="20% - Accent6 2 2 3 2 3" xfId="3322"/>
    <cellStyle name="20% - Accent6 2 2 3 2 3 2" xfId="9212"/>
    <cellStyle name="20% - Accent6 2 2 3 2 3 2 2" xfId="21151"/>
    <cellStyle name="20% - Accent6 2 2 3 2 3 3" xfId="15261"/>
    <cellStyle name="20% - Accent6 2 2 3 2 4" xfId="6904"/>
    <cellStyle name="20% - Accent6 2 2 3 2 4 2" xfId="18843"/>
    <cellStyle name="20% - Accent6 2 2 3 2 5" xfId="12785"/>
    <cellStyle name="20% - Accent6 2 2 3 3" xfId="1174"/>
    <cellStyle name="20% - Accent6 2 2 3 3 2" xfId="3650"/>
    <cellStyle name="20% - Accent6 2 2 3 3 2 2" xfId="9540"/>
    <cellStyle name="20% - Accent6 2 2 3 3 2 2 2" xfId="21479"/>
    <cellStyle name="20% - Accent6 2 2 3 3 2 3" xfId="15589"/>
    <cellStyle name="20% - Accent6 2 2 3 3 3" xfId="7232"/>
    <cellStyle name="20% - Accent6 2 2 3 3 3 2" xfId="19171"/>
    <cellStyle name="20% - Accent6 2 2 3 3 4" xfId="13113"/>
    <cellStyle name="20% - Accent6 2 2 3 4" xfId="2915"/>
    <cellStyle name="20% - Accent6 2 2 3 4 2" xfId="8805"/>
    <cellStyle name="20% - Accent6 2 2 3 4 2 2" xfId="20744"/>
    <cellStyle name="20% - Accent6 2 2 3 4 3" xfId="14854"/>
    <cellStyle name="20% - Accent6 2 2 3 5" xfId="6497"/>
    <cellStyle name="20% - Accent6 2 2 3 5 2" xfId="18436"/>
    <cellStyle name="20% - Accent6 2 2 3 6" xfId="12371"/>
    <cellStyle name="20% - Accent6 2 2 4" xfId="624"/>
    <cellStyle name="20% - Accent6 2 2 4 2" xfId="1176"/>
    <cellStyle name="20% - Accent6 2 2 4 2 2" xfId="3652"/>
    <cellStyle name="20% - Accent6 2 2 4 2 2 2" xfId="9542"/>
    <cellStyle name="20% - Accent6 2 2 4 2 2 2 2" xfId="21481"/>
    <cellStyle name="20% - Accent6 2 2 4 2 2 3" xfId="15591"/>
    <cellStyle name="20% - Accent6 2 2 4 2 3" xfId="7234"/>
    <cellStyle name="20% - Accent6 2 2 4 2 3 2" xfId="19173"/>
    <cellStyle name="20% - Accent6 2 2 4 2 4" xfId="13115"/>
    <cellStyle name="20% - Accent6 2 2 4 3" xfId="3101"/>
    <cellStyle name="20% - Accent6 2 2 4 3 2" xfId="8991"/>
    <cellStyle name="20% - Accent6 2 2 4 3 2 2" xfId="20930"/>
    <cellStyle name="20% - Accent6 2 2 4 3 3" xfId="15040"/>
    <cellStyle name="20% - Accent6 2 2 4 4" xfId="6683"/>
    <cellStyle name="20% - Accent6 2 2 4 4 2" xfId="18622"/>
    <cellStyle name="20% - Accent6 2 2 4 5" xfId="12564"/>
    <cellStyle name="20% - Accent6 2 2 5" xfId="1171"/>
    <cellStyle name="20% - Accent6 2 2 5 2" xfId="3647"/>
    <cellStyle name="20% - Accent6 2 2 5 2 2" xfId="9537"/>
    <cellStyle name="20% - Accent6 2 2 5 2 2 2" xfId="21476"/>
    <cellStyle name="20% - Accent6 2 2 5 2 3" xfId="15586"/>
    <cellStyle name="20% - Accent6 2 2 5 3" xfId="7229"/>
    <cellStyle name="20% - Accent6 2 2 5 3 2" xfId="19168"/>
    <cellStyle name="20% - Accent6 2 2 5 4" xfId="13110"/>
    <cellStyle name="20% - Accent6 2 2 6" xfId="2695"/>
    <cellStyle name="20% - Accent6 2 2 6 2" xfId="8585"/>
    <cellStyle name="20% - Accent6 2 2 6 2 2" xfId="20524"/>
    <cellStyle name="20% - Accent6 2 2 6 3" xfId="14634"/>
    <cellStyle name="20% - Accent6 2 2 7" xfId="6277"/>
    <cellStyle name="20% - Accent6 2 2 7 2" xfId="18216"/>
    <cellStyle name="20% - Accent6 2 2 8" xfId="12180"/>
    <cellStyle name="20% - Accent6 2 3" xfId="209"/>
    <cellStyle name="20% - Accent6 2 3 2" xfId="474"/>
    <cellStyle name="20% - Accent6 2 3 2 2" xfId="884"/>
    <cellStyle name="20% - Accent6 2 3 2 2 2" xfId="1179"/>
    <cellStyle name="20% - Accent6 2 3 2 2 2 2" xfId="3655"/>
    <cellStyle name="20% - Accent6 2 3 2 2 2 2 2" xfId="9545"/>
    <cellStyle name="20% - Accent6 2 3 2 2 2 2 2 2" xfId="21484"/>
    <cellStyle name="20% - Accent6 2 3 2 2 2 2 3" xfId="15594"/>
    <cellStyle name="20% - Accent6 2 3 2 2 2 3" xfId="7237"/>
    <cellStyle name="20% - Accent6 2 3 2 2 2 3 2" xfId="19176"/>
    <cellStyle name="20% - Accent6 2 3 2 2 2 4" xfId="13118"/>
    <cellStyle name="20% - Accent6 2 3 2 2 3" xfId="3361"/>
    <cellStyle name="20% - Accent6 2 3 2 2 3 2" xfId="9251"/>
    <cellStyle name="20% - Accent6 2 3 2 2 3 2 2" xfId="21190"/>
    <cellStyle name="20% - Accent6 2 3 2 2 3 3" xfId="15300"/>
    <cellStyle name="20% - Accent6 2 3 2 2 4" xfId="6943"/>
    <cellStyle name="20% - Accent6 2 3 2 2 4 2" xfId="18882"/>
    <cellStyle name="20% - Accent6 2 3 2 2 5" xfId="12824"/>
    <cellStyle name="20% - Accent6 2 3 2 3" xfId="1178"/>
    <cellStyle name="20% - Accent6 2 3 2 3 2" xfId="3654"/>
    <cellStyle name="20% - Accent6 2 3 2 3 2 2" xfId="9544"/>
    <cellStyle name="20% - Accent6 2 3 2 3 2 2 2" xfId="21483"/>
    <cellStyle name="20% - Accent6 2 3 2 3 2 3" xfId="15593"/>
    <cellStyle name="20% - Accent6 2 3 2 3 3" xfId="7236"/>
    <cellStyle name="20% - Accent6 2 3 2 3 3 2" xfId="19175"/>
    <cellStyle name="20% - Accent6 2 3 2 3 4" xfId="13117"/>
    <cellStyle name="20% - Accent6 2 3 2 4" xfId="2953"/>
    <cellStyle name="20% - Accent6 2 3 2 4 2" xfId="8843"/>
    <cellStyle name="20% - Accent6 2 3 2 4 2 2" xfId="20782"/>
    <cellStyle name="20% - Accent6 2 3 2 4 3" xfId="14892"/>
    <cellStyle name="20% - Accent6 2 3 2 5" xfId="6535"/>
    <cellStyle name="20% - Accent6 2 3 2 5 2" xfId="18474"/>
    <cellStyle name="20% - Accent6 2 3 2 6" xfId="12416"/>
    <cellStyle name="20% - Accent6 2 3 3" xfId="685"/>
    <cellStyle name="20% - Accent6 2 3 3 2" xfId="1180"/>
    <cellStyle name="20% - Accent6 2 3 3 2 2" xfId="3656"/>
    <cellStyle name="20% - Accent6 2 3 3 2 2 2" xfId="9546"/>
    <cellStyle name="20% - Accent6 2 3 3 2 2 2 2" xfId="21485"/>
    <cellStyle name="20% - Accent6 2 3 3 2 2 3" xfId="15595"/>
    <cellStyle name="20% - Accent6 2 3 3 2 3" xfId="7238"/>
    <cellStyle name="20% - Accent6 2 3 3 2 3 2" xfId="19177"/>
    <cellStyle name="20% - Accent6 2 3 3 2 4" xfId="13119"/>
    <cellStyle name="20% - Accent6 2 3 3 3" xfId="3162"/>
    <cellStyle name="20% - Accent6 2 3 3 3 2" xfId="9052"/>
    <cellStyle name="20% - Accent6 2 3 3 3 2 2" xfId="20991"/>
    <cellStyle name="20% - Accent6 2 3 3 3 3" xfId="15101"/>
    <cellStyle name="20% - Accent6 2 3 3 4" xfId="6744"/>
    <cellStyle name="20% - Accent6 2 3 3 4 2" xfId="18683"/>
    <cellStyle name="20% - Accent6 2 3 3 5" xfId="12625"/>
    <cellStyle name="20% - Accent6 2 3 4" xfId="1177"/>
    <cellStyle name="20% - Accent6 2 3 4 2" xfId="3653"/>
    <cellStyle name="20% - Accent6 2 3 4 2 2" xfId="9543"/>
    <cellStyle name="20% - Accent6 2 3 4 2 2 2" xfId="21482"/>
    <cellStyle name="20% - Accent6 2 3 4 2 3" xfId="15592"/>
    <cellStyle name="20% - Accent6 2 3 4 3" xfId="7235"/>
    <cellStyle name="20% - Accent6 2 3 4 3 2" xfId="19174"/>
    <cellStyle name="20% - Accent6 2 3 4 4" xfId="13116"/>
    <cellStyle name="20% - Accent6 2 3 5" xfId="2756"/>
    <cellStyle name="20% - Accent6 2 3 5 2" xfId="8646"/>
    <cellStyle name="20% - Accent6 2 3 5 2 2" xfId="20585"/>
    <cellStyle name="20% - Accent6 2 3 5 3" xfId="14695"/>
    <cellStyle name="20% - Accent6 2 3 6" xfId="6338"/>
    <cellStyle name="20% - Accent6 2 3 6 2" xfId="18277"/>
    <cellStyle name="20% - Accent6 2 3 7" xfId="12231"/>
    <cellStyle name="20% - Accent6 2 4" xfId="375"/>
    <cellStyle name="20% - Accent6 2 4 2" xfId="820"/>
    <cellStyle name="20% - Accent6 2 4 2 2" xfId="1182"/>
    <cellStyle name="20% - Accent6 2 4 2 2 2" xfId="3658"/>
    <cellStyle name="20% - Accent6 2 4 2 2 2 2" xfId="9548"/>
    <cellStyle name="20% - Accent6 2 4 2 2 2 2 2" xfId="21487"/>
    <cellStyle name="20% - Accent6 2 4 2 2 2 3" xfId="15597"/>
    <cellStyle name="20% - Accent6 2 4 2 2 3" xfId="7240"/>
    <cellStyle name="20% - Accent6 2 4 2 2 3 2" xfId="19179"/>
    <cellStyle name="20% - Accent6 2 4 2 2 4" xfId="13121"/>
    <cellStyle name="20% - Accent6 2 4 2 3" xfId="3297"/>
    <cellStyle name="20% - Accent6 2 4 2 3 2" xfId="9187"/>
    <cellStyle name="20% - Accent6 2 4 2 3 2 2" xfId="21126"/>
    <cellStyle name="20% - Accent6 2 4 2 3 3" xfId="15236"/>
    <cellStyle name="20% - Accent6 2 4 2 4" xfId="6879"/>
    <cellStyle name="20% - Accent6 2 4 2 4 2" xfId="18818"/>
    <cellStyle name="20% - Accent6 2 4 2 5" xfId="12760"/>
    <cellStyle name="20% - Accent6 2 4 3" xfId="1181"/>
    <cellStyle name="20% - Accent6 2 4 3 2" xfId="3657"/>
    <cellStyle name="20% - Accent6 2 4 3 2 2" xfId="9547"/>
    <cellStyle name="20% - Accent6 2 4 3 2 2 2" xfId="21486"/>
    <cellStyle name="20% - Accent6 2 4 3 2 3" xfId="15596"/>
    <cellStyle name="20% - Accent6 2 4 3 3" xfId="7239"/>
    <cellStyle name="20% - Accent6 2 4 3 3 2" xfId="19178"/>
    <cellStyle name="20% - Accent6 2 4 3 4" xfId="13120"/>
    <cellStyle name="20% - Accent6 2 4 4" xfId="2890"/>
    <cellStyle name="20% - Accent6 2 4 4 2" xfId="8780"/>
    <cellStyle name="20% - Accent6 2 4 4 2 2" xfId="20719"/>
    <cellStyle name="20% - Accent6 2 4 4 3" xfId="14829"/>
    <cellStyle name="20% - Accent6 2 4 5" xfId="6472"/>
    <cellStyle name="20% - Accent6 2 4 5 2" xfId="18411"/>
    <cellStyle name="20% - Accent6 2 4 6" xfId="12344"/>
    <cellStyle name="20% - Accent6 2 5" xfId="570"/>
    <cellStyle name="20% - Accent6 2 5 2" xfId="1183"/>
    <cellStyle name="20% - Accent6 2 5 2 2" xfId="3659"/>
    <cellStyle name="20% - Accent6 2 5 2 2 2" xfId="9549"/>
    <cellStyle name="20% - Accent6 2 5 2 2 2 2" xfId="21488"/>
    <cellStyle name="20% - Accent6 2 5 2 2 3" xfId="15598"/>
    <cellStyle name="20% - Accent6 2 5 2 3" xfId="7241"/>
    <cellStyle name="20% - Accent6 2 5 2 3 2" xfId="19180"/>
    <cellStyle name="20% - Accent6 2 5 2 4" xfId="13122"/>
    <cellStyle name="20% - Accent6 2 5 3" xfId="3047"/>
    <cellStyle name="20% - Accent6 2 5 3 2" xfId="8937"/>
    <cellStyle name="20% - Accent6 2 5 3 2 2" xfId="20876"/>
    <cellStyle name="20% - Accent6 2 5 3 3" xfId="14986"/>
    <cellStyle name="20% - Accent6 2 5 4" xfId="6629"/>
    <cellStyle name="20% - Accent6 2 5 4 2" xfId="18568"/>
    <cellStyle name="20% - Accent6 2 5 5" xfId="12510"/>
    <cellStyle name="20% - Accent6 2 6" xfId="1170"/>
    <cellStyle name="20% - Accent6 2 6 2" xfId="3646"/>
    <cellStyle name="20% - Accent6 2 6 2 2" xfId="9536"/>
    <cellStyle name="20% - Accent6 2 6 2 2 2" xfId="21475"/>
    <cellStyle name="20% - Accent6 2 6 2 3" xfId="15585"/>
    <cellStyle name="20% - Accent6 2 6 3" xfId="7228"/>
    <cellStyle name="20% - Accent6 2 6 3 2" xfId="19167"/>
    <cellStyle name="20% - Accent6 2 6 4" xfId="13109"/>
    <cellStyle name="20% - Accent6 2 7" xfId="2645"/>
    <cellStyle name="20% - Accent6 2 7 2" xfId="8535"/>
    <cellStyle name="20% - Accent6 2 7 2 2" xfId="20474"/>
    <cellStyle name="20% - Accent6 2 7 3" xfId="14584"/>
    <cellStyle name="20% - Accent6 2 8" xfId="6227"/>
    <cellStyle name="20% - Accent6 2 8 2" xfId="18166"/>
    <cellStyle name="20% - Accent6 2 9" xfId="12125"/>
    <cellStyle name="20% - Accent6 3" xfId="132"/>
    <cellStyle name="20% - Accent6 3 2" xfId="246"/>
    <cellStyle name="20% - Accent6 3 2 2" xfId="722"/>
    <cellStyle name="20% - Accent6 3 2 2 2" xfId="1186"/>
    <cellStyle name="20% - Accent6 3 2 2 2 2" xfId="3662"/>
    <cellStyle name="20% - Accent6 3 2 2 2 2 2" xfId="9552"/>
    <cellStyle name="20% - Accent6 3 2 2 2 2 2 2" xfId="21491"/>
    <cellStyle name="20% - Accent6 3 2 2 2 2 3" xfId="15601"/>
    <cellStyle name="20% - Accent6 3 2 2 2 3" xfId="7244"/>
    <cellStyle name="20% - Accent6 3 2 2 2 3 2" xfId="19183"/>
    <cellStyle name="20% - Accent6 3 2 2 2 4" xfId="13125"/>
    <cellStyle name="20% - Accent6 3 2 2 3" xfId="3199"/>
    <cellStyle name="20% - Accent6 3 2 2 3 2" xfId="9089"/>
    <cellStyle name="20% - Accent6 3 2 2 3 2 2" xfId="21028"/>
    <cellStyle name="20% - Accent6 3 2 2 3 3" xfId="15138"/>
    <cellStyle name="20% - Accent6 3 2 2 4" xfId="6781"/>
    <cellStyle name="20% - Accent6 3 2 2 4 2" xfId="18720"/>
    <cellStyle name="20% - Accent6 3 2 2 5" xfId="12662"/>
    <cellStyle name="20% - Accent6 3 2 3" xfId="1185"/>
    <cellStyle name="20% - Accent6 3 2 3 2" xfId="3661"/>
    <cellStyle name="20% - Accent6 3 2 3 2 2" xfId="9551"/>
    <cellStyle name="20% - Accent6 3 2 3 2 2 2" xfId="21490"/>
    <cellStyle name="20% - Accent6 3 2 3 2 3" xfId="15600"/>
    <cellStyle name="20% - Accent6 3 2 3 3" xfId="7243"/>
    <cellStyle name="20% - Accent6 3 2 3 3 2" xfId="19182"/>
    <cellStyle name="20% - Accent6 3 2 3 4" xfId="13124"/>
    <cellStyle name="20% - Accent6 3 2 4" xfId="2793"/>
    <cellStyle name="20% - Accent6 3 2 4 2" xfId="8683"/>
    <cellStyle name="20% - Accent6 3 2 4 2 2" xfId="20622"/>
    <cellStyle name="20% - Accent6 3 2 4 3" xfId="14732"/>
    <cellStyle name="20% - Accent6 3 2 5" xfId="6375"/>
    <cellStyle name="20% - Accent6 3 2 5 2" xfId="18314"/>
    <cellStyle name="20% - Accent6 3 2 6" xfId="12262"/>
    <cellStyle name="20% - Accent6 3 3" xfId="391"/>
    <cellStyle name="20% - Accent6 3 3 2" xfId="832"/>
    <cellStyle name="20% - Accent6 3 3 2 2" xfId="1188"/>
    <cellStyle name="20% - Accent6 3 3 2 2 2" xfId="3664"/>
    <cellStyle name="20% - Accent6 3 3 2 2 2 2" xfId="9554"/>
    <cellStyle name="20% - Accent6 3 3 2 2 2 2 2" xfId="21493"/>
    <cellStyle name="20% - Accent6 3 3 2 2 2 3" xfId="15603"/>
    <cellStyle name="20% - Accent6 3 3 2 2 3" xfId="7246"/>
    <cellStyle name="20% - Accent6 3 3 2 2 3 2" xfId="19185"/>
    <cellStyle name="20% - Accent6 3 3 2 2 4" xfId="13127"/>
    <cellStyle name="20% - Accent6 3 3 2 3" xfId="3309"/>
    <cellStyle name="20% - Accent6 3 3 2 3 2" xfId="9199"/>
    <cellStyle name="20% - Accent6 3 3 2 3 2 2" xfId="21138"/>
    <cellStyle name="20% - Accent6 3 3 2 3 3" xfId="15248"/>
    <cellStyle name="20% - Accent6 3 3 2 4" xfId="6891"/>
    <cellStyle name="20% - Accent6 3 3 2 4 2" xfId="18830"/>
    <cellStyle name="20% - Accent6 3 3 2 5" xfId="12772"/>
    <cellStyle name="20% - Accent6 3 3 3" xfId="1187"/>
    <cellStyle name="20% - Accent6 3 3 3 2" xfId="3663"/>
    <cellStyle name="20% - Accent6 3 3 3 2 2" xfId="9553"/>
    <cellStyle name="20% - Accent6 3 3 3 2 2 2" xfId="21492"/>
    <cellStyle name="20% - Accent6 3 3 3 2 3" xfId="15602"/>
    <cellStyle name="20% - Accent6 3 3 3 3" xfId="7245"/>
    <cellStyle name="20% - Accent6 3 3 3 3 2" xfId="19184"/>
    <cellStyle name="20% - Accent6 3 3 3 4" xfId="13126"/>
    <cellStyle name="20% - Accent6 3 3 4" xfId="2902"/>
    <cellStyle name="20% - Accent6 3 3 4 2" xfId="8792"/>
    <cellStyle name="20% - Accent6 3 3 4 2 2" xfId="20731"/>
    <cellStyle name="20% - Accent6 3 3 4 3" xfId="14841"/>
    <cellStyle name="20% - Accent6 3 3 5" xfId="6484"/>
    <cellStyle name="20% - Accent6 3 3 5 2" xfId="18423"/>
    <cellStyle name="20% - Accent6 3 3 6" xfId="12358"/>
    <cellStyle name="20% - Accent6 3 4" xfId="611"/>
    <cellStyle name="20% - Accent6 3 4 2" xfId="1189"/>
    <cellStyle name="20% - Accent6 3 4 2 2" xfId="3665"/>
    <cellStyle name="20% - Accent6 3 4 2 2 2" xfId="9555"/>
    <cellStyle name="20% - Accent6 3 4 2 2 2 2" xfId="21494"/>
    <cellStyle name="20% - Accent6 3 4 2 2 3" xfId="15604"/>
    <cellStyle name="20% - Accent6 3 4 2 3" xfId="7247"/>
    <cellStyle name="20% - Accent6 3 4 2 3 2" xfId="19186"/>
    <cellStyle name="20% - Accent6 3 4 2 4" xfId="13128"/>
    <cellStyle name="20% - Accent6 3 4 3" xfId="3088"/>
    <cellStyle name="20% - Accent6 3 4 3 2" xfId="8978"/>
    <cellStyle name="20% - Accent6 3 4 3 2 2" xfId="20917"/>
    <cellStyle name="20% - Accent6 3 4 3 3" xfId="15027"/>
    <cellStyle name="20% - Accent6 3 4 4" xfId="6670"/>
    <cellStyle name="20% - Accent6 3 4 4 2" xfId="18609"/>
    <cellStyle name="20% - Accent6 3 4 5" xfId="12551"/>
    <cellStyle name="20% - Accent6 3 5" xfId="1184"/>
    <cellStyle name="20% - Accent6 3 5 2" xfId="3660"/>
    <cellStyle name="20% - Accent6 3 5 2 2" xfId="9550"/>
    <cellStyle name="20% - Accent6 3 5 2 2 2" xfId="21489"/>
    <cellStyle name="20% - Accent6 3 5 2 3" xfId="15599"/>
    <cellStyle name="20% - Accent6 3 5 3" xfId="7242"/>
    <cellStyle name="20% - Accent6 3 5 3 2" xfId="19181"/>
    <cellStyle name="20% - Accent6 3 5 4" xfId="13123"/>
    <cellStyle name="20% - Accent6 3 6" xfId="2682"/>
    <cellStyle name="20% - Accent6 3 6 2" xfId="8572"/>
    <cellStyle name="20% - Accent6 3 6 2 2" xfId="20511"/>
    <cellStyle name="20% - Accent6 3 6 3" xfId="14621"/>
    <cellStyle name="20% - Accent6 3 7" xfId="6264"/>
    <cellStyle name="20% - Accent6 3 7 2" xfId="18203"/>
    <cellStyle name="20% - Accent6 3 8" xfId="12167"/>
    <cellStyle name="20% - Accent6 4" xfId="196"/>
    <cellStyle name="20% - Accent6 4 2" xfId="444"/>
    <cellStyle name="20% - Accent6 4 2 2" xfId="859"/>
    <cellStyle name="20% - Accent6 4 2 2 2" xfId="1192"/>
    <cellStyle name="20% - Accent6 4 2 2 2 2" xfId="3668"/>
    <cellStyle name="20% - Accent6 4 2 2 2 2 2" xfId="9558"/>
    <cellStyle name="20% - Accent6 4 2 2 2 2 2 2" xfId="21497"/>
    <cellStyle name="20% - Accent6 4 2 2 2 2 3" xfId="15607"/>
    <cellStyle name="20% - Accent6 4 2 2 2 3" xfId="7250"/>
    <cellStyle name="20% - Accent6 4 2 2 2 3 2" xfId="19189"/>
    <cellStyle name="20% - Accent6 4 2 2 2 4" xfId="13131"/>
    <cellStyle name="20% - Accent6 4 2 2 3" xfId="3336"/>
    <cellStyle name="20% - Accent6 4 2 2 3 2" xfId="9226"/>
    <cellStyle name="20% - Accent6 4 2 2 3 2 2" xfId="21165"/>
    <cellStyle name="20% - Accent6 4 2 2 3 3" xfId="15275"/>
    <cellStyle name="20% - Accent6 4 2 2 4" xfId="6918"/>
    <cellStyle name="20% - Accent6 4 2 2 4 2" xfId="18857"/>
    <cellStyle name="20% - Accent6 4 2 2 5" xfId="12799"/>
    <cellStyle name="20% - Accent6 4 2 3" xfId="1191"/>
    <cellStyle name="20% - Accent6 4 2 3 2" xfId="3667"/>
    <cellStyle name="20% - Accent6 4 2 3 2 2" xfId="9557"/>
    <cellStyle name="20% - Accent6 4 2 3 2 2 2" xfId="21496"/>
    <cellStyle name="20% - Accent6 4 2 3 2 3" xfId="15606"/>
    <cellStyle name="20% - Accent6 4 2 3 3" xfId="7249"/>
    <cellStyle name="20% - Accent6 4 2 3 3 2" xfId="19188"/>
    <cellStyle name="20% - Accent6 4 2 3 4" xfId="13130"/>
    <cellStyle name="20% - Accent6 4 2 4" xfId="2928"/>
    <cellStyle name="20% - Accent6 4 2 4 2" xfId="8818"/>
    <cellStyle name="20% - Accent6 4 2 4 2 2" xfId="20757"/>
    <cellStyle name="20% - Accent6 4 2 4 3" xfId="14867"/>
    <cellStyle name="20% - Accent6 4 2 5" xfId="6510"/>
    <cellStyle name="20% - Accent6 4 2 5 2" xfId="18449"/>
    <cellStyle name="20% - Accent6 4 2 6" xfId="12389"/>
    <cellStyle name="20% - Accent6 4 3" xfId="672"/>
    <cellStyle name="20% - Accent6 4 3 2" xfId="1193"/>
    <cellStyle name="20% - Accent6 4 3 2 2" xfId="3669"/>
    <cellStyle name="20% - Accent6 4 3 2 2 2" xfId="9559"/>
    <cellStyle name="20% - Accent6 4 3 2 2 2 2" xfId="21498"/>
    <cellStyle name="20% - Accent6 4 3 2 2 3" xfId="15608"/>
    <cellStyle name="20% - Accent6 4 3 2 3" xfId="7251"/>
    <cellStyle name="20% - Accent6 4 3 2 3 2" xfId="19190"/>
    <cellStyle name="20% - Accent6 4 3 2 4" xfId="13132"/>
    <cellStyle name="20% - Accent6 4 3 3" xfId="3149"/>
    <cellStyle name="20% - Accent6 4 3 3 2" xfId="9039"/>
    <cellStyle name="20% - Accent6 4 3 3 2 2" xfId="20978"/>
    <cellStyle name="20% - Accent6 4 3 3 3" xfId="15088"/>
    <cellStyle name="20% - Accent6 4 3 4" xfId="6731"/>
    <cellStyle name="20% - Accent6 4 3 4 2" xfId="18670"/>
    <cellStyle name="20% - Accent6 4 3 5" xfId="12612"/>
    <cellStyle name="20% - Accent6 4 4" xfId="1190"/>
    <cellStyle name="20% - Accent6 4 4 2" xfId="3666"/>
    <cellStyle name="20% - Accent6 4 4 2 2" xfId="9556"/>
    <cellStyle name="20% - Accent6 4 4 2 2 2" xfId="21495"/>
    <cellStyle name="20% - Accent6 4 4 2 3" xfId="15605"/>
    <cellStyle name="20% - Accent6 4 4 3" xfId="7248"/>
    <cellStyle name="20% - Accent6 4 4 3 2" xfId="19187"/>
    <cellStyle name="20% - Accent6 4 4 4" xfId="13129"/>
    <cellStyle name="20% - Accent6 4 5" xfId="2743"/>
    <cellStyle name="20% - Accent6 4 5 2" xfId="8633"/>
    <cellStyle name="20% - Accent6 4 5 2 2" xfId="20572"/>
    <cellStyle name="20% - Accent6 4 5 3" xfId="14682"/>
    <cellStyle name="20% - Accent6 4 6" xfId="6325"/>
    <cellStyle name="20% - Accent6 4 6 2" xfId="18264"/>
    <cellStyle name="20% - Accent6 4 7" xfId="12218"/>
    <cellStyle name="20% - Accent6 5" xfId="461"/>
    <cellStyle name="20% - Accent6 5 2" xfId="871"/>
    <cellStyle name="20% - Accent6 5 2 2" xfId="1195"/>
    <cellStyle name="20% - Accent6 5 2 2 2" xfId="3671"/>
    <cellStyle name="20% - Accent6 5 2 2 2 2" xfId="9561"/>
    <cellStyle name="20% - Accent6 5 2 2 2 2 2" xfId="21500"/>
    <cellStyle name="20% - Accent6 5 2 2 2 3" xfId="15610"/>
    <cellStyle name="20% - Accent6 5 2 2 3" xfId="7253"/>
    <cellStyle name="20% - Accent6 5 2 2 3 2" xfId="19192"/>
    <cellStyle name="20% - Accent6 5 2 2 4" xfId="13134"/>
    <cellStyle name="20% - Accent6 5 2 3" xfId="3348"/>
    <cellStyle name="20% - Accent6 5 2 3 2" xfId="9238"/>
    <cellStyle name="20% - Accent6 5 2 3 2 2" xfId="21177"/>
    <cellStyle name="20% - Accent6 5 2 3 3" xfId="15287"/>
    <cellStyle name="20% - Accent6 5 2 4" xfId="6930"/>
    <cellStyle name="20% - Accent6 5 2 4 2" xfId="18869"/>
    <cellStyle name="20% - Accent6 5 2 5" xfId="12811"/>
    <cellStyle name="20% - Accent6 5 3" xfId="1194"/>
    <cellStyle name="20% - Accent6 5 3 2" xfId="3670"/>
    <cellStyle name="20% - Accent6 5 3 2 2" xfId="9560"/>
    <cellStyle name="20% - Accent6 5 3 2 2 2" xfId="21499"/>
    <cellStyle name="20% - Accent6 5 3 2 3" xfId="15609"/>
    <cellStyle name="20% - Accent6 5 3 3" xfId="7252"/>
    <cellStyle name="20% - Accent6 5 3 3 2" xfId="19191"/>
    <cellStyle name="20% - Accent6 5 3 4" xfId="13133"/>
    <cellStyle name="20% - Accent6 5 4" xfId="2940"/>
    <cellStyle name="20% - Accent6 5 4 2" xfId="8830"/>
    <cellStyle name="20% - Accent6 5 4 2 2" xfId="20769"/>
    <cellStyle name="20% - Accent6 5 4 3" xfId="14879"/>
    <cellStyle name="20% - Accent6 5 5" xfId="6522"/>
    <cellStyle name="20% - Accent6 5 5 2" xfId="18461"/>
    <cellStyle name="20% - Accent6 5 6" xfId="12403"/>
    <cellStyle name="20% - Accent6 6" xfId="488"/>
    <cellStyle name="20% - Accent6 6 2" xfId="897"/>
    <cellStyle name="20% - Accent6 6 2 2" xfId="1197"/>
    <cellStyle name="20% - Accent6 6 2 2 2" xfId="3673"/>
    <cellStyle name="20% - Accent6 6 2 2 2 2" xfId="9563"/>
    <cellStyle name="20% - Accent6 6 2 2 2 2 2" xfId="21502"/>
    <cellStyle name="20% - Accent6 6 2 2 2 3" xfId="15612"/>
    <cellStyle name="20% - Accent6 6 2 2 3" xfId="7255"/>
    <cellStyle name="20% - Accent6 6 2 2 3 2" xfId="19194"/>
    <cellStyle name="20% - Accent6 6 2 2 4" xfId="13136"/>
    <cellStyle name="20% - Accent6 6 2 3" xfId="3374"/>
    <cellStyle name="20% - Accent6 6 2 3 2" xfId="9264"/>
    <cellStyle name="20% - Accent6 6 2 3 2 2" xfId="21203"/>
    <cellStyle name="20% - Accent6 6 2 3 3" xfId="15313"/>
    <cellStyle name="20% - Accent6 6 2 4" xfId="6956"/>
    <cellStyle name="20% - Accent6 6 2 4 2" xfId="18895"/>
    <cellStyle name="20% - Accent6 6 2 5" xfId="12837"/>
    <cellStyle name="20% - Accent6 6 3" xfId="1196"/>
    <cellStyle name="20% - Accent6 6 3 2" xfId="3672"/>
    <cellStyle name="20% - Accent6 6 3 2 2" xfId="9562"/>
    <cellStyle name="20% - Accent6 6 3 2 2 2" xfId="21501"/>
    <cellStyle name="20% - Accent6 6 3 2 3" xfId="15611"/>
    <cellStyle name="20% - Accent6 6 3 3" xfId="7254"/>
    <cellStyle name="20% - Accent6 6 3 3 2" xfId="19193"/>
    <cellStyle name="20% - Accent6 6 3 4" xfId="13135"/>
    <cellStyle name="20% - Accent6 6 4" xfId="2966"/>
    <cellStyle name="20% - Accent6 6 4 2" xfId="8856"/>
    <cellStyle name="20% - Accent6 6 4 2 2" xfId="20795"/>
    <cellStyle name="20% - Accent6 6 4 3" xfId="14905"/>
    <cellStyle name="20% - Accent6 6 5" xfId="6548"/>
    <cellStyle name="20% - Accent6 6 5 2" xfId="18487"/>
    <cellStyle name="20% - Accent6 6 6" xfId="12429"/>
    <cellStyle name="20% - Accent6 7" xfId="501"/>
    <cellStyle name="20% - Accent6 7 2" xfId="910"/>
    <cellStyle name="20% - Accent6 7 2 2" xfId="1199"/>
    <cellStyle name="20% - Accent6 7 2 2 2" xfId="3675"/>
    <cellStyle name="20% - Accent6 7 2 2 2 2" xfId="9565"/>
    <cellStyle name="20% - Accent6 7 2 2 2 2 2" xfId="21504"/>
    <cellStyle name="20% - Accent6 7 2 2 2 3" xfId="15614"/>
    <cellStyle name="20% - Accent6 7 2 2 3" xfId="7257"/>
    <cellStyle name="20% - Accent6 7 2 2 3 2" xfId="19196"/>
    <cellStyle name="20% - Accent6 7 2 2 4" xfId="13138"/>
    <cellStyle name="20% - Accent6 7 2 3" xfId="3387"/>
    <cellStyle name="20% - Accent6 7 2 3 2" xfId="9277"/>
    <cellStyle name="20% - Accent6 7 2 3 2 2" xfId="21216"/>
    <cellStyle name="20% - Accent6 7 2 3 3" xfId="15326"/>
    <cellStyle name="20% - Accent6 7 2 4" xfId="6969"/>
    <cellStyle name="20% - Accent6 7 2 4 2" xfId="18908"/>
    <cellStyle name="20% - Accent6 7 2 5" xfId="12850"/>
    <cellStyle name="20% - Accent6 7 3" xfId="1198"/>
    <cellStyle name="20% - Accent6 7 3 2" xfId="3674"/>
    <cellStyle name="20% - Accent6 7 3 2 2" xfId="9564"/>
    <cellStyle name="20% - Accent6 7 3 2 2 2" xfId="21503"/>
    <cellStyle name="20% - Accent6 7 3 2 3" xfId="15613"/>
    <cellStyle name="20% - Accent6 7 3 3" xfId="7256"/>
    <cellStyle name="20% - Accent6 7 3 3 2" xfId="19195"/>
    <cellStyle name="20% - Accent6 7 3 4" xfId="13137"/>
    <cellStyle name="20% - Accent6 7 4" xfId="2979"/>
    <cellStyle name="20% - Accent6 7 4 2" xfId="8869"/>
    <cellStyle name="20% - Accent6 7 4 2 2" xfId="20808"/>
    <cellStyle name="20% - Accent6 7 4 3" xfId="14918"/>
    <cellStyle name="20% - Accent6 7 5" xfId="6561"/>
    <cellStyle name="20% - Accent6 7 5 2" xfId="18500"/>
    <cellStyle name="20% - Accent6 7 6" xfId="12442"/>
    <cellStyle name="20% - Accent6 8" xfId="514"/>
    <cellStyle name="20% - Accent6 8 2" xfId="923"/>
    <cellStyle name="20% - Accent6 8 2 2" xfId="1201"/>
    <cellStyle name="20% - Accent6 8 2 2 2" xfId="3677"/>
    <cellStyle name="20% - Accent6 8 2 2 2 2" xfId="9567"/>
    <cellStyle name="20% - Accent6 8 2 2 2 2 2" xfId="21506"/>
    <cellStyle name="20% - Accent6 8 2 2 2 3" xfId="15616"/>
    <cellStyle name="20% - Accent6 8 2 2 3" xfId="7259"/>
    <cellStyle name="20% - Accent6 8 2 2 3 2" xfId="19198"/>
    <cellStyle name="20% - Accent6 8 2 2 4" xfId="13140"/>
    <cellStyle name="20% - Accent6 8 2 3" xfId="3400"/>
    <cellStyle name="20% - Accent6 8 2 3 2" xfId="9290"/>
    <cellStyle name="20% - Accent6 8 2 3 2 2" xfId="21229"/>
    <cellStyle name="20% - Accent6 8 2 3 3" xfId="15339"/>
    <cellStyle name="20% - Accent6 8 2 4" xfId="6982"/>
    <cellStyle name="20% - Accent6 8 2 4 2" xfId="18921"/>
    <cellStyle name="20% - Accent6 8 2 5" xfId="12863"/>
    <cellStyle name="20% - Accent6 8 3" xfId="1200"/>
    <cellStyle name="20% - Accent6 8 3 2" xfId="3676"/>
    <cellStyle name="20% - Accent6 8 3 2 2" xfId="9566"/>
    <cellStyle name="20% - Accent6 8 3 2 2 2" xfId="21505"/>
    <cellStyle name="20% - Accent6 8 3 2 3" xfId="15615"/>
    <cellStyle name="20% - Accent6 8 3 3" xfId="7258"/>
    <cellStyle name="20% - Accent6 8 3 3 2" xfId="19197"/>
    <cellStyle name="20% - Accent6 8 3 4" xfId="13139"/>
    <cellStyle name="20% - Accent6 8 4" xfId="2992"/>
    <cellStyle name="20% - Accent6 8 4 2" xfId="8882"/>
    <cellStyle name="20% - Accent6 8 4 2 2" xfId="20821"/>
    <cellStyle name="20% - Accent6 8 4 3" xfId="14931"/>
    <cellStyle name="20% - Accent6 8 5" xfId="6574"/>
    <cellStyle name="20% - Accent6 8 5 2" xfId="18513"/>
    <cellStyle name="20% - Accent6 8 6" xfId="12455"/>
    <cellStyle name="20% - Accent6 9" xfId="527"/>
    <cellStyle name="20% - Accent6 9 2" xfId="936"/>
    <cellStyle name="20% - Accent6 9 2 2" xfId="1203"/>
    <cellStyle name="20% - Accent6 9 2 2 2" xfId="3679"/>
    <cellStyle name="20% - Accent6 9 2 2 2 2" xfId="9569"/>
    <cellStyle name="20% - Accent6 9 2 2 2 2 2" xfId="21508"/>
    <cellStyle name="20% - Accent6 9 2 2 2 3" xfId="15618"/>
    <cellStyle name="20% - Accent6 9 2 2 3" xfId="7261"/>
    <cellStyle name="20% - Accent6 9 2 2 3 2" xfId="19200"/>
    <cellStyle name="20% - Accent6 9 2 2 4" xfId="13142"/>
    <cellStyle name="20% - Accent6 9 2 3" xfId="3413"/>
    <cellStyle name="20% - Accent6 9 2 3 2" xfId="9303"/>
    <cellStyle name="20% - Accent6 9 2 3 2 2" xfId="21242"/>
    <cellStyle name="20% - Accent6 9 2 3 3" xfId="15352"/>
    <cellStyle name="20% - Accent6 9 2 4" xfId="6995"/>
    <cellStyle name="20% - Accent6 9 2 4 2" xfId="18934"/>
    <cellStyle name="20% - Accent6 9 2 5" xfId="12876"/>
    <cellStyle name="20% - Accent6 9 3" xfId="1202"/>
    <cellStyle name="20% - Accent6 9 3 2" xfId="3678"/>
    <cellStyle name="20% - Accent6 9 3 2 2" xfId="9568"/>
    <cellStyle name="20% - Accent6 9 3 2 2 2" xfId="21507"/>
    <cellStyle name="20% - Accent6 9 3 2 3" xfId="15617"/>
    <cellStyle name="20% - Accent6 9 3 3" xfId="7260"/>
    <cellStyle name="20% - Accent6 9 3 3 2" xfId="19199"/>
    <cellStyle name="20% - Accent6 9 3 4" xfId="13141"/>
    <cellStyle name="20% - Accent6 9 4" xfId="3005"/>
    <cellStyle name="20% - Accent6 9 4 2" xfId="8895"/>
    <cellStyle name="20% - Accent6 9 4 2 2" xfId="20834"/>
    <cellStyle name="20% - Accent6 9 4 3" xfId="14944"/>
    <cellStyle name="20% - Accent6 9 5" xfId="6587"/>
    <cellStyle name="20% - Accent6 9 5 2" xfId="18526"/>
    <cellStyle name="20% - Accent6 9 6" xfId="12468"/>
    <cellStyle name="40% - Accent1" xfId="22" builtinId="31" customBuiltin="1"/>
    <cellStyle name="40% - Accent1 10" xfId="531"/>
    <cellStyle name="40% - Accent1 10 2" xfId="940"/>
    <cellStyle name="40% - Accent1 10 2 2" xfId="1205"/>
    <cellStyle name="40% - Accent1 10 2 2 2" xfId="3681"/>
    <cellStyle name="40% - Accent1 10 2 2 2 2" xfId="9571"/>
    <cellStyle name="40% - Accent1 10 2 2 2 2 2" xfId="21510"/>
    <cellStyle name="40% - Accent1 10 2 2 2 3" xfId="15620"/>
    <cellStyle name="40% - Accent1 10 2 2 3" xfId="7263"/>
    <cellStyle name="40% - Accent1 10 2 2 3 2" xfId="19202"/>
    <cellStyle name="40% - Accent1 10 2 2 4" xfId="13144"/>
    <cellStyle name="40% - Accent1 10 2 3" xfId="3417"/>
    <cellStyle name="40% - Accent1 10 2 3 2" xfId="9307"/>
    <cellStyle name="40% - Accent1 10 2 3 2 2" xfId="21246"/>
    <cellStyle name="40% - Accent1 10 2 3 3" xfId="15356"/>
    <cellStyle name="40% - Accent1 10 2 4" xfId="6999"/>
    <cellStyle name="40% - Accent1 10 2 4 2" xfId="18938"/>
    <cellStyle name="40% - Accent1 10 2 5" xfId="12880"/>
    <cellStyle name="40% - Accent1 10 3" xfId="1204"/>
    <cellStyle name="40% - Accent1 10 3 2" xfId="3680"/>
    <cellStyle name="40% - Accent1 10 3 2 2" xfId="9570"/>
    <cellStyle name="40% - Accent1 10 3 2 2 2" xfId="21509"/>
    <cellStyle name="40% - Accent1 10 3 2 3" xfId="15619"/>
    <cellStyle name="40% - Accent1 10 3 3" xfId="7262"/>
    <cellStyle name="40% - Accent1 10 3 3 2" xfId="19201"/>
    <cellStyle name="40% - Accent1 10 3 4" xfId="13143"/>
    <cellStyle name="40% - Accent1 10 4" xfId="3009"/>
    <cellStyle name="40% - Accent1 10 4 2" xfId="8899"/>
    <cellStyle name="40% - Accent1 10 4 2 2" xfId="20838"/>
    <cellStyle name="40% - Accent1 10 4 3" xfId="14948"/>
    <cellStyle name="40% - Accent1 10 5" xfId="6591"/>
    <cellStyle name="40% - Accent1 10 5 2" xfId="18530"/>
    <cellStyle name="40% - Accent1 10 6" xfId="12472"/>
    <cellStyle name="40% - Accent1 11" xfId="340"/>
    <cellStyle name="40% - Accent1 11 2" xfId="797"/>
    <cellStyle name="40% - Accent1 11 2 2" xfId="1207"/>
    <cellStyle name="40% - Accent1 11 2 2 2" xfId="3683"/>
    <cellStyle name="40% - Accent1 11 2 2 2 2" xfId="9573"/>
    <cellStyle name="40% - Accent1 11 2 2 2 2 2" xfId="21512"/>
    <cellStyle name="40% - Accent1 11 2 2 2 3" xfId="15622"/>
    <cellStyle name="40% - Accent1 11 2 2 3" xfId="7265"/>
    <cellStyle name="40% - Accent1 11 2 2 3 2" xfId="19204"/>
    <cellStyle name="40% - Accent1 11 2 2 4" xfId="13146"/>
    <cellStyle name="40% - Accent1 11 2 3" xfId="3274"/>
    <cellStyle name="40% - Accent1 11 2 3 2" xfId="9164"/>
    <cellStyle name="40% - Accent1 11 2 3 2 2" xfId="21103"/>
    <cellStyle name="40% - Accent1 11 2 3 3" xfId="15213"/>
    <cellStyle name="40% - Accent1 11 2 4" xfId="6856"/>
    <cellStyle name="40% - Accent1 11 2 4 2" xfId="18795"/>
    <cellStyle name="40% - Accent1 11 2 5" xfId="12737"/>
    <cellStyle name="40% - Accent1 11 3" xfId="1206"/>
    <cellStyle name="40% - Accent1 11 3 2" xfId="3682"/>
    <cellStyle name="40% - Accent1 11 3 2 2" xfId="9572"/>
    <cellStyle name="40% - Accent1 11 3 2 2 2" xfId="21511"/>
    <cellStyle name="40% - Accent1 11 3 2 3" xfId="15621"/>
    <cellStyle name="40% - Accent1 11 3 3" xfId="7264"/>
    <cellStyle name="40% - Accent1 11 3 3 2" xfId="19203"/>
    <cellStyle name="40% - Accent1 11 3 4" xfId="13145"/>
    <cellStyle name="40% - Accent1 11 4" xfId="2868"/>
    <cellStyle name="40% - Accent1 11 4 2" xfId="8758"/>
    <cellStyle name="40% - Accent1 11 4 2 2" xfId="20697"/>
    <cellStyle name="40% - Accent1 11 4 3" xfId="14807"/>
    <cellStyle name="40% - Accent1 11 5" xfId="6450"/>
    <cellStyle name="40% - Accent1 11 5 2" xfId="18389"/>
    <cellStyle name="40% - Accent1 11 6" xfId="12317"/>
    <cellStyle name="40% - Accent1 12" xfId="545"/>
    <cellStyle name="40% - Accent1 12 2" xfId="1208"/>
    <cellStyle name="40% - Accent1 12 2 2" xfId="3684"/>
    <cellStyle name="40% - Accent1 12 2 2 2" xfId="9574"/>
    <cellStyle name="40% - Accent1 12 2 2 2 2" xfId="21513"/>
    <cellStyle name="40% - Accent1 12 2 2 3" xfId="15623"/>
    <cellStyle name="40% - Accent1 12 2 3" xfId="7266"/>
    <cellStyle name="40% - Accent1 12 2 3 2" xfId="19205"/>
    <cellStyle name="40% - Accent1 12 2 4" xfId="13147"/>
    <cellStyle name="40% - Accent1 12 3" xfId="3022"/>
    <cellStyle name="40% - Accent1 12 3 2" xfId="8912"/>
    <cellStyle name="40% - Accent1 12 3 2 2" xfId="20851"/>
    <cellStyle name="40% - Accent1 12 3 3" xfId="14961"/>
    <cellStyle name="40% - Accent1 12 4" xfId="6604"/>
    <cellStyle name="40% - Accent1 12 4 2" xfId="18543"/>
    <cellStyle name="40% - Accent1 12 5" xfId="12485"/>
    <cellStyle name="40% - Accent1 13" xfId="2623"/>
    <cellStyle name="40% - Accent1 13 2" xfId="8513"/>
    <cellStyle name="40% - Accent1 13 2 2" xfId="20452"/>
    <cellStyle name="40% - Accent1 13 3" xfId="14562"/>
    <cellStyle name="40% - Accent1 14" xfId="6205"/>
    <cellStyle name="40% - Accent1 14 2" xfId="18144"/>
    <cellStyle name="40% - Accent1 15" xfId="12101"/>
    <cellStyle name="40% - Accent1 2" xfId="59"/>
    <cellStyle name="40% - Accent1 2 2" xfId="146"/>
    <cellStyle name="40% - Accent1 2 2 2" xfId="260"/>
    <cellStyle name="40% - Accent1 2 2 2 2" xfId="736"/>
    <cellStyle name="40% - Accent1 2 2 2 2 2" xfId="1212"/>
    <cellStyle name="40% - Accent1 2 2 2 2 2 2" xfId="3688"/>
    <cellStyle name="40% - Accent1 2 2 2 2 2 2 2" xfId="9578"/>
    <cellStyle name="40% - Accent1 2 2 2 2 2 2 2 2" xfId="21517"/>
    <cellStyle name="40% - Accent1 2 2 2 2 2 2 3" xfId="15627"/>
    <cellStyle name="40% - Accent1 2 2 2 2 2 3" xfId="7270"/>
    <cellStyle name="40% - Accent1 2 2 2 2 2 3 2" xfId="19209"/>
    <cellStyle name="40% - Accent1 2 2 2 2 2 4" xfId="13151"/>
    <cellStyle name="40% - Accent1 2 2 2 2 3" xfId="3213"/>
    <cellStyle name="40% - Accent1 2 2 2 2 3 2" xfId="9103"/>
    <cellStyle name="40% - Accent1 2 2 2 2 3 2 2" xfId="21042"/>
    <cellStyle name="40% - Accent1 2 2 2 2 3 3" xfId="15152"/>
    <cellStyle name="40% - Accent1 2 2 2 2 4" xfId="6795"/>
    <cellStyle name="40% - Accent1 2 2 2 2 4 2" xfId="18734"/>
    <cellStyle name="40% - Accent1 2 2 2 2 5" xfId="12676"/>
    <cellStyle name="40% - Accent1 2 2 2 3" xfId="1211"/>
    <cellStyle name="40% - Accent1 2 2 2 3 2" xfId="3687"/>
    <cellStyle name="40% - Accent1 2 2 2 3 2 2" xfId="9577"/>
    <cellStyle name="40% - Accent1 2 2 2 3 2 2 2" xfId="21516"/>
    <cellStyle name="40% - Accent1 2 2 2 3 2 3" xfId="15626"/>
    <cellStyle name="40% - Accent1 2 2 2 3 3" xfId="7269"/>
    <cellStyle name="40% - Accent1 2 2 2 3 3 2" xfId="19208"/>
    <cellStyle name="40% - Accent1 2 2 2 3 4" xfId="13150"/>
    <cellStyle name="40% - Accent1 2 2 2 4" xfId="2807"/>
    <cellStyle name="40% - Accent1 2 2 2 4 2" xfId="8697"/>
    <cellStyle name="40% - Accent1 2 2 2 4 2 2" xfId="20636"/>
    <cellStyle name="40% - Accent1 2 2 2 4 3" xfId="14746"/>
    <cellStyle name="40% - Accent1 2 2 2 5" xfId="6389"/>
    <cellStyle name="40% - Accent1 2 2 2 5 2" xfId="18328"/>
    <cellStyle name="40% - Accent1 2 2 2 6" xfId="12276"/>
    <cellStyle name="40% - Accent1 2 2 3" xfId="395"/>
    <cellStyle name="40% - Accent1 2 2 3 2" xfId="836"/>
    <cellStyle name="40% - Accent1 2 2 3 2 2" xfId="1214"/>
    <cellStyle name="40% - Accent1 2 2 3 2 2 2" xfId="3690"/>
    <cellStyle name="40% - Accent1 2 2 3 2 2 2 2" xfId="9580"/>
    <cellStyle name="40% - Accent1 2 2 3 2 2 2 2 2" xfId="21519"/>
    <cellStyle name="40% - Accent1 2 2 3 2 2 2 3" xfId="15629"/>
    <cellStyle name="40% - Accent1 2 2 3 2 2 3" xfId="7272"/>
    <cellStyle name="40% - Accent1 2 2 3 2 2 3 2" xfId="19211"/>
    <cellStyle name="40% - Accent1 2 2 3 2 2 4" xfId="13153"/>
    <cellStyle name="40% - Accent1 2 2 3 2 3" xfId="3313"/>
    <cellStyle name="40% - Accent1 2 2 3 2 3 2" xfId="9203"/>
    <cellStyle name="40% - Accent1 2 2 3 2 3 2 2" xfId="21142"/>
    <cellStyle name="40% - Accent1 2 2 3 2 3 3" xfId="15252"/>
    <cellStyle name="40% - Accent1 2 2 3 2 4" xfId="6895"/>
    <cellStyle name="40% - Accent1 2 2 3 2 4 2" xfId="18834"/>
    <cellStyle name="40% - Accent1 2 2 3 2 5" xfId="12776"/>
    <cellStyle name="40% - Accent1 2 2 3 3" xfId="1213"/>
    <cellStyle name="40% - Accent1 2 2 3 3 2" xfId="3689"/>
    <cellStyle name="40% - Accent1 2 2 3 3 2 2" xfId="9579"/>
    <cellStyle name="40% - Accent1 2 2 3 3 2 2 2" xfId="21518"/>
    <cellStyle name="40% - Accent1 2 2 3 3 2 3" xfId="15628"/>
    <cellStyle name="40% - Accent1 2 2 3 3 3" xfId="7271"/>
    <cellStyle name="40% - Accent1 2 2 3 3 3 2" xfId="19210"/>
    <cellStyle name="40% - Accent1 2 2 3 3 4" xfId="13152"/>
    <cellStyle name="40% - Accent1 2 2 3 4" xfId="2906"/>
    <cellStyle name="40% - Accent1 2 2 3 4 2" xfId="8796"/>
    <cellStyle name="40% - Accent1 2 2 3 4 2 2" xfId="20735"/>
    <cellStyle name="40% - Accent1 2 2 3 4 3" xfId="14845"/>
    <cellStyle name="40% - Accent1 2 2 3 5" xfId="6488"/>
    <cellStyle name="40% - Accent1 2 2 3 5 2" xfId="18427"/>
    <cellStyle name="40% - Accent1 2 2 3 6" xfId="12362"/>
    <cellStyle name="40% - Accent1 2 2 4" xfId="625"/>
    <cellStyle name="40% - Accent1 2 2 4 2" xfId="1215"/>
    <cellStyle name="40% - Accent1 2 2 4 2 2" xfId="3691"/>
    <cellStyle name="40% - Accent1 2 2 4 2 2 2" xfId="9581"/>
    <cellStyle name="40% - Accent1 2 2 4 2 2 2 2" xfId="21520"/>
    <cellStyle name="40% - Accent1 2 2 4 2 2 3" xfId="15630"/>
    <cellStyle name="40% - Accent1 2 2 4 2 3" xfId="7273"/>
    <cellStyle name="40% - Accent1 2 2 4 2 3 2" xfId="19212"/>
    <cellStyle name="40% - Accent1 2 2 4 2 4" xfId="13154"/>
    <cellStyle name="40% - Accent1 2 2 4 3" xfId="3102"/>
    <cellStyle name="40% - Accent1 2 2 4 3 2" xfId="8992"/>
    <cellStyle name="40% - Accent1 2 2 4 3 2 2" xfId="20931"/>
    <cellStyle name="40% - Accent1 2 2 4 3 3" xfId="15041"/>
    <cellStyle name="40% - Accent1 2 2 4 4" xfId="6684"/>
    <cellStyle name="40% - Accent1 2 2 4 4 2" xfId="18623"/>
    <cellStyle name="40% - Accent1 2 2 4 5" xfId="12565"/>
    <cellStyle name="40% - Accent1 2 2 5" xfId="1210"/>
    <cellStyle name="40% - Accent1 2 2 5 2" xfId="3686"/>
    <cellStyle name="40% - Accent1 2 2 5 2 2" xfId="9576"/>
    <cellStyle name="40% - Accent1 2 2 5 2 2 2" xfId="21515"/>
    <cellStyle name="40% - Accent1 2 2 5 2 3" xfId="15625"/>
    <cellStyle name="40% - Accent1 2 2 5 3" xfId="7268"/>
    <cellStyle name="40% - Accent1 2 2 5 3 2" xfId="19207"/>
    <cellStyle name="40% - Accent1 2 2 5 4" xfId="13149"/>
    <cellStyle name="40% - Accent1 2 2 6" xfId="2696"/>
    <cellStyle name="40% - Accent1 2 2 6 2" xfId="8586"/>
    <cellStyle name="40% - Accent1 2 2 6 2 2" xfId="20525"/>
    <cellStyle name="40% - Accent1 2 2 6 3" xfId="14635"/>
    <cellStyle name="40% - Accent1 2 2 7" xfId="6278"/>
    <cellStyle name="40% - Accent1 2 2 7 2" xfId="18217"/>
    <cellStyle name="40% - Accent1 2 2 8" xfId="12181"/>
    <cellStyle name="40% - Accent1 2 3" xfId="210"/>
    <cellStyle name="40% - Accent1 2 3 2" xfId="465"/>
    <cellStyle name="40% - Accent1 2 3 2 2" xfId="875"/>
    <cellStyle name="40% - Accent1 2 3 2 2 2" xfId="1218"/>
    <cellStyle name="40% - Accent1 2 3 2 2 2 2" xfId="3694"/>
    <cellStyle name="40% - Accent1 2 3 2 2 2 2 2" xfId="9584"/>
    <cellStyle name="40% - Accent1 2 3 2 2 2 2 2 2" xfId="21523"/>
    <cellStyle name="40% - Accent1 2 3 2 2 2 2 3" xfId="15633"/>
    <cellStyle name="40% - Accent1 2 3 2 2 2 3" xfId="7276"/>
    <cellStyle name="40% - Accent1 2 3 2 2 2 3 2" xfId="19215"/>
    <cellStyle name="40% - Accent1 2 3 2 2 2 4" xfId="13157"/>
    <cellStyle name="40% - Accent1 2 3 2 2 3" xfId="3352"/>
    <cellStyle name="40% - Accent1 2 3 2 2 3 2" xfId="9242"/>
    <cellStyle name="40% - Accent1 2 3 2 2 3 2 2" xfId="21181"/>
    <cellStyle name="40% - Accent1 2 3 2 2 3 3" xfId="15291"/>
    <cellStyle name="40% - Accent1 2 3 2 2 4" xfId="6934"/>
    <cellStyle name="40% - Accent1 2 3 2 2 4 2" xfId="18873"/>
    <cellStyle name="40% - Accent1 2 3 2 2 5" xfId="12815"/>
    <cellStyle name="40% - Accent1 2 3 2 3" xfId="1217"/>
    <cellStyle name="40% - Accent1 2 3 2 3 2" xfId="3693"/>
    <cellStyle name="40% - Accent1 2 3 2 3 2 2" xfId="9583"/>
    <cellStyle name="40% - Accent1 2 3 2 3 2 2 2" xfId="21522"/>
    <cellStyle name="40% - Accent1 2 3 2 3 2 3" xfId="15632"/>
    <cellStyle name="40% - Accent1 2 3 2 3 3" xfId="7275"/>
    <cellStyle name="40% - Accent1 2 3 2 3 3 2" xfId="19214"/>
    <cellStyle name="40% - Accent1 2 3 2 3 4" xfId="13156"/>
    <cellStyle name="40% - Accent1 2 3 2 4" xfId="2944"/>
    <cellStyle name="40% - Accent1 2 3 2 4 2" xfId="8834"/>
    <cellStyle name="40% - Accent1 2 3 2 4 2 2" xfId="20773"/>
    <cellStyle name="40% - Accent1 2 3 2 4 3" xfId="14883"/>
    <cellStyle name="40% - Accent1 2 3 2 5" xfId="6526"/>
    <cellStyle name="40% - Accent1 2 3 2 5 2" xfId="18465"/>
    <cellStyle name="40% - Accent1 2 3 2 6" xfId="12407"/>
    <cellStyle name="40% - Accent1 2 3 3" xfId="686"/>
    <cellStyle name="40% - Accent1 2 3 3 2" xfId="1219"/>
    <cellStyle name="40% - Accent1 2 3 3 2 2" xfId="3695"/>
    <cellStyle name="40% - Accent1 2 3 3 2 2 2" xfId="9585"/>
    <cellStyle name="40% - Accent1 2 3 3 2 2 2 2" xfId="21524"/>
    <cellStyle name="40% - Accent1 2 3 3 2 2 3" xfId="15634"/>
    <cellStyle name="40% - Accent1 2 3 3 2 3" xfId="7277"/>
    <cellStyle name="40% - Accent1 2 3 3 2 3 2" xfId="19216"/>
    <cellStyle name="40% - Accent1 2 3 3 2 4" xfId="13158"/>
    <cellStyle name="40% - Accent1 2 3 3 3" xfId="3163"/>
    <cellStyle name="40% - Accent1 2 3 3 3 2" xfId="9053"/>
    <cellStyle name="40% - Accent1 2 3 3 3 2 2" xfId="20992"/>
    <cellStyle name="40% - Accent1 2 3 3 3 3" xfId="15102"/>
    <cellStyle name="40% - Accent1 2 3 3 4" xfId="6745"/>
    <cellStyle name="40% - Accent1 2 3 3 4 2" xfId="18684"/>
    <cellStyle name="40% - Accent1 2 3 3 5" xfId="12626"/>
    <cellStyle name="40% - Accent1 2 3 4" xfId="1216"/>
    <cellStyle name="40% - Accent1 2 3 4 2" xfId="3692"/>
    <cellStyle name="40% - Accent1 2 3 4 2 2" xfId="9582"/>
    <cellStyle name="40% - Accent1 2 3 4 2 2 2" xfId="21521"/>
    <cellStyle name="40% - Accent1 2 3 4 2 3" xfId="15631"/>
    <cellStyle name="40% - Accent1 2 3 4 3" xfId="7274"/>
    <cellStyle name="40% - Accent1 2 3 4 3 2" xfId="19213"/>
    <cellStyle name="40% - Accent1 2 3 4 4" xfId="13155"/>
    <cellStyle name="40% - Accent1 2 3 5" xfId="2757"/>
    <cellStyle name="40% - Accent1 2 3 5 2" xfId="8647"/>
    <cellStyle name="40% - Accent1 2 3 5 2 2" xfId="20586"/>
    <cellStyle name="40% - Accent1 2 3 5 3" xfId="14696"/>
    <cellStyle name="40% - Accent1 2 3 6" xfId="6339"/>
    <cellStyle name="40% - Accent1 2 3 6 2" xfId="18278"/>
    <cellStyle name="40% - Accent1 2 3 7" xfId="12232"/>
    <cellStyle name="40% - Accent1 2 4" xfId="366"/>
    <cellStyle name="40% - Accent1 2 4 2" xfId="811"/>
    <cellStyle name="40% - Accent1 2 4 2 2" xfId="1221"/>
    <cellStyle name="40% - Accent1 2 4 2 2 2" xfId="3697"/>
    <cellStyle name="40% - Accent1 2 4 2 2 2 2" xfId="9587"/>
    <cellStyle name="40% - Accent1 2 4 2 2 2 2 2" xfId="21526"/>
    <cellStyle name="40% - Accent1 2 4 2 2 2 3" xfId="15636"/>
    <cellStyle name="40% - Accent1 2 4 2 2 3" xfId="7279"/>
    <cellStyle name="40% - Accent1 2 4 2 2 3 2" xfId="19218"/>
    <cellStyle name="40% - Accent1 2 4 2 2 4" xfId="13160"/>
    <cellStyle name="40% - Accent1 2 4 2 3" xfId="3288"/>
    <cellStyle name="40% - Accent1 2 4 2 3 2" xfId="9178"/>
    <cellStyle name="40% - Accent1 2 4 2 3 2 2" xfId="21117"/>
    <cellStyle name="40% - Accent1 2 4 2 3 3" xfId="15227"/>
    <cellStyle name="40% - Accent1 2 4 2 4" xfId="6870"/>
    <cellStyle name="40% - Accent1 2 4 2 4 2" xfId="18809"/>
    <cellStyle name="40% - Accent1 2 4 2 5" xfId="12751"/>
    <cellStyle name="40% - Accent1 2 4 3" xfId="1220"/>
    <cellStyle name="40% - Accent1 2 4 3 2" xfId="3696"/>
    <cellStyle name="40% - Accent1 2 4 3 2 2" xfId="9586"/>
    <cellStyle name="40% - Accent1 2 4 3 2 2 2" xfId="21525"/>
    <cellStyle name="40% - Accent1 2 4 3 2 3" xfId="15635"/>
    <cellStyle name="40% - Accent1 2 4 3 3" xfId="7278"/>
    <cellStyle name="40% - Accent1 2 4 3 3 2" xfId="19217"/>
    <cellStyle name="40% - Accent1 2 4 3 4" xfId="13159"/>
    <cellStyle name="40% - Accent1 2 4 4" xfId="2881"/>
    <cellStyle name="40% - Accent1 2 4 4 2" xfId="8771"/>
    <cellStyle name="40% - Accent1 2 4 4 2 2" xfId="20710"/>
    <cellStyle name="40% - Accent1 2 4 4 3" xfId="14820"/>
    <cellStyle name="40% - Accent1 2 4 5" xfId="6463"/>
    <cellStyle name="40% - Accent1 2 4 5 2" xfId="18402"/>
    <cellStyle name="40% - Accent1 2 4 6" xfId="12335"/>
    <cellStyle name="40% - Accent1 2 5" xfId="571"/>
    <cellStyle name="40% - Accent1 2 5 2" xfId="1222"/>
    <cellStyle name="40% - Accent1 2 5 2 2" xfId="3698"/>
    <cellStyle name="40% - Accent1 2 5 2 2 2" xfId="9588"/>
    <cellStyle name="40% - Accent1 2 5 2 2 2 2" xfId="21527"/>
    <cellStyle name="40% - Accent1 2 5 2 2 3" xfId="15637"/>
    <cellStyle name="40% - Accent1 2 5 2 3" xfId="7280"/>
    <cellStyle name="40% - Accent1 2 5 2 3 2" xfId="19219"/>
    <cellStyle name="40% - Accent1 2 5 2 4" xfId="13161"/>
    <cellStyle name="40% - Accent1 2 5 3" xfId="3048"/>
    <cellStyle name="40% - Accent1 2 5 3 2" xfId="8938"/>
    <cellStyle name="40% - Accent1 2 5 3 2 2" xfId="20877"/>
    <cellStyle name="40% - Accent1 2 5 3 3" xfId="14987"/>
    <cellStyle name="40% - Accent1 2 5 4" xfId="6630"/>
    <cellStyle name="40% - Accent1 2 5 4 2" xfId="18569"/>
    <cellStyle name="40% - Accent1 2 5 5" xfId="12511"/>
    <cellStyle name="40% - Accent1 2 6" xfId="1209"/>
    <cellStyle name="40% - Accent1 2 6 2" xfId="3685"/>
    <cellStyle name="40% - Accent1 2 6 2 2" xfId="9575"/>
    <cellStyle name="40% - Accent1 2 6 2 2 2" xfId="21514"/>
    <cellStyle name="40% - Accent1 2 6 2 3" xfId="15624"/>
    <cellStyle name="40% - Accent1 2 6 3" xfId="7267"/>
    <cellStyle name="40% - Accent1 2 6 3 2" xfId="19206"/>
    <cellStyle name="40% - Accent1 2 6 4" xfId="13148"/>
    <cellStyle name="40% - Accent1 2 7" xfId="2646"/>
    <cellStyle name="40% - Accent1 2 7 2" xfId="8536"/>
    <cellStyle name="40% - Accent1 2 7 2 2" xfId="20475"/>
    <cellStyle name="40% - Accent1 2 7 3" xfId="14585"/>
    <cellStyle name="40% - Accent1 2 8" xfId="6228"/>
    <cellStyle name="40% - Accent1 2 8 2" xfId="18167"/>
    <cellStyle name="40% - Accent1 2 9" xfId="12126"/>
    <cellStyle name="40% - Accent1 3" xfId="121"/>
    <cellStyle name="40% - Accent1 3 2" xfId="235"/>
    <cellStyle name="40% - Accent1 3 2 2" xfId="711"/>
    <cellStyle name="40% - Accent1 3 2 2 2" xfId="1225"/>
    <cellStyle name="40% - Accent1 3 2 2 2 2" xfId="3701"/>
    <cellStyle name="40% - Accent1 3 2 2 2 2 2" xfId="9591"/>
    <cellStyle name="40% - Accent1 3 2 2 2 2 2 2" xfId="21530"/>
    <cellStyle name="40% - Accent1 3 2 2 2 2 3" xfId="15640"/>
    <cellStyle name="40% - Accent1 3 2 2 2 3" xfId="7283"/>
    <cellStyle name="40% - Accent1 3 2 2 2 3 2" xfId="19222"/>
    <cellStyle name="40% - Accent1 3 2 2 2 4" xfId="13164"/>
    <cellStyle name="40% - Accent1 3 2 2 3" xfId="3188"/>
    <cellStyle name="40% - Accent1 3 2 2 3 2" xfId="9078"/>
    <cellStyle name="40% - Accent1 3 2 2 3 2 2" xfId="21017"/>
    <cellStyle name="40% - Accent1 3 2 2 3 3" xfId="15127"/>
    <cellStyle name="40% - Accent1 3 2 2 4" xfId="6770"/>
    <cellStyle name="40% - Accent1 3 2 2 4 2" xfId="18709"/>
    <cellStyle name="40% - Accent1 3 2 2 5" xfId="12651"/>
    <cellStyle name="40% - Accent1 3 2 3" xfId="1224"/>
    <cellStyle name="40% - Accent1 3 2 3 2" xfId="3700"/>
    <cellStyle name="40% - Accent1 3 2 3 2 2" xfId="9590"/>
    <cellStyle name="40% - Accent1 3 2 3 2 2 2" xfId="21529"/>
    <cellStyle name="40% - Accent1 3 2 3 2 3" xfId="15639"/>
    <cellStyle name="40% - Accent1 3 2 3 3" xfId="7282"/>
    <cellStyle name="40% - Accent1 3 2 3 3 2" xfId="19221"/>
    <cellStyle name="40% - Accent1 3 2 3 4" xfId="13163"/>
    <cellStyle name="40% - Accent1 3 2 4" xfId="2782"/>
    <cellStyle name="40% - Accent1 3 2 4 2" xfId="8672"/>
    <cellStyle name="40% - Accent1 3 2 4 2 2" xfId="20611"/>
    <cellStyle name="40% - Accent1 3 2 4 3" xfId="14721"/>
    <cellStyle name="40% - Accent1 3 2 5" xfId="6364"/>
    <cellStyle name="40% - Accent1 3 2 5 2" xfId="18303"/>
    <cellStyle name="40% - Accent1 3 2 6" xfId="12252"/>
    <cellStyle name="40% - Accent1 3 3" xfId="382"/>
    <cellStyle name="40% - Accent1 3 3 2" xfId="823"/>
    <cellStyle name="40% - Accent1 3 3 2 2" xfId="1227"/>
    <cellStyle name="40% - Accent1 3 3 2 2 2" xfId="3703"/>
    <cellStyle name="40% - Accent1 3 3 2 2 2 2" xfId="9593"/>
    <cellStyle name="40% - Accent1 3 3 2 2 2 2 2" xfId="21532"/>
    <cellStyle name="40% - Accent1 3 3 2 2 2 3" xfId="15642"/>
    <cellStyle name="40% - Accent1 3 3 2 2 3" xfId="7285"/>
    <cellStyle name="40% - Accent1 3 3 2 2 3 2" xfId="19224"/>
    <cellStyle name="40% - Accent1 3 3 2 2 4" xfId="13166"/>
    <cellStyle name="40% - Accent1 3 3 2 3" xfId="3300"/>
    <cellStyle name="40% - Accent1 3 3 2 3 2" xfId="9190"/>
    <cellStyle name="40% - Accent1 3 3 2 3 2 2" xfId="21129"/>
    <cellStyle name="40% - Accent1 3 3 2 3 3" xfId="15239"/>
    <cellStyle name="40% - Accent1 3 3 2 4" xfId="6882"/>
    <cellStyle name="40% - Accent1 3 3 2 4 2" xfId="18821"/>
    <cellStyle name="40% - Accent1 3 3 2 5" xfId="12763"/>
    <cellStyle name="40% - Accent1 3 3 3" xfId="1226"/>
    <cellStyle name="40% - Accent1 3 3 3 2" xfId="3702"/>
    <cellStyle name="40% - Accent1 3 3 3 2 2" xfId="9592"/>
    <cellStyle name="40% - Accent1 3 3 3 2 2 2" xfId="21531"/>
    <cellStyle name="40% - Accent1 3 3 3 2 3" xfId="15641"/>
    <cellStyle name="40% - Accent1 3 3 3 3" xfId="7284"/>
    <cellStyle name="40% - Accent1 3 3 3 3 2" xfId="19223"/>
    <cellStyle name="40% - Accent1 3 3 3 4" xfId="13165"/>
    <cellStyle name="40% - Accent1 3 3 4" xfId="2893"/>
    <cellStyle name="40% - Accent1 3 3 4 2" xfId="8783"/>
    <cellStyle name="40% - Accent1 3 3 4 2 2" xfId="20722"/>
    <cellStyle name="40% - Accent1 3 3 4 3" xfId="14832"/>
    <cellStyle name="40% - Accent1 3 3 5" xfId="6475"/>
    <cellStyle name="40% - Accent1 3 3 5 2" xfId="18414"/>
    <cellStyle name="40% - Accent1 3 3 6" xfId="12349"/>
    <cellStyle name="40% - Accent1 3 4" xfId="600"/>
    <cellStyle name="40% - Accent1 3 4 2" xfId="1228"/>
    <cellStyle name="40% - Accent1 3 4 2 2" xfId="3704"/>
    <cellStyle name="40% - Accent1 3 4 2 2 2" xfId="9594"/>
    <cellStyle name="40% - Accent1 3 4 2 2 2 2" xfId="21533"/>
    <cellStyle name="40% - Accent1 3 4 2 2 3" xfId="15643"/>
    <cellStyle name="40% - Accent1 3 4 2 3" xfId="7286"/>
    <cellStyle name="40% - Accent1 3 4 2 3 2" xfId="19225"/>
    <cellStyle name="40% - Accent1 3 4 2 4" xfId="13167"/>
    <cellStyle name="40% - Accent1 3 4 3" xfId="3077"/>
    <cellStyle name="40% - Accent1 3 4 3 2" xfId="8967"/>
    <cellStyle name="40% - Accent1 3 4 3 2 2" xfId="20906"/>
    <cellStyle name="40% - Accent1 3 4 3 3" xfId="15016"/>
    <cellStyle name="40% - Accent1 3 4 4" xfId="6659"/>
    <cellStyle name="40% - Accent1 3 4 4 2" xfId="18598"/>
    <cellStyle name="40% - Accent1 3 4 5" xfId="12540"/>
    <cellStyle name="40% - Accent1 3 5" xfId="1223"/>
    <cellStyle name="40% - Accent1 3 5 2" xfId="3699"/>
    <cellStyle name="40% - Accent1 3 5 2 2" xfId="9589"/>
    <cellStyle name="40% - Accent1 3 5 2 2 2" xfId="21528"/>
    <cellStyle name="40% - Accent1 3 5 2 3" xfId="15638"/>
    <cellStyle name="40% - Accent1 3 5 3" xfId="7281"/>
    <cellStyle name="40% - Accent1 3 5 3 2" xfId="19220"/>
    <cellStyle name="40% - Accent1 3 5 4" xfId="13162"/>
    <cellStyle name="40% - Accent1 3 6" xfId="2671"/>
    <cellStyle name="40% - Accent1 3 6 2" xfId="8561"/>
    <cellStyle name="40% - Accent1 3 6 2 2" xfId="20500"/>
    <cellStyle name="40% - Accent1 3 6 3" xfId="14610"/>
    <cellStyle name="40% - Accent1 3 7" xfId="6253"/>
    <cellStyle name="40% - Accent1 3 7 2" xfId="18192"/>
    <cellStyle name="40% - Accent1 3 8" xfId="12156"/>
    <cellStyle name="40% - Accent1 4" xfId="187"/>
    <cellStyle name="40% - Accent1 4 2" xfId="425"/>
    <cellStyle name="40% - Accent1 4 2 2" xfId="849"/>
    <cellStyle name="40% - Accent1 4 2 2 2" xfId="1231"/>
    <cellStyle name="40% - Accent1 4 2 2 2 2" xfId="3707"/>
    <cellStyle name="40% - Accent1 4 2 2 2 2 2" xfId="9597"/>
    <cellStyle name="40% - Accent1 4 2 2 2 2 2 2" xfId="21536"/>
    <cellStyle name="40% - Accent1 4 2 2 2 2 3" xfId="15646"/>
    <cellStyle name="40% - Accent1 4 2 2 2 3" xfId="7289"/>
    <cellStyle name="40% - Accent1 4 2 2 2 3 2" xfId="19228"/>
    <cellStyle name="40% - Accent1 4 2 2 2 4" xfId="13170"/>
    <cellStyle name="40% - Accent1 4 2 2 3" xfId="3326"/>
    <cellStyle name="40% - Accent1 4 2 2 3 2" xfId="9216"/>
    <cellStyle name="40% - Accent1 4 2 2 3 2 2" xfId="21155"/>
    <cellStyle name="40% - Accent1 4 2 2 3 3" xfId="15265"/>
    <cellStyle name="40% - Accent1 4 2 2 4" xfId="6908"/>
    <cellStyle name="40% - Accent1 4 2 2 4 2" xfId="18847"/>
    <cellStyle name="40% - Accent1 4 2 2 5" xfId="12789"/>
    <cellStyle name="40% - Accent1 4 2 3" xfId="1230"/>
    <cellStyle name="40% - Accent1 4 2 3 2" xfId="3706"/>
    <cellStyle name="40% - Accent1 4 2 3 2 2" xfId="9596"/>
    <cellStyle name="40% - Accent1 4 2 3 2 2 2" xfId="21535"/>
    <cellStyle name="40% - Accent1 4 2 3 2 3" xfId="15645"/>
    <cellStyle name="40% - Accent1 4 2 3 3" xfId="7288"/>
    <cellStyle name="40% - Accent1 4 2 3 3 2" xfId="19227"/>
    <cellStyle name="40% - Accent1 4 2 3 4" xfId="13169"/>
    <cellStyle name="40% - Accent1 4 2 4" xfId="2919"/>
    <cellStyle name="40% - Accent1 4 2 4 2" xfId="8809"/>
    <cellStyle name="40% - Accent1 4 2 4 2 2" xfId="20748"/>
    <cellStyle name="40% - Accent1 4 2 4 3" xfId="14858"/>
    <cellStyle name="40% - Accent1 4 2 5" xfId="6501"/>
    <cellStyle name="40% - Accent1 4 2 5 2" xfId="18440"/>
    <cellStyle name="40% - Accent1 4 2 6" xfId="12378"/>
    <cellStyle name="40% - Accent1 4 3" xfId="663"/>
    <cellStyle name="40% - Accent1 4 3 2" xfId="1232"/>
    <cellStyle name="40% - Accent1 4 3 2 2" xfId="3708"/>
    <cellStyle name="40% - Accent1 4 3 2 2 2" xfId="9598"/>
    <cellStyle name="40% - Accent1 4 3 2 2 2 2" xfId="21537"/>
    <cellStyle name="40% - Accent1 4 3 2 2 3" xfId="15647"/>
    <cellStyle name="40% - Accent1 4 3 2 3" xfId="7290"/>
    <cellStyle name="40% - Accent1 4 3 2 3 2" xfId="19229"/>
    <cellStyle name="40% - Accent1 4 3 2 4" xfId="13171"/>
    <cellStyle name="40% - Accent1 4 3 3" xfId="3140"/>
    <cellStyle name="40% - Accent1 4 3 3 2" xfId="9030"/>
    <cellStyle name="40% - Accent1 4 3 3 2 2" xfId="20969"/>
    <cellStyle name="40% - Accent1 4 3 3 3" xfId="15079"/>
    <cellStyle name="40% - Accent1 4 3 4" xfId="6722"/>
    <cellStyle name="40% - Accent1 4 3 4 2" xfId="18661"/>
    <cellStyle name="40% - Accent1 4 3 5" xfId="12603"/>
    <cellStyle name="40% - Accent1 4 4" xfId="1229"/>
    <cellStyle name="40% - Accent1 4 4 2" xfId="3705"/>
    <cellStyle name="40% - Accent1 4 4 2 2" xfId="9595"/>
    <cellStyle name="40% - Accent1 4 4 2 2 2" xfId="21534"/>
    <cellStyle name="40% - Accent1 4 4 2 3" xfId="15644"/>
    <cellStyle name="40% - Accent1 4 4 3" xfId="7287"/>
    <cellStyle name="40% - Accent1 4 4 3 2" xfId="19226"/>
    <cellStyle name="40% - Accent1 4 4 4" xfId="13168"/>
    <cellStyle name="40% - Accent1 4 5" xfId="2734"/>
    <cellStyle name="40% - Accent1 4 5 2" xfId="8624"/>
    <cellStyle name="40% - Accent1 4 5 2 2" xfId="20563"/>
    <cellStyle name="40% - Accent1 4 5 3" xfId="14673"/>
    <cellStyle name="40% - Accent1 4 6" xfId="6316"/>
    <cellStyle name="40% - Accent1 4 6 2" xfId="18255"/>
    <cellStyle name="40% - Accent1 4 7" xfId="12209"/>
    <cellStyle name="40% - Accent1 5" xfId="452"/>
    <cellStyle name="40% - Accent1 5 2" xfId="862"/>
    <cellStyle name="40% - Accent1 5 2 2" xfId="1234"/>
    <cellStyle name="40% - Accent1 5 2 2 2" xfId="3710"/>
    <cellStyle name="40% - Accent1 5 2 2 2 2" xfId="9600"/>
    <cellStyle name="40% - Accent1 5 2 2 2 2 2" xfId="21539"/>
    <cellStyle name="40% - Accent1 5 2 2 2 3" xfId="15649"/>
    <cellStyle name="40% - Accent1 5 2 2 3" xfId="7292"/>
    <cellStyle name="40% - Accent1 5 2 2 3 2" xfId="19231"/>
    <cellStyle name="40% - Accent1 5 2 2 4" xfId="13173"/>
    <cellStyle name="40% - Accent1 5 2 3" xfId="3339"/>
    <cellStyle name="40% - Accent1 5 2 3 2" xfId="9229"/>
    <cellStyle name="40% - Accent1 5 2 3 2 2" xfId="21168"/>
    <cellStyle name="40% - Accent1 5 2 3 3" xfId="15278"/>
    <cellStyle name="40% - Accent1 5 2 4" xfId="6921"/>
    <cellStyle name="40% - Accent1 5 2 4 2" xfId="18860"/>
    <cellStyle name="40% - Accent1 5 2 5" xfId="12802"/>
    <cellStyle name="40% - Accent1 5 3" xfId="1233"/>
    <cellStyle name="40% - Accent1 5 3 2" xfId="3709"/>
    <cellStyle name="40% - Accent1 5 3 2 2" xfId="9599"/>
    <cellStyle name="40% - Accent1 5 3 2 2 2" xfId="21538"/>
    <cellStyle name="40% - Accent1 5 3 2 3" xfId="15648"/>
    <cellStyle name="40% - Accent1 5 3 3" xfId="7291"/>
    <cellStyle name="40% - Accent1 5 3 3 2" xfId="19230"/>
    <cellStyle name="40% - Accent1 5 3 4" xfId="13172"/>
    <cellStyle name="40% - Accent1 5 4" xfId="2931"/>
    <cellStyle name="40% - Accent1 5 4 2" xfId="8821"/>
    <cellStyle name="40% - Accent1 5 4 2 2" xfId="20760"/>
    <cellStyle name="40% - Accent1 5 4 3" xfId="14870"/>
    <cellStyle name="40% - Accent1 5 5" xfId="6513"/>
    <cellStyle name="40% - Accent1 5 5 2" xfId="18452"/>
    <cellStyle name="40% - Accent1 5 6" xfId="12394"/>
    <cellStyle name="40% - Accent1 6" xfId="479"/>
    <cellStyle name="40% - Accent1 6 2" xfId="888"/>
    <cellStyle name="40% - Accent1 6 2 2" xfId="1236"/>
    <cellStyle name="40% - Accent1 6 2 2 2" xfId="3712"/>
    <cellStyle name="40% - Accent1 6 2 2 2 2" xfId="9602"/>
    <cellStyle name="40% - Accent1 6 2 2 2 2 2" xfId="21541"/>
    <cellStyle name="40% - Accent1 6 2 2 2 3" xfId="15651"/>
    <cellStyle name="40% - Accent1 6 2 2 3" xfId="7294"/>
    <cellStyle name="40% - Accent1 6 2 2 3 2" xfId="19233"/>
    <cellStyle name="40% - Accent1 6 2 2 4" xfId="13175"/>
    <cellStyle name="40% - Accent1 6 2 3" xfId="3365"/>
    <cellStyle name="40% - Accent1 6 2 3 2" xfId="9255"/>
    <cellStyle name="40% - Accent1 6 2 3 2 2" xfId="21194"/>
    <cellStyle name="40% - Accent1 6 2 3 3" xfId="15304"/>
    <cellStyle name="40% - Accent1 6 2 4" xfId="6947"/>
    <cellStyle name="40% - Accent1 6 2 4 2" xfId="18886"/>
    <cellStyle name="40% - Accent1 6 2 5" xfId="12828"/>
    <cellStyle name="40% - Accent1 6 3" xfId="1235"/>
    <cellStyle name="40% - Accent1 6 3 2" xfId="3711"/>
    <cellStyle name="40% - Accent1 6 3 2 2" xfId="9601"/>
    <cellStyle name="40% - Accent1 6 3 2 2 2" xfId="21540"/>
    <cellStyle name="40% - Accent1 6 3 2 3" xfId="15650"/>
    <cellStyle name="40% - Accent1 6 3 3" xfId="7293"/>
    <cellStyle name="40% - Accent1 6 3 3 2" xfId="19232"/>
    <cellStyle name="40% - Accent1 6 3 4" xfId="13174"/>
    <cellStyle name="40% - Accent1 6 4" xfId="2957"/>
    <cellStyle name="40% - Accent1 6 4 2" xfId="8847"/>
    <cellStyle name="40% - Accent1 6 4 2 2" xfId="20786"/>
    <cellStyle name="40% - Accent1 6 4 3" xfId="14896"/>
    <cellStyle name="40% - Accent1 6 5" xfId="6539"/>
    <cellStyle name="40% - Accent1 6 5 2" xfId="18478"/>
    <cellStyle name="40% - Accent1 6 6" xfId="12420"/>
    <cellStyle name="40% - Accent1 7" xfId="492"/>
    <cellStyle name="40% - Accent1 7 2" xfId="901"/>
    <cellStyle name="40% - Accent1 7 2 2" xfId="1238"/>
    <cellStyle name="40% - Accent1 7 2 2 2" xfId="3714"/>
    <cellStyle name="40% - Accent1 7 2 2 2 2" xfId="9604"/>
    <cellStyle name="40% - Accent1 7 2 2 2 2 2" xfId="21543"/>
    <cellStyle name="40% - Accent1 7 2 2 2 3" xfId="15653"/>
    <cellStyle name="40% - Accent1 7 2 2 3" xfId="7296"/>
    <cellStyle name="40% - Accent1 7 2 2 3 2" xfId="19235"/>
    <cellStyle name="40% - Accent1 7 2 2 4" xfId="13177"/>
    <cellStyle name="40% - Accent1 7 2 3" xfId="3378"/>
    <cellStyle name="40% - Accent1 7 2 3 2" xfId="9268"/>
    <cellStyle name="40% - Accent1 7 2 3 2 2" xfId="21207"/>
    <cellStyle name="40% - Accent1 7 2 3 3" xfId="15317"/>
    <cellStyle name="40% - Accent1 7 2 4" xfId="6960"/>
    <cellStyle name="40% - Accent1 7 2 4 2" xfId="18899"/>
    <cellStyle name="40% - Accent1 7 2 5" xfId="12841"/>
    <cellStyle name="40% - Accent1 7 3" xfId="1237"/>
    <cellStyle name="40% - Accent1 7 3 2" xfId="3713"/>
    <cellStyle name="40% - Accent1 7 3 2 2" xfId="9603"/>
    <cellStyle name="40% - Accent1 7 3 2 2 2" xfId="21542"/>
    <cellStyle name="40% - Accent1 7 3 2 3" xfId="15652"/>
    <cellStyle name="40% - Accent1 7 3 3" xfId="7295"/>
    <cellStyle name="40% - Accent1 7 3 3 2" xfId="19234"/>
    <cellStyle name="40% - Accent1 7 3 4" xfId="13176"/>
    <cellStyle name="40% - Accent1 7 4" xfId="2970"/>
    <cellStyle name="40% - Accent1 7 4 2" xfId="8860"/>
    <cellStyle name="40% - Accent1 7 4 2 2" xfId="20799"/>
    <cellStyle name="40% - Accent1 7 4 3" xfId="14909"/>
    <cellStyle name="40% - Accent1 7 5" xfId="6552"/>
    <cellStyle name="40% - Accent1 7 5 2" xfId="18491"/>
    <cellStyle name="40% - Accent1 7 6" xfId="12433"/>
    <cellStyle name="40% - Accent1 8" xfId="505"/>
    <cellStyle name="40% - Accent1 8 2" xfId="914"/>
    <cellStyle name="40% - Accent1 8 2 2" xfId="1240"/>
    <cellStyle name="40% - Accent1 8 2 2 2" xfId="3716"/>
    <cellStyle name="40% - Accent1 8 2 2 2 2" xfId="9606"/>
    <cellStyle name="40% - Accent1 8 2 2 2 2 2" xfId="21545"/>
    <cellStyle name="40% - Accent1 8 2 2 2 3" xfId="15655"/>
    <cellStyle name="40% - Accent1 8 2 2 3" xfId="7298"/>
    <cellStyle name="40% - Accent1 8 2 2 3 2" xfId="19237"/>
    <cellStyle name="40% - Accent1 8 2 2 4" xfId="13179"/>
    <cellStyle name="40% - Accent1 8 2 3" xfId="3391"/>
    <cellStyle name="40% - Accent1 8 2 3 2" xfId="9281"/>
    <cellStyle name="40% - Accent1 8 2 3 2 2" xfId="21220"/>
    <cellStyle name="40% - Accent1 8 2 3 3" xfId="15330"/>
    <cellStyle name="40% - Accent1 8 2 4" xfId="6973"/>
    <cellStyle name="40% - Accent1 8 2 4 2" xfId="18912"/>
    <cellStyle name="40% - Accent1 8 2 5" xfId="12854"/>
    <cellStyle name="40% - Accent1 8 3" xfId="1239"/>
    <cellStyle name="40% - Accent1 8 3 2" xfId="3715"/>
    <cellStyle name="40% - Accent1 8 3 2 2" xfId="9605"/>
    <cellStyle name="40% - Accent1 8 3 2 2 2" xfId="21544"/>
    <cellStyle name="40% - Accent1 8 3 2 3" xfId="15654"/>
    <cellStyle name="40% - Accent1 8 3 3" xfId="7297"/>
    <cellStyle name="40% - Accent1 8 3 3 2" xfId="19236"/>
    <cellStyle name="40% - Accent1 8 3 4" xfId="13178"/>
    <cellStyle name="40% - Accent1 8 4" xfId="2983"/>
    <cellStyle name="40% - Accent1 8 4 2" xfId="8873"/>
    <cellStyle name="40% - Accent1 8 4 2 2" xfId="20812"/>
    <cellStyle name="40% - Accent1 8 4 3" xfId="14922"/>
    <cellStyle name="40% - Accent1 8 5" xfId="6565"/>
    <cellStyle name="40% - Accent1 8 5 2" xfId="18504"/>
    <cellStyle name="40% - Accent1 8 6" xfId="12446"/>
    <cellStyle name="40% - Accent1 9" xfId="518"/>
    <cellStyle name="40% - Accent1 9 2" xfId="927"/>
    <cellStyle name="40% - Accent1 9 2 2" xfId="1242"/>
    <cellStyle name="40% - Accent1 9 2 2 2" xfId="3718"/>
    <cellStyle name="40% - Accent1 9 2 2 2 2" xfId="9608"/>
    <cellStyle name="40% - Accent1 9 2 2 2 2 2" xfId="21547"/>
    <cellStyle name="40% - Accent1 9 2 2 2 3" xfId="15657"/>
    <cellStyle name="40% - Accent1 9 2 2 3" xfId="7300"/>
    <cellStyle name="40% - Accent1 9 2 2 3 2" xfId="19239"/>
    <cellStyle name="40% - Accent1 9 2 2 4" xfId="13181"/>
    <cellStyle name="40% - Accent1 9 2 3" xfId="3404"/>
    <cellStyle name="40% - Accent1 9 2 3 2" xfId="9294"/>
    <cellStyle name="40% - Accent1 9 2 3 2 2" xfId="21233"/>
    <cellStyle name="40% - Accent1 9 2 3 3" xfId="15343"/>
    <cellStyle name="40% - Accent1 9 2 4" xfId="6986"/>
    <cellStyle name="40% - Accent1 9 2 4 2" xfId="18925"/>
    <cellStyle name="40% - Accent1 9 2 5" xfId="12867"/>
    <cellStyle name="40% - Accent1 9 3" xfId="1241"/>
    <cellStyle name="40% - Accent1 9 3 2" xfId="3717"/>
    <cellStyle name="40% - Accent1 9 3 2 2" xfId="9607"/>
    <cellStyle name="40% - Accent1 9 3 2 2 2" xfId="21546"/>
    <cellStyle name="40% - Accent1 9 3 2 3" xfId="15656"/>
    <cellStyle name="40% - Accent1 9 3 3" xfId="7299"/>
    <cellStyle name="40% - Accent1 9 3 3 2" xfId="19238"/>
    <cellStyle name="40% - Accent1 9 3 4" xfId="13180"/>
    <cellStyle name="40% - Accent1 9 4" xfId="2996"/>
    <cellStyle name="40% - Accent1 9 4 2" xfId="8886"/>
    <cellStyle name="40% - Accent1 9 4 2 2" xfId="20825"/>
    <cellStyle name="40% - Accent1 9 4 3" xfId="14935"/>
    <cellStyle name="40% - Accent1 9 5" xfId="6578"/>
    <cellStyle name="40% - Accent1 9 5 2" xfId="18517"/>
    <cellStyle name="40% - Accent1 9 6" xfId="12459"/>
    <cellStyle name="40% - Accent2" xfId="26" builtinId="35" customBuiltin="1"/>
    <cellStyle name="40% - Accent2 10" xfId="533"/>
    <cellStyle name="40% - Accent2 10 2" xfId="942"/>
    <cellStyle name="40% - Accent2 10 2 2" xfId="1244"/>
    <cellStyle name="40% - Accent2 10 2 2 2" xfId="3720"/>
    <cellStyle name="40% - Accent2 10 2 2 2 2" xfId="9610"/>
    <cellStyle name="40% - Accent2 10 2 2 2 2 2" xfId="21549"/>
    <cellStyle name="40% - Accent2 10 2 2 2 3" xfId="15659"/>
    <cellStyle name="40% - Accent2 10 2 2 3" xfId="7302"/>
    <cellStyle name="40% - Accent2 10 2 2 3 2" xfId="19241"/>
    <cellStyle name="40% - Accent2 10 2 2 4" xfId="13183"/>
    <cellStyle name="40% - Accent2 10 2 3" xfId="3419"/>
    <cellStyle name="40% - Accent2 10 2 3 2" xfId="9309"/>
    <cellStyle name="40% - Accent2 10 2 3 2 2" xfId="21248"/>
    <cellStyle name="40% - Accent2 10 2 3 3" xfId="15358"/>
    <cellStyle name="40% - Accent2 10 2 4" xfId="7001"/>
    <cellStyle name="40% - Accent2 10 2 4 2" xfId="18940"/>
    <cellStyle name="40% - Accent2 10 2 5" xfId="12882"/>
    <cellStyle name="40% - Accent2 10 3" xfId="1243"/>
    <cellStyle name="40% - Accent2 10 3 2" xfId="3719"/>
    <cellStyle name="40% - Accent2 10 3 2 2" xfId="9609"/>
    <cellStyle name="40% - Accent2 10 3 2 2 2" xfId="21548"/>
    <cellStyle name="40% - Accent2 10 3 2 3" xfId="15658"/>
    <cellStyle name="40% - Accent2 10 3 3" xfId="7301"/>
    <cellStyle name="40% - Accent2 10 3 3 2" xfId="19240"/>
    <cellStyle name="40% - Accent2 10 3 4" xfId="13182"/>
    <cellStyle name="40% - Accent2 10 4" xfId="3011"/>
    <cellStyle name="40% - Accent2 10 4 2" xfId="8901"/>
    <cellStyle name="40% - Accent2 10 4 2 2" xfId="20840"/>
    <cellStyle name="40% - Accent2 10 4 3" xfId="14950"/>
    <cellStyle name="40% - Accent2 10 5" xfId="6593"/>
    <cellStyle name="40% - Accent2 10 5 2" xfId="18532"/>
    <cellStyle name="40% - Accent2 10 6" xfId="12474"/>
    <cellStyle name="40% - Accent2 11" xfId="344"/>
    <cellStyle name="40% - Accent2 11 2" xfId="800"/>
    <cellStyle name="40% - Accent2 11 2 2" xfId="1246"/>
    <cellStyle name="40% - Accent2 11 2 2 2" xfId="3722"/>
    <cellStyle name="40% - Accent2 11 2 2 2 2" xfId="9612"/>
    <cellStyle name="40% - Accent2 11 2 2 2 2 2" xfId="21551"/>
    <cellStyle name="40% - Accent2 11 2 2 2 3" xfId="15661"/>
    <cellStyle name="40% - Accent2 11 2 2 3" xfId="7304"/>
    <cellStyle name="40% - Accent2 11 2 2 3 2" xfId="19243"/>
    <cellStyle name="40% - Accent2 11 2 2 4" xfId="13185"/>
    <cellStyle name="40% - Accent2 11 2 3" xfId="3277"/>
    <cellStyle name="40% - Accent2 11 2 3 2" xfId="9167"/>
    <cellStyle name="40% - Accent2 11 2 3 2 2" xfId="21106"/>
    <cellStyle name="40% - Accent2 11 2 3 3" xfId="15216"/>
    <cellStyle name="40% - Accent2 11 2 4" xfId="6859"/>
    <cellStyle name="40% - Accent2 11 2 4 2" xfId="18798"/>
    <cellStyle name="40% - Accent2 11 2 5" xfId="12740"/>
    <cellStyle name="40% - Accent2 11 3" xfId="1245"/>
    <cellStyle name="40% - Accent2 11 3 2" xfId="3721"/>
    <cellStyle name="40% - Accent2 11 3 2 2" xfId="9611"/>
    <cellStyle name="40% - Accent2 11 3 2 2 2" xfId="21550"/>
    <cellStyle name="40% - Accent2 11 3 2 3" xfId="15660"/>
    <cellStyle name="40% - Accent2 11 3 3" xfId="7303"/>
    <cellStyle name="40% - Accent2 11 3 3 2" xfId="19242"/>
    <cellStyle name="40% - Accent2 11 3 4" xfId="13184"/>
    <cellStyle name="40% - Accent2 11 4" xfId="2870"/>
    <cellStyle name="40% - Accent2 11 4 2" xfId="8760"/>
    <cellStyle name="40% - Accent2 11 4 2 2" xfId="20699"/>
    <cellStyle name="40% - Accent2 11 4 3" xfId="14809"/>
    <cellStyle name="40% - Accent2 11 5" xfId="6452"/>
    <cellStyle name="40% - Accent2 11 5 2" xfId="18391"/>
    <cellStyle name="40% - Accent2 11 6" xfId="12321"/>
    <cellStyle name="40% - Accent2 12" xfId="548"/>
    <cellStyle name="40% - Accent2 12 2" xfId="1247"/>
    <cellStyle name="40% - Accent2 12 2 2" xfId="3723"/>
    <cellStyle name="40% - Accent2 12 2 2 2" xfId="9613"/>
    <cellStyle name="40% - Accent2 12 2 2 2 2" xfId="21552"/>
    <cellStyle name="40% - Accent2 12 2 2 3" xfId="15662"/>
    <cellStyle name="40% - Accent2 12 2 3" xfId="7305"/>
    <cellStyle name="40% - Accent2 12 2 3 2" xfId="19244"/>
    <cellStyle name="40% - Accent2 12 2 4" xfId="13186"/>
    <cellStyle name="40% - Accent2 12 3" xfId="3025"/>
    <cellStyle name="40% - Accent2 12 3 2" xfId="8915"/>
    <cellStyle name="40% - Accent2 12 3 2 2" xfId="20854"/>
    <cellStyle name="40% - Accent2 12 3 3" xfId="14964"/>
    <cellStyle name="40% - Accent2 12 4" xfId="6607"/>
    <cellStyle name="40% - Accent2 12 4 2" xfId="18546"/>
    <cellStyle name="40% - Accent2 12 5" xfId="12488"/>
    <cellStyle name="40% - Accent2 13" xfId="2625"/>
    <cellStyle name="40% - Accent2 13 2" xfId="8515"/>
    <cellStyle name="40% - Accent2 13 2 2" xfId="20454"/>
    <cellStyle name="40% - Accent2 13 3" xfId="14564"/>
    <cellStyle name="40% - Accent2 14" xfId="6207"/>
    <cellStyle name="40% - Accent2 14 2" xfId="18146"/>
    <cellStyle name="40% - Accent2 15" xfId="12103"/>
    <cellStyle name="40% - Accent2 2" xfId="60"/>
    <cellStyle name="40% - Accent2 2 2" xfId="147"/>
    <cellStyle name="40% - Accent2 2 2 2" xfId="261"/>
    <cellStyle name="40% - Accent2 2 2 2 2" xfId="737"/>
    <cellStyle name="40% - Accent2 2 2 2 2 2" xfId="1251"/>
    <cellStyle name="40% - Accent2 2 2 2 2 2 2" xfId="3727"/>
    <cellStyle name="40% - Accent2 2 2 2 2 2 2 2" xfId="9617"/>
    <cellStyle name="40% - Accent2 2 2 2 2 2 2 2 2" xfId="21556"/>
    <cellStyle name="40% - Accent2 2 2 2 2 2 2 3" xfId="15666"/>
    <cellStyle name="40% - Accent2 2 2 2 2 2 3" xfId="7309"/>
    <cellStyle name="40% - Accent2 2 2 2 2 2 3 2" xfId="19248"/>
    <cellStyle name="40% - Accent2 2 2 2 2 2 4" xfId="13190"/>
    <cellStyle name="40% - Accent2 2 2 2 2 3" xfId="3214"/>
    <cellStyle name="40% - Accent2 2 2 2 2 3 2" xfId="9104"/>
    <cellStyle name="40% - Accent2 2 2 2 2 3 2 2" xfId="21043"/>
    <cellStyle name="40% - Accent2 2 2 2 2 3 3" xfId="15153"/>
    <cellStyle name="40% - Accent2 2 2 2 2 4" xfId="6796"/>
    <cellStyle name="40% - Accent2 2 2 2 2 4 2" xfId="18735"/>
    <cellStyle name="40% - Accent2 2 2 2 2 5" xfId="12677"/>
    <cellStyle name="40% - Accent2 2 2 2 3" xfId="1250"/>
    <cellStyle name="40% - Accent2 2 2 2 3 2" xfId="3726"/>
    <cellStyle name="40% - Accent2 2 2 2 3 2 2" xfId="9616"/>
    <cellStyle name="40% - Accent2 2 2 2 3 2 2 2" xfId="21555"/>
    <cellStyle name="40% - Accent2 2 2 2 3 2 3" xfId="15665"/>
    <cellStyle name="40% - Accent2 2 2 2 3 3" xfId="7308"/>
    <cellStyle name="40% - Accent2 2 2 2 3 3 2" xfId="19247"/>
    <cellStyle name="40% - Accent2 2 2 2 3 4" xfId="13189"/>
    <cellStyle name="40% - Accent2 2 2 2 4" xfId="2808"/>
    <cellStyle name="40% - Accent2 2 2 2 4 2" xfId="8698"/>
    <cellStyle name="40% - Accent2 2 2 2 4 2 2" xfId="20637"/>
    <cellStyle name="40% - Accent2 2 2 2 4 3" xfId="14747"/>
    <cellStyle name="40% - Accent2 2 2 2 5" xfId="6390"/>
    <cellStyle name="40% - Accent2 2 2 2 5 2" xfId="18329"/>
    <cellStyle name="40% - Accent2 2 2 2 6" xfId="12277"/>
    <cellStyle name="40% - Accent2 2 2 3" xfId="397"/>
    <cellStyle name="40% - Accent2 2 2 3 2" xfId="838"/>
    <cellStyle name="40% - Accent2 2 2 3 2 2" xfId="1253"/>
    <cellStyle name="40% - Accent2 2 2 3 2 2 2" xfId="3729"/>
    <cellStyle name="40% - Accent2 2 2 3 2 2 2 2" xfId="9619"/>
    <cellStyle name="40% - Accent2 2 2 3 2 2 2 2 2" xfId="21558"/>
    <cellStyle name="40% - Accent2 2 2 3 2 2 2 3" xfId="15668"/>
    <cellStyle name="40% - Accent2 2 2 3 2 2 3" xfId="7311"/>
    <cellStyle name="40% - Accent2 2 2 3 2 2 3 2" xfId="19250"/>
    <cellStyle name="40% - Accent2 2 2 3 2 2 4" xfId="13192"/>
    <cellStyle name="40% - Accent2 2 2 3 2 3" xfId="3315"/>
    <cellStyle name="40% - Accent2 2 2 3 2 3 2" xfId="9205"/>
    <cellStyle name="40% - Accent2 2 2 3 2 3 2 2" xfId="21144"/>
    <cellStyle name="40% - Accent2 2 2 3 2 3 3" xfId="15254"/>
    <cellStyle name="40% - Accent2 2 2 3 2 4" xfId="6897"/>
    <cellStyle name="40% - Accent2 2 2 3 2 4 2" xfId="18836"/>
    <cellStyle name="40% - Accent2 2 2 3 2 5" xfId="12778"/>
    <cellStyle name="40% - Accent2 2 2 3 3" xfId="1252"/>
    <cellStyle name="40% - Accent2 2 2 3 3 2" xfId="3728"/>
    <cellStyle name="40% - Accent2 2 2 3 3 2 2" xfId="9618"/>
    <cellStyle name="40% - Accent2 2 2 3 3 2 2 2" xfId="21557"/>
    <cellStyle name="40% - Accent2 2 2 3 3 2 3" xfId="15667"/>
    <cellStyle name="40% - Accent2 2 2 3 3 3" xfId="7310"/>
    <cellStyle name="40% - Accent2 2 2 3 3 3 2" xfId="19249"/>
    <cellStyle name="40% - Accent2 2 2 3 3 4" xfId="13191"/>
    <cellStyle name="40% - Accent2 2 2 3 4" xfId="2908"/>
    <cellStyle name="40% - Accent2 2 2 3 4 2" xfId="8798"/>
    <cellStyle name="40% - Accent2 2 2 3 4 2 2" xfId="20737"/>
    <cellStyle name="40% - Accent2 2 2 3 4 3" xfId="14847"/>
    <cellStyle name="40% - Accent2 2 2 3 5" xfId="6490"/>
    <cellStyle name="40% - Accent2 2 2 3 5 2" xfId="18429"/>
    <cellStyle name="40% - Accent2 2 2 3 6" xfId="12364"/>
    <cellStyle name="40% - Accent2 2 2 4" xfId="626"/>
    <cellStyle name="40% - Accent2 2 2 4 2" xfId="1254"/>
    <cellStyle name="40% - Accent2 2 2 4 2 2" xfId="3730"/>
    <cellStyle name="40% - Accent2 2 2 4 2 2 2" xfId="9620"/>
    <cellStyle name="40% - Accent2 2 2 4 2 2 2 2" xfId="21559"/>
    <cellStyle name="40% - Accent2 2 2 4 2 2 3" xfId="15669"/>
    <cellStyle name="40% - Accent2 2 2 4 2 3" xfId="7312"/>
    <cellStyle name="40% - Accent2 2 2 4 2 3 2" xfId="19251"/>
    <cellStyle name="40% - Accent2 2 2 4 2 4" xfId="13193"/>
    <cellStyle name="40% - Accent2 2 2 4 3" xfId="3103"/>
    <cellStyle name="40% - Accent2 2 2 4 3 2" xfId="8993"/>
    <cellStyle name="40% - Accent2 2 2 4 3 2 2" xfId="20932"/>
    <cellStyle name="40% - Accent2 2 2 4 3 3" xfId="15042"/>
    <cellStyle name="40% - Accent2 2 2 4 4" xfId="6685"/>
    <cellStyle name="40% - Accent2 2 2 4 4 2" xfId="18624"/>
    <cellStyle name="40% - Accent2 2 2 4 5" xfId="12566"/>
    <cellStyle name="40% - Accent2 2 2 5" xfId="1249"/>
    <cellStyle name="40% - Accent2 2 2 5 2" xfId="3725"/>
    <cellStyle name="40% - Accent2 2 2 5 2 2" xfId="9615"/>
    <cellStyle name="40% - Accent2 2 2 5 2 2 2" xfId="21554"/>
    <cellStyle name="40% - Accent2 2 2 5 2 3" xfId="15664"/>
    <cellStyle name="40% - Accent2 2 2 5 3" xfId="7307"/>
    <cellStyle name="40% - Accent2 2 2 5 3 2" xfId="19246"/>
    <cellStyle name="40% - Accent2 2 2 5 4" xfId="13188"/>
    <cellStyle name="40% - Accent2 2 2 6" xfId="2697"/>
    <cellStyle name="40% - Accent2 2 2 6 2" xfId="8587"/>
    <cellStyle name="40% - Accent2 2 2 6 2 2" xfId="20526"/>
    <cellStyle name="40% - Accent2 2 2 6 3" xfId="14636"/>
    <cellStyle name="40% - Accent2 2 2 7" xfId="6279"/>
    <cellStyle name="40% - Accent2 2 2 7 2" xfId="18218"/>
    <cellStyle name="40% - Accent2 2 2 8" xfId="12182"/>
    <cellStyle name="40% - Accent2 2 3" xfId="211"/>
    <cellStyle name="40% - Accent2 2 3 2" xfId="467"/>
    <cellStyle name="40% - Accent2 2 3 2 2" xfId="877"/>
    <cellStyle name="40% - Accent2 2 3 2 2 2" xfId="1257"/>
    <cellStyle name="40% - Accent2 2 3 2 2 2 2" xfId="3733"/>
    <cellStyle name="40% - Accent2 2 3 2 2 2 2 2" xfId="9623"/>
    <cellStyle name="40% - Accent2 2 3 2 2 2 2 2 2" xfId="21562"/>
    <cellStyle name="40% - Accent2 2 3 2 2 2 2 3" xfId="15672"/>
    <cellStyle name="40% - Accent2 2 3 2 2 2 3" xfId="7315"/>
    <cellStyle name="40% - Accent2 2 3 2 2 2 3 2" xfId="19254"/>
    <cellStyle name="40% - Accent2 2 3 2 2 2 4" xfId="13196"/>
    <cellStyle name="40% - Accent2 2 3 2 2 3" xfId="3354"/>
    <cellStyle name="40% - Accent2 2 3 2 2 3 2" xfId="9244"/>
    <cellStyle name="40% - Accent2 2 3 2 2 3 2 2" xfId="21183"/>
    <cellStyle name="40% - Accent2 2 3 2 2 3 3" xfId="15293"/>
    <cellStyle name="40% - Accent2 2 3 2 2 4" xfId="6936"/>
    <cellStyle name="40% - Accent2 2 3 2 2 4 2" xfId="18875"/>
    <cellStyle name="40% - Accent2 2 3 2 2 5" xfId="12817"/>
    <cellStyle name="40% - Accent2 2 3 2 3" xfId="1256"/>
    <cellStyle name="40% - Accent2 2 3 2 3 2" xfId="3732"/>
    <cellStyle name="40% - Accent2 2 3 2 3 2 2" xfId="9622"/>
    <cellStyle name="40% - Accent2 2 3 2 3 2 2 2" xfId="21561"/>
    <cellStyle name="40% - Accent2 2 3 2 3 2 3" xfId="15671"/>
    <cellStyle name="40% - Accent2 2 3 2 3 3" xfId="7314"/>
    <cellStyle name="40% - Accent2 2 3 2 3 3 2" xfId="19253"/>
    <cellStyle name="40% - Accent2 2 3 2 3 4" xfId="13195"/>
    <cellStyle name="40% - Accent2 2 3 2 4" xfId="2946"/>
    <cellStyle name="40% - Accent2 2 3 2 4 2" xfId="8836"/>
    <cellStyle name="40% - Accent2 2 3 2 4 2 2" xfId="20775"/>
    <cellStyle name="40% - Accent2 2 3 2 4 3" xfId="14885"/>
    <cellStyle name="40% - Accent2 2 3 2 5" xfId="6528"/>
    <cellStyle name="40% - Accent2 2 3 2 5 2" xfId="18467"/>
    <cellStyle name="40% - Accent2 2 3 2 6" xfId="12409"/>
    <cellStyle name="40% - Accent2 2 3 3" xfId="687"/>
    <cellStyle name="40% - Accent2 2 3 3 2" xfId="1258"/>
    <cellStyle name="40% - Accent2 2 3 3 2 2" xfId="3734"/>
    <cellStyle name="40% - Accent2 2 3 3 2 2 2" xfId="9624"/>
    <cellStyle name="40% - Accent2 2 3 3 2 2 2 2" xfId="21563"/>
    <cellStyle name="40% - Accent2 2 3 3 2 2 3" xfId="15673"/>
    <cellStyle name="40% - Accent2 2 3 3 2 3" xfId="7316"/>
    <cellStyle name="40% - Accent2 2 3 3 2 3 2" xfId="19255"/>
    <cellStyle name="40% - Accent2 2 3 3 2 4" xfId="13197"/>
    <cellStyle name="40% - Accent2 2 3 3 3" xfId="3164"/>
    <cellStyle name="40% - Accent2 2 3 3 3 2" xfId="9054"/>
    <cellStyle name="40% - Accent2 2 3 3 3 2 2" xfId="20993"/>
    <cellStyle name="40% - Accent2 2 3 3 3 3" xfId="15103"/>
    <cellStyle name="40% - Accent2 2 3 3 4" xfId="6746"/>
    <cellStyle name="40% - Accent2 2 3 3 4 2" xfId="18685"/>
    <cellStyle name="40% - Accent2 2 3 3 5" xfId="12627"/>
    <cellStyle name="40% - Accent2 2 3 4" xfId="1255"/>
    <cellStyle name="40% - Accent2 2 3 4 2" xfId="3731"/>
    <cellStyle name="40% - Accent2 2 3 4 2 2" xfId="9621"/>
    <cellStyle name="40% - Accent2 2 3 4 2 2 2" xfId="21560"/>
    <cellStyle name="40% - Accent2 2 3 4 2 3" xfId="15670"/>
    <cellStyle name="40% - Accent2 2 3 4 3" xfId="7313"/>
    <cellStyle name="40% - Accent2 2 3 4 3 2" xfId="19252"/>
    <cellStyle name="40% - Accent2 2 3 4 4" xfId="13194"/>
    <cellStyle name="40% - Accent2 2 3 5" xfId="2758"/>
    <cellStyle name="40% - Accent2 2 3 5 2" xfId="8648"/>
    <cellStyle name="40% - Accent2 2 3 5 2 2" xfId="20587"/>
    <cellStyle name="40% - Accent2 2 3 5 3" xfId="14697"/>
    <cellStyle name="40% - Accent2 2 3 6" xfId="6340"/>
    <cellStyle name="40% - Accent2 2 3 6 2" xfId="18279"/>
    <cellStyle name="40% - Accent2 2 3 7" xfId="12233"/>
    <cellStyle name="40% - Accent2 2 4" xfId="368"/>
    <cellStyle name="40% - Accent2 2 4 2" xfId="813"/>
    <cellStyle name="40% - Accent2 2 4 2 2" xfId="1260"/>
    <cellStyle name="40% - Accent2 2 4 2 2 2" xfId="3736"/>
    <cellStyle name="40% - Accent2 2 4 2 2 2 2" xfId="9626"/>
    <cellStyle name="40% - Accent2 2 4 2 2 2 2 2" xfId="21565"/>
    <cellStyle name="40% - Accent2 2 4 2 2 2 3" xfId="15675"/>
    <cellStyle name="40% - Accent2 2 4 2 2 3" xfId="7318"/>
    <cellStyle name="40% - Accent2 2 4 2 2 3 2" xfId="19257"/>
    <cellStyle name="40% - Accent2 2 4 2 2 4" xfId="13199"/>
    <cellStyle name="40% - Accent2 2 4 2 3" xfId="3290"/>
    <cellStyle name="40% - Accent2 2 4 2 3 2" xfId="9180"/>
    <cellStyle name="40% - Accent2 2 4 2 3 2 2" xfId="21119"/>
    <cellStyle name="40% - Accent2 2 4 2 3 3" xfId="15229"/>
    <cellStyle name="40% - Accent2 2 4 2 4" xfId="6872"/>
    <cellStyle name="40% - Accent2 2 4 2 4 2" xfId="18811"/>
    <cellStyle name="40% - Accent2 2 4 2 5" xfId="12753"/>
    <cellStyle name="40% - Accent2 2 4 3" xfId="1259"/>
    <cellStyle name="40% - Accent2 2 4 3 2" xfId="3735"/>
    <cellStyle name="40% - Accent2 2 4 3 2 2" xfId="9625"/>
    <cellStyle name="40% - Accent2 2 4 3 2 2 2" xfId="21564"/>
    <cellStyle name="40% - Accent2 2 4 3 2 3" xfId="15674"/>
    <cellStyle name="40% - Accent2 2 4 3 3" xfId="7317"/>
    <cellStyle name="40% - Accent2 2 4 3 3 2" xfId="19256"/>
    <cellStyle name="40% - Accent2 2 4 3 4" xfId="13198"/>
    <cellStyle name="40% - Accent2 2 4 4" xfId="2883"/>
    <cellStyle name="40% - Accent2 2 4 4 2" xfId="8773"/>
    <cellStyle name="40% - Accent2 2 4 4 2 2" xfId="20712"/>
    <cellStyle name="40% - Accent2 2 4 4 3" xfId="14822"/>
    <cellStyle name="40% - Accent2 2 4 5" xfId="6465"/>
    <cellStyle name="40% - Accent2 2 4 5 2" xfId="18404"/>
    <cellStyle name="40% - Accent2 2 4 6" xfId="12337"/>
    <cellStyle name="40% - Accent2 2 5" xfId="572"/>
    <cellStyle name="40% - Accent2 2 5 2" xfId="1261"/>
    <cellStyle name="40% - Accent2 2 5 2 2" xfId="3737"/>
    <cellStyle name="40% - Accent2 2 5 2 2 2" xfId="9627"/>
    <cellStyle name="40% - Accent2 2 5 2 2 2 2" xfId="21566"/>
    <cellStyle name="40% - Accent2 2 5 2 2 3" xfId="15676"/>
    <cellStyle name="40% - Accent2 2 5 2 3" xfId="7319"/>
    <cellStyle name="40% - Accent2 2 5 2 3 2" xfId="19258"/>
    <cellStyle name="40% - Accent2 2 5 2 4" xfId="13200"/>
    <cellStyle name="40% - Accent2 2 5 3" xfId="3049"/>
    <cellStyle name="40% - Accent2 2 5 3 2" xfId="8939"/>
    <cellStyle name="40% - Accent2 2 5 3 2 2" xfId="20878"/>
    <cellStyle name="40% - Accent2 2 5 3 3" xfId="14988"/>
    <cellStyle name="40% - Accent2 2 5 4" xfId="6631"/>
    <cellStyle name="40% - Accent2 2 5 4 2" xfId="18570"/>
    <cellStyle name="40% - Accent2 2 5 5" xfId="12512"/>
    <cellStyle name="40% - Accent2 2 6" xfId="1248"/>
    <cellStyle name="40% - Accent2 2 6 2" xfId="3724"/>
    <cellStyle name="40% - Accent2 2 6 2 2" xfId="9614"/>
    <cellStyle name="40% - Accent2 2 6 2 2 2" xfId="21553"/>
    <cellStyle name="40% - Accent2 2 6 2 3" xfId="15663"/>
    <cellStyle name="40% - Accent2 2 6 3" xfId="7306"/>
    <cellStyle name="40% - Accent2 2 6 3 2" xfId="19245"/>
    <cellStyle name="40% - Accent2 2 6 4" xfId="13187"/>
    <cellStyle name="40% - Accent2 2 7" xfId="2647"/>
    <cellStyle name="40% - Accent2 2 7 2" xfId="8537"/>
    <cellStyle name="40% - Accent2 2 7 2 2" xfId="20476"/>
    <cellStyle name="40% - Accent2 2 7 3" xfId="14586"/>
    <cellStyle name="40% - Accent2 2 8" xfId="6229"/>
    <cellStyle name="40% - Accent2 2 8 2" xfId="18168"/>
    <cellStyle name="40% - Accent2 2 9" xfId="12127"/>
    <cellStyle name="40% - Accent2 3" xfId="124"/>
    <cellStyle name="40% - Accent2 3 2" xfId="238"/>
    <cellStyle name="40% - Accent2 3 2 2" xfId="714"/>
    <cellStyle name="40% - Accent2 3 2 2 2" xfId="1264"/>
    <cellStyle name="40% - Accent2 3 2 2 2 2" xfId="3740"/>
    <cellStyle name="40% - Accent2 3 2 2 2 2 2" xfId="9630"/>
    <cellStyle name="40% - Accent2 3 2 2 2 2 2 2" xfId="21569"/>
    <cellStyle name="40% - Accent2 3 2 2 2 2 3" xfId="15679"/>
    <cellStyle name="40% - Accent2 3 2 2 2 3" xfId="7322"/>
    <cellStyle name="40% - Accent2 3 2 2 2 3 2" xfId="19261"/>
    <cellStyle name="40% - Accent2 3 2 2 2 4" xfId="13203"/>
    <cellStyle name="40% - Accent2 3 2 2 3" xfId="3191"/>
    <cellStyle name="40% - Accent2 3 2 2 3 2" xfId="9081"/>
    <cellStyle name="40% - Accent2 3 2 2 3 2 2" xfId="21020"/>
    <cellStyle name="40% - Accent2 3 2 2 3 3" xfId="15130"/>
    <cellStyle name="40% - Accent2 3 2 2 4" xfId="6773"/>
    <cellStyle name="40% - Accent2 3 2 2 4 2" xfId="18712"/>
    <cellStyle name="40% - Accent2 3 2 2 5" xfId="12654"/>
    <cellStyle name="40% - Accent2 3 2 3" xfId="1263"/>
    <cellStyle name="40% - Accent2 3 2 3 2" xfId="3739"/>
    <cellStyle name="40% - Accent2 3 2 3 2 2" xfId="9629"/>
    <cellStyle name="40% - Accent2 3 2 3 2 2 2" xfId="21568"/>
    <cellStyle name="40% - Accent2 3 2 3 2 3" xfId="15678"/>
    <cellStyle name="40% - Accent2 3 2 3 3" xfId="7321"/>
    <cellStyle name="40% - Accent2 3 2 3 3 2" xfId="19260"/>
    <cellStyle name="40% - Accent2 3 2 3 4" xfId="13202"/>
    <cellStyle name="40% - Accent2 3 2 4" xfId="2785"/>
    <cellStyle name="40% - Accent2 3 2 4 2" xfId="8675"/>
    <cellStyle name="40% - Accent2 3 2 4 2 2" xfId="20614"/>
    <cellStyle name="40% - Accent2 3 2 4 3" xfId="14724"/>
    <cellStyle name="40% - Accent2 3 2 5" xfId="6367"/>
    <cellStyle name="40% - Accent2 3 2 5 2" xfId="18306"/>
    <cellStyle name="40% - Accent2 3 2 6" xfId="12255"/>
    <cellStyle name="40% - Accent2 3 3" xfId="384"/>
    <cellStyle name="40% - Accent2 3 3 2" xfId="825"/>
    <cellStyle name="40% - Accent2 3 3 2 2" xfId="1266"/>
    <cellStyle name="40% - Accent2 3 3 2 2 2" xfId="3742"/>
    <cellStyle name="40% - Accent2 3 3 2 2 2 2" xfId="9632"/>
    <cellStyle name="40% - Accent2 3 3 2 2 2 2 2" xfId="21571"/>
    <cellStyle name="40% - Accent2 3 3 2 2 2 3" xfId="15681"/>
    <cellStyle name="40% - Accent2 3 3 2 2 3" xfId="7324"/>
    <cellStyle name="40% - Accent2 3 3 2 2 3 2" xfId="19263"/>
    <cellStyle name="40% - Accent2 3 3 2 2 4" xfId="13205"/>
    <cellStyle name="40% - Accent2 3 3 2 3" xfId="3302"/>
    <cellStyle name="40% - Accent2 3 3 2 3 2" xfId="9192"/>
    <cellStyle name="40% - Accent2 3 3 2 3 2 2" xfId="21131"/>
    <cellStyle name="40% - Accent2 3 3 2 3 3" xfId="15241"/>
    <cellStyle name="40% - Accent2 3 3 2 4" xfId="6884"/>
    <cellStyle name="40% - Accent2 3 3 2 4 2" xfId="18823"/>
    <cellStyle name="40% - Accent2 3 3 2 5" xfId="12765"/>
    <cellStyle name="40% - Accent2 3 3 3" xfId="1265"/>
    <cellStyle name="40% - Accent2 3 3 3 2" xfId="3741"/>
    <cellStyle name="40% - Accent2 3 3 3 2 2" xfId="9631"/>
    <cellStyle name="40% - Accent2 3 3 3 2 2 2" xfId="21570"/>
    <cellStyle name="40% - Accent2 3 3 3 2 3" xfId="15680"/>
    <cellStyle name="40% - Accent2 3 3 3 3" xfId="7323"/>
    <cellStyle name="40% - Accent2 3 3 3 3 2" xfId="19262"/>
    <cellStyle name="40% - Accent2 3 3 3 4" xfId="13204"/>
    <cellStyle name="40% - Accent2 3 3 4" xfId="2895"/>
    <cellStyle name="40% - Accent2 3 3 4 2" xfId="8785"/>
    <cellStyle name="40% - Accent2 3 3 4 2 2" xfId="20724"/>
    <cellStyle name="40% - Accent2 3 3 4 3" xfId="14834"/>
    <cellStyle name="40% - Accent2 3 3 5" xfId="6477"/>
    <cellStyle name="40% - Accent2 3 3 5 2" xfId="18416"/>
    <cellStyle name="40% - Accent2 3 3 6" xfId="12351"/>
    <cellStyle name="40% - Accent2 3 4" xfId="603"/>
    <cellStyle name="40% - Accent2 3 4 2" xfId="1267"/>
    <cellStyle name="40% - Accent2 3 4 2 2" xfId="3743"/>
    <cellStyle name="40% - Accent2 3 4 2 2 2" xfId="9633"/>
    <cellStyle name="40% - Accent2 3 4 2 2 2 2" xfId="21572"/>
    <cellStyle name="40% - Accent2 3 4 2 2 3" xfId="15682"/>
    <cellStyle name="40% - Accent2 3 4 2 3" xfId="7325"/>
    <cellStyle name="40% - Accent2 3 4 2 3 2" xfId="19264"/>
    <cellStyle name="40% - Accent2 3 4 2 4" xfId="13206"/>
    <cellStyle name="40% - Accent2 3 4 3" xfId="3080"/>
    <cellStyle name="40% - Accent2 3 4 3 2" xfId="8970"/>
    <cellStyle name="40% - Accent2 3 4 3 2 2" xfId="20909"/>
    <cellStyle name="40% - Accent2 3 4 3 3" xfId="15019"/>
    <cellStyle name="40% - Accent2 3 4 4" xfId="6662"/>
    <cellStyle name="40% - Accent2 3 4 4 2" xfId="18601"/>
    <cellStyle name="40% - Accent2 3 4 5" xfId="12543"/>
    <cellStyle name="40% - Accent2 3 5" xfId="1262"/>
    <cellStyle name="40% - Accent2 3 5 2" xfId="3738"/>
    <cellStyle name="40% - Accent2 3 5 2 2" xfId="9628"/>
    <cellStyle name="40% - Accent2 3 5 2 2 2" xfId="21567"/>
    <cellStyle name="40% - Accent2 3 5 2 3" xfId="15677"/>
    <cellStyle name="40% - Accent2 3 5 3" xfId="7320"/>
    <cellStyle name="40% - Accent2 3 5 3 2" xfId="19259"/>
    <cellStyle name="40% - Accent2 3 5 4" xfId="13201"/>
    <cellStyle name="40% - Accent2 3 6" xfId="2674"/>
    <cellStyle name="40% - Accent2 3 6 2" xfId="8564"/>
    <cellStyle name="40% - Accent2 3 6 2 2" xfId="20503"/>
    <cellStyle name="40% - Accent2 3 6 3" xfId="14613"/>
    <cellStyle name="40% - Accent2 3 7" xfId="6256"/>
    <cellStyle name="40% - Accent2 3 7 2" xfId="18195"/>
    <cellStyle name="40% - Accent2 3 8" xfId="12159"/>
    <cellStyle name="40% - Accent2 4" xfId="189"/>
    <cellStyle name="40% - Accent2 4 2" xfId="429"/>
    <cellStyle name="40% - Accent2 4 2 2" xfId="852"/>
    <cellStyle name="40% - Accent2 4 2 2 2" xfId="1270"/>
    <cellStyle name="40% - Accent2 4 2 2 2 2" xfId="3746"/>
    <cellStyle name="40% - Accent2 4 2 2 2 2 2" xfId="9636"/>
    <cellStyle name="40% - Accent2 4 2 2 2 2 2 2" xfId="21575"/>
    <cellStyle name="40% - Accent2 4 2 2 2 2 3" xfId="15685"/>
    <cellStyle name="40% - Accent2 4 2 2 2 3" xfId="7328"/>
    <cellStyle name="40% - Accent2 4 2 2 2 3 2" xfId="19267"/>
    <cellStyle name="40% - Accent2 4 2 2 2 4" xfId="13209"/>
    <cellStyle name="40% - Accent2 4 2 2 3" xfId="3329"/>
    <cellStyle name="40% - Accent2 4 2 2 3 2" xfId="9219"/>
    <cellStyle name="40% - Accent2 4 2 2 3 2 2" xfId="21158"/>
    <cellStyle name="40% - Accent2 4 2 2 3 3" xfId="15268"/>
    <cellStyle name="40% - Accent2 4 2 2 4" xfId="6911"/>
    <cellStyle name="40% - Accent2 4 2 2 4 2" xfId="18850"/>
    <cellStyle name="40% - Accent2 4 2 2 5" xfId="12792"/>
    <cellStyle name="40% - Accent2 4 2 3" xfId="1269"/>
    <cellStyle name="40% - Accent2 4 2 3 2" xfId="3745"/>
    <cellStyle name="40% - Accent2 4 2 3 2 2" xfId="9635"/>
    <cellStyle name="40% - Accent2 4 2 3 2 2 2" xfId="21574"/>
    <cellStyle name="40% - Accent2 4 2 3 2 3" xfId="15684"/>
    <cellStyle name="40% - Accent2 4 2 3 3" xfId="7327"/>
    <cellStyle name="40% - Accent2 4 2 3 3 2" xfId="19266"/>
    <cellStyle name="40% - Accent2 4 2 3 4" xfId="13208"/>
    <cellStyle name="40% - Accent2 4 2 4" xfId="2921"/>
    <cellStyle name="40% - Accent2 4 2 4 2" xfId="8811"/>
    <cellStyle name="40% - Accent2 4 2 4 2 2" xfId="20750"/>
    <cellStyle name="40% - Accent2 4 2 4 3" xfId="14860"/>
    <cellStyle name="40% - Accent2 4 2 5" xfId="6503"/>
    <cellStyle name="40% - Accent2 4 2 5 2" xfId="18442"/>
    <cellStyle name="40% - Accent2 4 2 6" xfId="12381"/>
    <cellStyle name="40% - Accent2 4 3" xfId="665"/>
    <cellStyle name="40% - Accent2 4 3 2" xfId="1271"/>
    <cellStyle name="40% - Accent2 4 3 2 2" xfId="3747"/>
    <cellStyle name="40% - Accent2 4 3 2 2 2" xfId="9637"/>
    <cellStyle name="40% - Accent2 4 3 2 2 2 2" xfId="21576"/>
    <cellStyle name="40% - Accent2 4 3 2 2 3" xfId="15686"/>
    <cellStyle name="40% - Accent2 4 3 2 3" xfId="7329"/>
    <cellStyle name="40% - Accent2 4 3 2 3 2" xfId="19268"/>
    <cellStyle name="40% - Accent2 4 3 2 4" xfId="13210"/>
    <cellStyle name="40% - Accent2 4 3 3" xfId="3142"/>
    <cellStyle name="40% - Accent2 4 3 3 2" xfId="9032"/>
    <cellStyle name="40% - Accent2 4 3 3 2 2" xfId="20971"/>
    <cellStyle name="40% - Accent2 4 3 3 3" xfId="15081"/>
    <cellStyle name="40% - Accent2 4 3 4" xfId="6724"/>
    <cellStyle name="40% - Accent2 4 3 4 2" xfId="18663"/>
    <cellStyle name="40% - Accent2 4 3 5" xfId="12605"/>
    <cellStyle name="40% - Accent2 4 4" xfId="1268"/>
    <cellStyle name="40% - Accent2 4 4 2" xfId="3744"/>
    <cellStyle name="40% - Accent2 4 4 2 2" xfId="9634"/>
    <cellStyle name="40% - Accent2 4 4 2 2 2" xfId="21573"/>
    <cellStyle name="40% - Accent2 4 4 2 3" xfId="15683"/>
    <cellStyle name="40% - Accent2 4 4 3" xfId="7326"/>
    <cellStyle name="40% - Accent2 4 4 3 2" xfId="19265"/>
    <cellStyle name="40% - Accent2 4 4 4" xfId="13207"/>
    <cellStyle name="40% - Accent2 4 5" xfId="2736"/>
    <cellStyle name="40% - Accent2 4 5 2" xfId="8626"/>
    <cellStyle name="40% - Accent2 4 5 2 2" xfId="20565"/>
    <cellStyle name="40% - Accent2 4 5 3" xfId="14675"/>
    <cellStyle name="40% - Accent2 4 6" xfId="6318"/>
    <cellStyle name="40% - Accent2 4 6 2" xfId="18257"/>
    <cellStyle name="40% - Accent2 4 7" xfId="12211"/>
    <cellStyle name="40% - Accent2 5" xfId="454"/>
    <cellStyle name="40% - Accent2 5 2" xfId="864"/>
    <cellStyle name="40% - Accent2 5 2 2" xfId="1273"/>
    <cellStyle name="40% - Accent2 5 2 2 2" xfId="3749"/>
    <cellStyle name="40% - Accent2 5 2 2 2 2" xfId="9639"/>
    <cellStyle name="40% - Accent2 5 2 2 2 2 2" xfId="21578"/>
    <cellStyle name="40% - Accent2 5 2 2 2 3" xfId="15688"/>
    <cellStyle name="40% - Accent2 5 2 2 3" xfId="7331"/>
    <cellStyle name="40% - Accent2 5 2 2 3 2" xfId="19270"/>
    <cellStyle name="40% - Accent2 5 2 2 4" xfId="13212"/>
    <cellStyle name="40% - Accent2 5 2 3" xfId="3341"/>
    <cellStyle name="40% - Accent2 5 2 3 2" xfId="9231"/>
    <cellStyle name="40% - Accent2 5 2 3 2 2" xfId="21170"/>
    <cellStyle name="40% - Accent2 5 2 3 3" xfId="15280"/>
    <cellStyle name="40% - Accent2 5 2 4" xfId="6923"/>
    <cellStyle name="40% - Accent2 5 2 4 2" xfId="18862"/>
    <cellStyle name="40% - Accent2 5 2 5" xfId="12804"/>
    <cellStyle name="40% - Accent2 5 3" xfId="1272"/>
    <cellStyle name="40% - Accent2 5 3 2" xfId="3748"/>
    <cellStyle name="40% - Accent2 5 3 2 2" xfId="9638"/>
    <cellStyle name="40% - Accent2 5 3 2 2 2" xfId="21577"/>
    <cellStyle name="40% - Accent2 5 3 2 3" xfId="15687"/>
    <cellStyle name="40% - Accent2 5 3 3" xfId="7330"/>
    <cellStyle name="40% - Accent2 5 3 3 2" xfId="19269"/>
    <cellStyle name="40% - Accent2 5 3 4" xfId="13211"/>
    <cellStyle name="40% - Accent2 5 4" xfId="2933"/>
    <cellStyle name="40% - Accent2 5 4 2" xfId="8823"/>
    <cellStyle name="40% - Accent2 5 4 2 2" xfId="20762"/>
    <cellStyle name="40% - Accent2 5 4 3" xfId="14872"/>
    <cellStyle name="40% - Accent2 5 5" xfId="6515"/>
    <cellStyle name="40% - Accent2 5 5 2" xfId="18454"/>
    <cellStyle name="40% - Accent2 5 6" xfId="12396"/>
    <cellStyle name="40% - Accent2 6" xfId="481"/>
    <cellStyle name="40% - Accent2 6 2" xfId="890"/>
    <cellStyle name="40% - Accent2 6 2 2" xfId="1275"/>
    <cellStyle name="40% - Accent2 6 2 2 2" xfId="3751"/>
    <cellStyle name="40% - Accent2 6 2 2 2 2" xfId="9641"/>
    <cellStyle name="40% - Accent2 6 2 2 2 2 2" xfId="21580"/>
    <cellStyle name="40% - Accent2 6 2 2 2 3" xfId="15690"/>
    <cellStyle name="40% - Accent2 6 2 2 3" xfId="7333"/>
    <cellStyle name="40% - Accent2 6 2 2 3 2" xfId="19272"/>
    <cellStyle name="40% - Accent2 6 2 2 4" xfId="13214"/>
    <cellStyle name="40% - Accent2 6 2 3" xfId="3367"/>
    <cellStyle name="40% - Accent2 6 2 3 2" xfId="9257"/>
    <cellStyle name="40% - Accent2 6 2 3 2 2" xfId="21196"/>
    <cellStyle name="40% - Accent2 6 2 3 3" xfId="15306"/>
    <cellStyle name="40% - Accent2 6 2 4" xfId="6949"/>
    <cellStyle name="40% - Accent2 6 2 4 2" xfId="18888"/>
    <cellStyle name="40% - Accent2 6 2 5" xfId="12830"/>
    <cellStyle name="40% - Accent2 6 3" xfId="1274"/>
    <cellStyle name="40% - Accent2 6 3 2" xfId="3750"/>
    <cellStyle name="40% - Accent2 6 3 2 2" xfId="9640"/>
    <cellStyle name="40% - Accent2 6 3 2 2 2" xfId="21579"/>
    <cellStyle name="40% - Accent2 6 3 2 3" xfId="15689"/>
    <cellStyle name="40% - Accent2 6 3 3" xfId="7332"/>
    <cellStyle name="40% - Accent2 6 3 3 2" xfId="19271"/>
    <cellStyle name="40% - Accent2 6 3 4" xfId="13213"/>
    <cellStyle name="40% - Accent2 6 4" xfId="2959"/>
    <cellStyle name="40% - Accent2 6 4 2" xfId="8849"/>
    <cellStyle name="40% - Accent2 6 4 2 2" xfId="20788"/>
    <cellStyle name="40% - Accent2 6 4 3" xfId="14898"/>
    <cellStyle name="40% - Accent2 6 5" xfId="6541"/>
    <cellStyle name="40% - Accent2 6 5 2" xfId="18480"/>
    <cellStyle name="40% - Accent2 6 6" xfId="12422"/>
    <cellStyle name="40% - Accent2 7" xfId="494"/>
    <cellStyle name="40% - Accent2 7 2" xfId="903"/>
    <cellStyle name="40% - Accent2 7 2 2" xfId="1277"/>
    <cellStyle name="40% - Accent2 7 2 2 2" xfId="3753"/>
    <cellStyle name="40% - Accent2 7 2 2 2 2" xfId="9643"/>
    <cellStyle name="40% - Accent2 7 2 2 2 2 2" xfId="21582"/>
    <cellStyle name="40% - Accent2 7 2 2 2 3" xfId="15692"/>
    <cellStyle name="40% - Accent2 7 2 2 3" xfId="7335"/>
    <cellStyle name="40% - Accent2 7 2 2 3 2" xfId="19274"/>
    <cellStyle name="40% - Accent2 7 2 2 4" xfId="13216"/>
    <cellStyle name="40% - Accent2 7 2 3" xfId="3380"/>
    <cellStyle name="40% - Accent2 7 2 3 2" xfId="9270"/>
    <cellStyle name="40% - Accent2 7 2 3 2 2" xfId="21209"/>
    <cellStyle name="40% - Accent2 7 2 3 3" xfId="15319"/>
    <cellStyle name="40% - Accent2 7 2 4" xfId="6962"/>
    <cellStyle name="40% - Accent2 7 2 4 2" xfId="18901"/>
    <cellStyle name="40% - Accent2 7 2 5" xfId="12843"/>
    <cellStyle name="40% - Accent2 7 3" xfId="1276"/>
    <cellStyle name="40% - Accent2 7 3 2" xfId="3752"/>
    <cellStyle name="40% - Accent2 7 3 2 2" xfId="9642"/>
    <cellStyle name="40% - Accent2 7 3 2 2 2" xfId="21581"/>
    <cellStyle name="40% - Accent2 7 3 2 3" xfId="15691"/>
    <cellStyle name="40% - Accent2 7 3 3" xfId="7334"/>
    <cellStyle name="40% - Accent2 7 3 3 2" xfId="19273"/>
    <cellStyle name="40% - Accent2 7 3 4" xfId="13215"/>
    <cellStyle name="40% - Accent2 7 4" xfId="2972"/>
    <cellStyle name="40% - Accent2 7 4 2" xfId="8862"/>
    <cellStyle name="40% - Accent2 7 4 2 2" xfId="20801"/>
    <cellStyle name="40% - Accent2 7 4 3" xfId="14911"/>
    <cellStyle name="40% - Accent2 7 5" xfId="6554"/>
    <cellStyle name="40% - Accent2 7 5 2" xfId="18493"/>
    <cellStyle name="40% - Accent2 7 6" xfId="12435"/>
    <cellStyle name="40% - Accent2 8" xfId="507"/>
    <cellStyle name="40% - Accent2 8 2" xfId="916"/>
    <cellStyle name="40% - Accent2 8 2 2" xfId="1279"/>
    <cellStyle name="40% - Accent2 8 2 2 2" xfId="3755"/>
    <cellStyle name="40% - Accent2 8 2 2 2 2" xfId="9645"/>
    <cellStyle name="40% - Accent2 8 2 2 2 2 2" xfId="21584"/>
    <cellStyle name="40% - Accent2 8 2 2 2 3" xfId="15694"/>
    <cellStyle name="40% - Accent2 8 2 2 3" xfId="7337"/>
    <cellStyle name="40% - Accent2 8 2 2 3 2" xfId="19276"/>
    <cellStyle name="40% - Accent2 8 2 2 4" xfId="13218"/>
    <cellStyle name="40% - Accent2 8 2 3" xfId="3393"/>
    <cellStyle name="40% - Accent2 8 2 3 2" xfId="9283"/>
    <cellStyle name="40% - Accent2 8 2 3 2 2" xfId="21222"/>
    <cellStyle name="40% - Accent2 8 2 3 3" xfId="15332"/>
    <cellStyle name="40% - Accent2 8 2 4" xfId="6975"/>
    <cellStyle name="40% - Accent2 8 2 4 2" xfId="18914"/>
    <cellStyle name="40% - Accent2 8 2 5" xfId="12856"/>
    <cellStyle name="40% - Accent2 8 3" xfId="1278"/>
    <cellStyle name="40% - Accent2 8 3 2" xfId="3754"/>
    <cellStyle name="40% - Accent2 8 3 2 2" xfId="9644"/>
    <cellStyle name="40% - Accent2 8 3 2 2 2" xfId="21583"/>
    <cellStyle name="40% - Accent2 8 3 2 3" xfId="15693"/>
    <cellStyle name="40% - Accent2 8 3 3" xfId="7336"/>
    <cellStyle name="40% - Accent2 8 3 3 2" xfId="19275"/>
    <cellStyle name="40% - Accent2 8 3 4" xfId="13217"/>
    <cellStyle name="40% - Accent2 8 4" xfId="2985"/>
    <cellStyle name="40% - Accent2 8 4 2" xfId="8875"/>
    <cellStyle name="40% - Accent2 8 4 2 2" xfId="20814"/>
    <cellStyle name="40% - Accent2 8 4 3" xfId="14924"/>
    <cellStyle name="40% - Accent2 8 5" xfId="6567"/>
    <cellStyle name="40% - Accent2 8 5 2" xfId="18506"/>
    <cellStyle name="40% - Accent2 8 6" xfId="12448"/>
    <cellStyle name="40% - Accent2 9" xfId="520"/>
    <cellStyle name="40% - Accent2 9 2" xfId="929"/>
    <cellStyle name="40% - Accent2 9 2 2" xfId="1281"/>
    <cellStyle name="40% - Accent2 9 2 2 2" xfId="3757"/>
    <cellStyle name="40% - Accent2 9 2 2 2 2" xfId="9647"/>
    <cellStyle name="40% - Accent2 9 2 2 2 2 2" xfId="21586"/>
    <cellStyle name="40% - Accent2 9 2 2 2 3" xfId="15696"/>
    <cellStyle name="40% - Accent2 9 2 2 3" xfId="7339"/>
    <cellStyle name="40% - Accent2 9 2 2 3 2" xfId="19278"/>
    <cellStyle name="40% - Accent2 9 2 2 4" xfId="13220"/>
    <cellStyle name="40% - Accent2 9 2 3" xfId="3406"/>
    <cellStyle name="40% - Accent2 9 2 3 2" xfId="9296"/>
    <cellStyle name="40% - Accent2 9 2 3 2 2" xfId="21235"/>
    <cellStyle name="40% - Accent2 9 2 3 3" xfId="15345"/>
    <cellStyle name="40% - Accent2 9 2 4" xfId="6988"/>
    <cellStyle name="40% - Accent2 9 2 4 2" xfId="18927"/>
    <cellStyle name="40% - Accent2 9 2 5" xfId="12869"/>
    <cellStyle name="40% - Accent2 9 3" xfId="1280"/>
    <cellStyle name="40% - Accent2 9 3 2" xfId="3756"/>
    <cellStyle name="40% - Accent2 9 3 2 2" xfId="9646"/>
    <cellStyle name="40% - Accent2 9 3 2 2 2" xfId="21585"/>
    <cellStyle name="40% - Accent2 9 3 2 3" xfId="15695"/>
    <cellStyle name="40% - Accent2 9 3 3" xfId="7338"/>
    <cellStyle name="40% - Accent2 9 3 3 2" xfId="19277"/>
    <cellStyle name="40% - Accent2 9 3 4" xfId="13219"/>
    <cellStyle name="40% - Accent2 9 4" xfId="2998"/>
    <cellStyle name="40% - Accent2 9 4 2" xfId="8888"/>
    <cellStyle name="40% - Accent2 9 4 2 2" xfId="20827"/>
    <cellStyle name="40% - Accent2 9 4 3" xfId="14937"/>
    <cellStyle name="40% - Accent2 9 5" xfId="6580"/>
    <cellStyle name="40% - Accent2 9 5 2" xfId="18519"/>
    <cellStyle name="40% - Accent2 9 6" xfId="12461"/>
    <cellStyle name="40% - Accent3" xfId="30" builtinId="39" customBuiltin="1"/>
    <cellStyle name="40% - Accent3 10" xfId="535"/>
    <cellStyle name="40% - Accent3 10 2" xfId="944"/>
    <cellStyle name="40% - Accent3 10 2 2" xfId="1283"/>
    <cellStyle name="40% - Accent3 10 2 2 2" xfId="3759"/>
    <cellStyle name="40% - Accent3 10 2 2 2 2" xfId="9649"/>
    <cellStyle name="40% - Accent3 10 2 2 2 2 2" xfId="21588"/>
    <cellStyle name="40% - Accent3 10 2 2 2 3" xfId="15698"/>
    <cellStyle name="40% - Accent3 10 2 2 3" xfId="7341"/>
    <cellStyle name="40% - Accent3 10 2 2 3 2" xfId="19280"/>
    <cellStyle name="40% - Accent3 10 2 2 4" xfId="13222"/>
    <cellStyle name="40% - Accent3 10 2 3" xfId="3421"/>
    <cellStyle name="40% - Accent3 10 2 3 2" xfId="9311"/>
    <cellStyle name="40% - Accent3 10 2 3 2 2" xfId="21250"/>
    <cellStyle name="40% - Accent3 10 2 3 3" xfId="15360"/>
    <cellStyle name="40% - Accent3 10 2 4" xfId="7003"/>
    <cellStyle name="40% - Accent3 10 2 4 2" xfId="18942"/>
    <cellStyle name="40% - Accent3 10 2 5" xfId="12884"/>
    <cellStyle name="40% - Accent3 10 3" xfId="1282"/>
    <cellStyle name="40% - Accent3 10 3 2" xfId="3758"/>
    <cellStyle name="40% - Accent3 10 3 2 2" xfId="9648"/>
    <cellStyle name="40% - Accent3 10 3 2 2 2" xfId="21587"/>
    <cellStyle name="40% - Accent3 10 3 2 3" xfId="15697"/>
    <cellStyle name="40% - Accent3 10 3 3" xfId="7340"/>
    <cellStyle name="40% - Accent3 10 3 3 2" xfId="19279"/>
    <cellStyle name="40% - Accent3 10 3 4" xfId="13221"/>
    <cellStyle name="40% - Accent3 10 4" xfId="3013"/>
    <cellStyle name="40% - Accent3 10 4 2" xfId="8903"/>
    <cellStyle name="40% - Accent3 10 4 2 2" xfId="20842"/>
    <cellStyle name="40% - Accent3 10 4 3" xfId="14952"/>
    <cellStyle name="40% - Accent3 10 5" xfId="6595"/>
    <cellStyle name="40% - Accent3 10 5 2" xfId="18534"/>
    <cellStyle name="40% - Accent3 10 6" xfId="12476"/>
    <cellStyle name="40% - Accent3 11" xfId="348"/>
    <cellStyle name="40% - Accent3 11 2" xfId="802"/>
    <cellStyle name="40% - Accent3 11 2 2" xfId="1285"/>
    <cellStyle name="40% - Accent3 11 2 2 2" xfId="3761"/>
    <cellStyle name="40% - Accent3 11 2 2 2 2" xfId="9651"/>
    <cellStyle name="40% - Accent3 11 2 2 2 2 2" xfId="21590"/>
    <cellStyle name="40% - Accent3 11 2 2 2 3" xfId="15700"/>
    <cellStyle name="40% - Accent3 11 2 2 3" xfId="7343"/>
    <cellStyle name="40% - Accent3 11 2 2 3 2" xfId="19282"/>
    <cellStyle name="40% - Accent3 11 2 2 4" xfId="13224"/>
    <cellStyle name="40% - Accent3 11 2 3" xfId="3279"/>
    <cellStyle name="40% - Accent3 11 2 3 2" xfId="9169"/>
    <cellStyle name="40% - Accent3 11 2 3 2 2" xfId="21108"/>
    <cellStyle name="40% - Accent3 11 2 3 3" xfId="15218"/>
    <cellStyle name="40% - Accent3 11 2 4" xfId="6861"/>
    <cellStyle name="40% - Accent3 11 2 4 2" xfId="18800"/>
    <cellStyle name="40% - Accent3 11 2 5" xfId="12742"/>
    <cellStyle name="40% - Accent3 11 3" xfId="1284"/>
    <cellStyle name="40% - Accent3 11 3 2" xfId="3760"/>
    <cellStyle name="40% - Accent3 11 3 2 2" xfId="9650"/>
    <cellStyle name="40% - Accent3 11 3 2 2 2" xfId="21589"/>
    <cellStyle name="40% - Accent3 11 3 2 3" xfId="15699"/>
    <cellStyle name="40% - Accent3 11 3 3" xfId="7342"/>
    <cellStyle name="40% - Accent3 11 3 3 2" xfId="19281"/>
    <cellStyle name="40% - Accent3 11 3 4" xfId="13223"/>
    <cellStyle name="40% - Accent3 11 4" xfId="2872"/>
    <cellStyle name="40% - Accent3 11 4 2" xfId="8762"/>
    <cellStyle name="40% - Accent3 11 4 2 2" xfId="20701"/>
    <cellStyle name="40% - Accent3 11 4 3" xfId="14811"/>
    <cellStyle name="40% - Accent3 11 5" xfId="6454"/>
    <cellStyle name="40% - Accent3 11 5 2" xfId="18393"/>
    <cellStyle name="40% - Accent3 11 6" xfId="12323"/>
    <cellStyle name="40% - Accent3 12" xfId="551"/>
    <cellStyle name="40% - Accent3 12 2" xfId="1286"/>
    <cellStyle name="40% - Accent3 12 2 2" xfId="3762"/>
    <cellStyle name="40% - Accent3 12 2 2 2" xfId="9652"/>
    <cellStyle name="40% - Accent3 12 2 2 2 2" xfId="21591"/>
    <cellStyle name="40% - Accent3 12 2 2 3" xfId="15701"/>
    <cellStyle name="40% - Accent3 12 2 3" xfId="7344"/>
    <cellStyle name="40% - Accent3 12 2 3 2" xfId="19283"/>
    <cellStyle name="40% - Accent3 12 2 4" xfId="13225"/>
    <cellStyle name="40% - Accent3 12 3" xfId="3028"/>
    <cellStyle name="40% - Accent3 12 3 2" xfId="8918"/>
    <cellStyle name="40% - Accent3 12 3 2 2" xfId="20857"/>
    <cellStyle name="40% - Accent3 12 3 3" xfId="14967"/>
    <cellStyle name="40% - Accent3 12 4" xfId="6610"/>
    <cellStyle name="40% - Accent3 12 4 2" xfId="18549"/>
    <cellStyle name="40% - Accent3 12 5" xfId="12491"/>
    <cellStyle name="40% - Accent3 13" xfId="2627"/>
    <cellStyle name="40% - Accent3 13 2" xfId="8517"/>
    <cellStyle name="40% - Accent3 13 2 2" xfId="20456"/>
    <cellStyle name="40% - Accent3 13 3" xfId="14566"/>
    <cellStyle name="40% - Accent3 14" xfId="6209"/>
    <cellStyle name="40% - Accent3 14 2" xfId="18148"/>
    <cellStyle name="40% - Accent3 15" xfId="12105"/>
    <cellStyle name="40% - Accent3 2" xfId="61"/>
    <cellStyle name="40% - Accent3 2 2" xfId="148"/>
    <cellStyle name="40% - Accent3 2 2 2" xfId="262"/>
    <cellStyle name="40% - Accent3 2 2 2 2" xfId="738"/>
    <cellStyle name="40% - Accent3 2 2 2 2 2" xfId="1290"/>
    <cellStyle name="40% - Accent3 2 2 2 2 2 2" xfId="3766"/>
    <cellStyle name="40% - Accent3 2 2 2 2 2 2 2" xfId="9656"/>
    <cellStyle name="40% - Accent3 2 2 2 2 2 2 2 2" xfId="21595"/>
    <cellStyle name="40% - Accent3 2 2 2 2 2 2 3" xfId="15705"/>
    <cellStyle name="40% - Accent3 2 2 2 2 2 3" xfId="7348"/>
    <cellStyle name="40% - Accent3 2 2 2 2 2 3 2" xfId="19287"/>
    <cellStyle name="40% - Accent3 2 2 2 2 2 4" xfId="13229"/>
    <cellStyle name="40% - Accent3 2 2 2 2 3" xfId="3215"/>
    <cellStyle name="40% - Accent3 2 2 2 2 3 2" xfId="9105"/>
    <cellStyle name="40% - Accent3 2 2 2 2 3 2 2" xfId="21044"/>
    <cellStyle name="40% - Accent3 2 2 2 2 3 3" xfId="15154"/>
    <cellStyle name="40% - Accent3 2 2 2 2 4" xfId="6797"/>
    <cellStyle name="40% - Accent3 2 2 2 2 4 2" xfId="18736"/>
    <cellStyle name="40% - Accent3 2 2 2 2 5" xfId="12678"/>
    <cellStyle name="40% - Accent3 2 2 2 3" xfId="1289"/>
    <cellStyle name="40% - Accent3 2 2 2 3 2" xfId="3765"/>
    <cellStyle name="40% - Accent3 2 2 2 3 2 2" xfId="9655"/>
    <cellStyle name="40% - Accent3 2 2 2 3 2 2 2" xfId="21594"/>
    <cellStyle name="40% - Accent3 2 2 2 3 2 3" xfId="15704"/>
    <cellStyle name="40% - Accent3 2 2 2 3 3" xfId="7347"/>
    <cellStyle name="40% - Accent3 2 2 2 3 3 2" xfId="19286"/>
    <cellStyle name="40% - Accent3 2 2 2 3 4" xfId="13228"/>
    <cellStyle name="40% - Accent3 2 2 2 4" xfId="2809"/>
    <cellStyle name="40% - Accent3 2 2 2 4 2" xfId="8699"/>
    <cellStyle name="40% - Accent3 2 2 2 4 2 2" xfId="20638"/>
    <cellStyle name="40% - Accent3 2 2 2 4 3" xfId="14748"/>
    <cellStyle name="40% - Accent3 2 2 2 5" xfId="6391"/>
    <cellStyle name="40% - Accent3 2 2 2 5 2" xfId="18330"/>
    <cellStyle name="40% - Accent3 2 2 2 6" xfId="12278"/>
    <cellStyle name="40% - Accent3 2 2 3" xfId="399"/>
    <cellStyle name="40% - Accent3 2 2 3 2" xfId="840"/>
    <cellStyle name="40% - Accent3 2 2 3 2 2" xfId="1292"/>
    <cellStyle name="40% - Accent3 2 2 3 2 2 2" xfId="3768"/>
    <cellStyle name="40% - Accent3 2 2 3 2 2 2 2" xfId="9658"/>
    <cellStyle name="40% - Accent3 2 2 3 2 2 2 2 2" xfId="21597"/>
    <cellStyle name="40% - Accent3 2 2 3 2 2 2 3" xfId="15707"/>
    <cellStyle name="40% - Accent3 2 2 3 2 2 3" xfId="7350"/>
    <cellStyle name="40% - Accent3 2 2 3 2 2 3 2" xfId="19289"/>
    <cellStyle name="40% - Accent3 2 2 3 2 2 4" xfId="13231"/>
    <cellStyle name="40% - Accent3 2 2 3 2 3" xfId="3317"/>
    <cellStyle name="40% - Accent3 2 2 3 2 3 2" xfId="9207"/>
    <cellStyle name="40% - Accent3 2 2 3 2 3 2 2" xfId="21146"/>
    <cellStyle name="40% - Accent3 2 2 3 2 3 3" xfId="15256"/>
    <cellStyle name="40% - Accent3 2 2 3 2 4" xfId="6899"/>
    <cellStyle name="40% - Accent3 2 2 3 2 4 2" xfId="18838"/>
    <cellStyle name="40% - Accent3 2 2 3 2 5" xfId="12780"/>
    <cellStyle name="40% - Accent3 2 2 3 3" xfId="1291"/>
    <cellStyle name="40% - Accent3 2 2 3 3 2" xfId="3767"/>
    <cellStyle name="40% - Accent3 2 2 3 3 2 2" xfId="9657"/>
    <cellStyle name="40% - Accent3 2 2 3 3 2 2 2" xfId="21596"/>
    <cellStyle name="40% - Accent3 2 2 3 3 2 3" xfId="15706"/>
    <cellStyle name="40% - Accent3 2 2 3 3 3" xfId="7349"/>
    <cellStyle name="40% - Accent3 2 2 3 3 3 2" xfId="19288"/>
    <cellStyle name="40% - Accent3 2 2 3 3 4" xfId="13230"/>
    <cellStyle name="40% - Accent3 2 2 3 4" xfId="2910"/>
    <cellStyle name="40% - Accent3 2 2 3 4 2" xfId="8800"/>
    <cellStyle name="40% - Accent3 2 2 3 4 2 2" xfId="20739"/>
    <cellStyle name="40% - Accent3 2 2 3 4 3" xfId="14849"/>
    <cellStyle name="40% - Accent3 2 2 3 5" xfId="6492"/>
    <cellStyle name="40% - Accent3 2 2 3 5 2" xfId="18431"/>
    <cellStyle name="40% - Accent3 2 2 3 6" xfId="12366"/>
    <cellStyle name="40% - Accent3 2 2 4" xfId="627"/>
    <cellStyle name="40% - Accent3 2 2 4 2" xfId="1293"/>
    <cellStyle name="40% - Accent3 2 2 4 2 2" xfId="3769"/>
    <cellStyle name="40% - Accent3 2 2 4 2 2 2" xfId="9659"/>
    <cellStyle name="40% - Accent3 2 2 4 2 2 2 2" xfId="21598"/>
    <cellStyle name="40% - Accent3 2 2 4 2 2 3" xfId="15708"/>
    <cellStyle name="40% - Accent3 2 2 4 2 3" xfId="7351"/>
    <cellStyle name="40% - Accent3 2 2 4 2 3 2" xfId="19290"/>
    <cellStyle name="40% - Accent3 2 2 4 2 4" xfId="13232"/>
    <cellStyle name="40% - Accent3 2 2 4 3" xfId="3104"/>
    <cellStyle name="40% - Accent3 2 2 4 3 2" xfId="8994"/>
    <cellStyle name="40% - Accent3 2 2 4 3 2 2" xfId="20933"/>
    <cellStyle name="40% - Accent3 2 2 4 3 3" xfId="15043"/>
    <cellStyle name="40% - Accent3 2 2 4 4" xfId="6686"/>
    <cellStyle name="40% - Accent3 2 2 4 4 2" xfId="18625"/>
    <cellStyle name="40% - Accent3 2 2 4 5" xfId="12567"/>
    <cellStyle name="40% - Accent3 2 2 5" xfId="1288"/>
    <cellStyle name="40% - Accent3 2 2 5 2" xfId="3764"/>
    <cellStyle name="40% - Accent3 2 2 5 2 2" xfId="9654"/>
    <cellStyle name="40% - Accent3 2 2 5 2 2 2" xfId="21593"/>
    <cellStyle name="40% - Accent3 2 2 5 2 3" xfId="15703"/>
    <cellStyle name="40% - Accent3 2 2 5 3" xfId="7346"/>
    <cellStyle name="40% - Accent3 2 2 5 3 2" xfId="19285"/>
    <cellStyle name="40% - Accent3 2 2 5 4" xfId="13227"/>
    <cellStyle name="40% - Accent3 2 2 6" xfId="2698"/>
    <cellStyle name="40% - Accent3 2 2 6 2" xfId="8588"/>
    <cellStyle name="40% - Accent3 2 2 6 2 2" xfId="20527"/>
    <cellStyle name="40% - Accent3 2 2 6 3" xfId="14637"/>
    <cellStyle name="40% - Accent3 2 2 7" xfId="6280"/>
    <cellStyle name="40% - Accent3 2 2 7 2" xfId="18219"/>
    <cellStyle name="40% - Accent3 2 2 8" xfId="12183"/>
    <cellStyle name="40% - Accent3 2 3" xfId="212"/>
    <cellStyle name="40% - Accent3 2 3 2" xfId="469"/>
    <cellStyle name="40% - Accent3 2 3 2 2" xfId="879"/>
    <cellStyle name="40% - Accent3 2 3 2 2 2" xfId="1296"/>
    <cellStyle name="40% - Accent3 2 3 2 2 2 2" xfId="3772"/>
    <cellStyle name="40% - Accent3 2 3 2 2 2 2 2" xfId="9662"/>
    <cellStyle name="40% - Accent3 2 3 2 2 2 2 2 2" xfId="21601"/>
    <cellStyle name="40% - Accent3 2 3 2 2 2 2 3" xfId="15711"/>
    <cellStyle name="40% - Accent3 2 3 2 2 2 3" xfId="7354"/>
    <cellStyle name="40% - Accent3 2 3 2 2 2 3 2" xfId="19293"/>
    <cellStyle name="40% - Accent3 2 3 2 2 2 4" xfId="13235"/>
    <cellStyle name="40% - Accent3 2 3 2 2 3" xfId="3356"/>
    <cellStyle name="40% - Accent3 2 3 2 2 3 2" xfId="9246"/>
    <cellStyle name="40% - Accent3 2 3 2 2 3 2 2" xfId="21185"/>
    <cellStyle name="40% - Accent3 2 3 2 2 3 3" xfId="15295"/>
    <cellStyle name="40% - Accent3 2 3 2 2 4" xfId="6938"/>
    <cellStyle name="40% - Accent3 2 3 2 2 4 2" xfId="18877"/>
    <cellStyle name="40% - Accent3 2 3 2 2 5" xfId="12819"/>
    <cellStyle name="40% - Accent3 2 3 2 3" xfId="1295"/>
    <cellStyle name="40% - Accent3 2 3 2 3 2" xfId="3771"/>
    <cellStyle name="40% - Accent3 2 3 2 3 2 2" xfId="9661"/>
    <cellStyle name="40% - Accent3 2 3 2 3 2 2 2" xfId="21600"/>
    <cellStyle name="40% - Accent3 2 3 2 3 2 3" xfId="15710"/>
    <cellStyle name="40% - Accent3 2 3 2 3 3" xfId="7353"/>
    <cellStyle name="40% - Accent3 2 3 2 3 3 2" xfId="19292"/>
    <cellStyle name="40% - Accent3 2 3 2 3 4" xfId="13234"/>
    <cellStyle name="40% - Accent3 2 3 2 4" xfId="2948"/>
    <cellStyle name="40% - Accent3 2 3 2 4 2" xfId="8838"/>
    <cellStyle name="40% - Accent3 2 3 2 4 2 2" xfId="20777"/>
    <cellStyle name="40% - Accent3 2 3 2 4 3" xfId="14887"/>
    <cellStyle name="40% - Accent3 2 3 2 5" xfId="6530"/>
    <cellStyle name="40% - Accent3 2 3 2 5 2" xfId="18469"/>
    <cellStyle name="40% - Accent3 2 3 2 6" xfId="12411"/>
    <cellStyle name="40% - Accent3 2 3 3" xfId="688"/>
    <cellStyle name="40% - Accent3 2 3 3 2" xfId="1297"/>
    <cellStyle name="40% - Accent3 2 3 3 2 2" xfId="3773"/>
    <cellStyle name="40% - Accent3 2 3 3 2 2 2" xfId="9663"/>
    <cellStyle name="40% - Accent3 2 3 3 2 2 2 2" xfId="21602"/>
    <cellStyle name="40% - Accent3 2 3 3 2 2 3" xfId="15712"/>
    <cellStyle name="40% - Accent3 2 3 3 2 3" xfId="7355"/>
    <cellStyle name="40% - Accent3 2 3 3 2 3 2" xfId="19294"/>
    <cellStyle name="40% - Accent3 2 3 3 2 4" xfId="13236"/>
    <cellStyle name="40% - Accent3 2 3 3 3" xfId="3165"/>
    <cellStyle name="40% - Accent3 2 3 3 3 2" xfId="9055"/>
    <cellStyle name="40% - Accent3 2 3 3 3 2 2" xfId="20994"/>
    <cellStyle name="40% - Accent3 2 3 3 3 3" xfId="15104"/>
    <cellStyle name="40% - Accent3 2 3 3 4" xfId="6747"/>
    <cellStyle name="40% - Accent3 2 3 3 4 2" xfId="18686"/>
    <cellStyle name="40% - Accent3 2 3 3 5" xfId="12628"/>
    <cellStyle name="40% - Accent3 2 3 4" xfId="1294"/>
    <cellStyle name="40% - Accent3 2 3 4 2" xfId="3770"/>
    <cellStyle name="40% - Accent3 2 3 4 2 2" xfId="9660"/>
    <cellStyle name="40% - Accent3 2 3 4 2 2 2" xfId="21599"/>
    <cellStyle name="40% - Accent3 2 3 4 2 3" xfId="15709"/>
    <cellStyle name="40% - Accent3 2 3 4 3" xfId="7352"/>
    <cellStyle name="40% - Accent3 2 3 4 3 2" xfId="19291"/>
    <cellStyle name="40% - Accent3 2 3 4 4" xfId="13233"/>
    <cellStyle name="40% - Accent3 2 3 5" xfId="2759"/>
    <cellStyle name="40% - Accent3 2 3 5 2" xfId="8649"/>
    <cellStyle name="40% - Accent3 2 3 5 2 2" xfId="20588"/>
    <cellStyle name="40% - Accent3 2 3 5 3" xfId="14698"/>
    <cellStyle name="40% - Accent3 2 3 6" xfId="6341"/>
    <cellStyle name="40% - Accent3 2 3 6 2" xfId="18280"/>
    <cellStyle name="40% - Accent3 2 3 7" xfId="12234"/>
    <cellStyle name="40% - Accent3 2 4" xfId="370"/>
    <cellStyle name="40% - Accent3 2 4 2" xfId="815"/>
    <cellStyle name="40% - Accent3 2 4 2 2" xfId="1299"/>
    <cellStyle name="40% - Accent3 2 4 2 2 2" xfId="3775"/>
    <cellStyle name="40% - Accent3 2 4 2 2 2 2" xfId="9665"/>
    <cellStyle name="40% - Accent3 2 4 2 2 2 2 2" xfId="21604"/>
    <cellStyle name="40% - Accent3 2 4 2 2 2 3" xfId="15714"/>
    <cellStyle name="40% - Accent3 2 4 2 2 3" xfId="7357"/>
    <cellStyle name="40% - Accent3 2 4 2 2 3 2" xfId="19296"/>
    <cellStyle name="40% - Accent3 2 4 2 2 4" xfId="13238"/>
    <cellStyle name="40% - Accent3 2 4 2 3" xfId="3292"/>
    <cellStyle name="40% - Accent3 2 4 2 3 2" xfId="9182"/>
    <cellStyle name="40% - Accent3 2 4 2 3 2 2" xfId="21121"/>
    <cellStyle name="40% - Accent3 2 4 2 3 3" xfId="15231"/>
    <cellStyle name="40% - Accent3 2 4 2 4" xfId="6874"/>
    <cellStyle name="40% - Accent3 2 4 2 4 2" xfId="18813"/>
    <cellStyle name="40% - Accent3 2 4 2 5" xfId="12755"/>
    <cellStyle name="40% - Accent3 2 4 3" xfId="1298"/>
    <cellStyle name="40% - Accent3 2 4 3 2" xfId="3774"/>
    <cellStyle name="40% - Accent3 2 4 3 2 2" xfId="9664"/>
    <cellStyle name="40% - Accent3 2 4 3 2 2 2" xfId="21603"/>
    <cellStyle name="40% - Accent3 2 4 3 2 3" xfId="15713"/>
    <cellStyle name="40% - Accent3 2 4 3 3" xfId="7356"/>
    <cellStyle name="40% - Accent3 2 4 3 3 2" xfId="19295"/>
    <cellStyle name="40% - Accent3 2 4 3 4" xfId="13237"/>
    <cellStyle name="40% - Accent3 2 4 4" xfId="2885"/>
    <cellStyle name="40% - Accent3 2 4 4 2" xfId="8775"/>
    <cellStyle name="40% - Accent3 2 4 4 2 2" xfId="20714"/>
    <cellStyle name="40% - Accent3 2 4 4 3" xfId="14824"/>
    <cellStyle name="40% - Accent3 2 4 5" xfId="6467"/>
    <cellStyle name="40% - Accent3 2 4 5 2" xfId="18406"/>
    <cellStyle name="40% - Accent3 2 4 6" xfId="12339"/>
    <cellStyle name="40% - Accent3 2 5" xfId="573"/>
    <cellStyle name="40% - Accent3 2 5 2" xfId="1300"/>
    <cellStyle name="40% - Accent3 2 5 2 2" xfId="3776"/>
    <cellStyle name="40% - Accent3 2 5 2 2 2" xfId="9666"/>
    <cellStyle name="40% - Accent3 2 5 2 2 2 2" xfId="21605"/>
    <cellStyle name="40% - Accent3 2 5 2 2 3" xfId="15715"/>
    <cellStyle name="40% - Accent3 2 5 2 3" xfId="7358"/>
    <cellStyle name="40% - Accent3 2 5 2 3 2" xfId="19297"/>
    <cellStyle name="40% - Accent3 2 5 2 4" xfId="13239"/>
    <cellStyle name="40% - Accent3 2 5 3" xfId="3050"/>
    <cellStyle name="40% - Accent3 2 5 3 2" xfId="8940"/>
    <cellStyle name="40% - Accent3 2 5 3 2 2" xfId="20879"/>
    <cellStyle name="40% - Accent3 2 5 3 3" xfId="14989"/>
    <cellStyle name="40% - Accent3 2 5 4" xfId="6632"/>
    <cellStyle name="40% - Accent3 2 5 4 2" xfId="18571"/>
    <cellStyle name="40% - Accent3 2 5 5" xfId="12513"/>
    <cellStyle name="40% - Accent3 2 6" xfId="1287"/>
    <cellStyle name="40% - Accent3 2 6 2" xfId="3763"/>
    <cellStyle name="40% - Accent3 2 6 2 2" xfId="9653"/>
    <cellStyle name="40% - Accent3 2 6 2 2 2" xfId="21592"/>
    <cellStyle name="40% - Accent3 2 6 2 3" xfId="15702"/>
    <cellStyle name="40% - Accent3 2 6 3" xfId="7345"/>
    <cellStyle name="40% - Accent3 2 6 3 2" xfId="19284"/>
    <cellStyle name="40% - Accent3 2 6 4" xfId="13226"/>
    <cellStyle name="40% - Accent3 2 7" xfId="2648"/>
    <cellStyle name="40% - Accent3 2 7 2" xfId="8538"/>
    <cellStyle name="40% - Accent3 2 7 2 2" xfId="20477"/>
    <cellStyle name="40% - Accent3 2 7 3" xfId="14587"/>
    <cellStyle name="40% - Accent3 2 8" xfId="6230"/>
    <cellStyle name="40% - Accent3 2 8 2" xfId="18169"/>
    <cellStyle name="40% - Accent3 2 9" xfId="12128"/>
    <cellStyle name="40% - Accent3 3" xfId="126"/>
    <cellStyle name="40% - Accent3 3 2" xfId="240"/>
    <cellStyle name="40% - Accent3 3 2 2" xfId="716"/>
    <cellStyle name="40% - Accent3 3 2 2 2" xfId="1303"/>
    <cellStyle name="40% - Accent3 3 2 2 2 2" xfId="3779"/>
    <cellStyle name="40% - Accent3 3 2 2 2 2 2" xfId="9669"/>
    <cellStyle name="40% - Accent3 3 2 2 2 2 2 2" xfId="21608"/>
    <cellStyle name="40% - Accent3 3 2 2 2 2 3" xfId="15718"/>
    <cellStyle name="40% - Accent3 3 2 2 2 3" xfId="7361"/>
    <cellStyle name="40% - Accent3 3 2 2 2 3 2" xfId="19300"/>
    <cellStyle name="40% - Accent3 3 2 2 2 4" xfId="13242"/>
    <cellStyle name="40% - Accent3 3 2 2 3" xfId="3193"/>
    <cellStyle name="40% - Accent3 3 2 2 3 2" xfId="9083"/>
    <cellStyle name="40% - Accent3 3 2 2 3 2 2" xfId="21022"/>
    <cellStyle name="40% - Accent3 3 2 2 3 3" xfId="15132"/>
    <cellStyle name="40% - Accent3 3 2 2 4" xfId="6775"/>
    <cellStyle name="40% - Accent3 3 2 2 4 2" xfId="18714"/>
    <cellStyle name="40% - Accent3 3 2 2 5" xfId="12656"/>
    <cellStyle name="40% - Accent3 3 2 3" xfId="1302"/>
    <cellStyle name="40% - Accent3 3 2 3 2" xfId="3778"/>
    <cellStyle name="40% - Accent3 3 2 3 2 2" xfId="9668"/>
    <cellStyle name="40% - Accent3 3 2 3 2 2 2" xfId="21607"/>
    <cellStyle name="40% - Accent3 3 2 3 2 3" xfId="15717"/>
    <cellStyle name="40% - Accent3 3 2 3 3" xfId="7360"/>
    <cellStyle name="40% - Accent3 3 2 3 3 2" xfId="19299"/>
    <cellStyle name="40% - Accent3 3 2 3 4" xfId="13241"/>
    <cellStyle name="40% - Accent3 3 2 4" xfId="2787"/>
    <cellStyle name="40% - Accent3 3 2 4 2" xfId="8677"/>
    <cellStyle name="40% - Accent3 3 2 4 2 2" xfId="20616"/>
    <cellStyle name="40% - Accent3 3 2 4 3" xfId="14726"/>
    <cellStyle name="40% - Accent3 3 2 5" xfId="6369"/>
    <cellStyle name="40% - Accent3 3 2 5 2" xfId="18308"/>
    <cellStyle name="40% - Accent3 3 2 6" xfId="12257"/>
    <cellStyle name="40% - Accent3 3 3" xfId="386"/>
    <cellStyle name="40% - Accent3 3 3 2" xfId="827"/>
    <cellStyle name="40% - Accent3 3 3 2 2" xfId="1305"/>
    <cellStyle name="40% - Accent3 3 3 2 2 2" xfId="3781"/>
    <cellStyle name="40% - Accent3 3 3 2 2 2 2" xfId="9671"/>
    <cellStyle name="40% - Accent3 3 3 2 2 2 2 2" xfId="21610"/>
    <cellStyle name="40% - Accent3 3 3 2 2 2 3" xfId="15720"/>
    <cellStyle name="40% - Accent3 3 3 2 2 3" xfId="7363"/>
    <cellStyle name="40% - Accent3 3 3 2 2 3 2" xfId="19302"/>
    <cellStyle name="40% - Accent3 3 3 2 2 4" xfId="13244"/>
    <cellStyle name="40% - Accent3 3 3 2 3" xfId="3304"/>
    <cellStyle name="40% - Accent3 3 3 2 3 2" xfId="9194"/>
    <cellStyle name="40% - Accent3 3 3 2 3 2 2" xfId="21133"/>
    <cellStyle name="40% - Accent3 3 3 2 3 3" xfId="15243"/>
    <cellStyle name="40% - Accent3 3 3 2 4" xfId="6886"/>
    <cellStyle name="40% - Accent3 3 3 2 4 2" xfId="18825"/>
    <cellStyle name="40% - Accent3 3 3 2 5" xfId="12767"/>
    <cellStyle name="40% - Accent3 3 3 3" xfId="1304"/>
    <cellStyle name="40% - Accent3 3 3 3 2" xfId="3780"/>
    <cellStyle name="40% - Accent3 3 3 3 2 2" xfId="9670"/>
    <cellStyle name="40% - Accent3 3 3 3 2 2 2" xfId="21609"/>
    <cellStyle name="40% - Accent3 3 3 3 2 3" xfId="15719"/>
    <cellStyle name="40% - Accent3 3 3 3 3" xfId="7362"/>
    <cellStyle name="40% - Accent3 3 3 3 3 2" xfId="19301"/>
    <cellStyle name="40% - Accent3 3 3 3 4" xfId="13243"/>
    <cellStyle name="40% - Accent3 3 3 4" xfId="2897"/>
    <cellStyle name="40% - Accent3 3 3 4 2" xfId="8787"/>
    <cellStyle name="40% - Accent3 3 3 4 2 2" xfId="20726"/>
    <cellStyle name="40% - Accent3 3 3 4 3" xfId="14836"/>
    <cellStyle name="40% - Accent3 3 3 5" xfId="6479"/>
    <cellStyle name="40% - Accent3 3 3 5 2" xfId="18418"/>
    <cellStyle name="40% - Accent3 3 3 6" xfId="12353"/>
    <cellStyle name="40% - Accent3 3 4" xfId="605"/>
    <cellStyle name="40% - Accent3 3 4 2" xfId="1306"/>
    <cellStyle name="40% - Accent3 3 4 2 2" xfId="3782"/>
    <cellStyle name="40% - Accent3 3 4 2 2 2" xfId="9672"/>
    <cellStyle name="40% - Accent3 3 4 2 2 2 2" xfId="21611"/>
    <cellStyle name="40% - Accent3 3 4 2 2 3" xfId="15721"/>
    <cellStyle name="40% - Accent3 3 4 2 3" xfId="7364"/>
    <cellStyle name="40% - Accent3 3 4 2 3 2" xfId="19303"/>
    <cellStyle name="40% - Accent3 3 4 2 4" xfId="13245"/>
    <cellStyle name="40% - Accent3 3 4 3" xfId="3082"/>
    <cellStyle name="40% - Accent3 3 4 3 2" xfId="8972"/>
    <cellStyle name="40% - Accent3 3 4 3 2 2" xfId="20911"/>
    <cellStyle name="40% - Accent3 3 4 3 3" xfId="15021"/>
    <cellStyle name="40% - Accent3 3 4 4" xfId="6664"/>
    <cellStyle name="40% - Accent3 3 4 4 2" xfId="18603"/>
    <cellStyle name="40% - Accent3 3 4 5" xfId="12545"/>
    <cellStyle name="40% - Accent3 3 5" xfId="1301"/>
    <cellStyle name="40% - Accent3 3 5 2" xfId="3777"/>
    <cellStyle name="40% - Accent3 3 5 2 2" xfId="9667"/>
    <cellStyle name="40% - Accent3 3 5 2 2 2" xfId="21606"/>
    <cellStyle name="40% - Accent3 3 5 2 3" xfId="15716"/>
    <cellStyle name="40% - Accent3 3 5 3" xfId="7359"/>
    <cellStyle name="40% - Accent3 3 5 3 2" xfId="19298"/>
    <cellStyle name="40% - Accent3 3 5 4" xfId="13240"/>
    <cellStyle name="40% - Accent3 3 6" xfId="2676"/>
    <cellStyle name="40% - Accent3 3 6 2" xfId="8566"/>
    <cellStyle name="40% - Accent3 3 6 2 2" xfId="20505"/>
    <cellStyle name="40% - Accent3 3 6 3" xfId="14615"/>
    <cellStyle name="40% - Accent3 3 7" xfId="6258"/>
    <cellStyle name="40% - Accent3 3 7 2" xfId="18197"/>
    <cellStyle name="40% - Accent3 3 8" xfId="12161"/>
    <cellStyle name="40% - Accent3 4" xfId="191"/>
    <cellStyle name="40% - Accent3 4 2" xfId="433"/>
    <cellStyle name="40% - Accent3 4 2 2" xfId="854"/>
    <cellStyle name="40% - Accent3 4 2 2 2" xfId="1309"/>
    <cellStyle name="40% - Accent3 4 2 2 2 2" xfId="3785"/>
    <cellStyle name="40% - Accent3 4 2 2 2 2 2" xfId="9675"/>
    <cellStyle name="40% - Accent3 4 2 2 2 2 2 2" xfId="21614"/>
    <cellStyle name="40% - Accent3 4 2 2 2 2 3" xfId="15724"/>
    <cellStyle name="40% - Accent3 4 2 2 2 3" xfId="7367"/>
    <cellStyle name="40% - Accent3 4 2 2 2 3 2" xfId="19306"/>
    <cellStyle name="40% - Accent3 4 2 2 2 4" xfId="13248"/>
    <cellStyle name="40% - Accent3 4 2 2 3" xfId="3331"/>
    <cellStyle name="40% - Accent3 4 2 2 3 2" xfId="9221"/>
    <cellStyle name="40% - Accent3 4 2 2 3 2 2" xfId="21160"/>
    <cellStyle name="40% - Accent3 4 2 2 3 3" xfId="15270"/>
    <cellStyle name="40% - Accent3 4 2 2 4" xfId="6913"/>
    <cellStyle name="40% - Accent3 4 2 2 4 2" xfId="18852"/>
    <cellStyle name="40% - Accent3 4 2 2 5" xfId="12794"/>
    <cellStyle name="40% - Accent3 4 2 3" xfId="1308"/>
    <cellStyle name="40% - Accent3 4 2 3 2" xfId="3784"/>
    <cellStyle name="40% - Accent3 4 2 3 2 2" xfId="9674"/>
    <cellStyle name="40% - Accent3 4 2 3 2 2 2" xfId="21613"/>
    <cellStyle name="40% - Accent3 4 2 3 2 3" xfId="15723"/>
    <cellStyle name="40% - Accent3 4 2 3 3" xfId="7366"/>
    <cellStyle name="40% - Accent3 4 2 3 3 2" xfId="19305"/>
    <cellStyle name="40% - Accent3 4 2 3 4" xfId="13247"/>
    <cellStyle name="40% - Accent3 4 2 4" xfId="2923"/>
    <cellStyle name="40% - Accent3 4 2 4 2" xfId="8813"/>
    <cellStyle name="40% - Accent3 4 2 4 2 2" xfId="20752"/>
    <cellStyle name="40% - Accent3 4 2 4 3" xfId="14862"/>
    <cellStyle name="40% - Accent3 4 2 5" xfId="6505"/>
    <cellStyle name="40% - Accent3 4 2 5 2" xfId="18444"/>
    <cellStyle name="40% - Accent3 4 2 6" xfId="12383"/>
    <cellStyle name="40% - Accent3 4 3" xfId="667"/>
    <cellStyle name="40% - Accent3 4 3 2" xfId="1310"/>
    <cellStyle name="40% - Accent3 4 3 2 2" xfId="3786"/>
    <cellStyle name="40% - Accent3 4 3 2 2 2" xfId="9676"/>
    <cellStyle name="40% - Accent3 4 3 2 2 2 2" xfId="21615"/>
    <cellStyle name="40% - Accent3 4 3 2 2 3" xfId="15725"/>
    <cellStyle name="40% - Accent3 4 3 2 3" xfId="7368"/>
    <cellStyle name="40% - Accent3 4 3 2 3 2" xfId="19307"/>
    <cellStyle name="40% - Accent3 4 3 2 4" xfId="13249"/>
    <cellStyle name="40% - Accent3 4 3 3" xfId="3144"/>
    <cellStyle name="40% - Accent3 4 3 3 2" xfId="9034"/>
    <cellStyle name="40% - Accent3 4 3 3 2 2" xfId="20973"/>
    <cellStyle name="40% - Accent3 4 3 3 3" xfId="15083"/>
    <cellStyle name="40% - Accent3 4 3 4" xfId="6726"/>
    <cellStyle name="40% - Accent3 4 3 4 2" xfId="18665"/>
    <cellStyle name="40% - Accent3 4 3 5" xfId="12607"/>
    <cellStyle name="40% - Accent3 4 4" xfId="1307"/>
    <cellStyle name="40% - Accent3 4 4 2" xfId="3783"/>
    <cellStyle name="40% - Accent3 4 4 2 2" xfId="9673"/>
    <cellStyle name="40% - Accent3 4 4 2 2 2" xfId="21612"/>
    <cellStyle name="40% - Accent3 4 4 2 3" xfId="15722"/>
    <cellStyle name="40% - Accent3 4 4 3" xfId="7365"/>
    <cellStyle name="40% - Accent3 4 4 3 2" xfId="19304"/>
    <cellStyle name="40% - Accent3 4 4 4" xfId="13246"/>
    <cellStyle name="40% - Accent3 4 5" xfId="2738"/>
    <cellStyle name="40% - Accent3 4 5 2" xfId="8628"/>
    <cellStyle name="40% - Accent3 4 5 2 2" xfId="20567"/>
    <cellStyle name="40% - Accent3 4 5 3" xfId="14677"/>
    <cellStyle name="40% - Accent3 4 6" xfId="6320"/>
    <cellStyle name="40% - Accent3 4 6 2" xfId="18259"/>
    <cellStyle name="40% - Accent3 4 7" xfId="12213"/>
    <cellStyle name="40% - Accent3 5" xfId="456"/>
    <cellStyle name="40% - Accent3 5 2" xfId="866"/>
    <cellStyle name="40% - Accent3 5 2 2" xfId="1312"/>
    <cellStyle name="40% - Accent3 5 2 2 2" xfId="3788"/>
    <cellStyle name="40% - Accent3 5 2 2 2 2" xfId="9678"/>
    <cellStyle name="40% - Accent3 5 2 2 2 2 2" xfId="21617"/>
    <cellStyle name="40% - Accent3 5 2 2 2 3" xfId="15727"/>
    <cellStyle name="40% - Accent3 5 2 2 3" xfId="7370"/>
    <cellStyle name="40% - Accent3 5 2 2 3 2" xfId="19309"/>
    <cellStyle name="40% - Accent3 5 2 2 4" xfId="13251"/>
    <cellStyle name="40% - Accent3 5 2 3" xfId="3343"/>
    <cellStyle name="40% - Accent3 5 2 3 2" xfId="9233"/>
    <cellStyle name="40% - Accent3 5 2 3 2 2" xfId="21172"/>
    <cellStyle name="40% - Accent3 5 2 3 3" xfId="15282"/>
    <cellStyle name="40% - Accent3 5 2 4" xfId="6925"/>
    <cellStyle name="40% - Accent3 5 2 4 2" xfId="18864"/>
    <cellStyle name="40% - Accent3 5 2 5" xfId="12806"/>
    <cellStyle name="40% - Accent3 5 3" xfId="1311"/>
    <cellStyle name="40% - Accent3 5 3 2" xfId="3787"/>
    <cellStyle name="40% - Accent3 5 3 2 2" xfId="9677"/>
    <cellStyle name="40% - Accent3 5 3 2 2 2" xfId="21616"/>
    <cellStyle name="40% - Accent3 5 3 2 3" xfId="15726"/>
    <cellStyle name="40% - Accent3 5 3 3" xfId="7369"/>
    <cellStyle name="40% - Accent3 5 3 3 2" xfId="19308"/>
    <cellStyle name="40% - Accent3 5 3 4" xfId="13250"/>
    <cellStyle name="40% - Accent3 5 4" xfId="2935"/>
    <cellStyle name="40% - Accent3 5 4 2" xfId="8825"/>
    <cellStyle name="40% - Accent3 5 4 2 2" xfId="20764"/>
    <cellStyle name="40% - Accent3 5 4 3" xfId="14874"/>
    <cellStyle name="40% - Accent3 5 5" xfId="6517"/>
    <cellStyle name="40% - Accent3 5 5 2" xfId="18456"/>
    <cellStyle name="40% - Accent3 5 6" xfId="12398"/>
    <cellStyle name="40% - Accent3 6" xfId="483"/>
    <cellStyle name="40% - Accent3 6 2" xfId="892"/>
    <cellStyle name="40% - Accent3 6 2 2" xfId="1314"/>
    <cellStyle name="40% - Accent3 6 2 2 2" xfId="3790"/>
    <cellStyle name="40% - Accent3 6 2 2 2 2" xfId="9680"/>
    <cellStyle name="40% - Accent3 6 2 2 2 2 2" xfId="21619"/>
    <cellStyle name="40% - Accent3 6 2 2 2 3" xfId="15729"/>
    <cellStyle name="40% - Accent3 6 2 2 3" xfId="7372"/>
    <cellStyle name="40% - Accent3 6 2 2 3 2" xfId="19311"/>
    <cellStyle name="40% - Accent3 6 2 2 4" xfId="13253"/>
    <cellStyle name="40% - Accent3 6 2 3" xfId="3369"/>
    <cellStyle name="40% - Accent3 6 2 3 2" xfId="9259"/>
    <cellStyle name="40% - Accent3 6 2 3 2 2" xfId="21198"/>
    <cellStyle name="40% - Accent3 6 2 3 3" xfId="15308"/>
    <cellStyle name="40% - Accent3 6 2 4" xfId="6951"/>
    <cellStyle name="40% - Accent3 6 2 4 2" xfId="18890"/>
    <cellStyle name="40% - Accent3 6 2 5" xfId="12832"/>
    <cellStyle name="40% - Accent3 6 3" xfId="1313"/>
    <cellStyle name="40% - Accent3 6 3 2" xfId="3789"/>
    <cellStyle name="40% - Accent3 6 3 2 2" xfId="9679"/>
    <cellStyle name="40% - Accent3 6 3 2 2 2" xfId="21618"/>
    <cellStyle name="40% - Accent3 6 3 2 3" xfId="15728"/>
    <cellStyle name="40% - Accent3 6 3 3" xfId="7371"/>
    <cellStyle name="40% - Accent3 6 3 3 2" xfId="19310"/>
    <cellStyle name="40% - Accent3 6 3 4" xfId="13252"/>
    <cellStyle name="40% - Accent3 6 4" xfId="2961"/>
    <cellStyle name="40% - Accent3 6 4 2" xfId="8851"/>
    <cellStyle name="40% - Accent3 6 4 2 2" xfId="20790"/>
    <cellStyle name="40% - Accent3 6 4 3" xfId="14900"/>
    <cellStyle name="40% - Accent3 6 5" xfId="6543"/>
    <cellStyle name="40% - Accent3 6 5 2" xfId="18482"/>
    <cellStyle name="40% - Accent3 6 6" xfId="12424"/>
    <cellStyle name="40% - Accent3 7" xfId="496"/>
    <cellStyle name="40% - Accent3 7 2" xfId="905"/>
    <cellStyle name="40% - Accent3 7 2 2" xfId="1316"/>
    <cellStyle name="40% - Accent3 7 2 2 2" xfId="3792"/>
    <cellStyle name="40% - Accent3 7 2 2 2 2" xfId="9682"/>
    <cellStyle name="40% - Accent3 7 2 2 2 2 2" xfId="21621"/>
    <cellStyle name="40% - Accent3 7 2 2 2 3" xfId="15731"/>
    <cellStyle name="40% - Accent3 7 2 2 3" xfId="7374"/>
    <cellStyle name="40% - Accent3 7 2 2 3 2" xfId="19313"/>
    <cellStyle name="40% - Accent3 7 2 2 4" xfId="13255"/>
    <cellStyle name="40% - Accent3 7 2 3" xfId="3382"/>
    <cellStyle name="40% - Accent3 7 2 3 2" xfId="9272"/>
    <cellStyle name="40% - Accent3 7 2 3 2 2" xfId="21211"/>
    <cellStyle name="40% - Accent3 7 2 3 3" xfId="15321"/>
    <cellStyle name="40% - Accent3 7 2 4" xfId="6964"/>
    <cellStyle name="40% - Accent3 7 2 4 2" xfId="18903"/>
    <cellStyle name="40% - Accent3 7 2 5" xfId="12845"/>
    <cellStyle name="40% - Accent3 7 3" xfId="1315"/>
    <cellStyle name="40% - Accent3 7 3 2" xfId="3791"/>
    <cellStyle name="40% - Accent3 7 3 2 2" xfId="9681"/>
    <cellStyle name="40% - Accent3 7 3 2 2 2" xfId="21620"/>
    <cellStyle name="40% - Accent3 7 3 2 3" xfId="15730"/>
    <cellStyle name="40% - Accent3 7 3 3" xfId="7373"/>
    <cellStyle name="40% - Accent3 7 3 3 2" xfId="19312"/>
    <cellStyle name="40% - Accent3 7 3 4" xfId="13254"/>
    <cellStyle name="40% - Accent3 7 4" xfId="2974"/>
    <cellStyle name="40% - Accent3 7 4 2" xfId="8864"/>
    <cellStyle name="40% - Accent3 7 4 2 2" xfId="20803"/>
    <cellStyle name="40% - Accent3 7 4 3" xfId="14913"/>
    <cellStyle name="40% - Accent3 7 5" xfId="6556"/>
    <cellStyle name="40% - Accent3 7 5 2" xfId="18495"/>
    <cellStyle name="40% - Accent3 7 6" xfId="12437"/>
    <cellStyle name="40% - Accent3 8" xfId="509"/>
    <cellStyle name="40% - Accent3 8 2" xfId="918"/>
    <cellStyle name="40% - Accent3 8 2 2" xfId="1318"/>
    <cellStyle name="40% - Accent3 8 2 2 2" xfId="3794"/>
    <cellStyle name="40% - Accent3 8 2 2 2 2" xfId="9684"/>
    <cellStyle name="40% - Accent3 8 2 2 2 2 2" xfId="21623"/>
    <cellStyle name="40% - Accent3 8 2 2 2 3" xfId="15733"/>
    <cellStyle name="40% - Accent3 8 2 2 3" xfId="7376"/>
    <cellStyle name="40% - Accent3 8 2 2 3 2" xfId="19315"/>
    <cellStyle name="40% - Accent3 8 2 2 4" xfId="13257"/>
    <cellStyle name="40% - Accent3 8 2 3" xfId="3395"/>
    <cellStyle name="40% - Accent3 8 2 3 2" xfId="9285"/>
    <cellStyle name="40% - Accent3 8 2 3 2 2" xfId="21224"/>
    <cellStyle name="40% - Accent3 8 2 3 3" xfId="15334"/>
    <cellStyle name="40% - Accent3 8 2 4" xfId="6977"/>
    <cellStyle name="40% - Accent3 8 2 4 2" xfId="18916"/>
    <cellStyle name="40% - Accent3 8 2 5" xfId="12858"/>
    <cellStyle name="40% - Accent3 8 3" xfId="1317"/>
    <cellStyle name="40% - Accent3 8 3 2" xfId="3793"/>
    <cellStyle name="40% - Accent3 8 3 2 2" xfId="9683"/>
    <cellStyle name="40% - Accent3 8 3 2 2 2" xfId="21622"/>
    <cellStyle name="40% - Accent3 8 3 2 3" xfId="15732"/>
    <cellStyle name="40% - Accent3 8 3 3" xfId="7375"/>
    <cellStyle name="40% - Accent3 8 3 3 2" xfId="19314"/>
    <cellStyle name="40% - Accent3 8 3 4" xfId="13256"/>
    <cellStyle name="40% - Accent3 8 4" xfId="2987"/>
    <cellStyle name="40% - Accent3 8 4 2" xfId="8877"/>
    <cellStyle name="40% - Accent3 8 4 2 2" xfId="20816"/>
    <cellStyle name="40% - Accent3 8 4 3" xfId="14926"/>
    <cellStyle name="40% - Accent3 8 5" xfId="6569"/>
    <cellStyle name="40% - Accent3 8 5 2" xfId="18508"/>
    <cellStyle name="40% - Accent3 8 6" xfId="12450"/>
    <cellStyle name="40% - Accent3 9" xfId="522"/>
    <cellStyle name="40% - Accent3 9 2" xfId="931"/>
    <cellStyle name="40% - Accent3 9 2 2" xfId="1320"/>
    <cellStyle name="40% - Accent3 9 2 2 2" xfId="3796"/>
    <cellStyle name="40% - Accent3 9 2 2 2 2" xfId="9686"/>
    <cellStyle name="40% - Accent3 9 2 2 2 2 2" xfId="21625"/>
    <cellStyle name="40% - Accent3 9 2 2 2 3" xfId="15735"/>
    <cellStyle name="40% - Accent3 9 2 2 3" xfId="7378"/>
    <cellStyle name="40% - Accent3 9 2 2 3 2" xfId="19317"/>
    <cellStyle name="40% - Accent3 9 2 2 4" xfId="13259"/>
    <cellStyle name="40% - Accent3 9 2 3" xfId="3408"/>
    <cellStyle name="40% - Accent3 9 2 3 2" xfId="9298"/>
    <cellStyle name="40% - Accent3 9 2 3 2 2" xfId="21237"/>
    <cellStyle name="40% - Accent3 9 2 3 3" xfId="15347"/>
    <cellStyle name="40% - Accent3 9 2 4" xfId="6990"/>
    <cellStyle name="40% - Accent3 9 2 4 2" xfId="18929"/>
    <cellStyle name="40% - Accent3 9 2 5" xfId="12871"/>
    <cellStyle name="40% - Accent3 9 3" xfId="1319"/>
    <cellStyle name="40% - Accent3 9 3 2" xfId="3795"/>
    <cellStyle name="40% - Accent3 9 3 2 2" xfId="9685"/>
    <cellStyle name="40% - Accent3 9 3 2 2 2" xfId="21624"/>
    <cellStyle name="40% - Accent3 9 3 2 3" xfId="15734"/>
    <cellStyle name="40% - Accent3 9 3 3" xfId="7377"/>
    <cellStyle name="40% - Accent3 9 3 3 2" xfId="19316"/>
    <cellStyle name="40% - Accent3 9 3 4" xfId="13258"/>
    <cellStyle name="40% - Accent3 9 4" xfId="3000"/>
    <cellStyle name="40% - Accent3 9 4 2" xfId="8890"/>
    <cellStyle name="40% - Accent3 9 4 2 2" xfId="20829"/>
    <cellStyle name="40% - Accent3 9 4 3" xfId="14939"/>
    <cellStyle name="40% - Accent3 9 5" xfId="6582"/>
    <cellStyle name="40% - Accent3 9 5 2" xfId="18521"/>
    <cellStyle name="40% - Accent3 9 6" xfId="12463"/>
    <cellStyle name="40% - Accent4" xfId="34" builtinId="43" customBuiltin="1"/>
    <cellStyle name="40% - Accent4 10" xfId="537"/>
    <cellStyle name="40% - Accent4 10 2" xfId="946"/>
    <cellStyle name="40% - Accent4 10 2 2" xfId="1322"/>
    <cellStyle name="40% - Accent4 10 2 2 2" xfId="3798"/>
    <cellStyle name="40% - Accent4 10 2 2 2 2" xfId="9688"/>
    <cellStyle name="40% - Accent4 10 2 2 2 2 2" xfId="21627"/>
    <cellStyle name="40% - Accent4 10 2 2 2 3" xfId="15737"/>
    <cellStyle name="40% - Accent4 10 2 2 3" xfId="7380"/>
    <cellStyle name="40% - Accent4 10 2 2 3 2" xfId="19319"/>
    <cellStyle name="40% - Accent4 10 2 2 4" xfId="13261"/>
    <cellStyle name="40% - Accent4 10 2 3" xfId="3423"/>
    <cellStyle name="40% - Accent4 10 2 3 2" xfId="9313"/>
    <cellStyle name="40% - Accent4 10 2 3 2 2" xfId="21252"/>
    <cellStyle name="40% - Accent4 10 2 3 3" xfId="15362"/>
    <cellStyle name="40% - Accent4 10 2 4" xfId="7005"/>
    <cellStyle name="40% - Accent4 10 2 4 2" xfId="18944"/>
    <cellStyle name="40% - Accent4 10 2 5" xfId="12886"/>
    <cellStyle name="40% - Accent4 10 3" xfId="1321"/>
    <cellStyle name="40% - Accent4 10 3 2" xfId="3797"/>
    <cellStyle name="40% - Accent4 10 3 2 2" xfId="9687"/>
    <cellStyle name="40% - Accent4 10 3 2 2 2" xfId="21626"/>
    <cellStyle name="40% - Accent4 10 3 2 3" xfId="15736"/>
    <cellStyle name="40% - Accent4 10 3 3" xfId="7379"/>
    <cellStyle name="40% - Accent4 10 3 3 2" xfId="19318"/>
    <cellStyle name="40% - Accent4 10 3 4" xfId="13260"/>
    <cellStyle name="40% - Accent4 10 4" xfId="3015"/>
    <cellStyle name="40% - Accent4 10 4 2" xfId="8905"/>
    <cellStyle name="40% - Accent4 10 4 2 2" xfId="20844"/>
    <cellStyle name="40% - Accent4 10 4 3" xfId="14954"/>
    <cellStyle name="40% - Accent4 10 5" xfId="6597"/>
    <cellStyle name="40% - Accent4 10 5 2" xfId="18536"/>
    <cellStyle name="40% - Accent4 10 6" xfId="12478"/>
    <cellStyle name="40% - Accent4 11" xfId="352"/>
    <cellStyle name="40% - Accent4 11 2" xfId="804"/>
    <cellStyle name="40% - Accent4 11 2 2" xfId="1324"/>
    <cellStyle name="40% - Accent4 11 2 2 2" xfId="3800"/>
    <cellStyle name="40% - Accent4 11 2 2 2 2" xfId="9690"/>
    <cellStyle name="40% - Accent4 11 2 2 2 2 2" xfId="21629"/>
    <cellStyle name="40% - Accent4 11 2 2 2 3" xfId="15739"/>
    <cellStyle name="40% - Accent4 11 2 2 3" xfId="7382"/>
    <cellStyle name="40% - Accent4 11 2 2 3 2" xfId="19321"/>
    <cellStyle name="40% - Accent4 11 2 2 4" xfId="13263"/>
    <cellStyle name="40% - Accent4 11 2 3" xfId="3281"/>
    <cellStyle name="40% - Accent4 11 2 3 2" xfId="9171"/>
    <cellStyle name="40% - Accent4 11 2 3 2 2" xfId="21110"/>
    <cellStyle name="40% - Accent4 11 2 3 3" xfId="15220"/>
    <cellStyle name="40% - Accent4 11 2 4" xfId="6863"/>
    <cellStyle name="40% - Accent4 11 2 4 2" xfId="18802"/>
    <cellStyle name="40% - Accent4 11 2 5" xfId="12744"/>
    <cellStyle name="40% - Accent4 11 3" xfId="1323"/>
    <cellStyle name="40% - Accent4 11 3 2" xfId="3799"/>
    <cellStyle name="40% - Accent4 11 3 2 2" xfId="9689"/>
    <cellStyle name="40% - Accent4 11 3 2 2 2" xfId="21628"/>
    <cellStyle name="40% - Accent4 11 3 2 3" xfId="15738"/>
    <cellStyle name="40% - Accent4 11 3 3" xfId="7381"/>
    <cellStyle name="40% - Accent4 11 3 3 2" xfId="19320"/>
    <cellStyle name="40% - Accent4 11 3 4" xfId="13262"/>
    <cellStyle name="40% - Accent4 11 4" xfId="2874"/>
    <cellStyle name="40% - Accent4 11 4 2" xfId="8764"/>
    <cellStyle name="40% - Accent4 11 4 2 2" xfId="20703"/>
    <cellStyle name="40% - Accent4 11 4 3" xfId="14813"/>
    <cellStyle name="40% - Accent4 11 5" xfId="6456"/>
    <cellStyle name="40% - Accent4 11 5 2" xfId="18395"/>
    <cellStyle name="40% - Accent4 11 6" xfId="12326"/>
    <cellStyle name="40% - Accent4 12" xfId="554"/>
    <cellStyle name="40% - Accent4 12 2" xfId="1325"/>
    <cellStyle name="40% - Accent4 12 2 2" xfId="3801"/>
    <cellStyle name="40% - Accent4 12 2 2 2" xfId="9691"/>
    <cellStyle name="40% - Accent4 12 2 2 2 2" xfId="21630"/>
    <cellStyle name="40% - Accent4 12 2 2 3" xfId="15740"/>
    <cellStyle name="40% - Accent4 12 2 3" xfId="7383"/>
    <cellStyle name="40% - Accent4 12 2 3 2" xfId="19322"/>
    <cellStyle name="40% - Accent4 12 2 4" xfId="13264"/>
    <cellStyle name="40% - Accent4 12 3" xfId="3031"/>
    <cellStyle name="40% - Accent4 12 3 2" xfId="8921"/>
    <cellStyle name="40% - Accent4 12 3 2 2" xfId="20860"/>
    <cellStyle name="40% - Accent4 12 3 3" xfId="14970"/>
    <cellStyle name="40% - Accent4 12 4" xfId="6613"/>
    <cellStyle name="40% - Accent4 12 4 2" xfId="18552"/>
    <cellStyle name="40% - Accent4 12 5" xfId="12494"/>
    <cellStyle name="40% - Accent4 13" xfId="2629"/>
    <cellStyle name="40% - Accent4 13 2" xfId="8519"/>
    <cellStyle name="40% - Accent4 13 2 2" xfId="20458"/>
    <cellStyle name="40% - Accent4 13 3" xfId="14568"/>
    <cellStyle name="40% - Accent4 14" xfId="6211"/>
    <cellStyle name="40% - Accent4 14 2" xfId="18150"/>
    <cellStyle name="40% - Accent4 15" xfId="12107"/>
    <cellStyle name="40% - Accent4 2" xfId="62"/>
    <cellStyle name="40% - Accent4 2 2" xfId="149"/>
    <cellStyle name="40% - Accent4 2 2 2" xfId="263"/>
    <cellStyle name="40% - Accent4 2 2 2 2" xfId="739"/>
    <cellStyle name="40% - Accent4 2 2 2 2 2" xfId="1329"/>
    <cellStyle name="40% - Accent4 2 2 2 2 2 2" xfId="3805"/>
    <cellStyle name="40% - Accent4 2 2 2 2 2 2 2" xfId="9695"/>
    <cellStyle name="40% - Accent4 2 2 2 2 2 2 2 2" xfId="21634"/>
    <cellStyle name="40% - Accent4 2 2 2 2 2 2 3" xfId="15744"/>
    <cellStyle name="40% - Accent4 2 2 2 2 2 3" xfId="7387"/>
    <cellStyle name="40% - Accent4 2 2 2 2 2 3 2" xfId="19326"/>
    <cellStyle name="40% - Accent4 2 2 2 2 2 4" xfId="13268"/>
    <cellStyle name="40% - Accent4 2 2 2 2 3" xfId="3216"/>
    <cellStyle name="40% - Accent4 2 2 2 2 3 2" xfId="9106"/>
    <cellStyle name="40% - Accent4 2 2 2 2 3 2 2" xfId="21045"/>
    <cellStyle name="40% - Accent4 2 2 2 2 3 3" xfId="15155"/>
    <cellStyle name="40% - Accent4 2 2 2 2 4" xfId="6798"/>
    <cellStyle name="40% - Accent4 2 2 2 2 4 2" xfId="18737"/>
    <cellStyle name="40% - Accent4 2 2 2 2 5" xfId="12679"/>
    <cellStyle name="40% - Accent4 2 2 2 3" xfId="1328"/>
    <cellStyle name="40% - Accent4 2 2 2 3 2" xfId="3804"/>
    <cellStyle name="40% - Accent4 2 2 2 3 2 2" xfId="9694"/>
    <cellStyle name="40% - Accent4 2 2 2 3 2 2 2" xfId="21633"/>
    <cellStyle name="40% - Accent4 2 2 2 3 2 3" xfId="15743"/>
    <cellStyle name="40% - Accent4 2 2 2 3 3" xfId="7386"/>
    <cellStyle name="40% - Accent4 2 2 2 3 3 2" xfId="19325"/>
    <cellStyle name="40% - Accent4 2 2 2 3 4" xfId="13267"/>
    <cellStyle name="40% - Accent4 2 2 2 4" xfId="2810"/>
    <cellStyle name="40% - Accent4 2 2 2 4 2" xfId="8700"/>
    <cellStyle name="40% - Accent4 2 2 2 4 2 2" xfId="20639"/>
    <cellStyle name="40% - Accent4 2 2 2 4 3" xfId="14749"/>
    <cellStyle name="40% - Accent4 2 2 2 5" xfId="6392"/>
    <cellStyle name="40% - Accent4 2 2 2 5 2" xfId="18331"/>
    <cellStyle name="40% - Accent4 2 2 2 6" xfId="12279"/>
    <cellStyle name="40% - Accent4 2 2 3" xfId="401"/>
    <cellStyle name="40% - Accent4 2 2 3 2" xfId="842"/>
    <cellStyle name="40% - Accent4 2 2 3 2 2" xfId="1331"/>
    <cellStyle name="40% - Accent4 2 2 3 2 2 2" xfId="3807"/>
    <cellStyle name="40% - Accent4 2 2 3 2 2 2 2" xfId="9697"/>
    <cellStyle name="40% - Accent4 2 2 3 2 2 2 2 2" xfId="21636"/>
    <cellStyle name="40% - Accent4 2 2 3 2 2 2 3" xfId="15746"/>
    <cellStyle name="40% - Accent4 2 2 3 2 2 3" xfId="7389"/>
    <cellStyle name="40% - Accent4 2 2 3 2 2 3 2" xfId="19328"/>
    <cellStyle name="40% - Accent4 2 2 3 2 2 4" xfId="13270"/>
    <cellStyle name="40% - Accent4 2 2 3 2 3" xfId="3319"/>
    <cellStyle name="40% - Accent4 2 2 3 2 3 2" xfId="9209"/>
    <cellStyle name="40% - Accent4 2 2 3 2 3 2 2" xfId="21148"/>
    <cellStyle name="40% - Accent4 2 2 3 2 3 3" xfId="15258"/>
    <cellStyle name="40% - Accent4 2 2 3 2 4" xfId="6901"/>
    <cellStyle name="40% - Accent4 2 2 3 2 4 2" xfId="18840"/>
    <cellStyle name="40% - Accent4 2 2 3 2 5" xfId="12782"/>
    <cellStyle name="40% - Accent4 2 2 3 3" xfId="1330"/>
    <cellStyle name="40% - Accent4 2 2 3 3 2" xfId="3806"/>
    <cellStyle name="40% - Accent4 2 2 3 3 2 2" xfId="9696"/>
    <cellStyle name="40% - Accent4 2 2 3 3 2 2 2" xfId="21635"/>
    <cellStyle name="40% - Accent4 2 2 3 3 2 3" xfId="15745"/>
    <cellStyle name="40% - Accent4 2 2 3 3 3" xfId="7388"/>
    <cellStyle name="40% - Accent4 2 2 3 3 3 2" xfId="19327"/>
    <cellStyle name="40% - Accent4 2 2 3 3 4" xfId="13269"/>
    <cellStyle name="40% - Accent4 2 2 3 4" xfId="2912"/>
    <cellStyle name="40% - Accent4 2 2 3 4 2" xfId="8802"/>
    <cellStyle name="40% - Accent4 2 2 3 4 2 2" xfId="20741"/>
    <cellStyle name="40% - Accent4 2 2 3 4 3" xfId="14851"/>
    <cellStyle name="40% - Accent4 2 2 3 5" xfId="6494"/>
    <cellStyle name="40% - Accent4 2 2 3 5 2" xfId="18433"/>
    <cellStyle name="40% - Accent4 2 2 3 6" xfId="12368"/>
    <cellStyle name="40% - Accent4 2 2 4" xfId="628"/>
    <cellStyle name="40% - Accent4 2 2 4 2" xfId="1332"/>
    <cellStyle name="40% - Accent4 2 2 4 2 2" xfId="3808"/>
    <cellStyle name="40% - Accent4 2 2 4 2 2 2" xfId="9698"/>
    <cellStyle name="40% - Accent4 2 2 4 2 2 2 2" xfId="21637"/>
    <cellStyle name="40% - Accent4 2 2 4 2 2 3" xfId="15747"/>
    <cellStyle name="40% - Accent4 2 2 4 2 3" xfId="7390"/>
    <cellStyle name="40% - Accent4 2 2 4 2 3 2" xfId="19329"/>
    <cellStyle name="40% - Accent4 2 2 4 2 4" xfId="13271"/>
    <cellStyle name="40% - Accent4 2 2 4 3" xfId="3105"/>
    <cellStyle name="40% - Accent4 2 2 4 3 2" xfId="8995"/>
    <cellStyle name="40% - Accent4 2 2 4 3 2 2" xfId="20934"/>
    <cellStyle name="40% - Accent4 2 2 4 3 3" xfId="15044"/>
    <cellStyle name="40% - Accent4 2 2 4 4" xfId="6687"/>
    <cellStyle name="40% - Accent4 2 2 4 4 2" xfId="18626"/>
    <cellStyle name="40% - Accent4 2 2 4 5" xfId="12568"/>
    <cellStyle name="40% - Accent4 2 2 5" xfId="1327"/>
    <cellStyle name="40% - Accent4 2 2 5 2" xfId="3803"/>
    <cellStyle name="40% - Accent4 2 2 5 2 2" xfId="9693"/>
    <cellStyle name="40% - Accent4 2 2 5 2 2 2" xfId="21632"/>
    <cellStyle name="40% - Accent4 2 2 5 2 3" xfId="15742"/>
    <cellStyle name="40% - Accent4 2 2 5 3" xfId="7385"/>
    <cellStyle name="40% - Accent4 2 2 5 3 2" xfId="19324"/>
    <cellStyle name="40% - Accent4 2 2 5 4" xfId="13266"/>
    <cellStyle name="40% - Accent4 2 2 6" xfId="2699"/>
    <cellStyle name="40% - Accent4 2 2 6 2" xfId="8589"/>
    <cellStyle name="40% - Accent4 2 2 6 2 2" xfId="20528"/>
    <cellStyle name="40% - Accent4 2 2 6 3" xfId="14638"/>
    <cellStyle name="40% - Accent4 2 2 7" xfId="6281"/>
    <cellStyle name="40% - Accent4 2 2 7 2" xfId="18220"/>
    <cellStyle name="40% - Accent4 2 2 8" xfId="12184"/>
    <cellStyle name="40% - Accent4 2 3" xfId="213"/>
    <cellStyle name="40% - Accent4 2 3 2" xfId="471"/>
    <cellStyle name="40% - Accent4 2 3 2 2" xfId="881"/>
    <cellStyle name="40% - Accent4 2 3 2 2 2" xfId="1335"/>
    <cellStyle name="40% - Accent4 2 3 2 2 2 2" xfId="3811"/>
    <cellStyle name="40% - Accent4 2 3 2 2 2 2 2" xfId="9701"/>
    <cellStyle name="40% - Accent4 2 3 2 2 2 2 2 2" xfId="21640"/>
    <cellStyle name="40% - Accent4 2 3 2 2 2 2 3" xfId="15750"/>
    <cellStyle name="40% - Accent4 2 3 2 2 2 3" xfId="7393"/>
    <cellStyle name="40% - Accent4 2 3 2 2 2 3 2" xfId="19332"/>
    <cellStyle name="40% - Accent4 2 3 2 2 2 4" xfId="13274"/>
    <cellStyle name="40% - Accent4 2 3 2 2 3" xfId="3358"/>
    <cellStyle name="40% - Accent4 2 3 2 2 3 2" xfId="9248"/>
    <cellStyle name="40% - Accent4 2 3 2 2 3 2 2" xfId="21187"/>
    <cellStyle name="40% - Accent4 2 3 2 2 3 3" xfId="15297"/>
    <cellStyle name="40% - Accent4 2 3 2 2 4" xfId="6940"/>
    <cellStyle name="40% - Accent4 2 3 2 2 4 2" xfId="18879"/>
    <cellStyle name="40% - Accent4 2 3 2 2 5" xfId="12821"/>
    <cellStyle name="40% - Accent4 2 3 2 3" xfId="1334"/>
    <cellStyle name="40% - Accent4 2 3 2 3 2" xfId="3810"/>
    <cellStyle name="40% - Accent4 2 3 2 3 2 2" xfId="9700"/>
    <cellStyle name="40% - Accent4 2 3 2 3 2 2 2" xfId="21639"/>
    <cellStyle name="40% - Accent4 2 3 2 3 2 3" xfId="15749"/>
    <cellStyle name="40% - Accent4 2 3 2 3 3" xfId="7392"/>
    <cellStyle name="40% - Accent4 2 3 2 3 3 2" xfId="19331"/>
    <cellStyle name="40% - Accent4 2 3 2 3 4" xfId="13273"/>
    <cellStyle name="40% - Accent4 2 3 2 4" xfId="2950"/>
    <cellStyle name="40% - Accent4 2 3 2 4 2" xfId="8840"/>
    <cellStyle name="40% - Accent4 2 3 2 4 2 2" xfId="20779"/>
    <cellStyle name="40% - Accent4 2 3 2 4 3" xfId="14889"/>
    <cellStyle name="40% - Accent4 2 3 2 5" xfId="6532"/>
    <cellStyle name="40% - Accent4 2 3 2 5 2" xfId="18471"/>
    <cellStyle name="40% - Accent4 2 3 2 6" xfId="12413"/>
    <cellStyle name="40% - Accent4 2 3 3" xfId="689"/>
    <cellStyle name="40% - Accent4 2 3 3 2" xfId="1336"/>
    <cellStyle name="40% - Accent4 2 3 3 2 2" xfId="3812"/>
    <cellStyle name="40% - Accent4 2 3 3 2 2 2" xfId="9702"/>
    <cellStyle name="40% - Accent4 2 3 3 2 2 2 2" xfId="21641"/>
    <cellStyle name="40% - Accent4 2 3 3 2 2 3" xfId="15751"/>
    <cellStyle name="40% - Accent4 2 3 3 2 3" xfId="7394"/>
    <cellStyle name="40% - Accent4 2 3 3 2 3 2" xfId="19333"/>
    <cellStyle name="40% - Accent4 2 3 3 2 4" xfId="13275"/>
    <cellStyle name="40% - Accent4 2 3 3 3" xfId="3166"/>
    <cellStyle name="40% - Accent4 2 3 3 3 2" xfId="9056"/>
    <cellStyle name="40% - Accent4 2 3 3 3 2 2" xfId="20995"/>
    <cellStyle name="40% - Accent4 2 3 3 3 3" xfId="15105"/>
    <cellStyle name="40% - Accent4 2 3 3 4" xfId="6748"/>
    <cellStyle name="40% - Accent4 2 3 3 4 2" xfId="18687"/>
    <cellStyle name="40% - Accent4 2 3 3 5" xfId="12629"/>
    <cellStyle name="40% - Accent4 2 3 4" xfId="1333"/>
    <cellStyle name="40% - Accent4 2 3 4 2" xfId="3809"/>
    <cellStyle name="40% - Accent4 2 3 4 2 2" xfId="9699"/>
    <cellStyle name="40% - Accent4 2 3 4 2 2 2" xfId="21638"/>
    <cellStyle name="40% - Accent4 2 3 4 2 3" xfId="15748"/>
    <cellStyle name="40% - Accent4 2 3 4 3" xfId="7391"/>
    <cellStyle name="40% - Accent4 2 3 4 3 2" xfId="19330"/>
    <cellStyle name="40% - Accent4 2 3 4 4" xfId="13272"/>
    <cellStyle name="40% - Accent4 2 3 5" xfId="2760"/>
    <cellStyle name="40% - Accent4 2 3 5 2" xfId="8650"/>
    <cellStyle name="40% - Accent4 2 3 5 2 2" xfId="20589"/>
    <cellStyle name="40% - Accent4 2 3 5 3" xfId="14699"/>
    <cellStyle name="40% - Accent4 2 3 6" xfId="6342"/>
    <cellStyle name="40% - Accent4 2 3 6 2" xfId="18281"/>
    <cellStyle name="40% - Accent4 2 3 7" xfId="12235"/>
    <cellStyle name="40% - Accent4 2 4" xfId="372"/>
    <cellStyle name="40% - Accent4 2 4 2" xfId="817"/>
    <cellStyle name="40% - Accent4 2 4 2 2" xfId="1338"/>
    <cellStyle name="40% - Accent4 2 4 2 2 2" xfId="3814"/>
    <cellStyle name="40% - Accent4 2 4 2 2 2 2" xfId="9704"/>
    <cellStyle name="40% - Accent4 2 4 2 2 2 2 2" xfId="21643"/>
    <cellStyle name="40% - Accent4 2 4 2 2 2 3" xfId="15753"/>
    <cellStyle name="40% - Accent4 2 4 2 2 3" xfId="7396"/>
    <cellStyle name="40% - Accent4 2 4 2 2 3 2" xfId="19335"/>
    <cellStyle name="40% - Accent4 2 4 2 2 4" xfId="13277"/>
    <cellStyle name="40% - Accent4 2 4 2 3" xfId="3294"/>
    <cellStyle name="40% - Accent4 2 4 2 3 2" xfId="9184"/>
    <cellStyle name="40% - Accent4 2 4 2 3 2 2" xfId="21123"/>
    <cellStyle name="40% - Accent4 2 4 2 3 3" xfId="15233"/>
    <cellStyle name="40% - Accent4 2 4 2 4" xfId="6876"/>
    <cellStyle name="40% - Accent4 2 4 2 4 2" xfId="18815"/>
    <cellStyle name="40% - Accent4 2 4 2 5" xfId="12757"/>
    <cellStyle name="40% - Accent4 2 4 3" xfId="1337"/>
    <cellStyle name="40% - Accent4 2 4 3 2" xfId="3813"/>
    <cellStyle name="40% - Accent4 2 4 3 2 2" xfId="9703"/>
    <cellStyle name="40% - Accent4 2 4 3 2 2 2" xfId="21642"/>
    <cellStyle name="40% - Accent4 2 4 3 2 3" xfId="15752"/>
    <cellStyle name="40% - Accent4 2 4 3 3" xfId="7395"/>
    <cellStyle name="40% - Accent4 2 4 3 3 2" xfId="19334"/>
    <cellStyle name="40% - Accent4 2 4 3 4" xfId="13276"/>
    <cellStyle name="40% - Accent4 2 4 4" xfId="2887"/>
    <cellStyle name="40% - Accent4 2 4 4 2" xfId="8777"/>
    <cellStyle name="40% - Accent4 2 4 4 2 2" xfId="20716"/>
    <cellStyle name="40% - Accent4 2 4 4 3" xfId="14826"/>
    <cellStyle name="40% - Accent4 2 4 5" xfId="6469"/>
    <cellStyle name="40% - Accent4 2 4 5 2" xfId="18408"/>
    <cellStyle name="40% - Accent4 2 4 6" xfId="12341"/>
    <cellStyle name="40% - Accent4 2 5" xfId="574"/>
    <cellStyle name="40% - Accent4 2 5 2" xfId="1339"/>
    <cellStyle name="40% - Accent4 2 5 2 2" xfId="3815"/>
    <cellStyle name="40% - Accent4 2 5 2 2 2" xfId="9705"/>
    <cellStyle name="40% - Accent4 2 5 2 2 2 2" xfId="21644"/>
    <cellStyle name="40% - Accent4 2 5 2 2 3" xfId="15754"/>
    <cellStyle name="40% - Accent4 2 5 2 3" xfId="7397"/>
    <cellStyle name="40% - Accent4 2 5 2 3 2" xfId="19336"/>
    <cellStyle name="40% - Accent4 2 5 2 4" xfId="13278"/>
    <cellStyle name="40% - Accent4 2 5 3" xfId="3051"/>
    <cellStyle name="40% - Accent4 2 5 3 2" xfId="8941"/>
    <cellStyle name="40% - Accent4 2 5 3 2 2" xfId="20880"/>
    <cellStyle name="40% - Accent4 2 5 3 3" xfId="14990"/>
    <cellStyle name="40% - Accent4 2 5 4" xfId="6633"/>
    <cellStyle name="40% - Accent4 2 5 4 2" xfId="18572"/>
    <cellStyle name="40% - Accent4 2 5 5" xfId="12514"/>
    <cellStyle name="40% - Accent4 2 6" xfId="1326"/>
    <cellStyle name="40% - Accent4 2 6 2" xfId="3802"/>
    <cellStyle name="40% - Accent4 2 6 2 2" xfId="9692"/>
    <cellStyle name="40% - Accent4 2 6 2 2 2" xfId="21631"/>
    <cellStyle name="40% - Accent4 2 6 2 3" xfId="15741"/>
    <cellStyle name="40% - Accent4 2 6 3" xfId="7384"/>
    <cellStyle name="40% - Accent4 2 6 3 2" xfId="19323"/>
    <cellStyle name="40% - Accent4 2 6 4" xfId="13265"/>
    <cellStyle name="40% - Accent4 2 7" xfId="2649"/>
    <cellStyle name="40% - Accent4 2 7 2" xfId="8539"/>
    <cellStyle name="40% - Accent4 2 7 2 2" xfId="20478"/>
    <cellStyle name="40% - Accent4 2 7 3" xfId="14588"/>
    <cellStyle name="40% - Accent4 2 8" xfId="6231"/>
    <cellStyle name="40% - Accent4 2 8 2" xfId="18170"/>
    <cellStyle name="40% - Accent4 2 9" xfId="12129"/>
    <cellStyle name="40% - Accent4 3" xfId="128"/>
    <cellStyle name="40% - Accent4 3 2" xfId="242"/>
    <cellStyle name="40% - Accent4 3 2 2" xfId="718"/>
    <cellStyle name="40% - Accent4 3 2 2 2" xfId="1342"/>
    <cellStyle name="40% - Accent4 3 2 2 2 2" xfId="3818"/>
    <cellStyle name="40% - Accent4 3 2 2 2 2 2" xfId="9708"/>
    <cellStyle name="40% - Accent4 3 2 2 2 2 2 2" xfId="21647"/>
    <cellStyle name="40% - Accent4 3 2 2 2 2 3" xfId="15757"/>
    <cellStyle name="40% - Accent4 3 2 2 2 3" xfId="7400"/>
    <cellStyle name="40% - Accent4 3 2 2 2 3 2" xfId="19339"/>
    <cellStyle name="40% - Accent4 3 2 2 2 4" xfId="13281"/>
    <cellStyle name="40% - Accent4 3 2 2 3" xfId="3195"/>
    <cellStyle name="40% - Accent4 3 2 2 3 2" xfId="9085"/>
    <cellStyle name="40% - Accent4 3 2 2 3 2 2" xfId="21024"/>
    <cellStyle name="40% - Accent4 3 2 2 3 3" xfId="15134"/>
    <cellStyle name="40% - Accent4 3 2 2 4" xfId="6777"/>
    <cellStyle name="40% - Accent4 3 2 2 4 2" xfId="18716"/>
    <cellStyle name="40% - Accent4 3 2 2 5" xfId="12658"/>
    <cellStyle name="40% - Accent4 3 2 3" xfId="1341"/>
    <cellStyle name="40% - Accent4 3 2 3 2" xfId="3817"/>
    <cellStyle name="40% - Accent4 3 2 3 2 2" xfId="9707"/>
    <cellStyle name="40% - Accent4 3 2 3 2 2 2" xfId="21646"/>
    <cellStyle name="40% - Accent4 3 2 3 2 3" xfId="15756"/>
    <cellStyle name="40% - Accent4 3 2 3 3" xfId="7399"/>
    <cellStyle name="40% - Accent4 3 2 3 3 2" xfId="19338"/>
    <cellStyle name="40% - Accent4 3 2 3 4" xfId="13280"/>
    <cellStyle name="40% - Accent4 3 2 4" xfId="2789"/>
    <cellStyle name="40% - Accent4 3 2 4 2" xfId="8679"/>
    <cellStyle name="40% - Accent4 3 2 4 2 2" xfId="20618"/>
    <cellStyle name="40% - Accent4 3 2 4 3" xfId="14728"/>
    <cellStyle name="40% - Accent4 3 2 5" xfId="6371"/>
    <cellStyle name="40% - Accent4 3 2 5 2" xfId="18310"/>
    <cellStyle name="40% - Accent4 3 2 6" xfId="12259"/>
    <cellStyle name="40% - Accent4 3 3" xfId="388"/>
    <cellStyle name="40% - Accent4 3 3 2" xfId="829"/>
    <cellStyle name="40% - Accent4 3 3 2 2" xfId="1344"/>
    <cellStyle name="40% - Accent4 3 3 2 2 2" xfId="3820"/>
    <cellStyle name="40% - Accent4 3 3 2 2 2 2" xfId="9710"/>
    <cellStyle name="40% - Accent4 3 3 2 2 2 2 2" xfId="21649"/>
    <cellStyle name="40% - Accent4 3 3 2 2 2 3" xfId="15759"/>
    <cellStyle name="40% - Accent4 3 3 2 2 3" xfId="7402"/>
    <cellStyle name="40% - Accent4 3 3 2 2 3 2" xfId="19341"/>
    <cellStyle name="40% - Accent4 3 3 2 2 4" xfId="13283"/>
    <cellStyle name="40% - Accent4 3 3 2 3" xfId="3306"/>
    <cellStyle name="40% - Accent4 3 3 2 3 2" xfId="9196"/>
    <cellStyle name="40% - Accent4 3 3 2 3 2 2" xfId="21135"/>
    <cellStyle name="40% - Accent4 3 3 2 3 3" xfId="15245"/>
    <cellStyle name="40% - Accent4 3 3 2 4" xfId="6888"/>
    <cellStyle name="40% - Accent4 3 3 2 4 2" xfId="18827"/>
    <cellStyle name="40% - Accent4 3 3 2 5" xfId="12769"/>
    <cellStyle name="40% - Accent4 3 3 3" xfId="1343"/>
    <cellStyle name="40% - Accent4 3 3 3 2" xfId="3819"/>
    <cellStyle name="40% - Accent4 3 3 3 2 2" xfId="9709"/>
    <cellStyle name="40% - Accent4 3 3 3 2 2 2" xfId="21648"/>
    <cellStyle name="40% - Accent4 3 3 3 2 3" xfId="15758"/>
    <cellStyle name="40% - Accent4 3 3 3 3" xfId="7401"/>
    <cellStyle name="40% - Accent4 3 3 3 3 2" xfId="19340"/>
    <cellStyle name="40% - Accent4 3 3 3 4" xfId="13282"/>
    <cellStyle name="40% - Accent4 3 3 4" xfId="2899"/>
    <cellStyle name="40% - Accent4 3 3 4 2" xfId="8789"/>
    <cellStyle name="40% - Accent4 3 3 4 2 2" xfId="20728"/>
    <cellStyle name="40% - Accent4 3 3 4 3" xfId="14838"/>
    <cellStyle name="40% - Accent4 3 3 5" xfId="6481"/>
    <cellStyle name="40% - Accent4 3 3 5 2" xfId="18420"/>
    <cellStyle name="40% - Accent4 3 3 6" xfId="12355"/>
    <cellStyle name="40% - Accent4 3 4" xfId="607"/>
    <cellStyle name="40% - Accent4 3 4 2" xfId="1345"/>
    <cellStyle name="40% - Accent4 3 4 2 2" xfId="3821"/>
    <cellStyle name="40% - Accent4 3 4 2 2 2" xfId="9711"/>
    <cellStyle name="40% - Accent4 3 4 2 2 2 2" xfId="21650"/>
    <cellStyle name="40% - Accent4 3 4 2 2 3" xfId="15760"/>
    <cellStyle name="40% - Accent4 3 4 2 3" xfId="7403"/>
    <cellStyle name="40% - Accent4 3 4 2 3 2" xfId="19342"/>
    <cellStyle name="40% - Accent4 3 4 2 4" xfId="13284"/>
    <cellStyle name="40% - Accent4 3 4 3" xfId="3084"/>
    <cellStyle name="40% - Accent4 3 4 3 2" xfId="8974"/>
    <cellStyle name="40% - Accent4 3 4 3 2 2" xfId="20913"/>
    <cellStyle name="40% - Accent4 3 4 3 3" xfId="15023"/>
    <cellStyle name="40% - Accent4 3 4 4" xfId="6666"/>
    <cellStyle name="40% - Accent4 3 4 4 2" xfId="18605"/>
    <cellStyle name="40% - Accent4 3 4 5" xfId="12547"/>
    <cellStyle name="40% - Accent4 3 5" xfId="1340"/>
    <cellStyle name="40% - Accent4 3 5 2" xfId="3816"/>
    <cellStyle name="40% - Accent4 3 5 2 2" xfId="9706"/>
    <cellStyle name="40% - Accent4 3 5 2 2 2" xfId="21645"/>
    <cellStyle name="40% - Accent4 3 5 2 3" xfId="15755"/>
    <cellStyle name="40% - Accent4 3 5 3" xfId="7398"/>
    <cellStyle name="40% - Accent4 3 5 3 2" xfId="19337"/>
    <cellStyle name="40% - Accent4 3 5 4" xfId="13279"/>
    <cellStyle name="40% - Accent4 3 6" xfId="2678"/>
    <cellStyle name="40% - Accent4 3 6 2" xfId="8568"/>
    <cellStyle name="40% - Accent4 3 6 2 2" xfId="20507"/>
    <cellStyle name="40% - Accent4 3 6 3" xfId="14617"/>
    <cellStyle name="40% - Accent4 3 7" xfId="6260"/>
    <cellStyle name="40% - Accent4 3 7 2" xfId="18199"/>
    <cellStyle name="40% - Accent4 3 8" xfId="12163"/>
    <cellStyle name="40% - Accent4 4" xfId="193"/>
    <cellStyle name="40% - Accent4 4 2" xfId="437"/>
    <cellStyle name="40% - Accent4 4 2 2" xfId="856"/>
    <cellStyle name="40% - Accent4 4 2 2 2" xfId="1348"/>
    <cellStyle name="40% - Accent4 4 2 2 2 2" xfId="3824"/>
    <cellStyle name="40% - Accent4 4 2 2 2 2 2" xfId="9714"/>
    <cellStyle name="40% - Accent4 4 2 2 2 2 2 2" xfId="21653"/>
    <cellStyle name="40% - Accent4 4 2 2 2 2 3" xfId="15763"/>
    <cellStyle name="40% - Accent4 4 2 2 2 3" xfId="7406"/>
    <cellStyle name="40% - Accent4 4 2 2 2 3 2" xfId="19345"/>
    <cellStyle name="40% - Accent4 4 2 2 2 4" xfId="13287"/>
    <cellStyle name="40% - Accent4 4 2 2 3" xfId="3333"/>
    <cellStyle name="40% - Accent4 4 2 2 3 2" xfId="9223"/>
    <cellStyle name="40% - Accent4 4 2 2 3 2 2" xfId="21162"/>
    <cellStyle name="40% - Accent4 4 2 2 3 3" xfId="15272"/>
    <cellStyle name="40% - Accent4 4 2 2 4" xfId="6915"/>
    <cellStyle name="40% - Accent4 4 2 2 4 2" xfId="18854"/>
    <cellStyle name="40% - Accent4 4 2 2 5" xfId="12796"/>
    <cellStyle name="40% - Accent4 4 2 3" xfId="1347"/>
    <cellStyle name="40% - Accent4 4 2 3 2" xfId="3823"/>
    <cellStyle name="40% - Accent4 4 2 3 2 2" xfId="9713"/>
    <cellStyle name="40% - Accent4 4 2 3 2 2 2" xfId="21652"/>
    <cellStyle name="40% - Accent4 4 2 3 2 3" xfId="15762"/>
    <cellStyle name="40% - Accent4 4 2 3 3" xfId="7405"/>
    <cellStyle name="40% - Accent4 4 2 3 3 2" xfId="19344"/>
    <cellStyle name="40% - Accent4 4 2 3 4" xfId="13286"/>
    <cellStyle name="40% - Accent4 4 2 4" xfId="2925"/>
    <cellStyle name="40% - Accent4 4 2 4 2" xfId="8815"/>
    <cellStyle name="40% - Accent4 4 2 4 2 2" xfId="20754"/>
    <cellStyle name="40% - Accent4 4 2 4 3" xfId="14864"/>
    <cellStyle name="40% - Accent4 4 2 5" xfId="6507"/>
    <cellStyle name="40% - Accent4 4 2 5 2" xfId="18446"/>
    <cellStyle name="40% - Accent4 4 2 6" xfId="12386"/>
    <cellStyle name="40% - Accent4 4 3" xfId="669"/>
    <cellStyle name="40% - Accent4 4 3 2" xfId="1349"/>
    <cellStyle name="40% - Accent4 4 3 2 2" xfId="3825"/>
    <cellStyle name="40% - Accent4 4 3 2 2 2" xfId="9715"/>
    <cellStyle name="40% - Accent4 4 3 2 2 2 2" xfId="21654"/>
    <cellStyle name="40% - Accent4 4 3 2 2 3" xfId="15764"/>
    <cellStyle name="40% - Accent4 4 3 2 3" xfId="7407"/>
    <cellStyle name="40% - Accent4 4 3 2 3 2" xfId="19346"/>
    <cellStyle name="40% - Accent4 4 3 2 4" xfId="13288"/>
    <cellStyle name="40% - Accent4 4 3 3" xfId="3146"/>
    <cellStyle name="40% - Accent4 4 3 3 2" xfId="9036"/>
    <cellStyle name="40% - Accent4 4 3 3 2 2" xfId="20975"/>
    <cellStyle name="40% - Accent4 4 3 3 3" xfId="15085"/>
    <cellStyle name="40% - Accent4 4 3 4" xfId="6728"/>
    <cellStyle name="40% - Accent4 4 3 4 2" xfId="18667"/>
    <cellStyle name="40% - Accent4 4 3 5" xfId="12609"/>
    <cellStyle name="40% - Accent4 4 4" xfId="1346"/>
    <cellStyle name="40% - Accent4 4 4 2" xfId="3822"/>
    <cellStyle name="40% - Accent4 4 4 2 2" xfId="9712"/>
    <cellStyle name="40% - Accent4 4 4 2 2 2" xfId="21651"/>
    <cellStyle name="40% - Accent4 4 4 2 3" xfId="15761"/>
    <cellStyle name="40% - Accent4 4 4 3" xfId="7404"/>
    <cellStyle name="40% - Accent4 4 4 3 2" xfId="19343"/>
    <cellStyle name="40% - Accent4 4 4 4" xfId="13285"/>
    <cellStyle name="40% - Accent4 4 5" xfId="2740"/>
    <cellStyle name="40% - Accent4 4 5 2" xfId="8630"/>
    <cellStyle name="40% - Accent4 4 5 2 2" xfId="20569"/>
    <cellStyle name="40% - Accent4 4 5 3" xfId="14679"/>
    <cellStyle name="40% - Accent4 4 6" xfId="6322"/>
    <cellStyle name="40% - Accent4 4 6 2" xfId="18261"/>
    <cellStyle name="40% - Accent4 4 7" xfId="12215"/>
    <cellStyle name="40% - Accent4 5" xfId="458"/>
    <cellStyle name="40% - Accent4 5 2" xfId="868"/>
    <cellStyle name="40% - Accent4 5 2 2" xfId="1351"/>
    <cellStyle name="40% - Accent4 5 2 2 2" xfId="3827"/>
    <cellStyle name="40% - Accent4 5 2 2 2 2" xfId="9717"/>
    <cellStyle name="40% - Accent4 5 2 2 2 2 2" xfId="21656"/>
    <cellStyle name="40% - Accent4 5 2 2 2 3" xfId="15766"/>
    <cellStyle name="40% - Accent4 5 2 2 3" xfId="7409"/>
    <cellStyle name="40% - Accent4 5 2 2 3 2" xfId="19348"/>
    <cellStyle name="40% - Accent4 5 2 2 4" xfId="13290"/>
    <cellStyle name="40% - Accent4 5 2 3" xfId="3345"/>
    <cellStyle name="40% - Accent4 5 2 3 2" xfId="9235"/>
    <cellStyle name="40% - Accent4 5 2 3 2 2" xfId="21174"/>
    <cellStyle name="40% - Accent4 5 2 3 3" xfId="15284"/>
    <cellStyle name="40% - Accent4 5 2 4" xfId="6927"/>
    <cellStyle name="40% - Accent4 5 2 4 2" xfId="18866"/>
    <cellStyle name="40% - Accent4 5 2 5" xfId="12808"/>
    <cellStyle name="40% - Accent4 5 3" xfId="1350"/>
    <cellStyle name="40% - Accent4 5 3 2" xfId="3826"/>
    <cellStyle name="40% - Accent4 5 3 2 2" xfId="9716"/>
    <cellStyle name="40% - Accent4 5 3 2 2 2" xfId="21655"/>
    <cellStyle name="40% - Accent4 5 3 2 3" xfId="15765"/>
    <cellStyle name="40% - Accent4 5 3 3" xfId="7408"/>
    <cellStyle name="40% - Accent4 5 3 3 2" xfId="19347"/>
    <cellStyle name="40% - Accent4 5 3 4" xfId="13289"/>
    <cellStyle name="40% - Accent4 5 4" xfId="2937"/>
    <cellStyle name="40% - Accent4 5 4 2" xfId="8827"/>
    <cellStyle name="40% - Accent4 5 4 2 2" xfId="20766"/>
    <cellStyle name="40% - Accent4 5 4 3" xfId="14876"/>
    <cellStyle name="40% - Accent4 5 5" xfId="6519"/>
    <cellStyle name="40% - Accent4 5 5 2" xfId="18458"/>
    <cellStyle name="40% - Accent4 5 6" xfId="12400"/>
    <cellStyle name="40% - Accent4 6" xfId="485"/>
    <cellStyle name="40% - Accent4 6 2" xfId="894"/>
    <cellStyle name="40% - Accent4 6 2 2" xfId="1353"/>
    <cellStyle name="40% - Accent4 6 2 2 2" xfId="3829"/>
    <cellStyle name="40% - Accent4 6 2 2 2 2" xfId="9719"/>
    <cellStyle name="40% - Accent4 6 2 2 2 2 2" xfId="21658"/>
    <cellStyle name="40% - Accent4 6 2 2 2 3" xfId="15768"/>
    <cellStyle name="40% - Accent4 6 2 2 3" xfId="7411"/>
    <cellStyle name="40% - Accent4 6 2 2 3 2" xfId="19350"/>
    <cellStyle name="40% - Accent4 6 2 2 4" xfId="13292"/>
    <cellStyle name="40% - Accent4 6 2 3" xfId="3371"/>
    <cellStyle name="40% - Accent4 6 2 3 2" xfId="9261"/>
    <cellStyle name="40% - Accent4 6 2 3 2 2" xfId="21200"/>
    <cellStyle name="40% - Accent4 6 2 3 3" xfId="15310"/>
    <cellStyle name="40% - Accent4 6 2 4" xfId="6953"/>
    <cellStyle name="40% - Accent4 6 2 4 2" xfId="18892"/>
    <cellStyle name="40% - Accent4 6 2 5" xfId="12834"/>
    <cellStyle name="40% - Accent4 6 3" xfId="1352"/>
    <cellStyle name="40% - Accent4 6 3 2" xfId="3828"/>
    <cellStyle name="40% - Accent4 6 3 2 2" xfId="9718"/>
    <cellStyle name="40% - Accent4 6 3 2 2 2" xfId="21657"/>
    <cellStyle name="40% - Accent4 6 3 2 3" xfId="15767"/>
    <cellStyle name="40% - Accent4 6 3 3" xfId="7410"/>
    <cellStyle name="40% - Accent4 6 3 3 2" xfId="19349"/>
    <cellStyle name="40% - Accent4 6 3 4" xfId="13291"/>
    <cellStyle name="40% - Accent4 6 4" xfId="2963"/>
    <cellStyle name="40% - Accent4 6 4 2" xfId="8853"/>
    <cellStyle name="40% - Accent4 6 4 2 2" xfId="20792"/>
    <cellStyle name="40% - Accent4 6 4 3" xfId="14902"/>
    <cellStyle name="40% - Accent4 6 5" xfId="6545"/>
    <cellStyle name="40% - Accent4 6 5 2" xfId="18484"/>
    <cellStyle name="40% - Accent4 6 6" xfId="12426"/>
    <cellStyle name="40% - Accent4 7" xfId="498"/>
    <cellStyle name="40% - Accent4 7 2" xfId="907"/>
    <cellStyle name="40% - Accent4 7 2 2" xfId="1355"/>
    <cellStyle name="40% - Accent4 7 2 2 2" xfId="3831"/>
    <cellStyle name="40% - Accent4 7 2 2 2 2" xfId="9721"/>
    <cellStyle name="40% - Accent4 7 2 2 2 2 2" xfId="21660"/>
    <cellStyle name="40% - Accent4 7 2 2 2 3" xfId="15770"/>
    <cellStyle name="40% - Accent4 7 2 2 3" xfId="7413"/>
    <cellStyle name="40% - Accent4 7 2 2 3 2" xfId="19352"/>
    <cellStyle name="40% - Accent4 7 2 2 4" xfId="13294"/>
    <cellStyle name="40% - Accent4 7 2 3" xfId="3384"/>
    <cellStyle name="40% - Accent4 7 2 3 2" xfId="9274"/>
    <cellStyle name="40% - Accent4 7 2 3 2 2" xfId="21213"/>
    <cellStyle name="40% - Accent4 7 2 3 3" xfId="15323"/>
    <cellStyle name="40% - Accent4 7 2 4" xfId="6966"/>
    <cellStyle name="40% - Accent4 7 2 4 2" xfId="18905"/>
    <cellStyle name="40% - Accent4 7 2 5" xfId="12847"/>
    <cellStyle name="40% - Accent4 7 3" xfId="1354"/>
    <cellStyle name="40% - Accent4 7 3 2" xfId="3830"/>
    <cellStyle name="40% - Accent4 7 3 2 2" xfId="9720"/>
    <cellStyle name="40% - Accent4 7 3 2 2 2" xfId="21659"/>
    <cellStyle name="40% - Accent4 7 3 2 3" xfId="15769"/>
    <cellStyle name="40% - Accent4 7 3 3" xfId="7412"/>
    <cellStyle name="40% - Accent4 7 3 3 2" xfId="19351"/>
    <cellStyle name="40% - Accent4 7 3 4" xfId="13293"/>
    <cellStyle name="40% - Accent4 7 4" xfId="2976"/>
    <cellStyle name="40% - Accent4 7 4 2" xfId="8866"/>
    <cellStyle name="40% - Accent4 7 4 2 2" xfId="20805"/>
    <cellStyle name="40% - Accent4 7 4 3" xfId="14915"/>
    <cellStyle name="40% - Accent4 7 5" xfId="6558"/>
    <cellStyle name="40% - Accent4 7 5 2" xfId="18497"/>
    <cellStyle name="40% - Accent4 7 6" xfId="12439"/>
    <cellStyle name="40% - Accent4 8" xfId="511"/>
    <cellStyle name="40% - Accent4 8 2" xfId="920"/>
    <cellStyle name="40% - Accent4 8 2 2" xfId="1357"/>
    <cellStyle name="40% - Accent4 8 2 2 2" xfId="3833"/>
    <cellStyle name="40% - Accent4 8 2 2 2 2" xfId="9723"/>
    <cellStyle name="40% - Accent4 8 2 2 2 2 2" xfId="21662"/>
    <cellStyle name="40% - Accent4 8 2 2 2 3" xfId="15772"/>
    <cellStyle name="40% - Accent4 8 2 2 3" xfId="7415"/>
    <cellStyle name="40% - Accent4 8 2 2 3 2" xfId="19354"/>
    <cellStyle name="40% - Accent4 8 2 2 4" xfId="13296"/>
    <cellStyle name="40% - Accent4 8 2 3" xfId="3397"/>
    <cellStyle name="40% - Accent4 8 2 3 2" xfId="9287"/>
    <cellStyle name="40% - Accent4 8 2 3 2 2" xfId="21226"/>
    <cellStyle name="40% - Accent4 8 2 3 3" xfId="15336"/>
    <cellStyle name="40% - Accent4 8 2 4" xfId="6979"/>
    <cellStyle name="40% - Accent4 8 2 4 2" xfId="18918"/>
    <cellStyle name="40% - Accent4 8 2 5" xfId="12860"/>
    <cellStyle name="40% - Accent4 8 3" xfId="1356"/>
    <cellStyle name="40% - Accent4 8 3 2" xfId="3832"/>
    <cellStyle name="40% - Accent4 8 3 2 2" xfId="9722"/>
    <cellStyle name="40% - Accent4 8 3 2 2 2" xfId="21661"/>
    <cellStyle name="40% - Accent4 8 3 2 3" xfId="15771"/>
    <cellStyle name="40% - Accent4 8 3 3" xfId="7414"/>
    <cellStyle name="40% - Accent4 8 3 3 2" xfId="19353"/>
    <cellStyle name="40% - Accent4 8 3 4" xfId="13295"/>
    <cellStyle name="40% - Accent4 8 4" xfId="2989"/>
    <cellStyle name="40% - Accent4 8 4 2" xfId="8879"/>
    <cellStyle name="40% - Accent4 8 4 2 2" xfId="20818"/>
    <cellStyle name="40% - Accent4 8 4 3" xfId="14928"/>
    <cellStyle name="40% - Accent4 8 5" xfId="6571"/>
    <cellStyle name="40% - Accent4 8 5 2" xfId="18510"/>
    <cellStyle name="40% - Accent4 8 6" xfId="12452"/>
    <cellStyle name="40% - Accent4 9" xfId="524"/>
    <cellStyle name="40% - Accent4 9 2" xfId="933"/>
    <cellStyle name="40% - Accent4 9 2 2" xfId="1359"/>
    <cellStyle name="40% - Accent4 9 2 2 2" xfId="3835"/>
    <cellStyle name="40% - Accent4 9 2 2 2 2" xfId="9725"/>
    <cellStyle name="40% - Accent4 9 2 2 2 2 2" xfId="21664"/>
    <cellStyle name="40% - Accent4 9 2 2 2 3" xfId="15774"/>
    <cellStyle name="40% - Accent4 9 2 2 3" xfId="7417"/>
    <cellStyle name="40% - Accent4 9 2 2 3 2" xfId="19356"/>
    <cellStyle name="40% - Accent4 9 2 2 4" xfId="13298"/>
    <cellStyle name="40% - Accent4 9 2 3" xfId="3410"/>
    <cellStyle name="40% - Accent4 9 2 3 2" xfId="9300"/>
    <cellStyle name="40% - Accent4 9 2 3 2 2" xfId="21239"/>
    <cellStyle name="40% - Accent4 9 2 3 3" xfId="15349"/>
    <cellStyle name="40% - Accent4 9 2 4" xfId="6992"/>
    <cellStyle name="40% - Accent4 9 2 4 2" xfId="18931"/>
    <cellStyle name="40% - Accent4 9 2 5" xfId="12873"/>
    <cellStyle name="40% - Accent4 9 3" xfId="1358"/>
    <cellStyle name="40% - Accent4 9 3 2" xfId="3834"/>
    <cellStyle name="40% - Accent4 9 3 2 2" xfId="9724"/>
    <cellStyle name="40% - Accent4 9 3 2 2 2" xfId="21663"/>
    <cellStyle name="40% - Accent4 9 3 2 3" xfId="15773"/>
    <cellStyle name="40% - Accent4 9 3 3" xfId="7416"/>
    <cellStyle name="40% - Accent4 9 3 3 2" xfId="19355"/>
    <cellStyle name="40% - Accent4 9 3 4" xfId="13297"/>
    <cellStyle name="40% - Accent4 9 4" xfId="3002"/>
    <cellStyle name="40% - Accent4 9 4 2" xfId="8892"/>
    <cellStyle name="40% - Accent4 9 4 2 2" xfId="20831"/>
    <cellStyle name="40% - Accent4 9 4 3" xfId="14941"/>
    <cellStyle name="40% - Accent4 9 5" xfId="6584"/>
    <cellStyle name="40% - Accent4 9 5 2" xfId="18523"/>
    <cellStyle name="40% - Accent4 9 6" xfId="12465"/>
    <cellStyle name="40% - Accent5" xfId="38" builtinId="47" customBuiltin="1"/>
    <cellStyle name="40% - Accent5 10" xfId="539"/>
    <cellStyle name="40% - Accent5 10 2" xfId="948"/>
    <cellStyle name="40% - Accent5 10 2 2" xfId="1361"/>
    <cellStyle name="40% - Accent5 10 2 2 2" xfId="3837"/>
    <cellStyle name="40% - Accent5 10 2 2 2 2" xfId="9727"/>
    <cellStyle name="40% - Accent5 10 2 2 2 2 2" xfId="21666"/>
    <cellStyle name="40% - Accent5 10 2 2 2 3" xfId="15776"/>
    <cellStyle name="40% - Accent5 10 2 2 3" xfId="7419"/>
    <cellStyle name="40% - Accent5 10 2 2 3 2" xfId="19358"/>
    <cellStyle name="40% - Accent5 10 2 2 4" xfId="13300"/>
    <cellStyle name="40% - Accent5 10 2 3" xfId="3425"/>
    <cellStyle name="40% - Accent5 10 2 3 2" xfId="9315"/>
    <cellStyle name="40% - Accent5 10 2 3 2 2" xfId="21254"/>
    <cellStyle name="40% - Accent5 10 2 3 3" xfId="15364"/>
    <cellStyle name="40% - Accent5 10 2 4" xfId="7007"/>
    <cellStyle name="40% - Accent5 10 2 4 2" xfId="18946"/>
    <cellStyle name="40% - Accent5 10 2 5" xfId="12888"/>
    <cellStyle name="40% - Accent5 10 3" xfId="1360"/>
    <cellStyle name="40% - Accent5 10 3 2" xfId="3836"/>
    <cellStyle name="40% - Accent5 10 3 2 2" xfId="9726"/>
    <cellStyle name="40% - Accent5 10 3 2 2 2" xfId="21665"/>
    <cellStyle name="40% - Accent5 10 3 2 3" xfId="15775"/>
    <cellStyle name="40% - Accent5 10 3 3" xfId="7418"/>
    <cellStyle name="40% - Accent5 10 3 3 2" xfId="19357"/>
    <cellStyle name="40% - Accent5 10 3 4" xfId="13299"/>
    <cellStyle name="40% - Accent5 10 4" xfId="3017"/>
    <cellStyle name="40% - Accent5 10 4 2" xfId="8907"/>
    <cellStyle name="40% - Accent5 10 4 2 2" xfId="20846"/>
    <cellStyle name="40% - Accent5 10 4 3" xfId="14956"/>
    <cellStyle name="40% - Accent5 10 5" xfId="6599"/>
    <cellStyle name="40% - Accent5 10 5 2" xfId="18538"/>
    <cellStyle name="40% - Accent5 10 6" xfId="12480"/>
    <cellStyle name="40% - Accent5 11" xfId="356"/>
    <cellStyle name="40% - Accent5 11 2" xfId="806"/>
    <cellStyle name="40% - Accent5 11 2 2" xfId="1363"/>
    <cellStyle name="40% - Accent5 11 2 2 2" xfId="3839"/>
    <cellStyle name="40% - Accent5 11 2 2 2 2" xfId="9729"/>
    <cellStyle name="40% - Accent5 11 2 2 2 2 2" xfId="21668"/>
    <cellStyle name="40% - Accent5 11 2 2 2 3" xfId="15778"/>
    <cellStyle name="40% - Accent5 11 2 2 3" xfId="7421"/>
    <cellStyle name="40% - Accent5 11 2 2 3 2" xfId="19360"/>
    <cellStyle name="40% - Accent5 11 2 2 4" xfId="13302"/>
    <cellStyle name="40% - Accent5 11 2 3" xfId="3283"/>
    <cellStyle name="40% - Accent5 11 2 3 2" xfId="9173"/>
    <cellStyle name="40% - Accent5 11 2 3 2 2" xfId="21112"/>
    <cellStyle name="40% - Accent5 11 2 3 3" xfId="15222"/>
    <cellStyle name="40% - Accent5 11 2 4" xfId="6865"/>
    <cellStyle name="40% - Accent5 11 2 4 2" xfId="18804"/>
    <cellStyle name="40% - Accent5 11 2 5" xfId="12746"/>
    <cellStyle name="40% - Accent5 11 3" xfId="1362"/>
    <cellStyle name="40% - Accent5 11 3 2" xfId="3838"/>
    <cellStyle name="40% - Accent5 11 3 2 2" xfId="9728"/>
    <cellStyle name="40% - Accent5 11 3 2 2 2" xfId="21667"/>
    <cellStyle name="40% - Accent5 11 3 2 3" xfId="15777"/>
    <cellStyle name="40% - Accent5 11 3 3" xfId="7420"/>
    <cellStyle name="40% - Accent5 11 3 3 2" xfId="19359"/>
    <cellStyle name="40% - Accent5 11 3 4" xfId="13301"/>
    <cellStyle name="40% - Accent5 11 4" xfId="2876"/>
    <cellStyle name="40% - Accent5 11 4 2" xfId="8766"/>
    <cellStyle name="40% - Accent5 11 4 2 2" xfId="20705"/>
    <cellStyle name="40% - Accent5 11 4 3" xfId="14815"/>
    <cellStyle name="40% - Accent5 11 5" xfId="6458"/>
    <cellStyle name="40% - Accent5 11 5 2" xfId="18397"/>
    <cellStyle name="40% - Accent5 11 6" xfId="12328"/>
    <cellStyle name="40% - Accent5 12" xfId="556"/>
    <cellStyle name="40% - Accent5 12 2" xfId="1364"/>
    <cellStyle name="40% - Accent5 12 2 2" xfId="3840"/>
    <cellStyle name="40% - Accent5 12 2 2 2" xfId="9730"/>
    <cellStyle name="40% - Accent5 12 2 2 2 2" xfId="21669"/>
    <cellStyle name="40% - Accent5 12 2 2 3" xfId="15779"/>
    <cellStyle name="40% - Accent5 12 2 3" xfId="7422"/>
    <cellStyle name="40% - Accent5 12 2 3 2" xfId="19361"/>
    <cellStyle name="40% - Accent5 12 2 4" xfId="13303"/>
    <cellStyle name="40% - Accent5 12 3" xfId="3033"/>
    <cellStyle name="40% - Accent5 12 3 2" xfId="8923"/>
    <cellStyle name="40% - Accent5 12 3 2 2" xfId="20862"/>
    <cellStyle name="40% - Accent5 12 3 3" xfId="14972"/>
    <cellStyle name="40% - Accent5 12 4" xfId="6615"/>
    <cellStyle name="40% - Accent5 12 4 2" xfId="18554"/>
    <cellStyle name="40% - Accent5 12 5" xfId="12496"/>
    <cellStyle name="40% - Accent5 13" xfId="2631"/>
    <cellStyle name="40% - Accent5 13 2" xfId="8521"/>
    <cellStyle name="40% - Accent5 13 2 2" xfId="20460"/>
    <cellStyle name="40% - Accent5 13 3" xfId="14570"/>
    <cellStyle name="40% - Accent5 14" xfId="6213"/>
    <cellStyle name="40% - Accent5 14 2" xfId="18152"/>
    <cellStyle name="40% - Accent5 15" xfId="12110"/>
    <cellStyle name="40% - Accent5 2" xfId="63"/>
    <cellStyle name="40% - Accent5 2 2" xfId="150"/>
    <cellStyle name="40% - Accent5 2 2 2" xfId="264"/>
    <cellStyle name="40% - Accent5 2 2 2 2" xfId="740"/>
    <cellStyle name="40% - Accent5 2 2 2 2 2" xfId="1368"/>
    <cellStyle name="40% - Accent5 2 2 2 2 2 2" xfId="3844"/>
    <cellStyle name="40% - Accent5 2 2 2 2 2 2 2" xfId="9734"/>
    <cellStyle name="40% - Accent5 2 2 2 2 2 2 2 2" xfId="21673"/>
    <cellStyle name="40% - Accent5 2 2 2 2 2 2 3" xfId="15783"/>
    <cellStyle name="40% - Accent5 2 2 2 2 2 3" xfId="7426"/>
    <cellStyle name="40% - Accent5 2 2 2 2 2 3 2" xfId="19365"/>
    <cellStyle name="40% - Accent5 2 2 2 2 2 4" xfId="13307"/>
    <cellStyle name="40% - Accent5 2 2 2 2 3" xfId="3217"/>
    <cellStyle name="40% - Accent5 2 2 2 2 3 2" xfId="9107"/>
    <cellStyle name="40% - Accent5 2 2 2 2 3 2 2" xfId="21046"/>
    <cellStyle name="40% - Accent5 2 2 2 2 3 3" xfId="15156"/>
    <cellStyle name="40% - Accent5 2 2 2 2 4" xfId="6799"/>
    <cellStyle name="40% - Accent5 2 2 2 2 4 2" xfId="18738"/>
    <cellStyle name="40% - Accent5 2 2 2 2 5" xfId="12680"/>
    <cellStyle name="40% - Accent5 2 2 2 3" xfId="1367"/>
    <cellStyle name="40% - Accent5 2 2 2 3 2" xfId="3843"/>
    <cellStyle name="40% - Accent5 2 2 2 3 2 2" xfId="9733"/>
    <cellStyle name="40% - Accent5 2 2 2 3 2 2 2" xfId="21672"/>
    <cellStyle name="40% - Accent5 2 2 2 3 2 3" xfId="15782"/>
    <cellStyle name="40% - Accent5 2 2 2 3 3" xfId="7425"/>
    <cellStyle name="40% - Accent5 2 2 2 3 3 2" xfId="19364"/>
    <cellStyle name="40% - Accent5 2 2 2 3 4" xfId="13306"/>
    <cellStyle name="40% - Accent5 2 2 2 4" xfId="2811"/>
    <cellStyle name="40% - Accent5 2 2 2 4 2" xfId="8701"/>
    <cellStyle name="40% - Accent5 2 2 2 4 2 2" xfId="20640"/>
    <cellStyle name="40% - Accent5 2 2 2 4 3" xfId="14750"/>
    <cellStyle name="40% - Accent5 2 2 2 5" xfId="6393"/>
    <cellStyle name="40% - Accent5 2 2 2 5 2" xfId="18332"/>
    <cellStyle name="40% - Accent5 2 2 2 6" xfId="12280"/>
    <cellStyle name="40% - Accent5 2 2 3" xfId="403"/>
    <cellStyle name="40% - Accent5 2 2 3 2" xfId="844"/>
    <cellStyle name="40% - Accent5 2 2 3 2 2" xfId="1370"/>
    <cellStyle name="40% - Accent5 2 2 3 2 2 2" xfId="3846"/>
    <cellStyle name="40% - Accent5 2 2 3 2 2 2 2" xfId="9736"/>
    <cellStyle name="40% - Accent5 2 2 3 2 2 2 2 2" xfId="21675"/>
    <cellStyle name="40% - Accent5 2 2 3 2 2 2 3" xfId="15785"/>
    <cellStyle name="40% - Accent5 2 2 3 2 2 3" xfId="7428"/>
    <cellStyle name="40% - Accent5 2 2 3 2 2 3 2" xfId="19367"/>
    <cellStyle name="40% - Accent5 2 2 3 2 2 4" xfId="13309"/>
    <cellStyle name="40% - Accent5 2 2 3 2 3" xfId="3321"/>
    <cellStyle name="40% - Accent5 2 2 3 2 3 2" xfId="9211"/>
    <cellStyle name="40% - Accent5 2 2 3 2 3 2 2" xfId="21150"/>
    <cellStyle name="40% - Accent5 2 2 3 2 3 3" xfId="15260"/>
    <cellStyle name="40% - Accent5 2 2 3 2 4" xfId="6903"/>
    <cellStyle name="40% - Accent5 2 2 3 2 4 2" xfId="18842"/>
    <cellStyle name="40% - Accent5 2 2 3 2 5" xfId="12784"/>
    <cellStyle name="40% - Accent5 2 2 3 3" xfId="1369"/>
    <cellStyle name="40% - Accent5 2 2 3 3 2" xfId="3845"/>
    <cellStyle name="40% - Accent5 2 2 3 3 2 2" xfId="9735"/>
    <cellStyle name="40% - Accent5 2 2 3 3 2 2 2" xfId="21674"/>
    <cellStyle name="40% - Accent5 2 2 3 3 2 3" xfId="15784"/>
    <cellStyle name="40% - Accent5 2 2 3 3 3" xfId="7427"/>
    <cellStyle name="40% - Accent5 2 2 3 3 3 2" xfId="19366"/>
    <cellStyle name="40% - Accent5 2 2 3 3 4" xfId="13308"/>
    <cellStyle name="40% - Accent5 2 2 3 4" xfId="2914"/>
    <cellStyle name="40% - Accent5 2 2 3 4 2" xfId="8804"/>
    <cellStyle name="40% - Accent5 2 2 3 4 2 2" xfId="20743"/>
    <cellStyle name="40% - Accent5 2 2 3 4 3" xfId="14853"/>
    <cellStyle name="40% - Accent5 2 2 3 5" xfId="6496"/>
    <cellStyle name="40% - Accent5 2 2 3 5 2" xfId="18435"/>
    <cellStyle name="40% - Accent5 2 2 3 6" xfId="12370"/>
    <cellStyle name="40% - Accent5 2 2 4" xfId="629"/>
    <cellStyle name="40% - Accent5 2 2 4 2" xfId="1371"/>
    <cellStyle name="40% - Accent5 2 2 4 2 2" xfId="3847"/>
    <cellStyle name="40% - Accent5 2 2 4 2 2 2" xfId="9737"/>
    <cellStyle name="40% - Accent5 2 2 4 2 2 2 2" xfId="21676"/>
    <cellStyle name="40% - Accent5 2 2 4 2 2 3" xfId="15786"/>
    <cellStyle name="40% - Accent5 2 2 4 2 3" xfId="7429"/>
    <cellStyle name="40% - Accent5 2 2 4 2 3 2" xfId="19368"/>
    <cellStyle name="40% - Accent5 2 2 4 2 4" xfId="13310"/>
    <cellStyle name="40% - Accent5 2 2 4 3" xfId="3106"/>
    <cellStyle name="40% - Accent5 2 2 4 3 2" xfId="8996"/>
    <cellStyle name="40% - Accent5 2 2 4 3 2 2" xfId="20935"/>
    <cellStyle name="40% - Accent5 2 2 4 3 3" xfId="15045"/>
    <cellStyle name="40% - Accent5 2 2 4 4" xfId="6688"/>
    <cellStyle name="40% - Accent5 2 2 4 4 2" xfId="18627"/>
    <cellStyle name="40% - Accent5 2 2 4 5" xfId="12569"/>
    <cellStyle name="40% - Accent5 2 2 5" xfId="1366"/>
    <cellStyle name="40% - Accent5 2 2 5 2" xfId="3842"/>
    <cellStyle name="40% - Accent5 2 2 5 2 2" xfId="9732"/>
    <cellStyle name="40% - Accent5 2 2 5 2 2 2" xfId="21671"/>
    <cellStyle name="40% - Accent5 2 2 5 2 3" xfId="15781"/>
    <cellStyle name="40% - Accent5 2 2 5 3" xfId="7424"/>
    <cellStyle name="40% - Accent5 2 2 5 3 2" xfId="19363"/>
    <cellStyle name="40% - Accent5 2 2 5 4" xfId="13305"/>
    <cellStyle name="40% - Accent5 2 2 6" xfId="2700"/>
    <cellStyle name="40% - Accent5 2 2 6 2" xfId="8590"/>
    <cellStyle name="40% - Accent5 2 2 6 2 2" xfId="20529"/>
    <cellStyle name="40% - Accent5 2 2 6 3" xfId="14639"/>
    <cellStyle name="40% - Accent5 2 2 7" xfId="6282"/>
    <cellStyle name="40% - Accent5 2 2 7 2" xfId="18221"/>
    <cellStyle name="40% - Accent5 2 2 8" xfId="12185"/>
    <cellStyle name="40% - Accent5 2 3" xfId="214"/>
    <cellStyle name="40% - Accent5 2 3 2" xfId="473"/>
    <cellStyle name="40% - Accent5 2 3 2 2" xfId="883"/>
    <cellStyle name="40% - Accent5 2 3 2 2 2" xfId="1374"/>
    <cellStyle name="40% - Accent5 2 3 2 2 2 2" xfId="3850"/>
    <cellStyle name="40% - Accent5 2 3 2 2 2 2 2" xfId="9740"/>
    <cellStyle name="40% - Accent5 2 3 2 2 2 2 2 2" xfId="21679"/>
    <cellStyle name="40% - Accent5 2 3 2 2 2 2 3" xfId="15789"/>
    <cellStyle name="40% - Accent5 2 3 2 2 2 3" xfId="7432"/>
    <cellStyle name="40% - Accent5 2 3 2 2 2 3 2" xfId="19371"/>
    <cellStyle name="40% - Accent5 2 3 2 2 2 4" xfId="13313"/>
    <cellStyle name="40% - Accent5 2 3 2 2 3" xfId="3360"/>
    <cellStyle name="40% - Accent5 2 3 2 2 3 2" xfId="9250"/>
    <cellStyle name="40% - Accent5 2 3 2 2 3 2 2" xfId="21189"/>
    <cellStyle name="40% - Accent5 2 3 2 2 3 3" xfId="15299"/>
    <cellStyle name="40% - Accent5 2 3 2 2 4" xfId="6942"/>
    <cellStyle name="40% - Accent5 2 3 2 2 4 2" xfId="18881"/>
    <cellStyle name="40% - Accent5 2 3 2 2 5" xfId="12823"/>
    <cellStyle name="40% - Accent5 2 3 2 3" xfId="1373"/>
    <cellStyle name="40% - Accent5 2 3 2 3 2" xfId="3849"/>
    <cellStyle name="40% - Accent5 2 3 2 3 2 2" xfId="9739"/>
    <cellStyle name="40% - Accent5 2 3 2 3 2 2 2" xfId="21678"/>
    <cellStyle name="40% - Accent5 2 3 2 3 2 3" xfId="15788"/>
    <cellStyle name="40% - Accent5 2 3 2 3 3" xfId="7431"/>
    <cellStyle name="40% - Accent5 2 3 2 3 3 2" xfId="19370"/>
    <cellStyle name="40% - Accent5 2 3 2 3 4" xfId="13312"/>
    <cellStyle name="40% - Accent5 2 3 2 4" xfId="2952"/>
    <cellStyle name="40% - Accent5 2 3 2 4 2" xfId="8842"/>
    <cellStyle name="40% - Accent5 2 3 2 4 2 2" xfId="20781"/>
    <cellStyle name="40% - Accent5 2 3 2 4 3" xfId="14891"/>
    <cellStyle name="40% - Accent5 2 3 2 5" xfId="6534"/>
    <cellStyle name="40% - Accent5 2 3 2 5 2" xfId="18473"/>
    <cellStyle name="40% - Accent5 2 3 2 6" xfId="12415"/>
    <cellStyle name="40% - Accent5 2 3 3" xfId="690"/>
    <cellStyle name="40% - Accent5 2 3 3 2" xfId="1375"/>
    <cellStyle name="40% - Accent5 2 3 3 2 2" xfId="3851"/>
    <cellStyle name="40% - Accent5 2 3 3 2 2 2" xfId="9741"/>
    <cellStyle name="40% - Accent5 2 3 3 2 2 2 2" xfId="21680"/>
    <cellStyle name="40% - Accent5 2 3 3 2 2 3" xfId="15790"/>
    <cellStyle name="40% - Accent5 2 3 3 2 3" xfId="7433"/>
    <cellStyle name="40% - Accent5 2 3 3 2 3 2" xfId="19372"/>
    <cellStyle name="40% - Accent5 2 3 3 2 4" xfId="13314"/>
    <cellStyle name="40% - Accent5 2 3 3 3" xfId="3167"/>
    <cellStyle name="40% - Accent5 2 3 3 3 2" xfId="9057"/>
    <cellStyle name="40% - Accent5 2 3 3 3 2 2" xfId="20996"/>
    <cellStyle name="40% - Accent5 2 3 3 3 3" xfId="15106"/>
    <cellStyle name="40% - Accent5 2 3 3 4" xfId="6749"/>
    <cellStyle name="40% - Accent5 2 3 3 4 2" xfId="18688"/>
    <cellStyle name="40% - Accent5 2 3 3 5" xfId="12630"/>
    <cellStyle name="40% - Accent5 2 3 4" xfId="1372"/>
    <cellStyle name="40% - Accent5 2 3 4 2" xfId="3848"/>
    <cellStyle name="40% - Accent5 2 3 4 2 2" xfId="9738"/>
    <cellStyle name="40% - Accent5 2 3 4 2 2 2" xfId="21677"/>
    <cellStyle name="40% - Accent5 2 3 4 2 3" xfId="15787"/>
    <cellStyle name="40% - Accent5 2 3 4 3" xfId="7430"/>
    <cellStyle name="40% - Accent5 2 3 4 3 2" xfId="19369"/>
    <cellStyle name="40% - Accent5 2 3 4 4" xfId="13311"/>
    <cellStyle name="40% - Accent5 2 3 5" xfId="2761"/>
    <cellStyle name="40% - Accent5 2 3 5 2" xfId="8651"/>
    <cellStyle name="40% - Accent5 2 3 5 2 2" xfId="20590"/>
    <cellStyle name="40% - Accent5 2 3 5 3" xfId="14700"/>
    <cellStyle name="40% - Accent5 2 3 6" xfId="6343"/>
    <cellStyle name="40% - Accent5 2 3 6 2" xfId="18282"/>
    <cellStyle name="40% - Accent5 2 3 7" xfId="12236"/>
    <cellStyle name="40% - Accent5 2 4" xfId="374"/>
    <cellStyle name="40% - Accent5 2 4 2" xfId="819"/>
    <cellStyle name="40% - Accent5 2 4 2 2" xfId="1377"/>
    <cellStyle name="40% - Accent5 2 4 2 2 2" xfId="3853"/>
    <cellStyle name="40% - Accent5 2 4 2 2 2 2" xfId="9743"/>
    <cellStyle name="40% - Accent5 2 4 2 2 2 2 2" xfId="21682"/>
    <cellStyle name="40% - Accent5 2 4 2 2 2 3" xfId="15792"/>
    <cellStyle name="40% - Accent5 2 4 2 2 3" xfId="7435"/>
    <cellStyle name="40% - Accent5 2 4 2 2 3 2" xfId="19374"/>
    <cellStyle name="40% - Accent5 2 4 2 2 4" xfId="13316"/>
    <cellStyle name="40% - Accent5 2 4 2 3" xfId="3296"/>
    <cellStyle name="40% - Accent5 2 4 2 3 2" xfId="9186"/>
    <cellStyle name="40% - Accent5 2 4 2 3 2 2" xfId="21125"/>
    <cellStyle name="40% - Accent5 2 4 2 3 3" xfId="15235"/>
    <cellStyle name="40% - Accent5 2 4 2 4" xfId="6878"/>
    <cellStyle name="40% - Accent5 2 4 2 4 2" xfId="18817"/>
    <cellStyle name="40% - Accent5 2 4 2 5" xfId="12759"/>
    <cellStyle name="40% - Accent5 2 4 3" xfId="1376"/>
    <cellStyle name="40% - Accent5 2 4 3 2" xfId="3852"/>
    <cellStyle name="40% - Accent5 2 4 3 2 2" xfId="9742"/>
    <cellStyle name="40% - Accent5 2 4 3 2 2 2" xfId="21681"/>
    <cellStyle name="40% - Accent5 2 4 3 2 3" xfId="15791"/>
    <cellStyle name="40% - Accent5 2 4 3 3" xfId="7434"/>
    <cellStyle name="40% - Accent5 2 4 3 3 2" xfId="19373"/>
    <cellStyle name="40% - Accent5 2 4 3 4" xfId="13315"/>
    <cellStyle name="40% - Accent5 2 4 4" xfId="2889"/>
    <cellStyle name="40% - Accent5 2 4 4 2" xfId="8779"/>
    <cellStyle name="40% - Accent5 2 4 4 2 2" xfId="20718"/>
    <cellStyle name="40% - Accent5 2 4 4 3" xfId="14828"/>
    <cellStyle name="40% - Accent5 2 4 5" xfId="6471"/>
    <cellStyle name="40% - Accent5 2 4 5 2" xfId="18410"/>
    <cellStyle name="40% - Accent5 2 4 6" xfId="12343"/>
    <cellStyle name="40% - Accent5 2 5" xfId="575"/>
    <cellStyle name="40% - Accent5 2 5 2" xfId="1378"/>
    <cellStyle name="40% - Accent5 2 5 2 2" xfId="3854"/>
    <cellStyle name="40% - Accent5 2 5 2 2 2" xfId="9744"/>
    <cellStyle name="40% - Accent5 2 5 2 2 2 2" xfId="21683"/>
    <cellStyle name="40% - Accent5 2 5 2 2 3" xfId="15793"/>
    <cellStyle name="40% - Accent5 2 5 2 3" xfId="7436"/>
    <cellStyle name="40% - Accent5 2 5 2 3 2" xfId="19375"/>
    <cellStyle name="40% - Accent5 2 5 2 4" xfId="13317"/>
    <cellStyle name="40% - Accent5 2 5 3" xfId="3052"/>
    <cellStyle name="40% - Accent5 2 5 3 2" xfId="8942"/>
    <cellStyle name="40% - Accent5 2 5 3 2 2" xfId="20881"/>
    <cellStyle name="40% - Accent5 2 5 3 3" xfId="14991"/>
    <cellStyle name="40% - Accent5 2 5 4" xfId="6634"/>
    <cellStyle name="40% - Accent5 2 5 4 2" xfId="18573"/>
    <cellStyle name="40% - Accent5 2 5 5" xfId="12515"/>
    <cellStyle name="40% - Accent5 2 6" xfId="1365"/>
    <cellStyle name="40% - Accent5 2 6 2" xfId="3841"/>
    <cellStyle name="40% - Accent5 2 6 2 2" xfId="9731"/>
    <cellStyle name="40% - Accent5 2 6 2 2 2" xfId="21670"/>
    <cellStyle name="40% - Accent5 2 6 2 3" xfId="15780"/>
    <cellStyle name="40% - Accent5 2 6 3" xfId="7423"/>
    <cellStyle name="40% - Accent5 2 6 3 2" xfId="19362"/>
    <cellStyle name="40% - Accent5 2 6 4" xfId="13304"/>
    <cellStyle name="40% - Accent5 2 7" xfId="2650"/>
    <cellStyle name="40% - Accent5 2 7 2" xfId="8540"/>
    <cellStyle name="40% - Accent5 2 7 2 2" xfId="20479"/>
    <cellStyle name="40% - Accent5 2 7 3" xfId="14589"/>
    <cellStyle name="40% - Accent5 2 8" xfId="6232"/>
    <cellStyle name="40% - Accent5 2 8 2" xfId="18171"/>
    <cellStyle name="40% - Accent5 2 9" xfId="12130"/>
    <cellStyle name="40% - Accent5 3" xfId="130"/>
    <cellStyle name="40% - Accent5 3 2" xfId="244"/>
    <cellStyle name="40% - Accent5 3 2 2" xfId="720"/>
    <cellStyle name="40% - Accent5 3 2 2 2" xfId="1381"/>
    <cellStyle name="40% - Accent5 3 2 2 2 2" xfId="3857"/>
    <cellStyle name="40% - Accent5 3 2 2 2 2 2" xfId="9747"/>
    <cellStyle name="40% - Accent5 3 2 2 2 2 2 2" xfId="21686"/>
    <cellStyle name="40% - Accent5 3 2 2 2 2 3" xfId="15796"/>
    <cellStyle name="40% - Accent5 3 2 2 2 3" xfId="7439"/>
    <cellStyle name="40% - Accent5 3 2 2 2 3 2" xfId="19378"/>
    <cellStyle name="40% - Accent5 3 2 2 2 4" xfId="13320"/>
    <cellStyle name="40% - Accent5 3 2 2 3" xfId="3197"/>
    <cellStyle name="40% - Accent5 3 2 2 3 2" xfId="9087"/>
    <cellStyle name="40% - Accent5 3 2 2 3 2 2" xfId="21026"/>
    <cellStyle name="40% - Accent5 3 2 2 3 3" xfId="15136"/>
    <cellStyle name="40% - Accent5 3 2 2 4" xfId="6779"/>
    <cellStyle name="40% - Accent5 3 2 2 4 2" xfId="18718"/>
    <cellStyle name="40% - Accent5 3 2 2 5" xfId="12660"/>
    <cellStyle name="40% - Accent5 3 2 3" xfId="1380"/>
    <cellStyle name="40% - Accent5 3 2 3 2" xfId="3856"/>
    <cellStyle name="40% - Accent5 3 2 3 2 2" xfId="9746"/>
    <cellStyle name="40% - Accent5 3 2 3 2 2 2" xfId="21685"/>
    <cellStyle name="40% - Accent5 3 2 3 2 3" xfId="15795"/>
    <cellStyle name="40% - Accent5 3 2 3 3" xfId="7438"/>
    <cellStyle name="40% - Accent5 3 2 3 3 2" xfId="19377"/>
    <cellStyle name="40% - Accent5 3 2 3 4" xfId="13319"/>
    <cellStyle name="40% - Accent5 3 2 4" xfId="2791"/>
    <cellStyle name="40% - Accent5 3 2 4 2" xfId="8681"/>
    <cellStyle name="40% - Accent5 3 2 4 2 2" xfId="20620"/>
    <cellStyle name="40% - Accent5 3 2 4 3" xfId="14730"/>
    <cellStyle name="40% - Accent5 3 2 5" xfId="6373"/>
    <cellStyle name="40% - Accent5 3 2 5 2" xfId="18312"/>
    <cellStyle name="40% - Accent5 3 2 6" xfId="12261"/>
    <cellStyle name="40% - Accent5 3 3" xfId="390"/>
    <cellStyle name="40% - Accent5 3 3 2" xfId="831"/>
    <cellStyle name="40% - Accent5 3 3 2 2" xfId="1383"/>
    <cellStyle name="40% - Accent5 3 3 2 2 2" xfId="3859"/>
    <cellStyle name="40% - Accent5 3 3 2 2 2 2" xfId="9749"/>
    <cellStyle name="40% - Accent5 3 3 2 2 2 2 2" xfId="21688"/>
    <cellStyle name="40% - Accent5 3 3 2 2 2 3" xfId="15798"/>
    <cellStyle name="40% - Accent5 3 3 2 2 3" xfId="7441"/>
    <cellStyle name="40% - Accent5 3 3 2 2 3 2" xfId="19380"/>
    <cellStyle name="40% - Accent5 3 3 2 2 4" xfId="13322"/>
    <cellStyle name="40% - Accent5 3 3 2 3" xfId="3308"/>
    <cellStyle name="40% - Accent5 3 3 2 3 2" xfId="9198"/>
    <cellStyle name="40% - Accent5 3 3 2 3 2 2" xfId="21137"/>
    <cellStyle name="40% - Accent5 3 3 2 3 3" xfId="15247"/>
    <cellStyle name="40% - Accent5 3 3 2 4" xfId="6890"/>
    <cellStyle name="40% - Accent5 3 3 2 4 2" xfId="18829"/>
    <cellStyle name="40% - Accent5 3 3 2 5" xfId="12771"/>
    <cellStyle name="40% - Accent5 3 3 3" xfId="1382"/>
    <cellStyle name="40% - Accent5 3 3 3 2" xfId="3858"/>
    <cellStyle name="40% - Accent5 3 3 3 2 2" xfId="9748"/>
    <cellStyle name="40% - Accent5 3 3 3 2 2 2" xfId="21687"/>
    <cellStyle name="40% - Accent5 3 3 3 2 3" xfId="15797"/>
    <cellStyle name="40% - Accent5 3 3 3 3" xfId="7440"/>
    <cellStyle name="40% - Accent5 3 3 3 3 2" xfId="19379"/>
    <cellStyle name="40% - Accent5 3 3 3 4" xfId="13321"/>
    <cellStyle name="40% - Accent5 3 3 4" xfId="2901"/>
    <cellStyle name="40% - Accent5 3 3 4 2" xfId="8791"/>
    <cellStyle name="40% - Accent5 3 3 4 2 2" xfId="20730"/>
    <cellStyle name="40% - Accent5 3 3 4 3" xfId="14840"/>
    <cellStyle name="40% - Accent5 3 3 5" xfId="6483"/>
    <cellStyle name="40% - Accent5 3 3 5 2" xfId="18422"/>
    <cellStyle name="40% - Accent5 3 3 6" xfId="12357"/>
    <cellStyle name="40% - Accent5 3 4" xfId="609"/>
    <cellStyle name="40% - Accent5 3 4 2" xfId="1384"/>
    <cellStyle name="40% - Accent5 3 4 2 2" xfId="3860"/>
    <cellStyle name="40% - Accent5 3 4 2 2 2" xfId="9750"/>
    <cellStyle name="40% - Accent5 3 4 2 2 2 2" xfId="21689"/>
    <cellStyle name="40% - Accent5 3 4 2 2 3" xfId="15799"/>
    <cellStyle name="40% - Accent5 3 4 2 3" xfId="7442"/>
    <cellStyle name="40% - Accent5 3 4 2 3 2" xfId="19381"/>
    <cellStyle name="40% - Accent5 3 4 2 4" xfId="13323"/>
    <cellStyle name="40% - Accent5 3 4 3" xfId="3086"/>
    <cellStyle name="40% - Accent5 3 4 3 2" xfId="8976"/>
    <cellStyle name="40% - Accent5 3 4 3 2 2" xfId="20915"/>
    <cellStyle name="40% - Accent5 3 4 3 3" xfId="15025"/>
    <cellStyle name="40% - Accent5 3 4 4" xfId="6668"/>
    <cellStyle name="40% - Accent5 3 4 4 2" xfId="18607"/>
    <cellStyle name="40% - Accent5 3 4 5" xfId="12549"/>
    <cellStyle name="40% - Accent5 3 5" xfId="1379"/>
    <cellStyle name="40% - Accent5 3 5 2" xfId="3855"/>
    <cellStyle name="40% - Accent5 3 5 2 2" xfId="9745"/>
    <cellStyle name="40% - Accent5 3 5 2 2 2" xfId="21684"/>
    <cellStyle name="40% - Accent5 3 5 2 3" xfId="15794"/>
    <cellStyle name="40% - Accent5 3 5 3" xfId="7437"/>
    <cellStyle name="40% - Accent5 3 5 3 2" xfId="19376"/>
    <cellStyle name="40% - Accent5 3 5 4" xfId="13318"/>
    <cellStyle name="40% - Accent5 3 6" xfId="2680"/>
    <cellStyle name="40% - Accent5 3 6 2" xfId="8570"/>
    <cellStyle name="40% - Accent5 3 6 2 2" xfId="20509"/>
    <cellStyle name="40% - Accent5 3 6 3" xfId="14619"/>
    <cellStyle name="40% - Accent5 3 7" xfId="6262"/>
    <cellStyle name="40% - Accent5 3 7 2" xfId="18201"/>
    <cellStyle name="40% - Accent5 3 8" xfId="12165"/>
    <cellStyle name="40% - Accent5 4" xfId="195"/>
    <cellStyle name="40% - Accent5 4 2" xfId="441"/>
    <cellStyle name="40% - Accent5 4 2 2" xfId="858"/>
    <cellStyle name="40% - Accent5 4 2 2 2" xfId="1387"/>
    <cellStyle name="40% - Accent5 4 2 2 2 2" xfId="3863"/>
    <cellStyle name="40% - Accent5 4 2 2 2 2 2" xfId="9753"/>
    <cellStyle name="40% - Accent5 4 2 2 2 2 2 2" xfId="21692"/>
    <cellStyle name="40% - Accent5 4 2 2 2 2 3" xfId="15802"/>
    <cellStyle name="40% - Accent5 4 2 2 2 3" xfId="7445"/>
    <cellStyle name="40% - Accent5 4 2 2 2 3 2" xfId="19384"/>
    <cellStyle name="40% - Accent5 4 2 2 2 4" xfId="13326"/>
    <cellStyle name="40% - Accent5 4 2 2 3" xfId="3335"/>
    <cellStyle name="40% - Accent5 4 2 2 3 2" xfId="9225"/>
    <cellStyle name="40% - Accent5 4 2 2 3 2 2" xfId="21164"/>
    <cellStyle name="40% - Accent5 4 2 2 3 3" xfId="15274"/>
    <cellStyle name="40% - Accent5 4 2 2 4" xfId="6917"/>
    <cellStyle name="40% - Accent5 4 2 2 4 2" xfId="18856"/>
    <cellStyle name="40% - Accent5 4 2 2 5" xfId="12798"/>
    <cellStyle name="40% - Accent5 4 2 3" xfId="1386"/>
    <cellStyle name="40% - Accent5 4 2 3 2" xfId="3862"/>
    <cellStyle name="40% - Accent5 4 2 3 2 2" xfId="9752"/>
    <cellStyle name="40% - Accent5 4 2 3 2 2 2" xfId="21691"/>
    <cellStyle name="40% - Accent5 4 2 3 2 3" xfId="15801"/>
    <cellStyle name="40% - Accent5 4 2 3 3" xfId="7444"/>
    <cellStyle name="40% - Accent5 4 2 3 3 2" xfId="19383"/>
    <cellStyle name="40% - Accent5 4 2 3 4" xfId="13325"/>
    <cellStyle name="40% - Accent5 4 2 4" xfId="2927"/>
    <cellStyle name="40% - Accent5 4 2 4 2" xfId="8817"/>
    <cellStyle name="40% - Accent5 4 2 4 2 2" xfId="20756"/>
    <cellStyle name="40% - Accent5 4 2 4 3" xfId="14866"/>
    <cellStyle name="40% - Accent5 4 2 5" xfId="6509"/>
    <cellStyle name="40% - Accent5 4 2 5 2" xfId="18448"/>
    <cellStyle name="40% - Accent5 4 2 6" xfId="12388"/>
    <cellStyle name="40% - Accent5 4 3" xfId="671"/>
    <cellStyle name="40% - Accent5 4 3 2" xfId="1388"/>
    <cellStyle name="40% - Accent5 4 3 2 2" xfId="3864"/>
    <cellStyle name="40% - Accent5 4 3 2 2 2" xfId="9754"/>
    <cellStyle name="40% - Accent5 4 3 2 2 2 2" xfId="21693"/>
    <cellStyle name="40% - Accent5 4 3 2 2 3" xfId="15803"/>
    <cellStyle name="40% - Accent5 4 3 2 3" xfId="7446"/>
    <cellStyle name="40% - Accent5 4 3 2 3 2" xfId="19385"/>
    <cellStyle name="40% - Accent5 4 3 2 4" xfId="13327"/>
    <cellStyle name="40% - Accent5 4 3 3" xfId="3148"/>
    <cellStyle name="40% - Accent5 4 3 3 2" xfId="9038"/>
    <cellStyle name="40% - Accent5 4 3 3 2 2" xfId="20977"/>
    <cellStyle name="40% - Accent5 4 3 3 3" xfId="15087"/>
    <cellStyle name="40% - Accent5 4 3 4" xfId="6730"/>
    <cellStyle name="40% - Accent5 4 3 4 2" xfId="18669"/>
    <cellStyle name="40% - Accent5 4 3 5" xfId="12611"/>
    <cellStyle name="40% - Accent5 4 4" xfId="1385"/>
    <cellStyle name="40% - Accent5 4 4 2" xfId="3861"/>
    <cellStyle name="40% - Accent5 4 4 2 2" xfId="9751"/>
    <cellStyle name="40% - Accent5 4 4 2 2 2" xfId="21690"/>
    <cellStyle name="40% - Accent5 4 4 2 3" xfId="15800"/>
    <cellStyle name="40% - Accent5 4 4 3" xfId="7443"/>
    <cellStyle name="40% - Accent5 4 4 3 2" xfId="19382"/>
    <cellStyle name="40% - Accent5 4 4 4" xfId="13324"/>
    <cellStyle name="40% - Accent5 4 5" xfId="2742"/>
    <cellStyle name="40% - Accent5 4 5 2" xfId="8632"/>
    <cellStyle name="40% - Accent5 4 5 2 2" xfId="20571"/>
    <cellStyle name="40% - Accent5 4 5 3" xfId="14681"/>
    <cellStyle name="40% - Accent5 4 6" xfId="6324"/>
    <cellStyle name="40% - Accent5 4 6 2" xfId="18263"/>
    <cellStyle name="40% - Accent5 4 7" xfId="12217"/>
    <cellStyle name="40% - Accent5 5" xfId="460"/>
    <cellStyle name="40% - Accent5 5 2" xfId="870"/>
    <cellStyle name="40% - Accent5 5 2 2" xfId="1390"/>
    <cellStyle name="40% - Accent5 5 2 2 2" xfId="3866"/>
    <cellStyle name="40% - Accent5 5 2 2 2 2" xfId="9756"/>
    <cellStyle name="40% - Accent5 5 2 2 2 2 2" xfId="21695"/>
    <cellStyle name="40% - Accent5 5 2 2 2 3" xfId="15805"/>
    <cellStyle name="40% - Accent5 5 2 2 3" xfId="7448"/>
    <cellStyle name="40% - Accent5 5 2 2 3 2" xfId="19387"/>
    <cellStyle name="40% - Accent5 5 2 2 4" xfId="13329"/>
    <cellStyle name="40% - Accent5 5 2 3" xfId="3347"/>
    <cellStyle name="40% - Accent5 5 2 3 2" xfId="9237"/>
    <cellStyle name="40% - Accent5 5 2 3 2 2" xfId="21176"/>
    <cellStyle name="40% - Accent5 5 2 3 3" xfId="15286"/>
    <cellStyle name="40% - Accent5 5 2 4" xfId="6929"/>
    <cellStyle name="40% - Accent5 5 2 4 2" xfId="18868"/>
    <cellStyle name="40% - Accent5 5 2 5" xfId="12810"/>
    <cellStyle name="40% - Accent5 5 3" xfId="1389"/>
    <cellStyle name="40% - Accent5 5 3 2" xfId="3865"/>
    <cellStyle name="40% - Accent5 5 3 2 2" xfId="9755"/>
    <cellStyle name="40% - Accent5 5 3 2 2 2" xfId="21694"/>
    <cellStyle name="40% - Accent5 5 3 2 3" xfId="15804"/>
    <cellStyle name="40% - Accent5 5 3 3" xfId="7447"/>
    <cellStyle name="40% - Accent5 5 3 3 2" xfId="19386"/>
    <cellStyle name="40% - Accent5 5 3 4" xfId="13328"/>
    <cellStyle name="40% - Accent5 5 4" xfId="2939"/>
    <cellStyle name="40% - Accent5 5 4 2" xfId="8829"/>
    <cellStyle name="40% - Accent5 5 4 2 2" xfId="20768"/>
    <cellStyle name="40% - Accent5 5 4 3" xfId="14878"/>
    <cellStyle name="40% - Accent5 5 5" xfId="6521"/>
    <cellStyle name="40% - Accent5 5 5 2" xfId="18460"/>
    <cellStyle name="40% - Accent5 5 6" xfId="12402"/>
    <cellStyle name="40% - Accent5 6" xfId="487"/>
    <cellStyle name="40% - Accent5 6 2" xfId="896"/>
    <cellStyle name="40% - Accent5 6 2 2" xfId="1392"/>
    <cellStyle name="40% - Accent5 6 2 2 2" xfId="3868"/>
    <cellStyle name="40% - Accent5 6 2 2 2 2" xfId="9758"/>
    <cellStyle name="40% - Accent5 6 2 2 2 2 2" xfId="21697"/>
    <cellStyle name="40% - Accent5 6 2 2 2 3" xfId="15807"/>
    <cellStyle name="40% - Accent5 6 2 2 3" xfId="7450"/>
    <cellStyle name="40% - Accent5 6 2 2 3 2" xfId="19389"/>
    <cellStyle name="40% - Accent5 6 2 2 4" xfId="13331"/>
    <cellStyle name="40% - Accent5 6 2 3" xfId="3373"/>
    <cellStyle name="40% - Accent5 6 2 3 2" xfId="9263"/>
    <cellStyle name="40% - Accent5 6 2 3 2 2" xfId="21202"/>
    <cellStyle name="40% - Accent5 6 2 3 3" xfId="15312"/>
    <cellStyle name="40% - Accent5 6 2 4" xfId="6955"/>
    <cellStyle name="40% - Accent5 6 2 4 2" xfId="18894"/>
    <cellStyle name="40% - Accent5 6 2 5" xfId="12836"/>
    <cellStyle name="40% - Accent5 6 3" xfId="1391"/>
    <cellStyle name="40% - Accent5 6 3 2" xfId="3867"/>
    <cellStyle name="40% - Accent5 6 3 2 2" xfId="9757"/>
    <cellStyle name="40% - Accent5 6 3 2 2 2" xfId="21696"/>
    <cellStyle name="40% - Accent5 6 3 2 3" xfId="15806"/>
    <cellStyle name="40% - Accent5 6 3 3" xfId="7449"/>
    <cellStyle name="40% - Accent5 6 3 3 2" xfId="19388"/>
    <cellStyle name="40% - Accent5 6 3 4" xfId="13330"/>
    <cellStyle name="40% - Accent5 6 4" xfId="2965"/>
    <cellStyle name="40% - Accent5 6 4 2" xfId="8855"/>
    <cellStyle name="40% - Accent5 6 4 2 2" xfId="20794"/>
    <cellStyle name="40% - Accent5 6 4 3" xfId="14904"/>
    <cellStyle name="40% - Accent5 6 5" xfId="6547"/>
    <cellStyle name="40% - Accent5 6 5 2" xfId="18486"/>
    <cellStyle name="40% - Accent5 6 6" xfId="12428"/>
    <cellStyle name="40% - Accent5 7" xfId="500"/>
    <cellStyle name="40% - Accent5 7 2" xfId="909"/>
    <cellStyle name="40% - Accent5 7 2 2" xfId="1394"/>
    <cellStyle name="40% - Accent5 7 2 2 2" xfId="3870"/>
    <cellStyle name="40% - Accent5 7 2 2 2 2" xfId="9760"/>
    <cellStyle name="40% - Accent5 7 2 2 2 2 2" xfId="21699"/>
    <cellStyle name="40% - Accent5 7 2 2 2 3" xfId="15809"/>
    <cellStyle name="40% - Accent5 7 2 2 3" xfId="7452"/>
    <cellStyle name="40% - Accent5 7 2 2 3 2" xfId="19391"/>
    <cellStyle name="40% - Accent5 7 2 2 4" xfId="13333"/>
    <cellStyle name="40% - Accent5 7 2 3" xfId="3386"/>
    <cellStyle name="40% - Accent5 7 2 3 2" xfId="9276"/>
    <cellStyle name="40% - Accent5 7 2 3 2 2" xfId="21215"/>
    <cellStyle name="40% - Accent5 7 2 3 3" xfId="15325"/>
    <cellStyle name="40% - Accent5 7 2 4" xfId="6968"/>
    <cellStyle name="40% - Accent5 7 2 4 2" xfId="18907"/>
    <cellStyle name="40% - Accent5 7 2 5" xfId="12849"/>
    <cellStyle name="40% - Accent5 7 3" xfId="1393"/>
    <cellStyle name="40% - Accent5 7 3 2" xfId="3869"/>
    <cellStyle name="40% - Accent5 7 3 2 2" xfId="9759"/>
    <cellStyle name="40% - Accent5 7 3 2 2 2" xfId="21698"/>
    <cellStyle name="40% - Accent5 7 3 2 3" xfId="15808"/>
    <cellStyle name="40% - Accent5 7 3 3" xfId="7451"/>
    <cellStyle name="40% - Accent5 7 3 3 2" xfId="19390"/>
    <cellStyle name="40% - Accent5 7 3 4" xfId="13332"/>
    <cellStyle name="40% - Accent5 7 4" xfId="2978"/>
    <cellStyle name="40% - Accent5 7 4 2" xfId="8868"/>
    <cellStyle name="40% - Accent5 7 4 2 2" xfId="20807"/>
    <cellStyle name="40% - Accent5 7 4 3" xfId="14917"/>
    <cellStyle name="40% - Accent5 7 5" xfId="6560"/>
    <cellStyle name="40% - Accent5 7 5 2" xfId="18499"/>
    <cellStyle name="40% - Accent5 7 6" xfId="12441"/>
    <cellStyle name="40% - Accent5 8" xfId="513"/>
    <cellStyle name="40% - Accent5 8 2" xfId="922"/>
    <cellStyle name="40% - Accent5 8 2 2" xfId="1396"/>
    <cellStyle name="40% - Accent5 8 2 2 2" xfId="3872"/>
    <cellStyle name="40% - Accent5 8 2 2 2 2" xfId="9762"/>
    <cellStyle name="40% - Accent5 8 2 2 2 2 2" xfId="21701"/>
    <cellStyle name="40% - Accent5 8 2 2 2 3" xfId="15811"/>
    <cellStyle name="40% - Accent5 8 2 2 3" xfId="7454"/>
    <cellStyle name="40% - Accent5 8 2 2 3 2" xfId="19393"/>
    <cellStyle name="40% - Accent5 8 2 2 4" xfId="13335"/>
    <cellStyle name="40% - Accent5 8 2 3" xfId="3399"/>
    <cellStyle name="40% - Accent5 8 2 3 2" xfId="9289"/>
    <cellStyle name="40% - Accent5 8 2 3 2 2" xfId="21228"/>
    <cellStyle name="40% - Accent5 8 2 3 3" xfId="15338"/>
    <cellStyle name="40% - Accent5 8 2 4" xfId="6981"/>
    <cellStyle name="40% - Accent5 8 2 4 2" xfId="18920"/>
    <cellStyle name="40% - Accent5 8 2 5" xfId="12862"/>
    <cellStyle name="40% - Accent5 8 3" xfId="1395"/>
    <cellStyle name="40% - Accent5 8 3 2" xfId="3871"/>
    <cellStyle name="40% - Accent5 8 3 2 2" xfId="9761"/>
    <cellStyle name="40% - Accent5 8 3 2 2 2" xfId="21700"/>
    <cellStyle name="40% - Accent5 8 3 2 3" xfId="15810"/>
    <cellStyle name="40% - Accent5 8 3 3" xfId="7453"/>
    <cellStyle name="40% - Accent5 8 3 3 2" xfId="19392"/>
    <cellStyle name="40% - Accent5 8 3 4" xfId="13334"/>
    <cellStyle name="40% - Accent5 8 4" xfId="2991"/>
    <cellStyle name="40% - Accent5 8 4 2" xfId="8881"/>
    <cellStyle name="40% - Accent5 8 4 2 2" xfId="20820"/>
    <cellStyle name="40% - Accent5 8 4 3" xfId="14930"/>
    <cellStyle name="40% - Accent5 8 5" xfId="6573"/>
    <cellStyle name="40% - Accent5 8 5 2" xfId="18512"/>
    <cellStyle name="40% - Accent5 8 6" xfId="12454"/>
    <cellStyle name="40% - Accent5 9" xfId="526"/>
    <cellStyle name="40% - Accent5 9 2" xfId="935"/>
    <cellStyle name="40% - Accent5 9 2 2" xfId="1398"/>
    <cellStyle name="40% - Accent5 9 2 2 2" xfId="3874"/>
    <cellStyle name="40% - Accent5 9 2 2 2 2" xfId="9764"/>
    <cellStyle name="40% - Accent5 9 2 2 2 2 2" xfId="21703"/>
    <cellStyle name="40% - Accent5 9 2 2 2 3" xfId="15813"/>
    <cellStyle name="40% - Accent5 9 2 2 3" xfId="7456"/>
    <cellStyle name="40% - Accent5 9 2 2 3 2" xfId="19395"/>
    <cellStyle name="40% - Accent5 9 2 2 4" xfId="13337"/>
    <cellStyle name="40% - Accent5 9 2 3" xfId="3412"/>
    <cellStyle name="40% - Accent5 9 2 3 2" xfId="9302"/>
    <cellStyle name="40% - Accent5 9 2 3 2 2" xfId="21241"/>
    <cellStyle name="40% - Accent5 9 2 3 3" xfId="15351"/>
    <cellStyle name="40% - Accent5 9 2 4" xfId="6994"/>
    <cellStyle name="40% - Accent5 9 2 4 2" xfId="18933"/>
    <cellStyle name="40% - Accent5 9 2 5" xfId="12875"/>
    <cellStyle name="40% - Accent5 9 3" xfId="1397"/>
    <cellStyle name="40% - Accent5 9 3 2" xfId="3873"/>
    <cellStyle name="40% - Accent5 9 3 2 2" xfId="9763"/>
    <cellStyle name="40% - Accent5 9 3 2 2 2" xfId="21702"/>
    <cellStyle name="40% - Accent5 9 3 2 3" xfId="15812"/>
    <cellStyle name="40% - Accent5 9 3 3" xfId="7455"/>
    <cellStyle name="40% - Accent5 9 3 3 2" xfId="19394"/>
    <cellStyle name="40% - Accent5 9 3 4" xfId="13336"/>
    <cellStyle name="40% - Accent5 9 4" xfId="3004"/>
    <cellStyle name="40% - Accent5 9 4 2" xfId="8894"/>
    <cellStyle name="40% - Accent5 9 4 2 2" xfId="20833"/>
    <cellStyle name="40% - Accent5 9 4 3" xfId="14943"/>
    <cellStyle name="40% - Accent5 9 5" xfId="6586"/>
    <cellStyle name="40% - Accent5 9 5 2" xfId="18525"/>
    <cellStyle name="40% - Accent5 9 6" xfId="12467"/>
    <cellStyle name="40% - Accent6" xfId="42" builtinId="51" customBuiltin="1"/>
    <cellStyle name="40% - Accent6 10" xfId="541"/>
    <cellStyle name="40% - Accent6 10 2" xfId="950"/>
    <cellStyle name="40% - Accent6 10 2 2" xfId="1400"/>
    <cellStyle name="40% - Accent6 10 2 2 2" xfId="3876"/>
    <cellStyle name="40% - Accent6 10 2 2 2 2" xfId="9766"/>
    <cellStyle name="40% - Accent6 10 2 2 2 2 2" xfId="21705"/>
    <cellStyle name="40% - Accent6 10 2 2 2 3" xfId="15815"/>
    <cellStyle name="40% - Accent6 10 2 2 3" xfId="7458"/>
    <cellStyle name="40% - Accent6 10 2 2 3 2" xfId="19397"/>
    <cellStyle name="40% - Accent6 10 2 2 4" xfId="13339"/>
    <cellStyle name="40% - Accent6 10 2 3" xfId="3427"/>
    <cellStyle name="40% - Accent6 10 2 3 2" xfId="9317"/>
    <cellStyle name="40% - Accent6 10 2 3 2 2" xfId="21256"/>
    <cellStyle name="40% - Accent6 10 2 3 3" xfId="15366"/>
    <cellStyle name="40% - Accent6 10 2 4" xfId="7009"/>
    <cellStyle name="40% - Accent6 10 2 4 2" xfId="18948"/>
    <cellStyle name="40% - Accent6 10 2 5" xfId="12890"/>
    <cellStyle name="40% - Accent6 10 3" xfId="1399"/>
    <cellStyle name="40% - Accent6 10 3 2" xfId="3875"/>
    <cellStyle name="40% - Accent6 10 3 2 2" xfId="9765"/>
    <cellStyle name="40% - Accent6 10 3 2 2 2" xfId="21704"/>
    <cellStyle name="40% - Accent6 10 3 2 3" xfId="15814"/>
    <cellStyle name="40% - Accent6 10 3 3" xfId="7457"/>
    <cellStyle name="40% - Accent6 10 3 3 2" xfId="19396"/>
    <cellStyle name="40% - Accent6 10 3 4" xfId="13338"/>
    <cellStyle name="40% - Accent6 10 4" xfId="3019"/>
    <cellStyle name="40% - Accent6 10 4 2" xfId="8909"/>
    <cellStyle name="40% - Accent6 10 4 2 2" xfId="20848"/>
    <cellStyle name="40% - Accent6 10 4 3" xfId="14958"/>
    <cellStyle name="40% - Accent6 10 5" xfId="6601"/>
    <cellStyle name="40% - Accent6 10 5 2" xfId="18540"/>
    <cellStyle name="40% - Accent6 10 6" xfId="12482"/>
    <cellStyle name="40% - Accent6 11" xfId="360"/>
    <cellStyle name="40% - Accent6 11 2" xfId="808"/>
    <cellStyle name="40% - Accent6 11 2 2" xfId="1402"/>
    <cellStyle name="40% - Accent6 11 2 2 2" xfId="3878"/>
    <cellStyle name="40% - Accent6 11 2 2 2 2" xfId="9768"/>
    <cellStyle name="40% - Accent6 11 2 2 2 2 2" xfId="21707"/>
    <cellStyle name="40% - Accent6 11 2 2 2 3" xfId="15817"/>
    <cellStyle name="40% - Accent6 11 2 2 3" xfId="7460"/>
    <cellStyle name="40% - Accent6 11 2 2 3 2" xfId="19399"/>
    <cellStyle name="40% - Accent6 11 2 2 4" xfId="13341"/>
    <cellStyle name="40% - Accent6 11 2 3" xfId="3285"/>
    <cellStyle name="40% - Accent6 11 2 3 2" xfId="9175"/>
    <cellStyle name="40% - Accent6 11 2 3 2 2" xfId="21114"/>
    <cellStyle name="40% - Accent6 11 2 3 3" xfId="15224"/>
    <cellStyle name="40% - Accent6 11 2 4" xfId="6867"/>
    <cellStyle name="40% - Accent6 11 2 4 2" xfId="18806"/>
    <cellStyle name="40% - Accent6 11 2 5" xfId="12748"/>
    <cellStyle name="40% - Accent6 11 3" xfId="1401"/>
    <cellStyle name="40% - Accent6 11 3 2" xfId="3877"/>
    <cellStyle name="40% - Accent6 11 3 2 2" xfId="9767"/>
    <cellStyle name="40% - Accent6 11 3 2 2 2" xfId="21706"/>
    <cellStyle name="40% - Accent6 11 3 2 3" xfId="15816"/>
    <cellStyle name="40% - Accent6 11 3 3" xfId="7459"/>
    <cellStyle name="40% - Accent6 11 3 3 2" xfId="19398"/>
    <cellStyle name="40% - Accent6 11 3 4" xfId="13340"/>
    <cellStyle name="40% - Accent6 11 4" xfId="2878"/>
    <cellStyle name="40% - Accent6 11 4 2" xfId="8768"/>
    <cellStyle name="40% - Accent6 11 4 2 2" xfId="20707"/>
    <cellStyle name="40% - Accent6 11 4 3" xfId="14817"/>
    <cellStyle name="40% - Accent6 11 5" xfId="6460"/>
    <cellStyle name="40% - Accent6 11 5 2" xfId="18399"/>
    <cellStyle name="40% - Accent6 11 6" xfId="12330"/>
    <cellStyle name="40% - Accent6 12" xfId="558"/>
    <cellStyle name="40% - Accent6 12 2" xfId="1403"/>
    <cellStyle name="40% - Accent6 12 2 2" xfId="3879"/>
    <cellStyle name="40% - Accent6 12 2 2 2" xfId="9769"/>
    <cellStyle name="40% - Accent6 12 2 2 2 2" xfId="21708"/>
    <cellStyle name="40% - Accent6 12 2 2 3" xfId="15818"/>
    <cellStyle name="40% - Accent6 12 2 3" xfId="7461"/>
    <cellStyle name="40% - Accent6 12 2 3 2" xfId="19400"/>
    <cellStyle name="40% - Accent6 12 2 4" xfId="13342"/>
    <cellStyle name="40% - Accent6 12 3" xfId="3035"/>
    <cellStyle name="40% - Accent6 12 3 2" xfId="8925"/>
    <cellStyle name="40% - Accent6 12 3 2 2" xfId="20864"/>
    <cellStyle name="40% - Accent6 12 3 3" xfId="14974"/>
    <cellStyle name="40% - Accent6 12 4" xfId="6617"/>
    <cellStyle name="40% - Accent6 12 4 2" xfId="18556"/>
    <cellStyle name="40% - Accent6 12 5" xfId="12498"/>
    <cellStyle name="40% - Accent6 13" xfId="2633"/>
    <cellStyle name="40% - Accent6 13 2" xfId="8523"/>
    <cellStyle name="40% - Accent6 13 2 2" xfId="20462"/>
    <cellStyle name="40% - Accent6 13 3" xfId="14572"/>
    <cellStyle name="40% - Accent6 14" xfId="6215"/>
    <cellStyle name="40% - Accent6 14 2" xfId="18154"/>
    <cellStyle name="40% - Accent6 15" xfId="12112"/>
    <cellStyle name="40% - Accent6 2" xfId="64"/>
    <cellStyle name="40% - Accent6 2 2" xfId="151"/>
    <cellStyle name="40% - Accent6 2 2 2" xfId="265"/>
    <cellStyle name="40% - Accent6 2 2 2 2" xfId="741"/>
    <cellStyle name="40% - Accent6 2 2 2 2 2" xfId="1407"/>
    <cellStyle name="40% - Accent6 2 2 2 2 2 2" xfId="3883"/>
    <cellStyle name="40% - Accent6 2 2 2 2 2 2 2" xfId="9773"/>
    <cellStyle name="40% - Accent6 2 2 2 2 2 2 2 2" xfId="21712"/>
    <cellStyle name="40% - Accent6 2 2 2 2 2 2 3" xfId="15822"/>
    <cellStyle name="40% - Accent6 2 2 2 2 2 3" xfId="7465"/>
    <cellStyle name="40% - Accent6 2 2 2 2 2 3 2" xfId="19404"/>
    <cellStyle name="40% - Accent6 2 2 2 2 2 4" xfId="13346"/>
    <cellStyle name="40% - Accent6 2 2 2 2 3" xfId="3218"/>
    <cellStyle name="40% - Accent6 2 2 2 2 3 2" xfId="9108"/>
    <cellStyle name="40% - Accent6 2 2 2 2 3 2 2" xfId="21047"/>
    <cellStyle name="40% - Accent6 2 2 2 2 3 3" xfId="15157"/>
    <cellStyle name="40% - Accent6 2 2 2 2 4" xfId="6800"/>
    <cellStyle name="40% - Accent6 2 2 2 2 4 2" xfId="18739"/>
    <cellStyle name="40% - Accent6 2 2 2 2 5" xfId="12681"/>
    <cellStyle name="40% - Accent6 2 2 2 3" xfId="1406"/>
    <cellStyle name="40% - Accent6 2 2 2 3 2" xfId="3882"/>
    <cellStyle name="40% - Accent6 2 2 2 3 2 2" xfId="9772"/>
    <cellStyle name="40% - Accent6 2 2 2 3 2 2 2" xfId="21711"/>
    <cellStyle name="40% - Accent6 2 2 2 3 2 3" xfId="15821"/>
    <cellStyle name="40% - Accent6 2 2 2 3 3" xfId="7464"/>
    <cellStyle name="40% - Accent6 2 2 2 3 3 2" xfId="19403"/>
    <cellStyle name="40% - Accent6 2 2 2 3 4" xfId="13345"/>
    <cellStyle name="40% - Accent6 2 2 2 4" xfId="2812"/>
    <cellStyle name="40% - Accent6 2 2 2 4 2" xfId="8702"/>
    <cellStyle name="40% - Accent6 2 2 2 4 2 2" xfId="20641"/>
    <cellStyle name="40% - Accent6 2 2 2 4 3" xfId="14751"/>
    <cellStyle name="40% - Accent6 2 2 2 5" xfId="6394"/>
    <cellStyle name="40% - Accent6 2 2 2 5 2" xfId="18333"/>
    <cellStyle name="40% - Accent6 2 2 2 6" xfId="12281"/>
    <cellStyle name="40% - Accent6 2 2 3" xfId="405"/>
    <cellStyle name="40% - Accent6 2 2 3 2" xfId="846"/>
    <cellStyle name="40% - Accent6 2 2 3 2 2" xfId="1409"/>
    <cellStyle name="40% - Accent6 2 2 3 2 2 2" xfId="3885"/>
    <cellStyle name="40% - Accent6 2 2 3 2 2 2 2" xfId="9775"/>
    <cellStyle name="40% - Accent6 2 2 3 2 2 2 2 2" xfId="21714"/>
    <cellStyle name="40% - Accent6 2 2 3 2 2 2 3" xfId="15824"/>
    <cellStyle name="40% - Accent6 2 2 3 2 2 3" xfId="7467"/>
    <cellStyle name="40% - Accent6 2 2 3 2 2 3 2" xfId="19406"/>
    <cellStyle name="40% - Accent6 2 2 3 2 2 4" xfId="13348"/>
    <cellStyle name="40% - Accent6 2 2 3 2 3" xfId="3323"/>
    <cellStyle name="40% - Accent6 2 2 3 2 3 2" xfId="9213"/>
    <cellStyle name="40% - Accent6 2 2 3 2 3 2 2" xfId="21152"/>
    <cellStyle name="40% - Accent6 2 2 3 2 3 3" xfId="15262"/>
    <cellStyle name="40% - Accent6 2 2 3 2 4" xfId="6905"/>
    <cellStyle name="40% - Accent6 2 2 3 2 4 2" xfId="18844"/>
    <cellStyle name="40% - Accent6 2 2 3 2 5" xfId="12786"/>
    <cellStyle name="40% - Accent6 2 2 3 3" xfId="1408"/>
    <cellStyle name="40% - Accent6 2 2 3 3 2" xfId="3884"/>
    <cellStyle name="40% - Accent6 2 2 3 3 2 2" xfId="9774"/>
    <cellStyle name="40% - Accent6 2 2 3 3 2 2 2" xfId="21713"/>
    <cellStyle name="40% - Accent6 2 2 3 3 2 3" xfId="15823"/>
    <cellStyle name="40% - Accent6 2 2 3 3 3" xfId="7466"/>
    <cellStyle name="40% - Accent6 2 2 3 3 3 2" xfId="19405"/>
    <cellStyle name="40% - Accent6 2 2 3 3 4" xfId="13347"/>
    <cellStyle name="40% - Accent6 2 2 3 4" xfId="2916"/>
    <cellStyle name="40% - Accent6 2 2 3 4 2" xfId="8806"/>
    <cellStyle name="40% - Accent6 2 2 3 4 2 2" xfId="20745"/>
    <cellStyle name="40% - Accent6 2 2 3 4 3" xfId="14855"/>
    <cellStyle name="40% - Accent6 2 2 3 5" xfId="6498"/>
    <cellStyle name="40% - Accent6 2 2 3 5 2" xfId="18437"/>
    <cellStyle name="40% - Accent6 2 2 3 6" xfId="12372"/>
    <cellStyle name="40% - Accent6 2 2 4" xfId="630"/>
    <cellStyle name="40% - Accent6 2 2 4 2" xfId="1410"/>
    <cellStyle name="40% - Accent6 2 2 4 2 2" xfId="3886"/>
    <cellStyle name="40% - Accent6 2 2 4 2 2 2" xfId="9776"/>
    <cellStyle name="40% - Accent6 2 2 4 2 2 2 2" xfId="21715"/>
    <cellStyle name="40% - Accent6 2 2 4 2 2 3" xfId="15825"/>
    <cellStyle name="40% - Accent6 2 2 4 2 3" xfId="7468"/>
    <cellStyle name="40% - Accent6 2 2 4 2 3 2" xfId="19407"/>
    <cellStyle name="40% - Accent6 2 2 4 2 4" xfId="13349"/>
    <cellStyle name="40% - Accent6 2 2 4 3" xfId="3107"/>
    <cellStyle name="40% - Accent6 2 2 4 3 2" xfId="8997"/>
    <cellStyle name="40% - Accent6 2 2 4 3 2 2" xfId="20936"/>
    <cellStyle name="40% - Accent6 2 2 4 3 3" xfId="15046"/>
    <cellStyle name="40% - Accent6 2 2 4 4" xfId="6689"/>
    <cellStyle name="40% - Accent6 2 2 4 4 2" xfId="18628"/>
    <cellStyle name="40% - Accent6 2 2 4 5" xfId="12570"/>
    <cellStyle name="40% - Accent6 2 2 5" xfId="1405"/>
    <cellStyle name="40% - Accent6 2 2 5 2" xfId="3881"/>
    <cellStyle name="40% - Accent6 2 2 5 2 2" xfId="9771"/>
    <cellStyle name="40% - Accent6 2 2 5 2 2 2" xfId="21710"/>
    <cellStyle name="40% - Accent6 2 2 5 2 3" xfId="15820"/>
    <cellStyle name="40% - Accent6 2 2 5 3" xfId="7463"/>
    <cellStyle name="40% - Accent6 2 2 5 3 2" xfId="19402"/>
    <cellStyle name="40% - Accent6 2 2 5 4" xfId="13344"/>
    <cellStyle name="40% - Accent6 2 2 6" xfId="2701"/>
    <cellStyle name="40% - Accent6 2 2 6 2" xfId="8591"/>
    <cellStyle name="40% - Accent6 2 2 6 2 2" xfId="20530"/>
    <cellStyle name="40% - Accent6 2 2 6 3" xfId="14640"/>
    <cellStyle name="40% - Accent6 2 2 7" xfId="6283"/>
    <cellStyle name="40% - Accent6 2 2 7 2" xfId="18222"/>
    <cellStyle name="40% - Accent6 2 2 8" xfId="12186"/>
    <cellStyle name="40% - Accent6 2 3" xfId="215"/>
    <cellStyle name="40% - Accent6 2 3 2" xfId="475"/>
    <cellStyle name="40% - Accent6 2 3 2 2" xfId="885"/>
    <cellStyle name="40% - Accent6 2 3 2 2 2" xfId="1413"/>
    <cellStyle name="40% - Accent6 2 3 2 2 2 2" xfId="3889"/>
    <cellStyle name="40% - Accent6 2 3 2 2 2 2 2" xfId="9779"/>
    <cellStyle name="40% - Accent6 2 3 2 2 2 2 2 2" xfId="21718"/>
    <cellStyle name="40% - Accent6 2 3 2 2 2 2 3" xfId="15828"/>
    <cellStyle name="40% - Accent6 2 3 2 2 2 3" xfId="7471"/>
    <cellStyle name="40% - Accent6 2 3 2 2 2 3 2" xfId="19410"/>
    <cellStyle name="40% - Accent6 2 3 2 2 2 4" xfId="13352"/>
    <cellStyle name="40% - Accent6 2 3 2 2 3" xfId="3362"/>
    <cellStyle name="40% - Accent6 2 3 2 2 3 2" xfId="9252"/>
    <cellStyle name="40% - Accent6 2 3 2 2 3 2 2" xfId="21191"/>
    <cellStyle name="40% - Accent6 2 3 2 2 3 3" xfId="15301"/>
    <cellStyle name="40% - Accent6 2 3 2 2 4" xfId="6944"/>
    <cellStyle name="40% - Accent6 2 3 2 2 4 2" xfId="18883"/>
    <cellStyle name="40% - Accent6 2 3 2 2 5" xfId="12825"/>
    <cellStyle name="40% - Accent6 2 3 2 3" xfId="1412"/>
    <cellStyle name="40% - Accent6 2 3 2 3 2" xfId="3888"/>
    <cellStyle name="40% - Accent6 2 3 2 3 2 2" xfId="9778"/>
    <cellStyle name="40% - Accent6 2 3 2 3 2 2 2" xfId="21717"/>
    <cellStyle name="40% - Accent6 2 3 2 3 2 3" xfId="15827"/>
    <cellStyle name="40% - Accent6 2 3 2 3 3" xfId="7470"/>
    <cellStyle name="40% - Accent6 2 3 2 3 3 2" xfId="19409"/>
    <cellStyle name="40% - Accent6 2 3 2 3 4" xfId="13351"/>
    <cellStyle name="40% - Accent6 2 3 2 4" xfId="2954"/>
    <cellStyle name="40% - Accent6 2 3 2 4 2" xfId="8844"/>
    <cellStyle name="40% - Accent6 2 3 2 4 2 2" xfId="20783"/>
    <cellStyle name="40% - Accent6 2 3 2 4 3" xfId="14893"/>
    <cellStyle name="40% - Accent6 2 3 2 5" xfId="6536"/>
    <cellStyle name="40% - Accent6 2 3 2 5 2" xfId="18475"/>
    <cellStyle name="40% - Accent6 2 3 2 6" xfId="12417"/>
    <cellStyle name="40% - Accent6 2 3 3" xfId="691"/>
    <cellStyle name="40% - Accent6 2 3 3 2" xfId="1414"/>
    <cellStyle name="40% - Accent6 2 3 3 2 2" xfId="3890"/>
    <cellStyle name="40% - Accent6 2 3 3 2 2 2" xfId="9780"/>
    <cellStyle name="40% - Accent6 2 3 3 2 2 2 2" xfId="21719"/>
    <cellStyle name="40% - Accent6 2 3 3 2 2 3" xfId="15829"/>
    <cellStyle name="40% - Accent6 2 3 3 2 3" xfId="7472"/>
    <cellStyle name="40% - Accent6 2 3 3 2 3 2" xfId="19411"/>
    <cellStyle name="40% - Accent6 2 3 3 2 4" xfId="13353"/>
    <cellStyle name="40% - Accent6 2 3 3 3" xfId="3168"/>
    <cellStyle name="40% - Accent6 2 3 3 3 2" xfId="9058"/>
    <cellStyle name="40% - Accent6 2 3 3 3 2 2" xfId="20997"/>
    <cellStyle name="40% - Accent6 2 3 3 3 3" xfId="15107"/>
    <cellStyle name="40% - Accent6 2 3 3 4" xfId="6750"/>
    <cellStyle name="40% - Accent6 2 3 3 4 2" xfId="18689"/>
    <cellStyle name="40% - Accent6 2 3 3 5" xfId="12631"/>
    <cellStyle name="40% - Accent6 2 3 4" xfId="1411"/>
    <cellStyle name="40% - Accent6 2 3 4 2" xfId="3887"/>
    <cellStyle name="40% - Accent6 2 3 4 2 2" xfId="9777"/>
    <cellStyle name="40% - Accent6 2 3 4 2 2 2" xfId="21716"/>
    <cellStyle name="40% - Accent6 2 3 4 2 3" xfId="15826"/>
    <cellStyle name="40% - Accent6 2 3 4 3" xfId="7469"/>
    <cellStyle name="40% - Accent6 2 3 4 3 2" xfId="19408"/>
    <cellStyle name="40% - Accent6 2 3 4 4" xfId="13350"/>
    <cellStyle name="40% - Accent6 2 3 5" xfId="2762"/>
    <cellStyle name="40% - Accent6 2 3 5 2" xfId="8652"/>
    <cellStyle name="40% - Accent6 2 3 5 2 2" xfId="20591"/>
    <cellStyle name="40% - Accent6 2 3 5 3" xfId="14701"/>
    <cellStyle name="40% - Accent6 2 3 6" xfId="6344"/>
    <cellStyle name="40% - Accent6 2 3 6 2" xfId="18283"/>
    <cellStyle name="40% - Accent6 2 3 7" xfId="12237"/>
    <cellStyle name="40% - Accent6 2 4" xfId="376"/>
    <cellStyle name="40% - Accent6 2 4 2" xfId="821"/>
    <cellStyle name="40% - Accent6 2 4 2 2" xfId="1416"/>
    <cellStyle name="40% - Accent6 2 4 2 2 2" xfId="3892"/>
    <cellStyle name="40% - Accent6 2 4 2 2 2 2" xfId="9782"/>
    <cellStyle name="40% - Accent6 2 4 2 2 2 2 2" xfId="21721"/>
    <cellStyle name="40% - Accent6 2 4 2 2 2 3" xfId="15831"/>
    <cellStyle name="40% - Accent6 2 4 2 2 3" xfId="7474"/>
    <cellStyle name="40% - Accent6 2 4 2 2 3 2" xfId="19413"/>
    <cellStyle name="40% - Accent6 2 4 2 2 4" xfId="13355"/>
    <cellStyle name="40% - Accent6 2 4 2 3" xfId="3298"/>
    <cellStyle name="40% - Accent6 2 4 2 3 2" xfId="9188"/>
    <cellStyle name="40% - Accent6 2 4 2 3 2 2" xfId="21127"/>
    <cellStyle name="40% - Accent6 2 4 2 3 3" xfId="15237"/>
    <cellStyle name="40% - Accent6 2 4 2 4" xfId="6880"/>
    <cellStyle name="40% - Accent6 2 4 2 4 2" xfId="18819"/>
    <cellStyle name="40% - Accent6 2 4 2 5" xfId="12761"/>
    <cellStyle name="40% - Accent6 2 4 3" xfId="1415"/>
    <cellStyle name="40% - Accent6 2 4 3 2" xfId="3891"/>
    <cellStyle name="40% - Accent6 2 4 3 2 2" xfId="9781"/>
    <cellStyle name="40% - Accent6 2 4 3 2 2 2" xfId="21720"/>
    <cellStyle name="40% - Accent6 2 4 3 2 3" xfId="15830"/>
    <cellStyle name="40% - Accent6 2 4 3 3" xfId="7473"/>
    <cellStyle name="40% - Accent6 2 4 3 3 2" xfId="19412"/>
    <cellStyle name="40% - Accent6 2 4 3 4" xfId="13354"/>
    <cellStyle name="40% - Accent6 2 4 4" xfId="2891"/>
    <cellStyle name="40% - Accent6 2 4 4 2" xfId="8781"/>
    <cellStyle name="40% - Accent6 2 4 4 2 2" xfId="20720"/>
    <cellStyle name="40% - Accent6 2 4 4 3" xfId="14830"/>
    <cellStyle name="40% - Accent6 2 4 5" xfId="6473"/>
    <cellStyle name="40% - Accent6 2 4 5 2" xfId="18412"/>
    <cellStyle name="40% - Accent6 2 4 6" xfId="12345"/>
    <cellStyle name="40% - Accent6 2 5" xfId="576"/>
    <cellStyle name="40% - Accent6 2 5 2" xfId="1417"/>
    <cellStyle name="40% - Accent6 2 5 2 2" xfId="3893"/>
    <cellStyle name="40% - Accent6 2 5 2 2 2" xfId="9783"/>
    <cellStyle name="40% - Accent6 2 5 2 2 2 2" xfId="21722"/>
    <cellStyle name="40% - Accent6 2 5 2 2 3" xfId="15832"/>
    <cellStyle name="40% - Accent6 2 5 2 3" xfId="7475"/>
    <cellStyle name="40% - Accent6 2 5 2 3 2" xfId="19414"/>
    <cellStyle name="40% - Accent6 2 5 2 4" xfId="13356"/>
    <cellStyle name="40% - Accent6 2 5 3" xfId="3053"/>
    <cellStyle name="40% - Accent6 2 5 3 2" xfId="8943"/>
    <cellStyle name="40% - Accent6 2 5 3 2 2" xfId="20882"/>
    <cellStyle name="40% - Accent6 2 5 3 3" xfId="14992"/>
    <cellStyle name="40% - Accent6 2 5 4" xfId="6635"/>
    <cellStyle name="40% - Accent6 2 5 4 2" xfId="18574"/>
    <cellStyle name="40% - Accent6 2 5 5" xfId="12516"/>
    <cellStyle name="40% - Accent6 2 6" xfId="1404"/>
    <cellStyle name="40% - Accent6 2 6 2" xfId="3880"/>
    <cellStyle name="40% - Accent6 2 6 2 2" xfId="9770"/>
    <cellStyle name="40% - Accent6 2 6 2 2 2" xfId="21709"/>
    <cellStyle name="40% - Accent6 2 6 2 3" xfId="15819"/>
    <cellStyle name="40% - Accent6 2 6 3" xfId="7462"/>
    <cellStyle name="40% - Accent6 2 6 3 2" xfId="19401"/>
    <cellStyle name="40% - Accent6 2 6 4" xfId="13343"/>
    <cellStyle name="40% - Accent6 2 7" xfId="2651"/>
    <cellStyle name="40% - Accent6 2 7 2" xfId="8541"/>
    <cellStyle name="40% - Accent6 2 7 2 2" xfId="20480"/>
    <cellStyle name="40% - Accent6 2 7 3" xfId="14590"/>
    <cellStyle name="40% - Accent6 2 8" xfId="6233"/>
    <cellStyle name="40% - Accent6 2 8 2" xfId="18172"/>
    <cellStyle name="40% - Accent6 2 9" xfId="12131"/>
    <cellStyle name="40% - Accent6 3" xfId="133"/>
    <cellStyle name="40% - Accent6 3 2" xfId="247"/>
    <cellStyle name="40% - Accent6 3 2 2" xfId="723"/>
    <cellStyle name="40% - Accent6 3 2 2 2" xfId="1420"/>
    <cellStyle name="40% - Accent6 3 2 2 2 2" xfId="3896"/>
    <cellStyle name="40% - Accent6 3 2 2 2 2 2" xfId="9786"/>
    <cellStyle name="40% - Accent6 3 2 2 2 2 2 2" xfId="21725"/>
    <cellStyle name="40% - Accent6 3 2 2 2 2 3" xfId="15835"/>
    <cellStyle name="40% - Accent6 3 2 2 2 3" xfId="7478"/>
    <cellStyle name="40% - Accent6 3 2 2 2 3 2" xfId="19417"/>
    <cellStyle name="40% - Accent6 3 2 2 2 4" xfId="13359"/>
    <cellStyle name="40% - Accent6 3 2 2 3" xfId="3200"/>
    <cellStyle name="40% - Accent6 3 2 2 3 2" xfId="9090"/>
    <cellStyle name="40% - Accent6 3 2 2 3 2 2" xfId="21029"/>
    <cellStyle name="40% - Accent6 3 2 2 3 3" xfId="15139"/>
    <cellStyle name="40% - Accent6 3 2 2 4" xfId="6782"/>
    <cellStyle name="40% - Accent6 3 2 2 4 2" xfId="18721"/>
    <cellStyle name="40% - Accent6 3 2 2 5" xfId="12663"/>
    <cellStyle name="40% - Accent6 3 2 3" xfId="1419"/>
    <cellStyle name="40% - Accent6 3 2 3 2" xfId="3895"/>
    <cellStyle name="40% - Accent6 3 2 3 2 2" xfId="9785"/>
    <cellStyle name="40% - Accent6 3 2 3 2 2 2" xfId="21724"/>
    <cellStyle name="40% - Accent6 3 2 3 2 3" xfId="15834"/>
    <cellStyle name="40% - Accent6 3 2 3 3" xfId="7477"/>
    <cellStyle name="40% - Accent6 3 2 3 3 2" xfId="19416"/>
    <cellStyle name="40% - Accent6 3 2 3 4" xfId="13358"/>
    <cellStyle name="40% - Accent6 3 2 4" xfId="2794"/>
    <cellStyle name="40% - Accent6 3 2 4 2" xfId="8684"/>
    <cellStyle name="40% - Accent6 3 2 4 2 2" xfId="20623"/>
    <cellStyle name="40% - Accent6 3 2 4 3" xfId="14733"/>
    <cellStyle name="40% - Accent6 3 2 5" xfId="6376"/>
    <cellStyle name="40% - Accent6 3 2 5 2" xfId="18315"/>
    <cellStyle name="40% - Accent6 3 2 6" xfId="12263"/>
    <cellStyle name="40% - Accent6 3 3" xfId="392"/>
    <cellStyle name="40% - Accent6 3 3 2" xfId="833"/>
    <cellStyle name="40% - Accent6 3 3 2 2" xfId="1422"/>
    <cellStyle name="40% - Accent6 3 3 2 2 2" xfId="3898"/>
    <cellStyle name="40% - Accent6 3 3 2 2 2 2" xfId="9788"/>
    <cellStyle name="40% - Accent6 3 3 2 2 2 2 2" xfId="21727"/>
    <cellStyle name="40% - Accent6 3 3 2 2 2 3" xfId="15837"/>
    <cellStyle name="40% - Accent6 3 3 2 2 3" xfId="7480"/>
    <cellStyle name="40% - Accent6 3 3 2 2 3 2" xfId="19419"/>
    <cellStyle name="40% - Accent6 3 3 2 2 4" xfId="13361"/>
    <cellStyle name="40% - Accent6 3 3 2 3" xfId="3310"/>
    <cellStyle name="40% - Accent6 3 3 2 3 2" xfId="9200"/>
    <cellStyle name="40% - Accent6 3 3 2 3 2 2" xfId="21139"/>
    <cellStyle name="40% - Accent6 3 3 2 3 3" xfId="15249"/>
    <cellStyle name="40% - Accent6 3 3 2 4" xfId="6892"/>
    <cellStyle name="40% - Accent6 3 3 2 4 2" xfId="18831"/>
    <cellStyle name="40% - Accent6 3 3 2 5" xfId="12773"/>
    <cellStyle name="40% - Accent6 3 3 3" xfId="1421"/>
    <cellStyle name="40% - Accent6 3 3 3 2" xfId="3897"/>
    <cellStyle name="40% - Accent6 3 3 3 2 2" xfId="9787"/>
    <cellStyle name="40% - Accent6 3 3 3 2 2 2" xfId="21726"/>
    <cellStyle name="40% - Accent6 3 3 3 2 3" xfId="15836"/>
    <cellStyle name="40% - Accent6 3 3 3 3" xfId="7479"/>
    <cellStyle name="40% - Accent6 3 3 3 3 2" xfId="19418"/>
    <cellStyle name="40% - Accent6 3 3 3 4" xfId="13360"/>
    <cellStyle name="40% - Accent6 3 3 4" xfId="2903"/>
    <cellStyle name="40% - Accent6 3 3 4 2" xfId="8793"/>
    <cellStyle name="40% - Accent6 3 3 4 2 2" xfId="20732"/>
    <cellStyle name="40% - Accent6 3 3 4 3" xfId="14842"/>
    <cellStyle name="40% - Accent6 3 3 5" xfId="6485"/>
    <cellStyle name="40% - Accent6 3 3 5 2" xfId="18424"/>
    <cellStyle name="40% - Accent6 3 3 6" xfId="12359"/>
    <cellStyle name="40% - Accent6 3 4" xfId="612"/>
    <cellStyle name="40% - Accent6 3 4 2" xfId="1423"/>
    <cellStyle name="40% - Accent6 3 4 2 2" xfId="3899"/>
    <cellStyle name="40% - Accent6 3 4 2 2 2" xfId="9789"/>
    <cellStyle name="40% - Accent6 3 4 2 2 2 2" xfId="21728"/>
    <cellStyle name="40% - Accent6 3 4 2 2 3" xfId="15838"/>
    <cellStyle name="40% - Accent6 3 4 2 3" xfId="7481"/>
    <cellStyle name="40% - Accent6 3 4 2 3 2" xfId="19420"/>
    <cellStyle name="40% - Accent6 3 4 2 4" xfId="13362"/>
    <cellStyle name="40% - Accent6 3 4 3" xfId="3089"/>
    <cellStyle name="40% - Accent6 3 4 3 2" xfId="8979"/>
    <cellStyle name="40% - Accent6 3 4 3 2 2" xfId="20918"/>
    <cellStyle name="40% - Accent6 3 4 3 3" xfId="15028"/>
    <cellStyle name="40% - Accent6 3 4 4" xfId="6671"/>
    <cellStyle name="40% - Accent6 3 4 4 2" xfId="18610"/>
    <cellStyle name="40% - Accent6 3 4 5" xfId="12552"/>
    <cellStyle name="40% - Accent6 3 5" xfId="1418"/>
    <cellStyle name="40% - Accent6 3 5 2" xfId="3894"/>
    <cellStyle name="40% - Accent6 3 5 2 2" xfId="9784"/>
    <cellStyle name="40% - Accent6 3 5 2 2 2" xfId="21723"/>
    <cellStyle name="40% - Accent6 3 5 2 3" xfId="15833"/>
    <cellStyle name="40% - Accent6 3 5 3" xfId="7476"/>
    <cellStyle name="40% - Accent6 3 5 3 2" xfId="19415"/>
    <cellStyle name="40% - Accent6 3 5 4" xfId="13357"/>
    <cellStyle name="40% - Accent6 3 6" xfId="2683"/>
    <cellStyle name="40% - Accent6 3 6 2" xfId="8573"/>
    <cellStyle name="40% - Accent6 3 6 2 2" xfId="20512"/>
    <cellStyle name="40% - Accent6 3 6 3" xfId="14622"/>
    <cellStyle name="40% - Accent6 3 7" xfId="6265"/>
    <cellStyle name="40% - Accent6 3 7 2" xfId="18204"/>
    <cellStyle name="40% - Accent6 3 8" xfId="12168"/>
    <cellStyle name="40% - Accent6 4" xfId="197"/>
    <cellStyle name="40% - Accent6 4 2" xfId="445"/>
    <cellStyle name="40% - Accent6 4 2 2" xfId="860"/>
    <cellStyle name="40% - Accent6 4 2 2 2" xfId="1426"/>
    <cellStyle name="40% - Accent6 4 2 2 2 2" xfId="3902"/>
    <cellStyle name="40% - Accent6 4 2 2 2 2 2" xfId="9792"/>
    <cellStyle name="40% - Accent6 4 2 2 2 2 2 2" xfId="21731"/>
    <cellStyle name="40% - Accent6 4 2 2 2 2 3" xfId="15841"/>
    <cellStyle name="40% - Accent6 4 2 2 2 3" xfId="7484"/>
    <cellStyle name="40% - Accent6 4 2 2 2 3 2" xfId="19423"/>
    <cellStyle name="40% - Accent6 4 2 2 2 4" xfId="13365"/>
    <cellStyle name="40% - Accent6 4 2 2 3" xfId="3337"/>
    <cellStyle name="40% - Accent6 4 2 2 3 2" xfId="9227"/>
    <cellStyle name="40% - Accent6 4 2 2 3 2 2" xfId="21166"/>
    <cellStyle name="40% - Accent6 4 2 2 3 3" xfId="15276"/>
    <cellStyle name="40% - Accent6 4 2 2 4" xfId="6919"/>
    <cellStyle name="40% - Accent6 4 2 2 4 2" xfId="18858"/>
    <cellStyle name="40% - Accent6 4 2 2 5" xfId="12800"/>
    <cellStyle name="40% - Accent6 4 2 3" xfId="1425"/>
    <cellStyle name="40% - Accent6 4 2 3 2" xfId="3901"/>
    <cellStyle name="40% - Accent6 4 2 3 2 2" xfId="9791"/>
    <cellStyle name="40% - Accent6 4 2 3 2 2 2" xfId="21730"/>
    <cellStyle name="40% - Accent6 4 2 3 2 3" xfId="15840"/>
    <cellStyle name="40% - Accent6 4 2 3 3" xfId="7483"/>
    <cellStyle name="40% - Accent6 4 2 3 3 2" xfId="19422"/>
    <cellStyle name="40% - Accent6 4 2 3 4" xfId="13364"/>
    <cellStyle name="40% - Accent6 4 2 4" xfId="2929"/>
    <cellStyle name="40% - Accent6 4 2 4 2" xfId="8819"/>
    <cellStyle name="40% - Accent6 4 2 4 2 2" xfId="20758"/>
    <cellStyle name="40% - Accent6 4 2 4 3" xfId="14868"/>
    <cellStyle name="40% - Accent6 4 2 5" xfId="6511"/>
    <cellStyle name="40% - Accent6 4 2 5 2" xfId="18450"/>
    <cellStyle name="40% - Accent6 4 2 6" xfId="12390"/>
    <cellStyle name="40% - Accent6 4 3" xfId="673"/>
    <cellStyle name="40% - Accent6 4 3 2" xfId="1427"/>
    <cellStyle name="40% - Accent6 4 3 2 2" xfId="3903"/>
    <cellStyle name="40% - Accent6 4 3 2 2 2" xfId="9793"/>
    <cellStyle name="40% - Accent6 4 3 2 2 2 2" xfId="21732"/>
    <cellStyle name="40% - Accent6 4 3 2 2 3" xfId="15842"/>
    <cellStyle name="40% - Accent6 4 3 2 3" xfId="7485"/>
    <cellStyle name="40% - Accent6 4 3 2 3 2" xfId="19424"/>
    <cellStyle name="40% - Accent6 4 3 2 4" xfId="13366"/>
    <cellStyle name="40% - Accent6 4 3 3" xfId="3150"/>
    <cellStyle name="40% - Accent6 4 3 3 2" xfId="9040"/>
    <cellStyle name="40% - Accent6 4 3 3 2 2" xfId="20979"/>
    <cellStyle name="40% - Accent6 4 3 3 3" xfId="15089"/>
    <cellStyle name="40% - Accent6 4 3 4" xfId="6732"/>
    <cellStyle name="40% - Accent6 4 3 4 2" xfId="18671"/>
    <cellStyle name="40% - Accent6 4 3 5" xfId="12613"/>
    <cellStyle name="40% - Accent6 4 4" xfId="1424"/>
    <cellStyle name="40% - Accent6 4 4 2" xfId="3900"/>
    <cellStyle name="40% - Accent6 4 4 2 2" xfId="9790"/>
    <cellStyle name="40% - Accent6 4 4 2 2 2" xfId="21729"/>
    <cellStyle name="40% - Accent6 4 4 2 3" xfId="15839"/>
    <cellStyle name="40% - Accent6 4 4 3" xfId="7482"/>
    <cellStyle name="40% - Accent6 4 4 3 2" xfId="19421"/>
    <cellStyle name="40% - Accent6 4 4 4" xfId="13363"/>
    <cellStyle name="40% - Accent6 4 5" xfId="2744"/>
    <cellStyle name="40% - Accent6 4 5 2" xfId="8634"/>
    <cellStyle name="40% - Accent6 4 5 2 2" xfId="20573"/>
    <cellStyle name="40% - Accent6 4 5 3" xfId="14683"/>
    <cellStyle name="40% - Accent6 4 6" xfId="6326"/>
    <cellStyle name="40% - Accent6 4 6 2" xfId="18265"/>
    <cellStyle name="40% - Accent6 4 7" xfId="12219"/>
    <cellStyle name="40% - Accent6 5" xfId="462"/>
    <cellStyle name="40% - Accent6 5 2" xfId="872"/>
    <cellStyle name="40% - Accent6 5 2 2" xfId="1429"/>
    <cellStyle name="40% - Accent6 5 2 2 2" xfId="3905"/>
    <cellStyle name="40% - Accent6 5 2 2 2 2" xfId="9795"/>
    <cellStyle name="40% - Accent6 5 2 2 2 2 2" xfId="21734"/>
    <cellStyle name="40% - Accent6 5 2 2 2 3" xfId="15844"/>
    <cellStyle name="40% - Accent6 5 2 2 3" xfId="7487"/>
    <cellStyle name="40% - Accent6 5 2 2 3 2" xfId="19426"/>
    <cellStyle name="40% - Accent6 5 2 2 4" xfId="13368"/>
    <cellStyle name="40% - Accent6 5 2 3" xfId="3349"/>
    <cellStyle name="40% - Accent6 5 2 3 2" xfId="9239"/>
    <cellStyle name="40% - Accent6 5 2 3 2 2" xfId="21178"/>
    <cellStyle name="40% - Accent6 5 2 3 3" xfId="15288"/>
    <cellStyle name="40% - Accent6 5 2 4" xfId="6931"/>
    <cellStyle name="40% - Accent6 5 2 4 2" xfId="18870"/>
    <cellStyle name="40% - Accent6 5 2 5" xfId="12812"/>
    <cellStyle name="40% - Accent6 5 3" xfId="1428"/>
    <cellStyle name="40% - Accent6 5 3 2" xfId="3904"/>
    <cellStyle name="40% - Accent6 5 3 2 2" xfId="9794"/>
    <cellStyle name="40% - Accent6 5 3 2 2 2" xfId="21733"/>
    <cellStyle name="40% - Accent6 5 3 2 3" xfId="15843"/>
    <cellStyle name="40% - Accent6 5 3 3" xfId="7486"/>
    <cellStyle name="40% - Accent6 5 3 3 2" xfId="19425"/>
    <cellStyle name="40% - Accent6 5 3 4" xfId="13367"/>
    <cellStyle name="40% - Accent6 5 4" xfId="2941"/>
    <cellStyle name="40% - Accent6 5 4 2" xfId="8831"/>
    <cellStyle name="40% - Accent6 5 4 2 2" xfId="20770"/>
    <cellStyle name="40% - Accent6 5 4 3" xfId="14880"/>
    <cellStyle name="40% - Accent6 5 5" xfId="6523"/>
    <cellStyle name="40% - Accent6 5 5 2" xfId="18462"/>
    <cellStyle name="40% - Accent6 5 6" xfId="12404"/>
    <cellStyle name="40% - Accent6 6" xfId="489"/>
    <cellStyle name="40% - Accent6 6 2" xfId="898"/>
    <cellStyle name="40% - Accent6 6 2 2" xfId="1431"/>
    <cellStyle name="40% - Accent6 6 2 2 2" xfId="3907"/>
    <cellStyle name="40% - Accent6 6 2 2 2 2" xfId="9797"/>
    <cellStyle name="40% - Accent6 6 2 2 2 2 2" xfId="21736"/>
    <cellStyle name="40% - Accent6 6 2 2 2 3" xfId="15846"/>
    <cellStyle name="40% - Accent6 6 2 2 3" xfId="7489"/>
    <cellStyle name="40% - Accent6 6 2 2 3 2" xfId="19428"/>
    <cellStyle name="40% - Accent6 6 2 2 4" xfId="13370"/>
    <cellStyle name="40% - Accent6 6 2 3" xfId="3375"/>
    <cellStyle name="40% - Accent6 6 2 3 2" xfId="9265"/>
    <cellStyle name="40% - Accent6 6 2 3 2 2" xfId="21204"/>
    <cellStyle name="40% - Accent6 6 2 3 3" xfId="15314"/>
    <cellStyle name="40% - Accent6 6 2 4" xfId="6957"/>
    <cellStyle name="40% - Accent6 6 2 4 2" xfId="18896"/>
    <cellStyle name="40% - Accent6 6 2 5" xfId="12838"/>
    <cellStyle name="40% - Accent6 6 3" xfId="1430"/>
    <cellStyle name="40% - Accent6 6 3 2" xfId="3906"/>
    <cellStyle name="40% - Accent6 6 3 2 2" xfId="9796"/>
    <cellStyle name="40% - Accent6 6 3 2 2 2" xfId="21735"/>
    <cellStyle name="40% - Accent6 6 3 2 3" xfId="15845"/>
    <cellStyle name="40% - Accent6 6 3 3" xfId="7488"/>
    <cellStyle name="40% - Accent6 6 3 3 2" xfId="19427"/>
    <cellStyle name="40% - Accent6 6 3 4" xfId="13369"/>
    <cellStyle name="40% - Accent6 6 4" xfId="2967"/>
    <cellStyle name="40% - Accent6 6 4 2" xfId="8857"/>
    <cellStyle name="40% - Accent6 6 4 2 2" xfId="20796"/>
    <cellStyle name="40% - Accent6 6 4 3" xfId="14906"/>
    <cellStyle name="40% - Accent6 6 5" xfId="6549"/>
    <cellStyle name="40% - Accent6 6 5 2" xfId="18488"/>
    <cellStyle name="40% - Accent6 6 6" xfId="12430"/>
    <cellStyle name="40% - Accent6 7" xfId="502"/>
    <cellStyle name="40% - Accent6 7 2" xfId="911"/>
    <cellStyle name="40% - Accent6 7 2 2" xfId="1433"/>
    <cellStyle name="40% - Accent6 7 2 2 2" xfId="3909"/>
    <cellStyle name="40% - Accent6 7 2 2 2 2" xfId="9799"/>
    <cellStyle name="40% - Accent6 7 2 2 2 2 2" xfId="21738"/>
    <cellStyle name="40% - Accent6 7 2 2 2 3" xfId="15848"/>
    <cellStyle name="40% - Accent6 7 2 2 3" xfId="7491"/>
    <cellStyle name="40% - Accent6 7 2 2 3 2" xfId="19430"/>
    <cellStyle name="40% - Accent6 7 2 2 4" xfId="13372"/>
    <cellStyle name="40% - Accent6 7 2 3" xfId="3388"/>
    <cellStyle name="40% - Accent6 7 2 3 2" xfId="9278"/>
    <cellStyle name="40% - Accent6 7 2 3 2 2" xfId="21217"/>
    <cellStyle name="40% - Accent6 7 2 3 3" xfId="15327"/>
    <cellStyle name="40% - Accent6 7 2 4" xfId="6970"/>
    <cellStyle name="40% - Accent6 7 2 4 2" xfId="18909"/>
    <cellStyle name="40% - Accent6 7 2 5" xfId="12851"/>
    <cellStyle name="40% - Accent6 7 3" xfId="1432"/>
    <cellStyle name="40% - Accent6 7 3 2" xfId="3908"/>
    <cellStyle name="40% - Accent6 7 3 2 2" xfId="9798"/>
    <cellStyle name="40% - Accent6 7 3 2 2 2" xfId="21737"/>
    <cellStyle name="40% - Accent6 7 3 2 3" xfId="15847"/>
    <cellStyle name="40% - Accent6 7 3 3" xfId="7490"/>
    <cellStyle name="40% - Accent6 7 3 3 2" xfId="19429"/>
    <cellStyle name="40% - Accent6 7 3 4" xfId="13371"/>
    <cellStyle name="40% - Accent6 7 4" xfId="2980"/>
    <cellStyle name="40% - Accent6 7 4 2" xfId="8870"/>
    <cellStyle name="40% - Accent6 7 4 2 2" xfId="20809"/>
    <cellStyle name="40% - Accent6 7 4 3" xfId="14919"/>
    <cellStyle name="40% - Accent6 7 5" xfId="6562"/>
    <cellStyle name="40% - Accent6 7 5 2" xfId="18501"/>
    <cellStyle name="40% - Accent6 7 6" xfId="12443"/>
    <cellStyle name="40% - Accent6 8" xfId="515"/>
    <cellStyle name="40% - Accent6 8 2" xfId="924"/>
    <cellStyle name="40% - Accent6 8 2 2" xfId="1435"/>
    <cellStyle name="40% - Accent6 8 2 2 2" xfId="3911"/>
    <cellStyle name="40% - Accent6 8 2 2 2 2" xfId="9801"/>
    <cellStyle name="40% - Accent6 8 2 2 2 2 2" xfId="21740"/>
    <cellStyle name="40% - Accent6 8 2 2 2 3" xfId="15850"/>
    <cellStyle name="40% - Accent6 8 2 2 3" xfId="7493"/>
    <cellStyle name="40% - Accent6 8 2 2 3 2" xfId="19432"/>
    <cellStyle name="40% - Accent6 8 2 2 4" xfId="13374"/>
    <cellStyle name="40% - Accent6 8 2 3" xfId="3401"/>
    <cellStyle name="40% - Accent6 8 2 3 2" xfId="9291"/>
    <cellStyle name="40% - Accent6 8 2 3 2 2" xfId="21230"/>
    <cellStyle name="40% - Accent6 8 2 3 3" xfId="15340"/>
    <cellStyle name="40% - Accent6 8 2 4" xfId="6983"/>
    <cellStyle name="40% - Accent6 8 2 4 2" xfId="18922"/>
    <cellStyle name="40% - Accent6 8 2 5" xfId="12864"/>
    <cellStyle name="40% - Accent6 8 3" xfId="1434"/>
    <cellStyle name="40% - Accent6 8 3 2" xfId="3910"/>
    <cellStyle name="40% - Accent6 8 3 2 2" xfId="9800"/>
    <cellStyle name="40% - Accent6 8 3 2 2 2" xfId="21739"/>
    <cellStyle name="40% - Accent6 8 3 2 3" xfId="15849"/>
    <cellStyle name="40% - Accent6 8 3 3" xfId="7492"/>
    <cellStyle name="40% - Accent6 8 3 3 2" xfId="19431"/>
    <cellStyle name="40% - Accent6 8 3 4" xfId="13373"/>
    <cellStyle name="40% - Accent6 8 4" xfId="2993"/>
    <cellStyle name="40% - Accent6 8 4 2" xfId="8883"/>
    <cellStyle name="40% - Accent6 8 4 2 2" xfId="20822"/>
    <cellStyle name="40% - Accent6 8 4 3" xfId="14932"/>
    <cellStyle name="40% - Accent6 8 5" xfId="6575"/>
    <cellStyle name="40% - Accent6 8 5 2" xfId="18514"/>
    <cellStyle name="40% - Accent6 8 6" xfId="12456"/>
    <cellStyle name="40% - Accent6 9" xfId="528"/>
    <cellStyle name="40% - Accent6 9 2" xfId="937"/>
    <cellStyle name="40% - Accent6 9 2 2" xfId="1437"/>
    <cellStyle name="40% - Accent6 9 2 2 2" xfId="3913"/>
    <cellStyle name="40% - Accent6 9 2 2 2 2" xfId="9803"/>
    <cellStyle name="40% - Accent6 9 2 2 2 2 2" xfId="21742"/>
    <cellStyle name="40% - Accent6 9 2 2 2 3" xfId="15852"/>
    <cellStyle name="40% - Accent6 9 2 2 3" xfId="7495"/>
    <cellStyle name="40% - Accent6 9 2 2 3 2" xfId="19434"/>
    <cellStyle name="40% - Accent6 9 2 2 4" xfId="13376"/>
    <cellStyle name="40% - Accent6 9 2 3" xfId="3414"/>
    <cellStyle name="40% - Accent6 9 2 3 2" xfId="9304"/>
    <cellStyle name="40% - Accent6 9 2 3 2 2" xfId="21243"/>
    <cellStyle name="40% - Accent6 9 2 3 3" xfId="15353"/>
    <cellStyle name="40% - Accent6 9 2 4" xfId="6996"/>
    <cellStyle name="40% - Accent6 9 2 4 2" xfId="18935"/>
    <cellStyle name="40% - Accent6 9 2 5" xfId="12877"/>
    <cellStyle name="40% - Accent6 9 3" xfId="1436"/>
    <cellStyle name="40% - Accent6 9 3 2" xfId="3912"/>
    <cellStyle name="40% - Accent6 9 3 2 2" xfId="9802"/>
    <cellStyle name="40% - Accent6 9 3 2 2 2" xfId="21741"/>
    <cellStyle name="40% - Accent6 9 3 2 3" xfId="15851"/>
    <cellStyle name="40% - Accent6 9 3 3" xfId="7494"/>
    <cellStyle name="40% - Accent6 9 3 3 2" xfId="19433"/>
    <cellStyle name="40% - Accent6 9 3 4" xfId="13375"/>
    <cellStyle name="40% - Accent6 9 4" xfId="3006"/>
    <cellStyle name="40% - Accent6 9 4 2" xfId="8896"/>
    <cellStyle name="40% - Accent6 9 4 2 2" xfId="20835"/>
    <cellStyle name="40% - Accent6 9 4 3" xfId="14945"/>
    <cellStyle name="40% - Accent6 9 5" xfId="6588"/>
    <cellStyle name="40% - Accent6 9 5 2" xfId="18527"/>
    <cellStyle name="40% - Accent6 9 6" xfId="12469"/>
    <cellStyle name="60% - Accent1" xfId="23" builtinId="32" customBuiltin="1"/>
    <cellStyle name="60% - Accent1 2" xfId="65"/>
    <cellStyle name="60% - Accent1 2 2" xfId="426"/>
    <cellStyle name="60% - Accent1 3" xfId="341"/>
    <cellStyle name="60% - Accent2" xfId="27" builtinId="36" customBuiltin="1"/>
    <cellStyle name="60% - Accent2 2" xfId="66"/>
    <cellStyle name="60% - Accent2 2 2" xfId="430"/>
    <cellStyle name="60% - Accent2 3" xfId="345"/>
    <cellStyle name="60% - Accent3" xfId="31" builtinId="40" customBuiltin="1"/>
    <cellStyle name="60% - Accent3 2" xfId="67"/>
    <cellStyle name="60% - Accent3 2 2" xfId="434"/>
    <cellStyle name="60% - Accent3 3" xfId="349"/>
    <cellStyle name="60% - Accent4" xfId="35" builtinId="44" customBuiltin="1"/>
    <cellStyle name="60% - Accent4 2" xfId="68"/>
    <cellStyle name="60% - Accent4 2 2" xfId="438"/>
    <cellStyle name="60% - Accent4 3" xfId="353"/>
    <cellStyle name="60% - Accent5" xfId="39" builtinId="48" customBuiltin="1"/>
    <cellStyle name="60% - Accent5 2" xfId="69"/>
    <cellStyle name="60% - Accent5 2 2" xfId="442"/>
    <cellStyle name="60% - Accent5 3" xfId="357"/>
    <cellStyle name="60% - Accent6" xfId="43" builtinId="52" customBuiltin="1"/>
    <cellStyle name="60% - Accent6 2" xfId="70"/>
    <cellStyle name="60% - Accent6 2 2" xfId="446"/>
    <cellStyle name="60% - Accent6 3" xfId="361"/>
    <cellStyle name="Accent1" xfId="20" builtinId="29" customBuiltin="1"/>
    <cellStyle name="Accent1 2" xfId="71"/>
    <cellStyle name="Accent1 2 2" xfId="423"/>
    <cellStyle name="Accent1 3" xfId="338"/>
    <cellStyle name="Accent2" xfId="24" builtinId="33" customBuiltin="1"/>
    <cellStyle name="Accent2 2" xfId="72"/>
    <cellStyle name="Accent2 2 2" xfId="427"/>
    <cellStyle name="Accent2 3" xfId="342"/>
    <cellStyle name="Accent3" xfId="28" builtinId="37" customBuiltin="1"/>
    <cellStyle name="Accent3 2" xfId="73"/>
    <cellStyle name="Accent3 2 2" xfId="431"/>
    <cellStyle name="Accent3 3" xfId="346"/>
    <cellStyle name="Accent4" xfId="32" builtinId="41" customBuiltin="1"/>
    <cellStyle name="Accent4 2" xfId="74"/>
    <cellStyle name="Accent4 2 2" xfId="435"/>
    <cellStyle name="Accent4 3" xfId="350"/>
    <cellStyle name="Accent5" xfId="36" builtinId="45" customBuiltin="1"/>
    <cellStyle name="Accent5 2" xfId="75"/>
    <cellStyle name="Accent5 2 2" xfId="439"/>
    <cellStyle name="Accent5 3" xfId="354"/>
    <cellStyle name="Accent6" xfId="40" builtinId="49" customBuiltin="1"/>
    <cellStyle name="Accent6 2" xfId="76"/>
    <cellStyle name="Accent6 2 2" xfId="443"/>
    <cellStyle name="Accent6 3" xfId="358"/>
    <cellStyle name="Bad" xfId="11" builtinId="27" customBuiltin="1"/>
    <cellStyle name="Bad 2" xfId="50"/>
    <cellStyle name="Bad 2 2" xfId="413"/>
    <cellStyle name="Bad 3" xfId="77"/>
    <cellStyle name="Calculation" xfId="2" builtinId="22" customBuiltin="1"/>
    <cellStyle name="Calculation 2" xfId="78"/>
    <cellStyle name="Calculation 2 2" xfId="417"/>
    <cellStyle name="Calculation 3" xfId="331"/>
    <cellStyle name="Check Cell" xfId="15" builtinId="23" customBuiltin="1"/>
    <cellStyle name="Check Cell 2" xfId="79"/>
    <cellStyle name="Check Cell 2 2" xfId="419"/>
    <cellStyle name="Check Cell 3" xfId="333"/>
    <cellStyle name="Comma 2" xfId="3"/>
    <cellStyle name="Comma 2 2" xfId="154"/>
    <cellStyle name="Comma 2 2 2" xfId="268"/>
    <cellStyle name="Comma 2 2 2 2" xfId="744"/>
    <cellStyle name="Comma 2 2 2 2 2" xfId="1441"/>
    <cellStyle name="Comma 2 2 2 2 2 2" xfId="3917"/>
    <cellStyle name="Comma 2 2 2 2 2 2 2" xfId="9807"/>
    <cellStyle name="Comma 2 2 2 2 2 2 2 2" xfId="21746"/>
    <cellStyle name="Comma 2 2 2 2 2 2 3" xfId="15856"/>
    <cellStyle name="Comma 2 2 2 2 2 3" xfId="7499"/>
    <cellStyle name="Comma 2 2 2 2 2 3 2" xfId="19438"/>
    <cellStyle name="Comma 2 2 2 2 2 4" xfId="13380"/>
    <cellStyle name="Comma 2 2 2 2 3" xfId="3221"/>
    <cellStyle name="Comma 2 2 2 2 3 2" xfId="9111"/>
    <cellStyle name="Comma 2 2 2 2 3 2 2" xfId="21050"/>
    <cellStyle name="Comma 2 2 2 2 3 3" xfId="15160"/>
    <cellStyle name="Comma 2 2 2 2 4" xfId="6803"/>
    <cellStyle name="Comma 2 2 2 2 4 2" xfId="18742"/>
    <cellStyle name="Comma 2 2 2 2 5" xfId="12684"/>
    <cellStyle name="Comma 2 2 2 3" xfId="1440"/>
    <cellStyle name="Comma 2 2 2 3 2" xfId="3916"/>
    <cellStyle name="Comma 2 2 2 3 2 2" xfId="9806"/>
    <cellStyle name="Comma 2 2 2 3 2 2 2" xfId="21745"/>
    <cellStyle name="Comma 2 2 2 3 2 3" xfId="15855"/>
    <cellStyle name="Comma 2 2 2 3 3" xfId="7498"/>
    <cellStyle name="Comma 2 2 2 3 3 2" xfId="19437"/>
    <cellStyle name="Comma 2 2 2 3 4" xfId="13379"/>
    <cellStyle name="Comma 2 2 2 4" xfId="2815"/>
    <cellStyle name="Comma 2 2 2 4 2" xfId="8705"/>
    <cellStyle name="Comma 2 2 2 4 2 2" xfId="20644"/>
    <cellStyle name="Comma 2 2 2 4 3" xfId="14754"/>
    <cellStyle name="Comma 2 2 2 5" xfId="6397"/>
    <cellStyle name="Comma 2 2 2 5 2" xfId="18336"/>
    <cellStyle name="Comma 2 2 2 6" xfId="12283"/>
    <cellStyle name="Comma 2 2 3" xfId="633"/>
    <cellStyle name="Comma 2 2 3 2" xfId="1442"/>
    <cellStyle name="Comma 2 2 3 2 2" xfId="3918"/>
    <cellStyle name="Comma 2 2 3 2 2 2" xfId="9808"/>
    <cellStyle name="Comma 2 2 3 2 2 2 2" xfId="21747"/>
    <cellStyle name="Comma 2 2 3 2 2 3" xfId="15857"/>
    <cellStyle name="Comma 2 2 3 2 3" xfId="7500"/>
    <cellStyle name="Comma 2 2 3 2 3 2" xfId="19439"/>
    <cellStyle name="Comma 2 2 3 2 4" xfId="13381"/>
    <cellStyle name="Comma 2 2 3 3" xfId="3110"/>
    <cellStyle name="Comma 2 2 3 3 2" xfId="9000"/>
    <cellStyle name="Comma 2 2 3 3 2 2" xfId="20939"/>
    <cellStyle name="Comma 2 2 3 3 3" xfId="15049"/>
    <cellStyle name="Comma 2 2 3 4" xfId="6692"/>
    <cellStyle name="Comma 2 2 3 4 2" xfId="18631"/>
    <cellStyle name="Comma 2 2 3 5" xfId="12573"/>
    <cellStyle name="Comma 2 2 4" xfId="1439"/>
    <cellStyle name="Comma 2 2 4 2" xfId="3915"/>
    <cellStyle name="Comma 2 2 4 2 2" xfId="9805"/>
    <cellStyle name="Comma 2 2 4 2 2 2" xfId="21744"/>
    <cellStyle name="Comma 2 2 4 2 3" xfId="15854"/>
    <cellStyle name="Comma 2 2 4 3" xfId="7497"/>
    <cellStyle name="Comma 2 2 4 3 2" xfId="19436"/>
    <cellStyle name="Comma 2 2 4 4" xfId="13378"/>
    <cellStyle name="Comma 2 2 5" xfId="2704"/>
    <cellStyle name="Comma 2 2 5 2" xfId="8594"/>
    <cellStyle name="Comma 2 2 5 2 2" xfId="20533"/>
    <cellStyle name="Comma 2 2 5 3" xfId="14643"/>
    <cellStyle name="Comma 2 2 6" xfId="6286"/>
    <cellStyle name="Comma 2 2 6 2" xfId="18225"/>
    <cellStyle name="Comma 2 2 7" xfId="12188"/>
    <cellStyle name="Comma 2 3" xfId="216"/>
    <cellStyle name="Comma 2 3 2" xfId="692"/>
    <cellStyle name="Comma 2 3 2 2" xfId="1444"/>
    <cellStyle name="Comma 2 3 2 2 2" xfId="3920"/>
    <cellStyle name="Comma 2 3 2 2 2 2" xfId="9810"/>
    <cellStyle name="Comma 2 3 2 2 2 2 2" xfId="21749"/>
    <cellStyle name="Comma 2 3 2 2 2 3" xfId="15859"/>
    <cellStyle name="Comma 2 3 2 2 3" xfId="7502"/>
    <cellStyle name="Comma 2 3 2 2 3 2" xfId="19441"/>
    <cellStyle name="Comma 2 3 2 2 4" xfId="13383"/>
    <cellStyle name="Comma 2 3 2 3" xfId="3169"/>
    <cellStyle name="Comma 2 3 2 3 2" xfId="9059"/>
    <cellStyle name="Comma 2 3 2 3 2 2" xfId="20998"/>
    <cellStyle name="Comma 2 3 2 3 3" xfId="15108"/>
    <cellStyle name="Comma 2 3 2 4" xfId="6751"/>
    <cellStyle name="Comma 2 3 2 4 2" xfId="18690"/>
    <cellStyle name="Comma 2 3 2 5" xfId="12632"/>
    <cellStyle name="Comma 2 3 3" xfId="1443"/>
    <cellStyle name="Comma 2 3 3 2" xfId="3919"/>
    <cellStyle name="Comma 2 3 3 2 2" xfId="9809"/>
    <cellStyle name="Comma 2 3 3 2 2 2" xfId="21748"/>
    <cellStyle name="Comma 2 3 3 2 3" xfId="15858"/>
    <cellStyle name="Comma 2 3 3 3" xfId="7501"/>
    <cellStyle name="Comma 2 3 3 3 2" xfId="19440"/>
    <cellStyle name="Comma 2 3 3 4" xfId="13382"/>
    <cellStyle name="Comma 2 3 4" xfId="2763"/>
    <cellStyle name="Comma 2 3 4 2" xfId="8653"/>
    <cellStyle name="Comma 2 3 4 2 2" xfId="20592"/>
    <cellStyle name="Comma 2 3 4 3" xfId="14702"/>
    <cellStyle name="Comma 2 3 5" xfId="6345"/>
    <cellStyle name="Comma 2 3 5 2" xfId="18284"/>
    <cellStyle name="Comma 2 3 6" xfId="12238"/>
    <cellStyle name="Comma 2 4" xfId="581"/>
    <cellStyle name="Comma 2 4 2" xfId="1445"/>
    <cellStyle name="Comma 2 4 2 2" xfId="3921"/>
    <cellStyle name="Comma 2 4 2 2 2" xfId="9811"/>
    <cellStyle name="Comma 2 4 2 2 2 2" xfId="21750"/>
    <cellStyle name="Comma 2 4 2 2 3" xfId="15860"/>
    <cellStyle name="Comma 2 4 2 3" xfId="7503"/>
    <cellStyle name="Comma 2 4 2 3 2" xfId="19442"/>
    <cellStyle name="Comma 2 4 2 4" xfId="13384"/>
    <cellStyle name="Comma 2 4 3" xfId="3058"/>
    <cellStyle name="Comma 2 4 3 2" xfId="8948"/>
    <cellStyle name="Comma 2 4 3 2 2" xfId="20887"/>
    <cellStyle name="Comma 2 4 3 3" xfId="14997"/>
    <cellStyle name="Comma 2 4 4" xfId="6640"/>
    <cellStyle name="Comma 2 4 4 2" xfId="18579"/>
    <cellStyle name="Comma 2 4 5" xfId="12521"/>
    <cellStyle name="Comma 2 5" xfId="1438"/>
    <cellStyle name="Comma 2 5 2" xfId="3914"/>
    <cellStyle name="Comma 2 5 2 2" xfId="9804"/>
    <cellStyle name="Comma 2 5 2 2 2" xfId="21743"/>
    <cellStyle name="Comma 2 5 2 3" xfId="15853"/>
    <cellStyle name="Comma 2 5 3" xfId="7496"/>
    <cellStyle name="Comma 2 5 3 2" xfId="19435"/>
    <cellStyle name="Comma 2 5 4" xfId="13377"/>
    <cellStyle name="Comma 2 6" xfId="2652"/>
    <cellStyle name="Comma 2 6 2" xfId="8542"/>
    <cellStyle name="Comma 2 6 2 2" xfId="20481"/>
    <cellStyle name="Comma 2 6 3" xfId="14591"/>
    <cellStyle name="Comma 2 7" xfId="6234"/>
    <cellStyle name="Comma 2 7 2" xfId="18173"/>
    <cellStyle name="Comma 2 8" xfId="12136"/>
    <cellStyle name="Comma 3" xfId="4"/>
    <cellStyle name="Comma 3 2" xfId="292"/>
    <cellStyle name="Comma 3 2 2" xfId="768"/>
    <cellStyle name="Comma 3 2 2 2" xfId="1448"/>
    <cellStyle name="Comma 3 2 2 2 2" xfId="3924"/>
    <cellStyle name="Comma 3 2 2 2 2 2" xfId="9814"/>
    <cellStyle name="Comma 3 2 2 2 2 2 2" xfId="21753"/>
    <cellStyle name="Comma 3 2 2 2 2 3" xfId="15863"/>
    <cellStyle name="Comma 3 2 2 2 3" xfId="7506"/>
    <cellStyle name="Comma 3 2 2 2 3 2" xfId="19445"/>
    <cellStyle name="Comma 3 2 2 2 4" xfId="13387"/>
    <cellStyle name="Comma 3 2 2 3" xfId="3245"/>
    <cellStyle name="Comma 3 2 2 3 2" xfId="9135"/>
    <cellStyle name="Comma 3 2 2 3 2 2" xfId="21074"/>
    <cellStyle name="Comma 3 2 2 3 3" xfId="15184"/>
    <cellStyle name="Comma 3 2 2 4" xfId="6827"/>
    <cellStyle name="Comma 3 2 2 4 2" xfId="18766"/>
    <cellStyle name="Comma 3 2 2 5" xfId="12708"/>
    <cellStyle name="Comma 3 2 3" xfId="1447"/>
    <cellStyle name="Comma 3 2 3 2" xfId="3923"/>
    <cellStyle name="Comma 3 2 3 2 2" xfId="9813"/>
    <cellStyle name="Comma 3 2 3 2 2 2" xfId="21752"/>
    <cellStyle name="Comma 3 2 3 2 3" xfId="15862"/>
    <cellStyle name="Comma 3 2 3 3" xfId="7505"/>
    <cellStyle name="Comma 3 2 3 3 2" xfId="19444"/>
    <cellStyle name="Comma 3 2 3 4" xfId="13386"/>
    <cellStyle name="Comma 3 2 4" xfId="2839"/>
    <cellStyle name="Comma 3 2 4 2" xfId="8729"/>
    <cellStyle name="Comma 3 2 4 2 2" xfId="20668"/>
    <cellStyle name="Comma 3 2 4 3" xfId="14778"/>
    <cellStyle name="Comma 3 2 5" xfId="6421"/>
    <cellStyle name="Comma 3 2 5 2" xfId="18360"/>
    <cellStyle name="Comma 3 2 6" xfId="12298"/>
    <cellStyle name="Comma 3 3" xfId="657"/>
    <cellStyle name="Comma 3 3 2" xfId="1449"/>
    <cellStyle name="Comma 3 3 2 2" xfId="3925"/>
    <cellStyle name="Comma 3 3 2 2 2" xfId="9815"/>
    <cellStyle name="Comma 3 3 2 2 2 2" xfId="21754"/>
    <cellStyle name="Comma 3 3 2 2 3" xfId="15864"/>
    <cellStyle name="Comma 3 3 2 3" xfId="7507"/>
    <cellStyle name="Comma 3 3 2 3 2" xfId="19446"/>
    <cellStyle name="Comma 3 3 2 4" xfId="13388"/>
    <cellStyle name="Comma 3 3 3" xfId="3134"/>
    <cellStyle name="Comma 3 3 3 2" xfId="9024"/>
    <cellStyle name="Comma 3 3 3 2 2" xfId="20963"/>
    <cellStyle name="Comma 3 3 3 3" xfId="15073"/>
    <cellStyle name="Comma 3 3 4" xfId="6716"/>
    <cellStyle name="Comma 3 3 4 2" xfId="18655"/>
    <cellStyle name="Comma 3 3 5" xfId="12597"/>
    <cellStyle name="Comma 3 4" xfId="1446"/>
    <cellStyle name="Comma 3 4 2" xfId="3922"/>
    <cellStyle name="Comma 3 4 2 2" xfId="9812"/>
    <cellStyle name="Comma 3 4 2 2 2" xfId="21751"/>
    <cellStyle name="Comma 3 4 2 3" xfId="15861"/>
    <cellStyle name="Comma 3 4 3" xfId="7504"/>
    <cellStyle name="Comma 3 4 3 2" xfId="19443"/>
    <cellStyle name="Comma 3 4 4" xfId="13385"/>
    <cellStyle name="Comma 3 5" xfId="2728"/>
    <cellStyle name="Comma 3 5 2" xfId="8618"/>
    <cellStyle name="Comma 3 5 2 2" xfId="20557"/>
    <cellStyle name="Comma 3 5 3" xfId="14667"/>
    <cellStyle name="Comma 3 6" xfId="6310"/>
    <cellStyle name="Comma 3 6 2" xfId="18249"/>
    <cellStyle name="Comma 3 7" xfId="12203"/>
    <cellStyle name="Comma 3 8" xfId="36982"/>
    <cellStyle name="Comma 3 9" xfId="179"/>
    <cellStyle name="Comma 4" xfId="966"/>
    <cellStyle name="Comma 5" xfId="36981"/>
    <cellStyle name="Currency 2" xfId="36980"/>
    <cellStyle name="Excel Built-in Normal" xfId="45"/>
    <cellStyle name="Excel Built-in Normal 2" xfId="80"/>
    <cellStyle name="Excel Built-in Normal 2 2" xfId="450"/>
    <cellStyle name="Excel Built-in Normal 2 3" xfId="380"/>
    <cellStyle name="Excel Built-in Normal 3" xfId="81"/>
    <cellStyle name="Excel Built-in Normal 3 2" xfId="364"/>
    <cellStyle name="Excel Built-in Normal 4" xfId="407"/>
    <cellStyle name="Excel Built-in Normal 5" xfId="362"/>
    <cellStyle name="Explanatory Text" xfId="18" builtinId="53" customBuiltin="1"/>
    <cellStyle name="Explanatory Text 2" xfId="82"/>
    <cellStyle name="Explanatory Text 2 2" xfId="421"/>
    <cellStyle name="Explanatory Text 3" xfId="336"/>
    <cellStyle name="Followed Hyperlink" xfId="36984" builtinId="9" hidden="1"/>
    <cellStyle name="Followed Hyperlink" xfId="36986" builtinId="9" hidden="1"/>
    <cellStyle name="Followed Hyperlink" xfId="36988" builtinId="9" hidden="1"/>
    <cellStyle name="Followed Hyperlink" xfId="36990" builtinId="9" hidden="1"/>
    <cellStyle name="Followed Hyperlink" xfId="36992" builtinId="9" hidden="1"/>
    <cellStyle name="Followed Hyperlink" xfId="36994" builtinId="9" hidden="1"/>
    <cellStyle name="Followed Hyperlink" xfId="36996" builtinId="9" hidden="1"/>
    <cellStyle name="Followed Hyperlink" xfId="36998" builtinId="9" hidden="1"/>
    <cellStyle name="Followed Hyperlink" xfId="37000" builtinId="9" hidden="1"/>
    <cellStyle name="Followed Hyperlink" xfId="37002" builtinId="9" hidden="1"/>
    <cellStyle name="Followed Hyperlink" xfId="37004" builtinId="9" hidden="1"/>
    <cellStyle name="Followed Hyperlink" xfId="37006" builtinId="9" hidden="1"/>
    <cellStyle name="Followed Hyperlink" xfId="37008" builtinId="9" hidden="1"/>
    <cellStyle name="Followed Hyperlink" xfId="37010" builtinId="9" hidden="1"/>
    <cellStyle name="Followed Hyperlink" xfId="37012" builtinId="9" hidden="1"/>
    <cellStyle name="Followed Hyperlink" xfId="37014" builtinId="9" hidden="1"/>
    <cellStyle name="Followed Hyperlink" xfId="37016" builtinId="9" hidden="1"/>
    <cellStyle name="Followed Hyperlink" xfId="37018" builtinId="9" hidden="1"/>
    <cellStyle name="Followed Hyperlink" xfId="37020" builtinId="9" hidden="1"/>
    <cellStyle name="Followed Hyperlink" xfId="37022" builtinId="9" hidden="1"/>
    <cellStyle name="Followed Hyperlink" xfId="37024" builtinId="9" hidden="1"/>
    <cellStyle name="Followed Hyperlink" xfId="37026" builtinId="9" hidden="1"/>
    <cellStyle name="Followed Hyperlink" xfId="37028" builtinId="9" hidden="1"/>
    <cellStyle name="Good" xfId="10" builtinId="26" customBuiltin="1"/>
    <cellStyle name="Good 2" xfId="83"/>
    <cellStyle name="Good 2 2" xfId="448"/>
    <cellStyle name="Good 2 3" xfId="378"/>
    <cellStyle name="Good 3" xfId="84"/>
    <cellStyle name="Good 4" xfId="326"/>
    <cellStyle name="Heading 1" xfId="6" builtinId="16" customBuiltin="1"/>
    <cellStyle name="Heading 1 2" xfId="85"/>
    <cellStyle name="Heading 1 2 2" xfId="409"/>
    <cellStyle name="Heading 1 3" xfId="322"/>
    <cellStyle name="Heading 2" xfId="7" builtinId="17" customBuiltin="1"/>
    <cellStyle name="Heading 2 2" xfId="86"/>
    <cellStyle name="Heading 2 2 2" xfId="410"/>
    <cellStyle name="Heading 2 3" xfId="323"/>
    <cellStyle name="Heading 3" xfId="8" builtinId="18" customBuiltin="1"/>
    <cellStyle name="Heading 3 2" xfId="87"/>
    <cellStyle name="Heading 3 2 2" xfId="411"/>
    <cellStyle name="Heading 3 3" xfId="324"/>
    <cellStyle name="Heading 4" xfId="9" builtinId="19" customBuiltin="1"/>
    <cellStyle name="Heading 4 2" xfId="88"/>
    <cellStyle name="Heading 4 2 2" xfId="412"/>
    <cellStyle name="Heading 4 3" xfId="325"/>
    <cellStyle name="Hyperlink" xfId="36983" builtinId="8" hidden="1"/>
    <cellStyle name="Hyperlink" xfId="36985" builtinId="8" hidden="1"/>
    <cellStyle name="Hyperlink" xfId="36987" builtinId="8" hidden="1"/>
    <cellStyle name="Hyperlink" xfId="36989" builtinId="8" hidden="1"/>
    <cellStyle name="Hyperlink" xfId="36991" builtinId="8" hidden="1"/>
    <cellStyle name="Hyperlink" xfId="36993" builtinId="8" hidden="1"/>
    <cellStyle name="Hyperlink" xfId="36995" builtinId="8" hidden="1"/>
    <cellStyle name="Hyperlink" xfId="36997" builtinId="8" hidden="1"/>
    <cellStyle name="Hyperlink" xfId="36999" builtinId="8" hidden="1"/>
    <cellStyle name="Hyperlink" xfId="37001" builtinId="8" hidden="1"/>
    <cellStyle name="Hyperlink" xfId="37003" builtinId="8" hidden="1"/>
    <cellStyle name="Hyperlink" xfId="37005" builtinId="8" hidden="1"/>
    <cellStyle name="Hyperlink" xfId="37007" builtinId="8" hidden="1"/>
    <cellStyle name="Hyperlink" xfId="37009" builtinId="8" hidden="1"/>
    <cellStyle name="Hyperlink" xfId="37011" builtinId="8" hidden="1"/>
    <cellStyle name="Hyperlink" xfId="37013" builtinId="8" hidden="1"/>
    <cellStyle name="Hyperlink" xfId="37015" builtinId="8" hidden="1"/>
    <cellStyle name="Hyperlink" xfId="37017" builtinId="8" hidden="1"/>
    <cellStyle name="Hyperlink" xfId="37019" builtinId="8" hidden="1"/>
    <cellStyle name="Hyperlink" xfId="37021" builtinId="8" hidden="1"/>
    <cellStyle name="Hyperlink" xfId="37023" builtinId="8" hidden="1"/>
    <cellStyle name="Hyperlink" xfId="37025" builtinId="8" hidden="1"/>
    <cellStyle name="Hyperlink" xfId="37027" builtinId="8" hidden="1"/>
    <cellStyle name="Hyperlink 2" xfId="89"/>
    <cellStyle name="Input" xfId="1" builtinId="20" customBuiltin="1"/>
    <cellStyle name="Input 2" xfId="90"/>
    <cellStyle name="Input 2 2" xfId="415"/>
    <cellStyle name="Input 3" xfId="329"/>
    <cellStyle name="Linked Cell" xfId="14" builtinId="24" customBuiltin="1"/>
    <cellStyle name="Linked Cell 2" xfId="91"/>
    <cellStyle name="Linked Cell 2 2" xfId="418"/>
    <cellStyle name="Linked Cell 3" xfId="332"/>
    <cellStyle name="Neutral" xfId="12" builtinId="28" customBuiltin="1"/>
    <cellStyle name="Neutral 2" xfId="92"/>
    <cellStyle name="Neutral 2 2" xfId="414"/>
    <cellStyle name="Neutral 3" xfId="328"/>
    <cellStyle name="Normal" xfId="0" builtinId="0"/>
    <cellStyle name="Normal 10" xfId="51"/>
    <cellStyle name="Normal 10 2" xfId="138"/>
    <cellStyle name="Normal 10 2 2" xfId="252"/>
    <cellStyle name="Normal 10 2 2 2" xfId="728"/>
    <cellStyle name="Normal 10 2 2 2 2" xfId="1453"/>
    <cellStyle name="Normal 10 2 2 2 2 2" xfId="3929"/>
    <cellStyle name="Normal 10 2 2 2 2 2 2" xfId="9819"/>
    <cellStyle name="Normal 10 2 2 2 2 2 2 2" xfId="21758"/>
    <cellStyle name="Normal 10 2 2 2 2 2 3" xfId="15868"/>
    <cellStyle name="Normal 10 2 2 2 2 3" xfId="7511"/>
    <cellStyle name="Normal 10 2 2 2 2 3 2" xfId="19450"/>
    <cellStyle name="Normal 10 2 2 2 2 4" xfId="13392"/>
    <cellStyle name="Normal 10 2 2 2 3" xfId="3205"/>
    <cellStyle name="Normal 10 2 2 2 3 2" xfId="9095"/>
    <cellStyle name="Normal 10 2 2 2 3 2 2" xfId="21034"/>
    <cellStyle name="Normal 10 2 2 2 3 3" xfId="15144"/>
    <cellStyle name="Normal 10 2 2 2 4" xfId="6787"/>
    <cellStyle name="Normal 10 2 2 2 4 2" xfId="18726"/>
    <cellStyle name="Normal 10 2 2 2 5" xfId="12668"/>
    <cellStyle name="Normal 10 2 2 3" xfId="1452"/>
    <cellStyle name="Normal 10 2 2 3 2" xfId="3928"/>
    <cellStyle name="Normal 10 2 2 3 2 2" xfId="9818"/>
    <cellStyle name="Normal 10 2 2 3 2 2 2" xfId="21757"/>
    <cellStyle name="Normal 10 2 2 3 2 3" xfId="15867"/>
    <cellStyle name="Normal 10 2 2 3 3" xfId="7510"/>
    <cellStyle name="Normal 10 2 2 3 3 2" xfId="19449"/>
    <cellStyle name="Normal 10 2 2 3 4" xfId="13391"/>
    <cellStyle name="Normal 10 2 2 4" xfId="2799"/>
    <cellStyle name="Normal 10 2 2 4 2" xfId="8689"/>
    <cellStyle name="Normal 10 2 2 4 2 2" xfId="20628"/>
    <cellStyle name="Normal 10 2 2 4 3" xfId="14738"/>
    <cellStyle name="Normal 10 2 2 5" xfId="6381"/>
    <cellStyle name="Normal 10 2 2 5 2" xfId="18320"/>
    <cellStyle name="Normal 10 2 2 6" xfId="12268"/>
    <cellStyle name="Normal 10 2 3" xfId="617"/>
    <cellStyle name="Normal 10 2 3 2" xfId="1454"/>
    <cellStyle name="Normal 10 2 3 2 2" xfId="3930"/>
    <cellStyle name="Normal 10 2 3 2 2 2" xfId="9820"/>
    <cellStyle name="Normal 10 2 3 2 2 2 2" xfId="21759"/>
    <cellStyle name="Normal 10 2 3 2 2 3" xfId="15869"/>
    <cellStyle name="Normal 10 2 3 2 3" xfId="7512"/>
    <cellStyle name="Normal 10 2 3 2 3 2" xfId="19451"/>
    <cellStyle name="Normal 10 2 3 2 4" xfId="13393"/>
    <cellStyle name="Normal 10 2 3 3" xfId="3094"/>
    <cellStyle name="Normal 10 2 3 3 2" xfId="8984"/>
    <cellStyle name="Normal 10 2 3 3 2 2" xfId="20923"/>
    <cellStyle name="Normal 10 2 3 3 3" xfId="15033"/>
    <cellStyle name="Normal 10 2 3 4" xfId="6676"/>
    <cellStyle name="Normal 10 2 3 4 2" xfId="18615"/>
    <cellStyle name="Normal 10 2 3 5" xfId="12557"/>
    <cellStyle name="Normal 10 2 4" xfId="1451"/>
    <cellStyle name="Normal 10 2 4 2" xfId="3927"/>
    <cellStyle name="Normal 10 2 4 2 2" xfId="9817"/>
    <cellStyle name="Normal 10 2 4 2 2 2" xfId="21756"/>
    <cellStyle name="Normal 10 2 4 2 3" xfId="15866"/>
    <cellStyle name="Normal 10 2 4 3" xfId="7509"/>
    <cellStyle name="Normal 10 2 4 3 2" xfId="19448"/>
    <cellStyle name="Normal 10 2 4 4" xfId="13390"/>
    <cellStyle name="Normal 10 2 5" xfId="2688"/>
    <cellStyle name="Normal 10 2 5 2" xfId="8578"/>
    <cellStyle name="Normal 10 2 5 2 2" xfId="20517"/>
    <cellStyle name="Normal 10 2 5 3" xfId="14627"/>
    <cellStyle name="Normal 10 2 6" xfId="6270"/>
    <cellStyle name="Normal 10 2 6 2" xfId="18209"/>
    <cellStyle name="Normal 10 2 7" xfId="12173"/>
    <cellStyle name="Normal 10 3" xfId="202"/>
    <cellStyle name="Normal 10 3 2" xfId="678"/>
    <cellStyle name="Normal 10 3 2 2" xfId="1456"/>
    <cellStyle name="Normal 10 3 2 2 2" xfId="3932"/>
    <cellStyle name="Normal 10 3 2 2 2 2" xfId="9822"/>
    <cellStyle name="Normal 10 3 2 2 2 2 2" xfId="21761"/>
    <cellStyle name="Normal 10 3 2 2 2 3" xfId="15871"/>
    <cellStyle name="Normal 10 3 2 2 3" xfId="7514"/>
    <cellStyle name="Normal 10 3 2 2 3 2" xfId="19453"/>
    <cellStyle name="Normal 10 3 2 2 4" xfId="13395"/>
    <cellStyle name="Normal 10 3 2 3" xfId="3155"/>
    <cellStyle name="Normal 10 3 2 3 2" xfId="9045"/>
    <cellStyle name="Normal 10 3 2 3 2 2" xfId="20984"/>
    <cellStyle name="Normal 10 3 2 3 3" xfId="15094"/>
    <cellStyle name="Normal 10 3 2 4" xfId="6737"/>
    <cellStyle name="Normal 10 3 2 4 2" xfId="18676"/>
    <cellStyle name="Normal 10 3 2 5" xfId="12618"/>
    <cellStyle name="Normal 10 3 3" xfId="1455"/>
    <cellStyle name="Normal 10 3 3 2" xfId="3931"/>
    <cellStyle name="Normal 10 3 3 2 2" xfId="9821"/>
    <cellStyle name="Normal 10 3 3 2 2 2" xfId="21760"/>
    <cellStyle name="Normal 10 3 3 2 3" xfId="15870"/>
    <cellStyle name="Normal 10 3 3 3" xfId="7513"/>
    <cellStyle name="Normal 10 3 3 3 2" xfId="19452"/>
    <cellStyle name="Normal 10 3 3 4" xfId="13394"/>
    <cellStyle name="Normal 10 3 4" xfId="2749"/>
    <cellStyle name="Normal 10 3 4 2" xfId="8639"/>
    <cellStyle name="Normal 10 3 4 2 2" xfId="20578"/>
    <cellStyle name="Normal 10 3 4 3" xfId="14688"/>
    <cellStyle name="Normal 10 3 5" xfId="6331"/>
    <cellStyle name="Normal 10 3 5 2" xfId="18270"/>
    <cellStyle name="Normal 10 3 6" xfId="12224"/>
    <cellStyle name="Normal 10 4" xfId="529"/>
    <cellStyle name="Normal 10 4 2" xfId="938"/>
    <cellStyle name="Normal 10 4 2 2" xfId="1458"/>
    <cellStyle name="Normal 10 4 2 2 2" xfId="3934"/>
    <cellStyle name="Normal 10 4 2 2 2 2" xfId="9824"/>
    <cellStyle name="Normal 10 4 2 2 2 2 2" xfId="21763"/>
    <cellStyle name="Normal 10 4 2 2 2 3" xfId="15873"/>
    <cellStyle name="Normal 10 4 2 2 3" xfId="7516"/>
    <cellStyle name="Normal 10 4 2 2 3 2" xfId="19455"/>
    <cellStyle name="Normal 10 4 2 2 4" xfId="13397"/>
    <cellStyle name="Normal 10 4 2 3" xfId="3415"/>
    <cellStyle name="Normal 10 4 2 3 2" xfId="9305"/>
    <cellStyle name="Normal 10 4 2 3 2 2" xfId="21244"/>
    <cellStyle name="Normal 10 4 2 3 3" xfId="15354"/>
    <cellStyle name="Normal 10 4 2 4" xfId="6997"/>
    <cellStyle name="Normal 10 4 2 4 2" xfId="18936"/>
    <cellStyle name="Normal 10 4 2 5" xfId="12878"/>
    <cellStyle name="Normal 10 4 3" xfId="1457"/>
    <cellStyle name="Normal 10 4 3 2" xfId="3933"/>
    <cellStyle name="Normal 10 4 3 2 2" xfId="9823"/>
    <cellStyle name="Normal 10 4 3 2 2 2" xfId="21762"/>
    <cellStyle name="Normal 10 4 3 2 3" xfId="15872"/>
    <cellStyle name="Normal 10 4 3 3" xfId="7515"/>
    <cellStyle name="Normal 10 4 3 3 2" xfId="19454"/>
    <cellStyle name="Normal 10 4 3 4" xfId="13396"/>
    <cellStyle name="Normal 10 4 4" xfId="3007"/>
    <cellStyle name="Normal 10 4 4 2" xfId="8897"/>
    <cellStyle name="Normal 10 4 4 2 2" xfId="20836"/>
    <cellStyle name="Normal 10 4 4 3" xfId="14946"/>
    <cellStyle name="Normal 10 4 5" xfId="6589"/>
    <cellStyle name="Normal 10 4 5 2" xfId="18528"/>
    <cellStyle name="Normal 10 4 6" xfId="12470"/>
    <cellStyle name="Normal 10 5" xfId="563"/>
    <cellStyle name="Normal 10 5 2" xfId="1459"/>
    <cellStyle name="Normal 10 5 2 2" xfId="3935"/>
    <cellStyle name="Normal 10 5 2 2 2" xfId="9825"/>
    <cellStyle name="Normal 10 5 2 2 2 2" xfId="21764"/>
    <cellStyle name="Normal 10 5 2 2 3" xfId="15874"/>
    <cellStyle name="Normal 10 5 2 3" xfId="7517"/>
    <cellStyle name="Normal 10 5 2 3 2" xfId="19456"/>
    <cellStyle name="Normal 10 5 2 4" xfId="13398"/>
    <cellStyle name="Normal 10 5 3" xfId="3040"/>
    <cellStyle name="Normal 10 5 3 2" xfId="8930"/>
    <cellStyle name="Normal 10 5 3 2 2" xfId="20869"/>
    <cellStyle name="Normal 10 5 3 3" xfId="14979"/>
    <cellStyle name="Normal 10 5 4" xfId="6622"/>
    <cellStyle name="Normal 10 5 4 2" xfId="18561"/>
    <cellStyle name="Normal 10 5 5" xfId="12503"/>
    <cellStyle name="Normal 10 6" xfId="1450"/>
    <cellStyle name="Normal 10 6 2" xfId="3926"/>
    <cellStyle name="Normal 10 6 2 2" xfId="9816"/>
    <cellStyle name="Normal 10 6 2 2 2" xfId="21755"/>
    <cellStyle name="Normal 10 6 2 3" xfId="15865"/>
    <cellStyle name="Normal 10 6 3" xfId="7508"/>
    <cellStyle name="Normal 10 6 3 2" xfId="19447"/>
    <cellStyle name="Normal 10 6 4" xfId="13389"/>
    <cellStyle name="Normal 10 7" xfId="2638"/>
    <cellStyle name="Normal 10 7 2" xfId="8528"/>
    <cellStyle name="Normal 10 7 2 2" xfId="20467"/>
    <cellStyle name="Normal 10 7 3" xfId="14577"/>
    <cellStyle name="Normal 10 8" xfId="6220"/>
    <cellStyle name="Normal 10 8 2" xfId="18159"/>
    <cellStyle name="Normal 10 9" xfId="12118"/>
    <cellStyle name="Normal 11" xfId="93"/>
    <cellStyle name="Normal 12" xfId="178"/>
    <cellStyle name="Normal 12 2" xfId="291"/>
    <cellStyle name="Normal 12 2 2" xfId="767"/>
    <cellStyle name="Normal 12 2 2 2" xfId="1462"/>
    <cellStyle name="Normal 12 2 2 2 2" xfId="3938"/>
    <cellStyle name="Normal 12 2 2 2 2 2" xfId="9828"/>
    <cellStyle name="Normal 12 2 2 2 2 2 2" xfId="21767"/>
    <cellStyle name="Normal 12 2 2 2 2 3" xfId="15877"/>
    <cellStyle name="Normal 12 2 2 2 3" xfId="7520"/>
    <cellStyle name="Normal 12 2 2 2 3 2" xfId="19459"/>
    <cellStyle name="Normal 12 2 2 2 4" xfId="13401"/>
    <cellStyle name="Normal 12 2 2 3" xfId="3244"/>
    <cellStyle name="Normal 12 2 2 3 2" xfId="9134"/>
    <cellStyle name="Normal 12 2 2 3 2 2" xfId="21073"/>
    <cellStyle name="Normal 12 2 2 3 3" xfId="15183"/>
    <cellStyle name="Normal 12 2 2 4" xfId="6826"/>
    <cellStyle name="Normal 12 2 2 4 2" xfId="18765"/>
    <cellStyle name="Normal 12 2 2 5" xfId="12707"/>
    <cellStyle name="Normal 12 2 3" xfId="1461"/>
    <cellStyle name="Normal 12 2 3 2" xfId="3937"/>
    <cellStyle name="Normal 12 2 3 2 2" xfId="9827"/>
    <cellStyle name="Normal 12 2 3 2 2 2" xfId="21766"/>
    <cellStyle name="Normal 12 2 3 2 3" xfId="15876"/>
    <cellStyle name="Normal 12 2 3 3" xfId="7519"/>
    <cellStyle name="Normal 12 2 3 3 2" xfId="19458"/>
    <cellStyle name="Normal 12 2 3 4" xfId="13400"/>
    <cellStyle name="Normal 12 2 4" xfId="2838"/>
    <cellStyle name="Normal 12 2 4 2" xfId="8728"/>
    <cellStyle name="Normal 12 2 4 2 2" xfId="20667"/>
    <cellStyle name="Normal 12 2 4 3" xfId="14777"/>
    <cellStyle name="Normal 12 2 5" xfId="6420"/>
    <cellStyle name="Normal 12 2 5 2" xfId="18359"/>
    <cellStyle name="Normal 12 2 6" xfId="12297"/>
    <cellStyle name="Normal 12 3" xfId="656"/>
    <cellStyle name="Normal 12 3 2" xfId="1463"/>
    <cellStyle name="Normal 12 3 2 2" xfId="3939"/>
    <cellStyle name="Normal 12 3 2 2 2" xfId="9829"/>
    <cellStyle name="Normal 12 3 2 2 2 2" xfId="21768"/>
    <cellStyle name="Normal 12 3 2 2 3" xfId="15878"/>
    <cellStyle name="Normal 12 3 2 3" xfId="7521"/>
    <cellStyle name="Normal 12 3 2 3 2" xfId="19460"/>
    <cellStyle name="Normal 12 3 2 4" xfId="13402"/>
    <cellStyle name="Normal 12 3 3" xfId="3133"/>
    <cellStyle name="Normal 12 3 3 2" xfId="9023"/>
    <cellStyle name="Normal 12 3 3 2 2" xfId="20962"/>
    <cellStyle name="Normal 12 3 3 3" xfId="15072"/>
    <cellStyle name="Normal 12 3 4" xfId="6715"/>
    <cellStyle name="Normal 12 3 4 2" xfId="18654"/>
    <cellStyle name="Normal 12 3 5" xfId="12596"/>
    <cellStyle name="Normal 12 4" xfId="1460"/>
    <cellStyle name="Normal 12 4 2" xfId="3936"/>
    <cellStyle name="Normal 12 4 2 2" xfId="9826"/>
    <cellStyle name="Normal 12 4 2 2 2" xfId="21765"/>
    <cellStyle name="Normal 12 4 2 3" xfId="15875"/>
    <cellStyle name="Normal 12 4 3" xfId="7518"/>
    <cellStyle name="Normal 12 4 3 2" xfId="19457"/>
    <cellStyle name="Normal 12 4 4" xfId="13399"/>
    <cellStyle name="Normal 12 5" xfId="2727"/>
    <cellStyle name="Normal 12 5 2" xfId="8617"/>
    <cellStyle name="Normal 12 5 2 2" xfId="20556"/>
    <cellStyle name="Normal 12 5 3" xfId="14666"/>
    <cellStyle name="Normal 12 6" xfId="6309"/>
    <cellStyle name="Normal 12 6 2" xfId="18248"/>
    <cellStyle name="Normal 12 7" xfId="12202"/>
    <cellStyle name="Normal 13" xfId="320"/>
    <cellStyle name="Normal 14" xfId="327"/>
    <cellStyle name="Normal 15" xfId="542"/>
    <cellStyle name="Normal 16" xfId="967"/>
    <cellStyle name="Normal 16 2" xfId="1464"/>
    <cellStyle name="Normal 16 2 2" xfId="3940"/>
    <cellStyle name="Normal 16 2 2 2" xfId="9830"/>
    <cellStyle name="Normal 16 2 2 2 2" xfId="21769"/>
    <cellStyle name="Normal 16 2 2 3" xfId="15879"/>
    <cellStyle name="Normal 16 2 3" xfId="7522"/>
    <cellStyle name="Normal 16 2 3 2" xfId="19461"/>
    <cellStyle name="Normal 16 2 4" xfId="13403"/>
    <cellStyle name="Normal 16 3" xfId="3443"/>
    <cellStyle name="Normal 16 3 2" xfId="9333"/>
    <cellStyle name="Normal 16 3 2 2" xfId="21272"/>
    <cellStyle name="Normal 16 3 3" xfId="15382"/>
    <cellStyle name="Normal 16 4" xfId="7025"/>
    <cellStyle name="Normal 16 4 2" xfId="18964"/>
    <cellStyle name="Normal 16 5" xfId="12906"/>
    <cellStyle name="Normal 17" xfId="968"/>
    <cellStyle name="Normal 17 2" xfId="2058"/>
    <cellStyle name="Normal 17 2 2" xfId="4534"/>
    <cellStyle name="Normal 17 2 2 2" xfId="10424"/>
    <cellStyle name="Normal 17 2 2 2 2" xfId="22363"/>
    <cellStyle name="Normal 17 2 2 3" xfId="16473"/>
    <cellStyle name="Normal 17 2 3" xfId="7948"/>
    <cellStyle name="Normal 17 2 3 2" xfId="19887"/>
    <cellStyle name="Normal 17 2 4" xfId="13997"/>
    <cellStyle name="Normal 17 3" xfId="3444"/>
    <cellStyle name="Normal 17 3 2" xfId="9334"/>
    <cellStyle name="Normal 17 3 2 2" xfId="21273"/>
    <cellStyle name="Normal 17 3 3" xfId="15383"/>
    <cellStyle name="Normal 17 4" xfId="7026"/>
    <cellStyle name="Normal 17 4 2" xfId="18965"/>
    <cellStyle name="Normal 17 5" xfId="12907"/>
    <cellStyle name="Normal 18" xfId="969"/>
    <cellStyle name="Normal 18 2" xfId="3445"/>
    <cellStyle name="Normal 18 2 2" xfId="9335"/>
    <cellStyle name="Normal 18 2 2 2" xfId="21274"/>
    <cellStyle name="Normal 18 2 3" xfId="15384"/>
    <cellStyle name="Normal 18 3" xfId="7027"/>
    <cellStyle name="Normal 18 3 2" xfId="18966"/>
    <cellStyle name="Normal 18 4" xfId="12908"/>
    <cellStyle name="Normal 19" xfId="6200"/>
    <cellStyle name="Normal 19 2" xfId="6201"/>
    <cellStyle name="Normal 19 2 2" xfId="12091"/>
    <cellStyle name="Normal 19 2 2 2" xfId="24030"/>
    <cellStyle name="Normal 19 2 3" xfId="18140"/>
    <cellStyle name="Normal 19 3" xfId="6202"/>
    <cellStyle name="Normal 19 3 2" xfId="12092"/>
    <cellStyle name="Normal 19 3 2 2" xfId="24031"/>
    <cellStyle name="Normal 19 3 3" xfId="12093"/>
    <cellStyle name="Normal 19 3 3 2" xfId="24032"/>
    <cellStyle name="Normal 19 3 3 3" xfId="36979"/>
    <cellStyle name="Normal 19 3 4" xfId="18141"/>
    <cellStyle name="Normal 19 4" xfId="12090"/>
    <cellStyle name="Normal 19 4 2" xfId="24029"/>
    <cellStyle name="Normal 19 5" xfId="18139"/>
    <cellStyle name="Normal 2" xfId="46"/>
    <cellStyle name="Normal 2 10" xfId="6216"/>
    <cellStyle name="Normal 2 10 2" xfId="18155"/>
    <cellStyle name="Normal 2 11" xfId="12114"/>
    <cellStyle name="Normal 2 2" xfId="94"/>
    <cellStyle name="Normal 2 2 10" xfId="6235"/>
    <cellStyle name="Normal 2 2 10 2" xfId="18174"/>
    <cellStyle name="Normal 2 2 11" xfId="12143"/>
    <cellStyle name="Normal 2 2 2" xfId="95"/>
    <cellStyle name="Normal 2 2 2 2" xfId="158"/>
    <cellStyle name="Normal 2 2 2 2 2" xfId="272"/>
    <cellStyle name="Normal 2 2 2 2 2 2" xfId="748"/>
    <cellStyle name="Normal 2 2 2 2 2 2 2" xfId="1469"/>
    <cellStyle name="Normal 2 2 2 2 2 2 2 2" xfId="3945"/>
    <cellStyle name="Normal 2 2 2 2 2 2 2 2 2" xfId="9835"/>
    <cellStyle name="Normal 2 2 2 2 2 2 2 2 2 2" xfId="21774"/>
    <cellStyle name="Normal 2 2 2 2 2 2 2 2 3" xfId="15884"/>
    <cellStyle name="Normal 2 2 2 2 2 2 2 3" xfId="7527"/>
    <cellStyle name="Normal 2 2 2 2 2 2 2 3 2" xfId="19466"/>
    <cellStyle name="Normal 2 2 2 2 2 2 2 4" xfId="13408"/>
    <cellStyle name="Normal 2 2 2 2 2 2 3" xfId="3225"/>
    <cellStyle name="Normal 2 2 2 2 2 2 3 2" xfId="9115"/>
    <cellStyle name="Normal 2 2 2 2 2 2 3 2 2" xfId="21054"/>
    <cellStyle name="Normal 2 2 2 2 2 2 3 3" xfId="15164"/>
    <cellStyle name="Normal 2 2 2 2 2 2 4" xfId="6807"/>
    <cellStyle name="Normal 2 2 2 2 2 2 4 2" xfId="18746"/>
    <cellStyle name="Normal 2 2 2 2 2 2 5" xfId="12688"/>
    <cellStyle name="Normal 2 2 2 2 2 3" xfId="1468"/>
    <cellStyle name="Normal 2 2 2 2 2 3 2" xfId="3944"/>
    <cellStyle name="Normal 2 2 2 2 2 3 2 2" xfId="9834"/>
    <cellStyle name="Normal 2 2 2 2 2 3 2 2 2" xfId="21773"/>
    <cellStyle name="Normal 2 2 2 2 2 3 2 3" xfId="15883"/>
    <cellStyle name="Normal 2 2 2 2 2 3 3" xfId="7526"/>
    <cellStyle name="Normal 2 2 2 2 2 3 3 2" xfId="19465"/>
    <cellStyle name="Normal 2 2 2 2 2 3 4" xfId="13407"/>
    <cellStyle name="Normal 2 2 2 2 2 4" xfId="2819"/>
    <cellStyle name="Normal 2 2 2 2 2 4 2" xfId="8709"/>
    <cellStyle name="Normal 2 2 2 2 2 4 2 2" xfId="20648"/>
    <cellStyle name="Normal 2 2 2 2 2 4 3" xfId="14758"/>
    <cellStyle name="Normal 2 2 2 2 2 5" xfId="6401"/>
    <cellStyle name="Normal 2 2 2 2 2 5 2" xfId="18340"/>
    <cellStyle name="Normal 2 2 2 2 2 6" xfId="12286"/>
    <cellStyle name="Normal 2 2 2 2 3" xfId="637"/>
    <cellStyle name="Normal 2 2 2 2 3 2" xfId="1470"/>
    <cellStyle name="Normal 2 2 2 2 3 2 2" xfId="3946"/>
    <cellStyle name="Normal 2 2 2 2 3 2 2 2" xfId="9836"/>
    <cellStyle name="Normal 2 2 2 2 3 2 2 2 2" xfId="21775"/>
    <cellStyle name="Normal 2 2 2 2 3 2 2 3" xfId="15885"/>
    <cellStyle name="Normal 2 2 2 2 3 2 3" xfId="7528"/>
    <cellStyle name="Normal 2 2 2 2 3 2 3 2" xfId="19467"/>
    <cellStyle name="Normal 2 2 2 2 3 2 4" xfId="13409"/>
    <cellStyle name="Normal 2 2 2 2 3 3" xfId="3114"/>
    <cellStyle name="Normal 2 2 2 2 3 3 2" xfId="9004"/>
    <cellStyle name="Normal 2 2 2 2 3 3 2 2" xfId="20943"/>
    <cellStyle name="Normal 2 2 2 2 3 3 3" xfId="15053"/>
    <cellStyle name="Normal 2 2 2 2 3 4" xfId="6696"/>
    <cellStyle name="Normal 2 2 2 2 3 4 2" xfId="18635"/>
    <cellStyle name="Normal 2 2 2 2 3 5" xfId="12577"/>
    <cellStyle name="Normal 2 2 2 2 4" xfId="1467"/>
    <cellStyle name="Normal 2 2 2 2 4 2" xfId="3943"/>
    <cellStyle name="Normal 2 2 2 2 4 2 2" xfId="9833"/>
    <cellStyle name="Normal 2 2 2 2 4 2 2 2" xfId="21772"/>
    <cellStyle name="Normal 2 2 2 2 4 2 3" xfId="15882"/>
    <cellStyle name="Normal 2 2 2 2 4 3" xfId="7525"/>
    <cellStyle name="Normal 2 2 2 2 4 3 2" xfId="19464"/>
    <cellStyle name="Normal 2 2 2 2 4 4" xfId="13406"/>
    <cellStyle name="Normal 2 2 2 2 5" xfId="2708"/>
    <cellStyle name="Normal 2 2 2 2 5 2" xfId="8598"/>
    <cellStyle name="Normal 2 2 2 2 5 2 2" xfId="20537"/>
    <cellStyle name="Normal 2 2 2 2 5 3" xfId="14647"/>
    <cellStyle name="Normal 2 2 2 2 6" xfId="6290"/>
    <cellStyle name="Normal 2 2 2 2 6 2" xfId="18229"/>
    <cellStyle name="Normal 2 2 2 2 7" xfId="12190"/>
    <cellStyle name="Normal 2 2 2 3" xfId="218"/>
    <cellStyle name="Normal 2 2 2 3 2" xfId="694"/>
    <cellStyle name="Normal 2 2 2 3 2 2" xfId="1472"/>
    <cellStyle name="Normal 2 2 2 3 2 2 2" xfId="3948"/>
    <cellStyle name="Normal 2 2 2 3 2 2 2 2" xfId="9838"/>
    <cellStyle name="Normal 2 2 2 3 2 2 2 2 2" xfId="21777"/>
    <cellStyle name="Normal 2 2 2 3 2 2 2 3" xfId="15887"/>
    <cellStyle name="Normal 2 2 2 3 2 2 3" xfId="7530"/>
    <cellStyle name="Normal 2 2 2 3 2 2 3 2" xfId="19469"/>
    <cellStyle name="Normal 2 2 2 3 2 2 4" xfId="13411"/>
    <cellStyle name="Normal 2 2 2 3 2 3" xfId="3171"/>
    <cellStyle name="Normal 2 2 2 3 2 3 2" xfId="9061"/>
    <cellStyle name="Normal 2 2 2 3 2 3 2 2" xfId="21000"/>
    <cellStyle name="Normal 2 2 2 3 2 3 3" xfId="15110"/>
    <cellStyle name="Normal 2 2 2 3 2 4" xfId="6753"/>
    <cellStyle name="Normal 2 2 2 3 2 4 2" xfId="18692"/>
    <cellStyle name="Normal 2 2 2 3 2 5" xfId="12634"/>
    <cellStyle name="Normal 2 2 2 3 3" xfId="1471"/>
    <cellStyle name="Normal 2 2 2 3 3 2" xfId="3947"/>
    <cellStyle name="Normal 2 2 2 3 3 2 2" xfId="9837"/>
    <cellStyle name="Normal 2 2 2 3 3 2 2 2" xfId="21776"/>
    <cellStyle name="Normal 2 2 2 3 3 2 3" xfId="15886"/>
    <cellStyle name="Normal 2 2 2 3 3 3" xfId="7529"/>
    <cellStyle name="Normal 2 2 2 3 3 3 2" xfId="19468"/>
    <cellStyle name="Normal 2 2 2 3 3 4" xfId="13410"/>
    <cellStyle name="Normal 2 2 2 3 4" xfId="2765"/>
    <cellStyle name="Normal 2 2 2 3 4 2" xfId="8655"/>
    <cellStyle name="Normal 2 2 2 3 4 2 2" xfId="20594"/>
    <cellStyle name="Normal 2 2 2 3 4 3" xfId="14704"/>
    <cellStyle name="Normal 2 2 2 3 5" xfId="6347"/>
    <cellStyle name="Normal 2 2 2 3 5 2" xfId="18286"/>
    <cellStyle name="Normal 2 2 2 3 6" xfId="12240"/>
    <cellStyle name="Normal 2 2 2 4" xfId="583"/>
    <cellStyle name="Normal 2 2 2 4 2" xfId="1473"/>
    <cellStyle name="Normal 2 2 2 4 2 2" xfId="3949"/>
    <cellStyle name="Normal 2 2 2 4 2 2 2" xfId="9839"/>
    <cellStyle name="Normal 2 2 2 4 2 2 2 2" xfId="21778"/>
    <cellStyle name="Normal 2 2 2 4 2 2 3" xfId="15888"/>
    <cellStyle name="Normal 2 2 2 4 2 3" xfId="7531"/>
    <cellStyle name="Normal 2 2 2 4 2 3 2" xfId="19470"/>
    <cellStyle name="Normal 2 2 2 4 2 4" xfId="13412"/>
    <cellStyle name="Normal 2 2 2 4 3" xfId="3060"/>
    <cellStyle name="Normal 2 2 2 4 3 2" xfId="8950"/>
    <cellStyle name="Normal 2 2 2 4 3 2 2" xfId="20889"/>
    <cellStyle name="Normal 2 2 2 4 3 3" xfId="14999"/>
    <cellStyle name="Normal 2 2 2 4 4" xfId="6642"/>
    <cellStyle name="Normal 2 2 2 4 4 2" xfId="18581"/>
    <cellStyle name="Normal 2 2 2 4 5" xfId="12523"/>
    <cellStyle name="Normal 2 2 2 5" xfId="1466"/>
    <cellStyle name="Normal 2 2 2 5 2" xfId="3942"/>
    <cellStyle name="Normal 2 2 2 5 2 2" xfId="9832"/>
    <cellStyle name="Normal 2 2 2 5 2 2 2" xfId="21771"/>
    <cellStyle name="Normal 2 2 2 5 2 3" xfId="15881"/>
    <cellStyle name="Normal 2 2 2 5 3" xfId="7524"/>
    <cellStyle name="Normal 2 2 2 5 3 2" xfId="19463"/>
    <cellStyle name="Normal 2 2 2 5 4" xfId="13405"/>
    <cellStyle name="Normal 2 2 2 6" xfId="2654"/>
    <cellStyle name="Normal 2 2 2 6 2" xfId="8544"/>
    <cellStyle name="Normal 2 2 2 6 2 2" xfId="20483"/>
    <cellStyle name="Normal 2 2 2 6 3" xfId="14593"/>
    <cellStyle name="Normal 2 2 2 7" xfId="6236"/>
    <cellStyle name="Normal 2 2 2 7 2" xfId="18175"/>
    <cellStyle name="Normal 2 2 2 8" xfId="12144"/>
    <cellStyle name="Normal 2 2 3" xfId="157"/>
    <cellStyle name="Normal 2 2 3 2" xfId="271"/>
    <cellStyle name="Normal 2 2 3 2 2" xfId="747"/>
    <cellStyle name="Normal 2 2 3 2 2 2" xfId="1476"/>
    <cellStyle name="Normal 2 2 3 2 2 2 2" xfId="3952"/>
    <cellStyle name="Normal 2 2 3 2 2 2 2 2" xfId="9842"/>
    <cellStyle name="Normal 2 2 3 2 2 2 2 2 2" xfId="21781"/>
    <cellStyle name="Normal 2 2 3 2 2 2 2 3" xfId="15891"/>
    <cellStyle name="Normal 2 2 3 2 2 2 3" xfId="7534"/>
    <cellStyle name="Normal 2 2 3 2 2 2 3 2" xfId="19473"/>
    <cellStyle name="Normal 2 2 3 2 2 2 4" xfId="13415"/>
    <cellStyle name="Normal 2 2 3 2 2 3" xfId="3224"/>
    <cellStyle name="Normal 2 2 3 2 2 3 2" xfId="9114"/>
    <cellStyle name="Normal 2 2 3 2 2 3 2 2" xfId="21053"/>
    <cellStyle name="Normal 2 2 3 2 2 3 3" xfId="15163"/>
    <cellStyle name="Normal 2 2 3 2 2 4" xfId="6806"/>
    <cellStyle name="Normal 2 2 3 2 2 4 2" xfId="18745"/>
    <cellStyle name="Normal 2 2 3 2 2 5" xfId="12687"/>
    <cellStyle name="Normal 2 2 3 2 3" xfId="1475"/>
    <cellStyle name="Normal 2 2 3 2 3 2" xfId="3951"/>
    <cellStyle name="Normal 2 2 3 2 3 2 2" xfId="9841"/>
    <cellStyle name="Normal 2 2 3 2 3 2 2 2" xfId="21780"/>
    <cellStyle name="Normal 2 2 3 2 3 2 3" xfId="15890"/>
    <cellStyle name="Normal 2 2 3 2 3 3" xfId="7533"/>
    <cellStyle name="Normal 2 2 3 2 3 3 2" xfId="19472"/>
    <cellStyle name="Normal 2 2 3 2 3 4" xfId="13414"/>
    <cellStyle name="Normal 2 2 3 2 4" xfId="2818"/>
    <cellStyle name="Normal 2 2 3 2 4 2" xfId="8708"/>
    <cellStyle name="Normal 2 2 3 2 4 2 2" xfId="20647"/>
    <cellStyle name="Normal 2 2 3 2 4 3" xfId="14757"/>
    <cellStyle name="Normal 2 2 3 2 5" xfId="6400"/>
    <cellStyle name="Normal 2 2 3 2 5 2" xfId="18339"/>
    <cellStyle name="Normal 2 2 3 2 6" xfId="12285"/>
    <cellStyle name="Normal 2 2 3 3" xfId="636"/>
    <cellStyle name="Normal 2 2 3 3 2" xfId="1477"/>
    <cellStyle name="Normal 2 2 3 3 2 2" xfId="3953"/>
    <cellStyle name="Normal 2 2 3 3 2 2 2" xfId="9843"/>
    <cellStyle name="Normal 2 2 3 3 2 2 2 2" xfId="21782"/>
    <cellStyle name="Normal 2 2 3 3 2 2 3" xfId="15892"/>
    <cellStyle name="Normal 2 2 3 3 2 3" xfId="7535"/>
    <cellStyle name="Normal 2 2 3 3 2 3 2" xfId="19474"/>
    <cellStyle name="Normal 2 2 3 3 2 4" xfId="13416"/>
    <cellStyle name="Normal 2 2 3 3 3" xfId="3113"/>
    <cellStyle name="Normal 2 2 3 3 3 2" xfId="9003"/>
    <cellStyle name="Normal 2 2 3 3 3 2 2" xfId="20942"/>
    <cellStyle name="Normal 2 2 3 3 3 3" xfId="15052"/>
    <cellStyle name="Normal 2 2 3 3 4" xfId="6695"/>
    <cellStyle name="Normal 2 2 3 3 4 2" xfId="18634"/>
    <cellStyle name="Normal 2 2 3 3 5" xfId="12576"/>
    <cellStyle name="Normal 2 2 3 4" xfId="1474"/>
    <cellStyle name="Normal 2 2 3 4 2" xfId="3950"/>
    <cellStyle name="Normal 2 2 3 4 2 2" xfId="9840"/>
    <cellStyle name="Normal 2 2 3 4 2 2 2" xfId="21779"/>
    <cellStyle name="Normal 2 2 3 4 2 3" xfId="15889"/>
    <cellStyle name="Normal 2 2 3 4 3" xfId="7532"/>
    <cellStyle name="Normal 2 2 3 4 3 2" xfId="19471"/>
    <cellStyle name="Normal 2 2 3 4 4" xfId="13413"/>
    <cellStyle name="Normal 2 2 3 5" xfId="2707"/>
    <cellStyle name="Normal 2 2 3 5 2" xfId="8597"/>
    <cellStyle name="Normal 2 2 3 5 2 2" xfId="20536"/>
    <cellStyle name="Normal 2 2 3 5 3" xfId="14646"/>
    <cellStyle name="Normal 2 2 3 6" xfId="6289"/>
    <cellStyle name="Normal 2 2 3 6 2" xfId="18228"/>
    <cellStyle name="Normal 2 2 3 7" xfId="12189"/>
    <cellStyle name="Normal 2 2 4" xfId="181"/>
    <cellStyle name="Normal 2 2 4 2" xfId="293"/>
    <cellStyle name="Normal 2 2 4 2 2" xfId="769"/>
    <cellStyle name="Normal 2 2 4 2 2 2" xfId="1480"/>
    <cellStyle name="Normal 2 2 4 2 2 2 2" xfId="3956"/>
    <cellStyle name="Normal 2 2 4 2 2 2 2 2" xfId="9846"/>
    <cellStyle name="Normal 2 2 4 2 2 2 2 2 2" xfId="21785"/>
    <cellStyle name="Normal 2 2 4 2 2 2 2 3" xfId="15895"/>
    <cellStyle name="Normal 2 2 4 2 2 2 3" xfId="7538"/>
    <cellStyle name="Normal 2 2 4 2 2 2 3 2" xfId="19477"/>
    <cellStyle name="Normal 2 2 4 2 2 2 4" xfId="13419"/>
    <cellStyle name="Normal 2 2 4 2 2 3" xfId="3246"/>
    <cellStyle name="Normal 2 2 4 2 2 3 2" xfId="9136"/>
    <cellStyle name="Normal 2 2 4 2 2 3 2 2" xfId="21075"/>
    <cellStyle name="Normal 2 2 4 2 2 3 3" xfId="15185"/>
    <cellStyle name="Normal 2 2 4 2 2 4" xfId="6828"/>
    <cellStyle name="Normal 2 2 4 2 2 4 2" xfId="18767"/>
    <cellStyle name="Normal 2 2 4 2 2 5" xfId="12709"/>
    <cellStyle name="Normal 2 2 4 2 3" xfId="1479"/>
    <cellStyle name="Normal 2 2 4 2 3 2" xfId="3955"/>
    <cellStyle name="Normal 2 2 4 2 3 2 2" xfId="9845"/>
    <cellStyle name="Normal 2 2 4 2 3 2 2 2" xfId="21784"/>
    <cellStyle name="Normal 2 2 4 2 3 2 3" xfId="15894"/>
    <cellStyle name="Normal 2 2 4 2 3 3" xfId="7537"/>
    <cellStyle name="Normal 2 2 4 2 3 3 2" xfId="19476"/>
    <cellStyle name="Normal 2 2 4 2 3 4" xfId="13418"/>
    <cellStyle name="Normal 2 2 4 2 4" xfId="2840"/>
    <cellStyle name="Normal 2 2 4 2 4 2" xfId="8730"/>
    <cellStyle name="Normal 2 2 4 2 4 2 2" xfId="20669"/>
    <cellStyle name="Normal 2 2 4 2 4 3" xfId="14779"/>
    <cellStyle name="Normal 2 2 4 2 5" xfId="6422"/>
    <cellStyle name="Normal 2 2 4 2 5 2" xfId="18361"/>
    <cellStyle name="Normal 2 2 4 2 6" xfId="12299"/>
    <cellStyle name="Normal 2 2 4 3" xfId="658"/>
    <cellStyle name="Normal 2 2 4 3 2" xfId="1481"/>
    <cellStyle name="Normal 2 2 4 3 2 2" xfId="3957"/>
    <cellStyle name="Normal 2 2 4 3 2 2 2" xfId="9847"/>
    <cellStyle name="Normal 2 2 4 3 2 2 2 2" xfId="21786"/>
    <cellStyle name="Normal 2 2 4 3 2 2 3" xfId="15896"/>
    <cellStyle name="Normal 2 2 4 3 2 3" xfId="7539"/>
    <cellStyle name="Normal 2 2 4 3 2 3 2" xfId="19478"/>
    <cellStyle name="Normal 2 2 4 3 2 4" xfId="13420"/>
    <cellStyle name="Normal 2 2 4 3 3" xfId="3135"/>
    <cellStyle name="Normal 2 2 4 3 3 2" xfId="9025"/>
    <cellStyle name="Normal 2 2 4 3 3 2 2" xfId="20964"/>
    <cellStyle name="Normal 2 2 4 3 3 3" xfId="15074"/>
    <cellStyle name="Normal 2 2 4 3 4" xfId="6717"/>
    <cellStyle name="Normal 2 2 4 3 4 2" xfId="18656"/>
    <cellStyle name="Normal 2 2 4 3 5" xfId="12598"/>
    <cellStyle name="Normal 2 2 4 4" xfId="1478"/>
    <cellStyle name="Normal 2 2 4 4 2" xfId="3954"/>
    <cellStyle name="Normal 2 2 4 4 2 2" xfId="9844"/>
    <cellStyle name="Normal 2 2 4 4 2 2 2" xfId="21783"/>
    <cellStyle name="Normal 2 2 4 4 2 3" xfId="15893"/>
    <cellStyle name="Normal 2 2 4 4 3" xfId="7536"/>
    <cellStyle name="Normal 2 2 4 4 3 2" xfId="19475"/>
    <cellStyle name="Normal 2 2 4 4 4" xfId="13417"/>
    <cellStyle name="Normal 2 2 4 5" xfId="2729"/>
    <cellStyle name="Normal 2 2 4 5 2" xfId="8619"/>
    <cellStyle name="Normal 2 2 4 5 2 2" xfId="20558"/>
    <cellStyle name="Normal 2 2 4 5 3" xfId="14668"/>
    <cellStyle name="Normal 2 2 4 6" xfId="6311"/>
    <cellStyle name="Normal 2 2 4 6 2" xfId="18250"/>
    <cellStyle name="Normal 2 2 4 7" xfId="12204"/>
    <cellStyle name="Normal 2 2 5" xfId="217"/>
    <cellStyle name="Normal 2 2 5 2" xfId="693"/>
    <cellStyle name="Normal 2 2 5 2 2" xfId="1483"/>
    <cellStyle name="Normal 2 2 5 2 2 2" xfId="3959"/>
    <cellStyle name="Normal 2 2 5 2 2 2 2" xfId="9849"/>
    <cellStyle name="Normal 2 2 5 2 2 2 2 2" xfId="21788"/>
    <cellStyle name="Normal 2 2 5 2 2 2 3" xfId="15898"/>
    <cellStyle name="Normal 2 2 5 2 2 3" xfId="7541"/>
    <cellStyle name="Normal 2 2 5 2 2 3 2" xfId="19480"/>
    <cellStyle name="Normal 2 2 5 2 2 4" xfId="13422"/>
    <cellStyle name="Normal 2 2 5 2 3" xfId="3170"/>
    <cellStyle name="Normal 2 2 5 2 3 2" xfId="9060"/>
    <cellStyle name="Normal 2 2 5 2 3 2 2" xfId="20999"/>
    <cellStyle name="Normal 2 2 5 2 3 3" xfId="15109"/>
    <cellStyle name="Normal 2 2 5 2 4" xfId="6752"/>
    <cellStyle name="Normal 2 2 5 2 4 2" xfId="18691"/>
    <cellStyle name="Normal 2 2 5 2 5" xfId="12633"/>
    <cellStyle name="Normal 2 2 5 3" xfId="1482"/>
    <cellStyle name="Normal 2 2 5 3 2" xfId="3958"/>
    <cellStyle name="Normal 2 2 5 3 2 2" xfId="9848"/>
    <cellStyle name="Normal 2 2 5 3 2 2 2" xfId="21787"/>
    <cellStyle name="Normal 2 2 5 3 2 3" xfId="15897"/>
    <cellStyle name="Normal 2 2 5 3 3" xfId="7540"/>
    <cellStyle name="Normal 2 2 5 3 3 2" xfId="19479"/>
    <cellStyle name="Normal 2 2 5 3 4" xfId="13421"/>
    <cellStyle name="Normal 2 2 5 4" xfId="2764"/>
    <cellStyle name="Normal 2 2 5 4 2" xfId="8654"/>
    <cellStyle name="Normal 2 2 5 4 2 2" xfId="20593"/>
    <cellStyle name="Normal 2 2 5 4 3" xfId="14703"/>
    <cellStyle name="Normal 2 2 5 5" xfId="6346"/>
    <cellStyle name="Normal 2 2 5 5 2" xfId="18285"/>
    <cellStyle name="Normal 2 2 5 6" xfId="12239"/>
    <cellStyle name="Normal 2 2 6" xfId="447"/>
    <cellStyle name="Normal 2 2 7" xfId="582"/>
    <cellStyle name="Normal 2 2 7 2" xfId="1484"/>
    <cellStyle name="Normal 2 2 7 2 2" xfId="3960"/>
    <cellStyle name="Normal 2 2 7 2 2 2" xfId="9850"/>
    <cellStyle name="Normal 2 2 7 2 2 2 2" xfId="21789"/>
    <cellStyle name="Normal 2 2 7 2 2 3" xfId="15899"/>
    <cellStyle name="Normal 2 2 7 2 3" xfId="7542"/>
    <cellStyle name="Normal 2 2 7 2 3 2" xfId="19481"/>
    <cellStyle name="Normal 2 2 7 2 4" xfId="13423"/>
    <cellStyle name="Normal 2 2 7 3" xfId="3059"/>
    <cellStyle name="Normal 2 2 7 3 2" xfId="8949"/>
    <cellStyle name="Normal 2 2 7 3 2 2" xfId="20888"/>
    <cellStyle name="Normal 2 2 7 3 3" xfId="14998"/>
    <cellStyle name="Normal 2 2 7 4" xfId="6641"/>
    <cellStyle name="Normal 2 2 7 4 2" xfId="18580"/>
    <cellStyle name="Normal 2 2 7 5" xfId="12522"/>
    <cellStyle name="Normal 2 2 8" xfId="1465"/>
    <cellStyle name="Normal 2 2 8 2" xfId="3941"/>
    <cellStyle name="Normal 2 2 8 2 2" xfId="9831"/>
    <cellStyle name="Normal 2 2 8 2 2 2" xfId="21770"/>
    <cellStyle name="Normal 2 2 8 2 3" xfId="15880"/>
    <cellStyle name="Normal 2 2 8 3" xfId="7523"/>
    <cellStyle name="Normal 2 2 8 3 2" xfId="19462"/>
    <cellStyle name="Normal 2 2 8 4" xfId="13404"/>
    <cellStyle name="Normal 2 2 9" xfId="2653"/>
    <cellStyle name="Normal 2 2 9 2" xfId="8543"/>
    <cellStyle name="Normal 2 2 9 2 2" xfId="20482"/>
    <cellStyle name="Normal 2 2 9 3" xfId="14592"/>
    <cellStyle name="Normal 2 3" xfId="96"/>
    <cellStyle name="Normal 2 4" xfId="97"/>
    <cellStyle name="Normal 2 5" xfId="134"/>
    <cellStyle name="Normal 2 5 2" xfId="248"/>
    <cellStyle name="Normal 2 5 2 2" xfId="724"/>
    <cellStyle name="Normal 2 5 2 2 2" xfId="1487"/>
    <cellStyle name="Normal 2 5 2 2 2 2" xfId="3963"/>
    <cellStyle name="Normal 2 5 2 2 2 2 2" xfId="9853"/>
    <cellStyle name="Normal 2 5 2 2 2 2 2 2" xfId="21792"/>
    <cellStyle name="Normal 2 5 2 2 2 2 3" xfId="15902"/>
    <cellStyle name="Normal 2 5 2 2 2 3" xfId="7545"/>
    <cellStyle name="Normal 2 5 2 2 2 3 2" xfId="19484"/>
    <cellStyle name="Normal 2 5 2 2 2 4" xfId="13426"/>
    <cellStyle name="Normal 2 5 2 2 3" xfId="3201"/>
    <cellStyle name="Normal 2 5 2 2 3 2" xfId="9091"/>
    <cellStyle name="Normal 2 5 2 2 3 2 2" xfId="21030"/>
    <cellStyle name="Normal 2 5 2 2 3 3" xfId="15140"/>
    <cellStyle name="Normal 2 5 2 2 4" xfId="6783"/>
    <cellStyle name="Normal 2 5 2 2 4 2" xfId="18722"/>
    <cellStyle name="Normal 2 5 2 2 5" xfId="12664"/>
    <cellStyle name="Normal 2 5 2 3" xfId="1486"/>
    <cellStyle name="Normal 2 5 2 3 2" xfId="3962"/>
    <cellStyle name="Normal 2 5 2 3 2 2" xfId="9852"/>
    <cellStyle name="Normal 2 5 2 3 2 2 2" xfId="21791"/>
    <cellStyle name="Normal 2 5 2 3 2 3" xfId="15901"/>
    <cellStyle name="Normal 2 5 2 3 3" xfId="7544"/>
    <cellStyle name="Normal 2 5 2 3 3 2" xfId="19483"/>
    <cellStyle name="Normal 2 5 2 3 4" xfId="13425"/>
    <cellStyle name="Normal 2 5 2 4" xfId="2795"/>
    <cellStyle name="Normal 2 5 2 4 2" xfId="8685"/>
    <cellStyle name="Normal 2 5 2 4 2 2" xfId="20624"/>
    <cellStyle name="Normal 2 5 2 4 3" xfId="14734"/>
    <cellStyle name="Normal 2 5 2 5" xfId="6377"/>
    <cellStyle name="Normal 2 5 2 5 2" xfId="18316"/>
    <cellStyle name="Normal 2 5 2 6" xfId="12264"/>
    <cellStyle name="Normal 2 5 3" xfId="613"/>
    <cellStyle name="Normal 2 5 3 2" xfId="1488"/>
    <cellStyle name="Normal 2 5 3 2 2" xfId="3964"/>
    <cellStyle name="Normal 2 5 3 2 2 2" xfId="9854"/>
    <cellStyle name="Normal 2 5 3 2 2 2 2" xfId="21793"/>
    <cellStyle name="Normal 2 5 3 2 2 3" xfId="15903"/>
    <cellStyle name="Normal 2 5 3 2 3" xfId="7546"/>
    <cellStyle name="Normal 2 5 3 2 3 2" xfId="19485"/>
    <cellStyle name="Normal 2 5 3 2 4" xfId="13427"/>
    <cellStyle name="Normal 2 5 3 3" xfId="3090"/>
    <cellStyle name="Normal 2 5 3 3 2" xfId="8980"/>
    <cellStyle name="Normal 2 5 3 3 2 2" xfId="20919"/>
    <cellStyle name="Normal 2 5 3 3 3" xfId="15029"/>
    <cellStyle name="Normal 2 5 3 4" xfId="6672"/>
    <cellStyle name="Normal 2 5 3 4 2" xfId="18611"/>
    <cellStyle name="Normal 2 5 3 5" xfId="12553"/>
    <cellStyle name="Normal 2 5 4" xfId="1485"/>
    <cellStyle name="Normal 2 5 4 2" xfId="3961"/>
    <cellStyle name="Normal 2 5 4 2 2" xfId="9851"/>
    <cellStyle name="Normal 2 5 4 2 2 2" xfId="21790"/>
    <cellStyle name="Normal 2 5 4 2 3" xfId="15900"/>
    <cellStyle name="Normal 2 5 4 3" xfId="7543"/>
    <cellStyle name="Normal 2 5 4 3 2" xfId="19482"/>
    <cellStyle name="Normal 2 5 4 4" xfId="13424"/>
    <cellStyle name="Normal 2 5 5" xfId="2684"/>
    <cellStyle name="Normal 2 5 5 2" xfId="8574"/>
    <cellStyle name="Normal 2 5 5 2 2" xfId="20513"/>
    <cellStyle name="Normal 2 5 5 3" xfId="14623"/>
    <cellStyle name="Normal 2 5 6" xfId="6266"/>
    <cellStyle name="Normal 2 5 6 2" xfId="18205"/>
    <cellStyle name="Normal 2 5 7" xfId="12169"/>
    <cellStyle name="Normal 2 6" xfId="198"/>
    <cellStyle name="Normal 2 6 2" xfId="674"/>
    <cellStyle name="Normal 2 6 2 2" xfId="1490"/>
    <cellStyle name="Normal 2 6 2 2 2" xfId="3966"/>
    <cellStyle name="Normal 2 6 2 2 2 2" xfId="9856"/>
    <cellStyle name="Normal 2 6 2 2 2 2 2" xfId="21795"/>
    <cellStyle name="Normal 2 6 2 2 2 3" xfId="15905"/>
    <cellStyle name="Normal 2 6 2 2 3" xfId="7548"/>
    <cellStyle name="Normal 2 6 2 2 3 2" xfId="19487"/>
    <cellStyle name="Normal 2 6 2 2 4" xfId="13429"/>
    <cellStyle name="Normal 2 6 2 3" xfId="3151"/>
    <cellStyle name="Normal 2 6 2 3 2" xfId="9041"/>
    <cellStyle name="Normal 2 6 2 3 2 2" xfId="20980"/>
    <cellStyle name="Normal 2 6 2 3 3" xfId="15090"/>
    <cellStyle name="Normal 2 6 2 4" xfId="6733"/>
    <cellStyle name="Normal 2 6 2 4 2" xfId="18672"/>
    <cellStyle name="Normal 2 6 2 5" xfId="12614"/>
    <cellStyle name="Normal 2 6 3" xfId="1489"/>
    <cellStyle name="Normal 2 6 3 2" xfId="3965"/>
    <cellStyle name="Normal 2 6 3 2 2" xfId="9855"/>
    <cellStyle name="Normal 2 6 3 2 2 2" xfId="21794"/>
    <cellStyle name="Normal 2 6 3 2 3" xfId="15904"/>
    <cellStyle name="Normal 2 6 3 3" xfId="7547"/>
    <cellStyle name="Normal 2 6 3 3 2" xfId="19486"/>
    <cellStyle name="Normal 2 6 3 4" xfId="13428"/>
    <cellStyle name="Normal 2 6 4" xfId="2745"/>
    <cellStyle name="Normal 2 6 4 2" xfId="8635"/>
    <cellStyle name="Normal 2 6 4 2 2" xfId="20574"/>
    <cellStyle name="Normal 2 6 4 3" xfId="14684"/>
    <cellStyle name="Normal 2 6 5" xfId="6327"/>
    <cellStyle name="Normal 2 6 5 2" xfId="18266"/>
    <cellStyle name="Normal 2 6 6" xfId="12220"/>
    <cellStyle name="Normal 2 7" xfId="377"/>
    <cellStyle name="Normal 2 8" xfId="559"/>
    <cellStyle name="Normal 2 8 2" xfId="1491"/>
    <cellStyle name="Normal 2 8 2 2" xfId="3967"/>
    <cellStyle name="Normal 2 8 2 2 2" xfId="9857"/>
    <cellStyle name="Normal 2 8 2 2 2 2" xfId="21796"/>
    <cellStyle name="Normal 2 8 2 2 3" xfId="15906"/>
    <cellStyle name="Normal 2 8 2 3" xfId="7549"/>
    <cellStyle name="Normal 2 8 2 3 2" xfId="19488"/>
    <cellStyle name="Normal 2 8 2 4" xfId="13430"/>
    <cellStyle name="Normal 2 8 3" xfId="3036"/>
    <cellStyle name="Normal 2 8 3 2" xfId="8926"/>
    <cellStyle name="Normal 2 8 3 2 2" xfId="20865"/>
    <cellStyle name="Normal 2 8 3 3" xfId="14975"/>
    <cellStyle name="Normal 2 8 4" xfId="6618"/>
    <cellStyle name="Normal 2 8 4 2" xfId="18557"/>
    <cellStyle name="Normal 2 8 5" xfId="12499"/>
    <cellStyle name="Normal 2 9" xfId="2634"/>
    <cellStyle name="Normal 2 9 2" xfId="8524"/>
    <cellStyle name="Normal 2 9 2 2" xfId="20463"/>
    <cellStyle name="Normal 2 9 3" xfId="14573"/>
    <cellStyle name="Normal 20" xfId="44"/>
    <cellStyle name="Normal 3" xfId="47"/>
    <cellStyle name="Normal 3 10" xfId="2635"/>
    <cellStyle name="Normal 3 10 2" xfId="8525"/>
    <cellStyle name="Normal 3 10 2 2" xfId="20464"/>
    <cellStyle name="Normal 3 10 3" xfId="14574"/>
    <cellStyle name="Normal 3 11" xfId="6217"/>
    <cellStyle name="Normal 3 11 2" xfId="18156"/>
    <cellStyle name="Normal 3 12" xfId="12115"/>
    <cellStyle name="Normal 3 2" xfId="98"/>
    <cellStyle name="Normal 3 2 2" xfId="159"/>
    <cellStyle name="Normal 3 2 2 2" xfId="273"/>
    <cellStyle name="Normal 3 2 2 2 2" xfId="749"/>
    <cellStyle name="Normal 3 2 2 2 2 2" xfId="1496"/>
    <cellStyle name="Normal 3 2 2 2 2 2 2" xfId="3972"/>
    <cellStyle name="Normal 3 2 2 2 2 2 2 2" xfId="9862"/>
    <cellStyle name="Normal 3 2 2 2 2 2 2 2 2" xfId="21801"/>
    <cellStyle name="Normal 3 2 2 2 2 2 2 3" xfId="15911"/>
    <cellStyle name="Normal 3 2 2 2 2 2 3" xfId="7554"/>
    <cellStyle name="Normal 3 2 2 2 2 2 3 2" xfId="19493"/>
    <cellStyle name="Normal 3 2 2 2 2 2 4" xfId="13435"/>
    <cellStyle name="Normal 3 2 2 2 2 3" xfId="3226"/>
    <cellStyle name="Normal 3 2 2 2 2 3 2" xfId="9116"/>
    <cellStyle name="Normal 3 2 2 2 2 3 2 2" xfId="21055"/>
    <cellStyle name="Normal 3 2 2 2 2 3 3" xfId="15165"/>
    <cellStyle name="Normal 3 2 2 2 2 4" xfId="6808"/>
    <cellStyle name="Normal 3 2 2 2 2 4 2" xfId="18747"/>
    <cellStyle name="Normal 3 2 2 2 2 5" xfId="12689"/>
    <cellStyle name="Normal 3 2 2 2 3" xfId="1495"/>
    <cellStyle name="Normal 3 2 2 2 3 2" xfId="3971"/>
    <cellStyle name="Normal 3 2 2 2 3 2 2" xfId="9861"/>
    <cellStyle name="Normal 3 2 2 2 3 2 2 2" xfId="21800"/>
    <cellStyle name="Normal 3 2 2 2 3 2 3" xfId="15910"/>
    <cellStyle name="Normal 3 2 2 2 3 3" xfId="7553"/>
    <cellStyle name="Normal 3 2 2 2 3 3 2" xfId="19492"/>
    <cellStyle name="Normal 3 2 2 2 3 4" xfId="13434"/>
    <cellStyle name="Normal 3 2 2 2 4" xfId="2820"/>
    <cellStyle name="Normal 3 2 2 2 4 2" xfId="8710"/>
    <cellStyle name="Normal 3 2 2 2 4 2 2" xfId="20649"/>
    <cellStyle name="Normal 3 2 2 2 4 3" xfId="14759"/>
    <cellStyle name="Normal 3 2 2 2 5" xfId="6402"/>
    <cellStyle name="Normal 3 2 2 2 5 2" xfId="18341"/>
    <cellStyle name="Normal 3 2 2 2 6" xfId="12287"/>
    <cellStyle name="Normal 3 2 2 3" xfId="638"/>
    <cellStyle name="Normal 3 2 2 3 2" xfId="1497"/>
    <cellStyle name="Normal 3 2 2 3 2 2" xfId="3973"/>
    <cellStyle name="Normal 3 2 2 3 2 2 2" xfId="9863"/>
    <cellStyle name="Normal 3 2 2 3 2 2 2 2" xfId="21802"/>
    <cellStyle name="Normal 3 2 2 3 2 2 3" xfId="15912"/>
    <cellStyle name="Normal 3 2 2 3 2 3" xfId="7555"/>
    <cellStyle name="Normal 3 2 2 3 2 3 2" xfId="19494"/>
    <cellStyle name="Normal 3 2 2 3 2 4" xfId="13436"/>
    <cellStyle name="Normal 3 2 2 3 3" xfId="3115"/>
    <cellStyle name="Normal 3 2 2 3 3 2" xfId="9005"/>
    <cellStyle name="Normal 3 2 2 3 3 2 2" xfId="20944"/>
    <cellStyle name="Normal 3 2 2 3 3 3" xfId="15054"/>
    <cellStyle name="Normal 3 2 2 3 4" xfId="6697"/>
    <cellStyle name="Normal 3 2 2 3 4 2" xfId="18636"/>
    <cellStyle name="Normal 3 2 2 3 5" xfId="12578"/>
    <cellStyle name="Normal 3 2 2 4" xfId="1494"/>
    <cellStyle name="Normal 3 2 2 4 2" xfId="3970"/>
    <cellStyle name="Normal 3 2 2 4 2 2" xfId="9860"/>
    <cellStyle name="Normal 3 2 2 4 2 2 2" xfId="21799"/>
    <cellStyle name="Normal 3 2 2 4 2 3" xfId="15909"/>
    <cellStyle name="Normal 3 2 2 4 3" xfId="7552"/>
    <cellStyle name="Normal 3 2 2 4 3 2" xfId="19491"/>
    <cellStyle name="Normal 3 2 2 4 4" xfId="13433"/>
    <cellStyle name="Normal 3 2 2 5" xfId="2709"/>
    <cellStyle name="Normal 3 2 2 5 2" xfId="8599"/>
    <cellStyle name="Normal 3 2 2 5 2 2" xfId="20538"/>
    <cellStyle name="Normal 3 2 2 5 3" xfId="14648"/>
    <cellStyle name="Normal 3 2 2 6" xfId="6291"/>
    <cellStyle name="Normal 3 2 2 6 2" xfId="18230"/>
    <cellStyle name="Normal 3 2 2 7" xfId="12191"/>
    <cellStyle name="Normal 3 2 3" xfId="219"/>
    <cellStyle name="Normal 3 2 3 2" xfId="695"/>
    <cellStyle name="Normal 3 2 3 2 2" xfId="1499"/>
    <cellStyle name="Normal 3 2 3 2 2 2" xfId="3975"/>
    <cellStyle name="Normal 3 2 3 2 2 2 2" xfId="9865"/>
    <cellStyle name="Normal 3 2 3 2 2 2 2 2" xfId="21804"/>
    <cellStyle name="Normal 3 2 3 2 2 2 3" xfId="15914"/>
    <cellStyle name="Normal 3 2 3 2 2 3" xfId="7557"/>
    <cellStyle name="Normal 3 2 3 2 2 3 2" xfId="19496"/>
    <cellStyle name="Normal 3 2 3 2 2 4" xfId="13438"/>
    <cellStyle name="Normal 3 2 3 2 3" xfId="3172"/>
    <cellStyle name="Normal 3 2 3 2 3 2" xfId="9062"/>
    <cellStyle name="Normal 3 2 3 2 3 2 2" xfId="21001"/>
    <cellStyle name="Normal 3 2 3 2 3 3" xfId="15111"/>
    <cellStyle name="Normal 3 2 3 2 4" xfId="6754"/>
    <cellStyle name="Normal 3 2 3 2 4 2" xfId="18693"/>
    <cellStyle name="Normal 3 2 3 2 5" xfId="12635"/>
    <cellStyle name="Normal 3 2 3 3" xfId="1498"/>
    <cellStyle name="Normal 3 2 3 3 2" xfId="3974"/>
    <cellStyle name="Normal 3 2 3 3 2 2" xfId="9864"/>
    <cellStyle name="Normal 3 2 3 3 2 2 2" xfId="21803"/>
    <cellStyle name="Normal 3 2 3 3 2 3" xfId="15913"/>
    <cellStyle name="Normal 3 2 3 3 3" xfId="7556"/>
    <cellStyle name="Normal 3 2 3 3 3 2" xfId="19495"/>
    <cellStyle name="Normal 3 2 3 3 4" xfId="13437"/>
    <cellStyle name="Normal 3 2 3 4" xfId="2766"/>
    <cellStyle name="Normal 3 2 3 4 2" xfId="8656"/>
    <cellStyle name="Normal 3 2 3 4 2 2" xfId="20595"/>
    <cellStyle name="Normal 3 2 3 4 3" xfId="14705"/>
    <cellStyle name="Normal 3 2 3 5" xfId="6348"/>
    <cellStyle name="Normal 3 2 3 5 2" xfId="18287"/>
    <cellStyle name="Normal 3 2 3 6" xfId="12241"/>
    <cellStyle name="Normal 3 2 4" xfId="393"/>
    <cellStyle name="Normal 3 2 4 2" xfId="834"/>
    <cellStyle name="Normal 3 2 4 2 2" xfId="1501"/>
    <cellStyle name="Normal 3 2 4 2 2 2" xfId="3977"/>
    <cellStyle name="Normal 3 2 4 2 2 2 2" xfId="9867"/>
    <cellStyle name="Normal 3 2 4 2 2 2 2 2" xfId="21806"/>
    <cellStyle name="Normal 3 2 4 2 2 2 3" xfId="15916"/>
    <cellStyle name="Normal 3 2 4 2 2 3" xfId="7559"/>
    <cellStyle name="Normal 3 2 4 2 2 3 2" xfId="19498"/>
    <cellStyle name="Normal 3 2 4 2 2 4" xfId="13440"/>
    <cellStyle name="Normal 3 2 4 2 3" xfId="3311"/>
    <cellStyle name="Normal 3 2 4 2 3 2" xfId="9201"/>
    <cellStyle name="Normal 3 2 4 2 3 2 2" xfId="21140"/>
    <cellStyle name="Normal 3 2 4 2 3 3" xfId="15250"/>
    <cellStyle name="Normal 3 2 4 2 4" xfId="6893"/>
    <cellStyle name="Normal 3 2 4 2 4 2" xfId="18832"/>
    <cellStyle name="Normal 3 2 4 2 5" xfId="12774"/>
    <cellStyle name="Normal 3 2 4 3" xfId="1500"/>
    <cellStyle name="Normal 3 2 4 3 2" xfId="3976"/>
    <cellStyle name="Normal 3 2 4 3 2 2" xfId="9866"/>
    <cellStyle name="Normal 3 2 4 3 2 2 2" xfId="21805"/>
    <cellStyle name="Normal 3 2 4 3 2 3" xfId="15915"/>
    <cellStyle name="Normal 3 2 4 3 3" xfId="7558"/>
    <cellStyle name="Normal 3 2 4 3 3 2" xfId="19497"/>
    <cellStyle name="Normal 3 2 4 3 4" xfId="13439"/>
    <cellStyle name="Normal 3 2 4 4" xfId="2904"/>
    <cellStyle name="Normal 3 2 4 4 2" xfId="8794"/>
    <cellStyle name="Normal 3 2 4 4 2 2" xfId="20733"/>
    <cellStyle name="Normal 3 2 4 4 3" xfId="14843"/>
    <cellStyle name="Normal 3 2 4 5" xfId="6486"/>
    <cellStyle name="Normal 3 2 4 5 2" xfId="18425"/>
    <cellStyle name="Normal 3 2 4 6" xfId="12360"/>
    <cellStyle name="Normal 3 2 5" xfId="584"/>
    <cellStyle name="Normal 3 2 5 2" xfId="1502"/>
    <cellStyle name="Normal 3 2 5 2 2" xfId="3978"/>
    <cellStyle name="Normal 3 2 5 2 2 2" xfId="9868"/>
    <cellStyle name="Normal 3 2 5 2 2 2 2" xfId="21807"/>
    <cellStyle name="Normal 3 2 5 2 2 3" xfId="15917"/>
    <cellStyle name="Normal 3 2 5 2 3" xfId="7560"/>
    <cellStyle name="Normal 3 2 5 2 3 2" xfId="19499"/>
    <cellStyle name="Normal 3 2 5 2 4" xfId="13441"/>
    <cellStyle name="Normal 3 2 5 3" xfId="3061"/>
    <cellStyle name="Normal 3 2 5 3 2" xfId="8951"/>
    <cellStyle name="Normal 3 2 5 3 2 2" xfId="20890"/>
    <cellStyle name="Normal 3 2 5 3 3" xfId="15000"/>
    <cellStyle name="Normal 3 2 5 4" xfId="6643"/>
    <cellStyle name="Normal 3 2 5 4 2" xfId="18582"/>
    <cellStyle name="Normal 3 2 5 5" xfId="12524"/>
    <cellStyle name="Normal 3 2 6" xfId="1493"/>
    <cellStyle name="Normal 3 2 6 2" xfId="3969"/>
    <cellStyle name="Normal 3 2 6 2 2" xfId="9859"/>
    <cellStyle name="Normal 3 2 6 2 2 2" xfId="21798"/>
    <cellStyle name="Normal 3 2 6 2 3" xfId="15908"/>
    <cellStyle name="Normal 3 2 6 3" xfId="7551"/>
    <cellStyle name="Normal 3 2 6 3 2" xfId="19490"/>
    <cellStyle name="Normal 3 2 6 4" xfId="13432"/>
    <cellStyle name="Normal 3 2 7" xfId="2655"/>
    <cellStyle name="Normal 3 2 7 2" xfId="8545"/>
    <cellStyle name="Normal 3 2 7 2 2" xfId="20484"/>
    <cellStyle name="Normal 3 2 7 3" xfId="14594"/>
    <cellStyle name="Normal 3 2 8" xfId="6237"/>
    <cellStyle name="Normal 3 2 8 2" xfId="18176"/>
    <cellStyle name="Normal 3 2 9" xfId="12147"/>
    <cellStyle name="Normal 3 3" xfId="99"/>
    <cellStyle name="Normal 3 3 2" xfId="160"/>
    <cellStyle name="Normal 3 3 2 2" xfId="274"/>
    <cellStyle name="Normal 3 3 2 2 2" xfId="750"/>
    <cellStyle name="Normal 3 3 2 2 2 2" xfId="1506"/>
    <cellStyle name="Normal 3 3 2 2 2 2 2" xfId="3982"/>
    <cellStyle name="Normal 3 3 2 2 2 2 2 2" xfId="9872"/>
    <cellStyle name="Normal 3 3 2 2 2 2 2 2 2" xfId="21811"/>
    <cellStyle name="Normal 3 3 2 2 2 2 2 3" xfId="15921"/>
    <cellStyle name="Normal 3 3 2 2 2 2 3" xfId="7564"/>
    <cellStyle name="Normal 3 3 2 2 2 2 3 2" xfId="19503"/>
    <cellStyle name="Normal 3 3 2 2 2 2 4" xfId="13445"/>
    <cellStyle name="Normal 3 3 2 2 2 3" xfId="3227"/>
    <cellStyle name="Normal 3 3 2 2 2 3 2" xfId="9117"/>
    <cellStyle name="Normal 3 3 2 2 2 3 2 2" xfId="21056"/>
    <cellStyle name="Normal 3 3 2 2 2 3 3" xfId="15166"/>
    <cellStyle name="Normal 3 3 2 2 2 4" xfId="6809"/>
    <cellStyle name="Normal 3 3 2 2 2 4 2" xfId="18748"/>
    <cellStyle name="Normal 3 3 2 2 2 5" xfId="12690"/>
    <cellStyle name="Normal 3 3 2 2 3" xfId="1505"/>
    <cellStyle name="Normal 3 3 2 2 3 2" xfId="3981"/>
    <cellStyle name="Normal 3 3 2 2 3 2 2" xfId="9871"/>
    <cellStyle name="Normal 3 3 2 2 3 2 2 2" xfId="21810"/>
    <cellStyle name="Normal 3 3 2 2 3 2 3" xfId="15920"/>
    <cellStyle name="Normal 3 3 2 2 3 3" xfId="7563"/>
    <cellStyle name="Normal 3 3 2 2 3 3 2" xfId="19502"/>
    <cellStyle name="Normal 3 3 2 2 3 4" xfId="13444"/>
    <cellStyle name="Normal 3 3 2 2 4" xfId="2821"/>
    <cellStyle name="Normal 3 3 2 2 4 2" xfId="8711"/>
    <cellStyle name="Normal 3 3 2 2 4 2 2" xfId="20650"/>
    <cellStyle name="Normal 3 3 2 2 4 3" xfId="14760"/>
    <cellStyle name="Normal 3 3 2 2 5" xfId="6403"/>
    <cellStyle name="Normal 3 3 2 2 5 2" xfId="18342"/>
    <cellStyle name="Normal 3 3 2 2 6" xfId="12288"/>
    <cellStyle name="Normal 3 3 2 3" xfId="639"/>
    <cellStyle name="Normal 3 3 2 3 2" xfId="1507"/>
    <cellStyle name="Normal 3 3 2 3 2 2" xfId="3983"/>
    <cellStyle name="Normal 3 3 2 3 2 2 2" xfId="9873"/>
    <cellStyle name="Normal 3 3 2 3 2 2 2 2" xfId="21812"/>
    <cellStyle name="Normal 3 3 2 3 2 2 3" xfId="15922"/>
    <cellStyle name="Normal 3 3 2 3 2 3" xfId="7565"/>
    <cellStyle name="Normal 3 3 2 3 2 3 2" xfId="19504"/>
    <cellStyle name="Normal 3 3 2 3 2 4" xfId="13446"/>
    <cellStyle name="Normal 3 3 2 3 3" xfId="3116"/>
    <cellStyle name="Normal 3 3 2 3 3 2" xfId="9006"/>
    <cellStyle name="Normal 3 3 2 3 3 2 2" xfId="20945"/>
    <cellStyle name="Normal 3 3 2 3 3 3" xfId="15055"/>
    <cellStyle name="Normal 3 3 2 3 4" xfId="6698"/>
    <cellStyle name="Normal 3 3 2 3 4 2" xfId="18637"/>
    <cellStyle name="Normal 3 3 2 3 5" xfId="12579"/>
    <cellStyle name="Normal 3 3 2 4" xfId="1504"/>
    <cellStyle name="Normal 3 3 2 4 2" xfId="3980"/>
    <cellStyle name="Normal 3 3 2 4 2 2" xfId="9870"/>
    <cellStyle name="Normal 3 3 2 4 2 2 2" xfId="21809"/>
    <cellStyle name="Normal 3 3 2 4 2 3" xfId="15919"/>
    <cellStyle name="Normal 3 3 2 4 3" xfId="7562"/>
    <cellStyle name="Normal 3 3 2 4 3 2" xfId="19501"/>
    <cellStyle name="Normal 3 3 2 4 4" xfId="13443"/>
    <cellStyle name="Normal 3 3 2 5" xfId="2710"/>
    <cellStyle name="Normal 3 3 2 5 2" xfId="8600"/>
    <cellStyle name="Normal 3 3 2 5 2 2" xfId="20539"/>
    <cellStyle name="Normal 3 3 2 5 3" xfId="14649"/>
    <cellStyle name="Normal 3 3 2 6" xfId="6292"/>
    <cellStyle name="Normal 3 3 2 6 2" xfId="18231"/>
    <cellStyle name="Normal 3 3 2 7" xfId="12192"/>
    <cellStyle name="Normal 3 3 3" xfId="220"/>
    <cellStyle name="Normal 3 3 3 2" xfId="696"/>
    <cellStyle name="Normal 3 3 3 2 2" xfId="1509"/>
    <cellStyle name="Normal 3 3 3 2 2 2" xfId="3985"/>
    <cellStyle name="Normal 3 3 3 2 2 2 2" xfId="9875"/>
    <cellStyle name="Normal 3 3 3 2 2 2 2 2" xfId="21814"/>
    <cellStyle name="Normal 3 3 3 2 2 2 3" xfId="15924"/>
    <cellStyle name="Normal 3 3 3 2 2 3" xfId="7567"/>
    <cellStyle name="Normal 3 3 3 2 2 3 2" xfId="19506"/>
    <cellStyle name="Normal 3 3 3 2 2 4" xfId="13448"/>
    <cellStyle name="Normal 3 3 3 2 3" xfId="3173"/>
    <cellStyle name="Normal 3 3 3 2 3 2" xfId="9063"/>
    <cellStyle name="Normal 3 3 3 2 3 2 2" xfId="21002"/>
    <cellStyle name="Normal 3 3 3 2 3 3" xfId="15112"/>
    <cellStyle name="Normal 3 3 3 2 4" xfId="6755"/>
    <cellStyle name="Normal 3 3 3 2 4 2" xfId="18694"/>
    <cellStyle name="Normal 3 3 3 2 5" xfId="12636"/>
    <cellStyle name="Normal 3 3 3 3" xfId="1508"/>
    <cellStyle name="Normal 3 3 3 3 2" xfId="3984"/>
    <cellStyle name="Normal 3 3 3 3 2 2" xfId="9874"/>
    <cellStyle name="Normal 3 3 3 3 2 2 2" xfId="21813"/>
    <cellStyle name="Normal 3 3 3 3 2 3" xfId="15923"/>
    <cellStyle name="Normal 3 3 3 3 3" xfId="7566"/>
    <cellStyle name="Normal 3 3 3 3 3 2" xfId="19505"/>
    <cellStyle name="Normal 3 3 3 3 4" xfId="13447"/>
    <cellStyle name="Normal 3 3 3 4" xfId="2767"/>
    <cellStyle name="Normal 3 3 3 4 2" xfId="8657"/>
    <cellStyle name="Normal 3 3 3 4 2 2" xfId="20596"/>
    <cellStyle name="Normal 3 3 3 4 3" xfId="14706"/>
    <cellStyle name="Normal 3 3 3 5" xfId="6349"/>
    <cellStyle name="Normal 3 3 3 5 2" xfId="18288"/>
    <cellStyle name="Normal 3 3 3 6" xfId="12242"/>
    <cellStyle name="Normal 3 3 4" xfId="463"/>
    <cellStyle name="Normal 3 3 4 2" xfId="873"/>
    <cellStyle name="Normal 3 3 4 2 2" xfId="1511"/>
    <cellStyle name="Normal 3 3 4 2 2 2" xfId="3987"/>
    <cellStyle name="Normal 3 3 4 2 2 2 2" xfId="9877"/>
    <cellStyle name="Normal 3 3 4 2 2 2 2 2" xfId="21816"/>
    <cellStyle name="Normal 3 3 4 2 2 2 3" xfId="15926"/>
    <cellStyle name="Normal 3 3 4 2 2 3" xfId="7569"/>
    <cellStyle name="Normal 3 3 4 2 2 3 2" xfId="19508"/>
    <cellStyle name="Normal 3 3 4 2 2 4" xfId="13450"/>
    <cellStyle name="Normal 3 3 4 2 3" xfId="3350"/>
    <cellStyle name="Normal 3 3 4 2 3 2" xfId="9240"/>
    <cellStyle name="Normal 3 3 4 2 3 2 2" xfId="21179"/>
    <cellStyle name="Normal 3 3 4 2 3 3" xfId="15289"/>
    <cellStyle name="Normal 3 3 4 2 4" xfId="6932"/>
    <cellStyle name="Normal 3 3 4 2 4 2" xfId="18871"/>
    <cellStyle name="Normal 3 3 4 2 5" xfId="12813"/>
    <cellStyle name="Normal 3 3 4 3" xfId="1510"/>
    <cellStyle name="Normal 3 3 4 3 2" xfId="3986"/>
    <cellStyle name="Normal 3 3 4 3 2 2" xfId="9876"/>
    <cellStyle name="Normal 3 3 4 3 2 2 2" xfId="21815"/>
    <cellStyle name="Normal 3 3 4 3 2 3" xfId="15925"/>
    <cellStyle name="Normal 3 3 4 3 3" xfId="7568"/>
    <cellStyle name="Normal 3 3 4 3 3 2" xfId="19507"/>
    <cellStyle name="Normal 3 3 4 3 4" xfId="13449"/>
    <cellStyle name="Normal 3 3 4 4" xfId="2942"/>
    <cellStyle name="Normal 3 3 4 4 2" xfId="8832"/>
    <cellStyle name="Normal 3 3 4 4 2 2" xfId="20771"/>
    <cellStyle name="Normal 3 3 4 4 3" xfId="14881"/>
    <cellStyle name="Normal 3 3 4 5" xfId="6524"/>
    <cellStyle name="Normal 3 3 4 5 2" xfId="18463"/>
    <cellStyle name="Normal 3 3 4 6" xfId="12405"/>
    <cellStyle name="Normal 3 3 5" xfId="585"/>
    <cellStyle name="Normal 3 3 5 2" xfId="1512"/>
    <cellStyle name="Normal 3 3 5 2 2" xfId="3988"/>
    <cellStyle name="Normal 3 3 5 2 2 2" xfId="9878"/>
    <cellStyle name="Normal 3 3 5 2 2 2 2" xfId="21817"/>
    <cellStyle name="Normal 3 3 5 2 2 3" xfId="15927"/>
    <cellStyle name="Normal 3 3 5 2 3" xfId="7570"/>
    <cellStyle name="Normal 3 3 5 2 3 2" xfId="19509"/>
    <cellStyle name="Normal 3 3 5 2 4" xfId="13451"/>
    <cellStyle name="Normal 3 3 5 3" xfId="3062"/>
    <cellStyle name="Normal 3 3 5 3 2" xfId="8952"/>
    <cellStyle name="Normal 3 3 5 3 2 2" xfId="20891"/>
    <cellStyle name="Normal 3 3 5 3 3" xfId="15001"/>
    <cellStyle name="Normal 3 3 5 4" xfId="6644"/>
    <cellStyle name="Normal 3 3 5 4 2" xfId="18583"/>
    <cellStyle name="Normal 3 3 5 5" xfId="12525"/>
    <cellStyle name="Normal 3 3 6" xfId="1503"/>
    <cellStyle name="Normal 3 3 6 2" xfId="3979"/>
    <cellStyle name="Normal 3 3 6 2 2" xfId="9869"/>
    <cellStyle name="Normal 3 3 6 2 2 2" xfId="21808"/>
    <cellStyle name="Normal 3 3 6 2 3" xfId="15918"/>
    <cellStyle name="Normal 3 3 6 3" xfId="7561"/>
    <cellStyle name="Normal 3 3 6 3 2" xfId="19500"/>
    <cellStyle name="Normal 3 3 6 4" xfId="13442"/>
    <cellStyle name="Normal 3 3 7" xfId="2656"/>
    <cellStyle name="Normal 3 3 7 2" xfId="8546"/>
    <cellStyle name="Normal 3 3 7 2 2" xfId="20485"/>
    <cellStyle name="Normal 3 3 7 3" xfId="14595"/>
    <cellStyle name="Normal 3 3 8" xfId="6238"/>
    <cellStyle name="Normal 3 3 8 2" xfId="18177"/>
    <cellStyle name="Normal 3 3 9" xfId="12148"/>
    <cellStyle name="Normal 3 4" xfId="135"/>
    <cellStyle name="Normal 3 4 2" xfId="249"/>
    <cellStyle name="Normal 3 4 2 2" xfId="725"/>
    <cellStyle name="Normal 3 4 2 2 2" xfId="1515"/>
    <cellStyle name="Normal 3 4 2 2 2 2" xfId="3991"/>
    <cellStyle name="Normal 3 4 2 2 2 2 2" xfId="9881"/>
    <cellStyle name="Normal 3 4 2 2 2 2 2 2" xfId="21820"/>
    <cellStyle name="Normal 3 4 2 2 2 2 3" xfId="15930"/>
    <cellStyle name="Normal 3 4 2 2 2 3" xfId="7573"/>
    <cellStyle name="Normal 3 4 2 2 2 3 2" xfId="19512"/>
    <cellStyle name="Normal 3 4 2 2 2 4" xfId="13454"/>
    <cellStyle name="Normal 3 4 2 2 3" xfId="3202"/>
    <cellStyle name="Normal 3 4 2 2 3 2" xfId="9092"/>
    <cellStyle name="Normal 3 4 2 2 3 2 2" xfId="21031"/>
    <cellStyle name="Normal 3 4 2 2 3 3" xfId="15141"/>
    <cellStyle name="Normal 3 4 2 2 4" xfId="6784"/>
    <cellStyle name="Normal 3 4 2 2 4 2" xfId="18723"/>
    <cellStyle name="Normal 3 4 2 2 5" xfId="12665"/>
    <cellStyle name="Normal 3 4 2 3" xfId="1514"/>
    <cellStyle name="Normal 3 4 2 3 2" xfId="3990"/>
    <cellStyle name="Normal 3 4 2 3 2 2" xfId="9880"/>
    <cellStyle name="Normal 3 4 2 3 2 2 2" xfId="21819"/>
    <cellStyle name="Normal 3 4 2 3 2 3" xfId="15929"/>
    <cellStyle name="Normal 3 4 2 3 3" xfId="7572"/>
    <cellStyle name="Normal 3 4 2 3 3 2" xfId="19511"/>
    <cellStyle name="Normal 3 4 2 3 4" xfId="13453"/>
    <cellStyle name="Normal 3 4 2 4" xfId="2796"/>
    <cellStyle name="Normal 3 4 2 4 2" xfId="8686"/>
    <cellStyle name="Normal 3 4 2 4 2 2" xfId="20625"/>
    <cellStyle name="Normal 3 4 2 4 3" xfId="14735"/>
    <cellStyle name="Normal 3 4 2 5" xfId="6378"/>
    <cellStyle name="Normal 3 4 2 5 2" xfId="18317"/>
    <cellStyle name="Normal 3 4 2 6" xfId="12265"/>
    <cellStyle name="Normal 3 4 3" xfId="614"/>
    <cellStyle name="Normal 3 4 3 2" xfId="1516"/>
    <cellStyle name="Normal 3 4 3 2 2" xfId="3992"/>
    <cellStyle name="Normal 3 4 3 2 2 2" xfId="9882"/>
    <cellStyle name="Normal 3 4 3 2 2 2 2" xfId="21821"/>
    <cellStyle name="Normal 3 4 3 2 2 3" xfId="15931"/>
    <cellStyle name="Normal 3 4 3 2 3" xfId="7574"/>
    <cellStyle name="Normal 3 4 3 2 3 2" xfId="19513"/>
    <cellStyle name="Normal 3 4 3 2 4" xfId="13455"/>
    <cellStyle name="Normal 3 4 3 3" xfId="3091"/>
    <cellStyle name="Normal 3 4 3 3 2" xfId="8981"/>
    <cellStyle name="Normal 3 4 3 3 2 2" xfId="20920"/>
    <cellStyle name="Normal 3 4 3 3 3" xfId="15030"/>
    <cellStyle name="Normal 3 4 3 4" xfId="6673"/>
    <cellStyle name="Normal 3 4 3 4 2" xfId="18612"/>
    <cellStyle name="Normal 3 4 3 5" xfId="12554"/>
    <cellStyle name="Normal 3 4 4" xfId="1513"/>
    <cellStyle name="Normal 3 4 4 2" xfId="3989"/>
    <cellStyle name="Normal 3 4 4 2 2" xfId="9879"/>
    <cellStyle name="Normal 3 4 4 2 2 2" xfId="21818"/>
    <cellStyle name="Normal 3 4 4 2 3" xfId="15928"/>
    <cellStyle name="Normal 3 4 4 3" xfId="7571"/>
    <cellStyle name="Normal 3 4 4 3 2" xfId="19510"/>
    <cellStyle name="Normal 3 4 4 4" xfId="13452"/>
    <cellStyle name="Normal 3 4 5" xfId="2685"/>
    <cellStyle name="Normal 3 4 5 2" xfId="8575"/>
    <cellStyle name="Normal 3 4 5 2 2" xfId="20514"/>
    <cellStyle name="Normal 3 4 5 3" xfId="14624"/>
    <cellStyle name="Normal 3 4 6" xfId="6267"/>
    <cellStyle name="Normal 3 4 6 2" xfId="18206"/>
    <cellStyle name="Normal 3 4 7" xfId="12170"/>
    <cellStyle name="Normal 3 5" xfId="182"/>
    <cellStyle name="Normal 3 5 2" xfId="294"/>
    <cellStyle name="Normal 3 5 2 2" xfId="770"/>
    <cellStyle name="Normal 3 5 2 2 2" xfId="1519"/>
    <cellStyle name="Normal 3 5 2 2 2 2" xfId="3995"/>
    <cellStyle name="Normal 3 5 2 2 2 2 2" xfId="9885"/>
    <cellStyle name="Normal 3 5 2 2 2 2 2 2" xfId="21824"/>
    <cellStyle name="Normal 3 5 2 2 2 2 3" xfId="15934"/>
    <cellStyle name="Normal 3 5 2 2 2 3" xfId="7577"/>
    <cellStyle name="Normal 3 5 2 2 2 3 2" xfId="19516"/>
    <cellStyle name="Normal 3 5 2 2 2 4" xfId="13458"/>
    <cellStyle name="Normal 3 5 2 2 3" xfId="3247"/>
    <cellStyle name="Normal 3 5 2 2 3 2" xfId="9137"/>
    <cellStyle name="Normal 3 5 2 2 3 2 2" xfId="21076"/>
    <cellStyle name="Normal 3 5 2 2 3 3" xfId="15186"/>
    <cellStyle name="Normal 3 5 2 2 4" xfId="6829"/>
    <cellStyle name="Normal 3 5 2 2 4 2" xfId="18768"/>
    <cellStyle name="Normal 3 5 2 2 5" xfId="12710"/>
    <cellStyle name="Normal 3 5 2 3" xfId="1518"/>
    <cellStyle name="Normal 3 5 2 3 2" xfId="3994"/>
    <cellStyle name="Normal 3 5 2 3 2 2" xfId="9884"/>
    <cellStyle name="Normal 3 5 2 3 2 2 2" xfId="21823"/>
    <cellStyle name="Normal 3 5 2 3 2 3" xfId="15933"/>
    <cellStyle name="Normal 3 5 2 3 3" xfId="7576"/>
    <cellStyle name="Normal 3 5 2 3 3 2" xfId="19515"/>
    <cellStyle name="Normal 3 5 2 3 4" xfId="13457"/>
    <cellStyle name="Normal 3 5 2 4" xfId="2841"/>
    <cellStyle name="Normal 3 5 2 4 2" xfId="8731"/>
    <cellStyle name="Normal 3 5 2 4 2 2" xfId="20670"/>
    <cellStyle name="Normal 3 5 2 4 3" xfId="14780"/>
    <cellStyle name="Normal 3 5 2 5" xfId="6423"/>
    <cellStyle name="Normal 3 5 2 5 2" xfId="18362"/>
    <cellStyle name="Normal 3 5 2 6" xfId="12300"/>
    <cellStyle name="Normal 3 5 3" xfId="659"/>
    <cellStyle name="Normal 3 5 3 2" xfId="1520"/>
    <cellStyle name="Normal 3 5 3 2 2" xfId="3996"/>
    <cellStyle name="Normal 3 5 3 2 2 2" xfId="9886"/>
    <cellStyle name="Normal 3 5 3 2 2 2 2" xfId="21825"/>
    <cellStyle name="Normal 3 5 3 2 2 3" xfId="15935"/>
    <cellStyle name="Normal 3 5 3 2 3" xfId="7578"/>
    <cellStyle name="Normal 3 5 3 2 3 2" xfId="19517"/>
    <cellStyle name="Normal 3 5 3 2 4" xfId="13459"/>
    <cellStyle name="Normal 3 5 3 3" xfId="3136"/>
    <cellStyle name="Normal 3 5 3 3 2" xfId="9026"/>
    <cellStyle name="Normal 3 5 3 3 2 2" xfId="20965"/>
    <cellStyle name="Normal 3 5 3 3 3" xfId="15075"/>
    <cellStyle name="Normal 3 5 3 4" xfId="6718"/>
    <cellStyle name="Normal 3 5 3 4 2" xfId="18657"/>
    <cellStyle name="Normal 3 5 3 5" xfId="12599"/>
    <cellStyle name="Normal 3 5 4" xfId="1517"/>
    <cellStyle name="Normal 3 5 4 2" xfId="3993"/>
    <cellStyle name="Normal 3 5 4 2 2" xfId="9883"/>
    <cellStyle name="Normal 3 5 4 2 2 2" xfId="21822"/>
    <cellStyle name="Normal 3 5 4 2 3" xfId="15932"/>
    <cellStyle name="Normal 3 5 4 3" xfId="7575"/>
    <cellStyle name="Normal 3 5 4 3 2" xfId="19514"/>
    <cellStyle name="Normal 3 5 4 4" xfId="13456"/>
    <cellStyle name="Normal 3 5 5" xfId="2730"/>
    <cellStyle name="Normal 3 5 5 2" xfId="8620"/>
    <cellStyle name="Normal 3 5 5 2 2" xfId="20559"/>
    <cellStyle name="Normal 3 5 5 3" xfId="14669"/>
    <cellStyle name="Normal 3 5 6" xfId="6312"/>
    <cellStyle name="Normal 3 5 6 2" xfId="18251"/>
    <cellStyle name="Normal 3 5 7" xfId="12205"/>
    <cellStyle name="Normal 3 6" xfId="199"/>
    <cellStyle name="Normal 3 6 2" xfId="675"/>
    <cellStyle name="Normal 3 6 2 2" xfId="1522"/>
    <cellStyle name="Normal 3 6 2 2 2" xfId="3998"/>
    <cellStyle name="Normal 3 6 2 2 2 2" xfId="9888"/>
    <cellStyle name="Normal 3 6 2 2 2 2 2" xfId="21827"/>
    <cellStyle name="Normal 3 6 2 2 2 3" xfId="15937"/>
    <cellStyle name="Normal 3 6 2 2 3" xfId="7580"/>
    <cellStyle name="Normal 3 6 2 2 3 2" xfId="19519"/>
    <cellStyle name="Normal 3 6 2 2 4" xfId="13461"/>
    <cellStyle name="Normal 3 6 2 3" xfId="3152"/>
    <cellStyle name="Normal 3 6 2 3 2" xfId="9042"/>
    <cellStyle name="Normal 3 6 2 3 2 2" xfId="20981"/>
    <cellStyle name="Normal 3 6 2 3 3" xfId="15091"/>
    <cellStyle name="Normal 3 6 2 4" xfId="6734"/>
    <cellStyle name="Normal 3 6 2 4 2" xfId="18673"/>
    <cellStyle name="Normal 3 6 2 5" xfId="12615"/>
    <cellStyle name="Normal 3 6 3" xfId="1521"/>
    <cellStyle name="Normal 3 6 3 2" xfId="3997"/>
    <cellStyle name="Normal 3 6 3 2 2" xfId="9887"/>
    <cellStyle name="Normal 3 6 3 2 2 2" xfId="21826"/>
    <cellStyle name="Normal 3 6 3 2 3" xfId="15936"/>
    <cellStyle name="Normal 3 6 3 3" xfId="7579"/>
    <cellStyle name="Normal 3 6 3 3 2" xfId="19518"/>
    <cellStyle name="Normal 3 6 3 4" xfId="13460"/>
    <cellStyle name="Normal 3 6 4" xfId="2746"/>
    <cellStyle name="Normal 3 6 4 2" xfId="8636"/>
    <cellStyle name="Normal 3 6 4 2 2" xfId="20575"/>
    <cellStyle name="Normal 3 6 4 3" xfId="14685"/>
    <cellStyle name="Normal 3 6 5" xfId="6328"/>
    <cellStyle name="Normal 3 6 5 2" xfId="18267"/>
    <cellStyle name="Normal 3 6 6" xfId="12221"/>
    <cellStyle name="Normal 3 7" xfId="363"/>
    <cellStyle name="Normal 3 7 2" xfId="809"/>
    <cellStyle name="Normal 3 7 2 2" xfId="1524"/>
    <cellStyle name="Normal 3 7 2 2 2" xfId="4000"/>
    <cellStyle name="Normal 3 7 2 2 2 2" xfId="9890"/>
    <cellStyle name="Normal 3 7 2 2 2 2 2" xfId="21829"/>
    <cellStyle name="Normal 3 7 2 2 2 3" xfId="15939"/>
    <cellStyle name="Normal 3 7 2 2 3" xfId="7582"/>
    <cellStyle name="Normal 3 7 2 2 3 2" xfId="19521"/>
    <cellStyle name="Normal 3 7 2 2 4" xfId="13463"/>
    <cellStyle name="Normal 3 7 2 3" xfId="3286"/>
    <cellStyle name="Normal 3 7 2 3 2" xfId="9176"/>
    <cellStyle name="Normal 3 7 2 3 2 2" xfId="21115"/>
    <cellStyle name="Normal 3 7 2 3 3" xfId="15225"/>
    <cellStyle name="Normal 3 7 2 4" xfId="6868"/>
    <cellStyle name="Normal 3 7 2 4 2" xfId="18807"/>
    <cellStyle name="Normal 3 7 2 5" xfId="12749"/>
    <cellStyle name="Normal 3 7 3" xfId="1523"/>
    <cellStyle name="Normal 3 7 3 2" xfId="3999"/>
    <cellStyle name="Normal 3 7 3 2 2" xfId="9889"/>
    <cellStyle name="Normal 3 7 3 2 2 2" xfId="21828"/>
    <cellStyle name="Normal 3 7 3 2 3" xfId="15938"/>
    <cellStyle name="Normal 3 7 3 3" xfId="7581"/>
    <cellStyle name="Normal 3 7 3 3 2" xfId="19520"/>
    <cellStyle name="Normal 3 7 3 4" xfId="13462"/>
    <cellStyle name="Normal 3 7 4" xfId="2879"/>
    <cellStyle name="Normal 3 7 4 2" xfId="8769"/>
    <cellStyle name="Normal 3 7 4 2 2" xfId="20708"/>
    <cellStyle name="Normal 3 7 4 3" xfId="14818"/>
    <cellStyle name="Normal 3 7 5" xfId="6461"/>
    <cellStyle name="Normal 3 7 5 2" xfId="18400"/>
    <cellStyle name="Normal 3 7 6" xfId="12332"/>
    <cellStyle name="Normal 3 8" xfId="560"/>
    <cellStyle name="Normal 3 8 2" xfId="1525"/>
    <cellStyle name="Normal 3 8 2 2" xfId="4001"/>
    <cellStyle name="Normal 3 8 2 2 2" xfId="9891"/>
    <cellStyle name="Normal 3 8 2 2 2 2" xfId="21830"/>
    <cellStyle name="Normal 3 8 2 2 3" xfId="15940"/>
    <cellStyle name="Normal 3 8 2 3" xfId="7583"/>
    <cellStyle name="Normal 3 8 2 3 2" xfId="19522"/>
    <cellStyle name="Normal 3 8 2 4" xfId="13464"/>
    <cellStyle name="Normal 3 8 3" xfId="3037"/>
    <cellStyle name="Normal 3 8 3 2" xfId="8927"/>
    <cellStyle name="Normal 3 8 3 2 2" xfId="20866"/>
    <cellStyle name="Normal 3 8 3 3" xfId="14976"/>
    <cellStyle name="Normal 3 8 4" xfId="6619"/>
    <cellStyle name="Normal 3 8 4 2" xfId="18558"/>
    <cellStyle name="Normal 3 8 5" xfId="12500"/>
    <cellStyle name="Normal 3 9" xfId="1492"/>
    <cellStyle name="Normal 3 9 2" xfId="3968"/>
    <cellStyle name="Normal 3 9 2 2" xfId="9858"/>
    <cellStyle name="Normal 3 9 2 2 2" xfId="21797"/>
    <cellStyle name="Normal 3 9 2 3" xfId="15907"/>
    <cellStyle name="Normal 3 9 3" xfId="7550"/>
    <cellStyle name="Normal 3 9 3 2" xfId="19489"/>
    <cellStyle name="Normal 3 9 4" xfId="13431"/>
    <cellStyle name="Normal 4" xfId="48"/>
    <cellStyle name="Normal 4 10" xfId="6218"/>
    <cellStyle name="Normal 4 10 2" xfId="18157"/>
    <cellStyle name="Normal 4 11" xfId="12116"/>
    <cellStyle name="Normal 4 2" xfId="100"/>
    <cellStyle name="Normal 4 2 2" xfId="161"/>
    <cellStyle name="Normal 4 2 2 2" xfId="275"/>
    <cellStyle name="Normal 4 2 2 2 2" xfId="751"/>
    <cellStyle name="Normal 4 2 2 2 2 2" xfId="1530"/>
    <cellStyle name="Normal 4 2 2 2 2 2 2" xfId="4006"/>
    <cellStyle name="Normal 4 2 2 2 2 2 2 2" xfId="9896"/>
    <cellStyle name="Normal 4 2 2 2 2 2 2 2 2" xfId="21835"/>
    <cellStyle name="Normal 4 2 2 2 2 2 2 3" xfId="15945"/>
    <cellStyle name="Normal 4 2 2 2 2 2 3" xfId="7588"/>
    <cellStyle name="Normal 4 2 2 2 2 2 3 2" xfId="19527"/>
    <cellStyle name="Normal 4 2 2 2 2 2 4" xfId="13469"/>
    <cellStyle name="Normal 4 2 2 2 2 3" xfId="3228"/>
    <cellStyle name="Normal 4 2 2 2 2 3 2" xfId="9118"/>
    <cellStyle name="Normal 4 2 2 2 2 3 2 2" xfId="21057"/>
    <cellStyle name="Normal 4 2 2 2 2 3 3" xfId="15167"/>
    <cellStyle name="Normal 4 2 2 2 2 4" xfId="6810"/>
    <cellStyle name="Normal 4 2 2 2 2 4 2" xfId="18749"/>
    <cellStyle name="Normal 4 2 2 2 2 5" xfId="12691"/>
    <cellStyle name="Normal 4 2 2 2 3" xfId="1529"/>
    <cellStyle name="Normal 4 2 2 2 3 2" xfId="4005"/>
    <cellStyle name="Normal 4 2 2 2 3 2 2" xfId="9895"/>
    <cellStyle name="Normal 4 2 2 2 3 2 2 2" xfId="21834"/>
    <cellStyle name="Normal 4 2 2 2 3 2 3" xfId="15944"/>
    <cellStyle name="Normal 4 2 2 2 3 3" xfId="7587"/>
    <cellStyle name="Normal 4 2 2 2 3 3 2" xfId="19526"/>
    <cellStyle name="Normal 4 2 2 2 3 4" xfId="13468"/>
    <cellStyle name="Normal 4 2 2 2 4" xfId="2822"/>
    <cellStyle name="Normal 4 2 2 2 4 2" xfId="8712"/>
    <cellStyle name="Normal 4 2 2 2 4 2 2" xfId="20651"/>
    <cellStyle name="Normal 4 2 2 2 4 3" xfId="14761"/>
    <cellStyle name="Normal 4 2 2 2 5" xfId="6404"/>
    <cellStyle name="Normal 4 2 2 2 5 2" xfId="18343"/>
    <cellStyle name="Normal 4 2 2 2 6" xfId="12289"/>
    <cellStyle name="Normal 4 2 2 3" xfId="640"/>
    <cellStyle name="Normal 4 2 2 3 2" xfId="1531"/>
    <cellStyle name="Normal 4 2 2 3 2 2" xfId="4007"/>
    <cellStyle name="Normal 4 2 2 3 2 2 2" xfId="9897"/>
    <cellStyle name="Normal 4 2 2 3 2 2 2 2" xfId="21836"/>
    <cellStyle name="Normal 4 2 2 3 2 2 3" xfId="15946"/>
    <cellStyle name="Normal 4 2 2 3 2 3" xfId="7589"/>
    <cellStyle name="Normal 4 2 2 3 2 3 2" xfId="19528"/>
    <cellStyle name="Normal 4 2 2 3 2 4" xfId="13470"/>
    <cellStyle name="Normal 4 2 2 3 3" xfId="3117"/>
    <cellStyle name="Normal 4 2 2 3 3 2" xfId="9007"/>
    <cellStyle name="Normal 4 2 2 3 3 2 2" xfId="20946"/>
    <cellStyle name="Normal 4 2 2 3 3 3" xfId="15056"/>
    <cellStyle name="Normal 4 2 2 3 4" xfId="6699"/>
    <cellStyle name="Normal 4 2 2 3 4 2" xfId="18638"/>
    <cellStyle name="Normal 4 2 2 3 5" xfId="12580"/>
    <cellStyle name="Normal 4 2 2 4" xfId="1528"/>
    <cellStyle name="Normal 4 2 2 4 2" xfId="4004"/>
    <cellStyle name="Normal 4 2 2 4 2 2" xfId="9894"/>
    <cellStyle name="Normal 4 2 2 4 2 2 2" xfId="21833"/>
    <cellStyle name="Normal 4 2 2 4 2 3" xfId="15943"/>
    <cellStyle name="Normal 4 2 2 4 3" xfId="7586"/>
    <cellStyle name="Normal 4 2 2 4 3 2" xfId="19525"/>
    <cellStyle name="Normal 4 2 2 4 4" xfId="13467"/>
    <cellStyle name="Normal 4 2 2 5" xfId="2711"/>
    <cellStyle name="Normal 4 2 2 5 2" xfId="8601"/>
    <cellStyle name="Normal 4 2 2 5 2 2" xfId="20540"/>
    <cellStyle name="Normal 4 2 2 5 3" xfId="14650"/>
    <cellStyle name="Normal 4 2 2 6" xfId="6293"/>
    <cellStyle name="Normal 4 2 2 6 2" xfId="18232"/>
    <cellStyle name="Normal 4 2 2 7" xfId="12193"/>
    <cellStyle name="Normal 4 2 3" xfId="221"/>
    <cellStyle name="Normal 4 2 3 2" xfId="697"/>
    <cellStyle name="Normal 4 2 3 2 2" xfId="1533"/>
    <cellStyle name="Normal 4 2 3 2 2 2" xfId="4009"/>
    <cellStyle name="Normal 4 2 3 2 2 2 2" xfId="9899"/>
    <cellStyle name="Normal 4 2 3 2 2 2 2 2" xfId="21838"/>
    <cellStyle name="Normal 4 2 3 2 2 2 3" xfId="15948"/>
    <cellStyle name="Normal 4 2 3 2 2 3" xfId="7591"/>
    <cellStyle name="Normal 4 2 3 2 2 3 2" xfId="19530"/>
    <cellStyle name="Normal 4 2 3 2 2 4" xfId="13472"/>
    <cellStyle name="Normal 4 2 3 2 3" xfId="3174"/>
    <cellStyle name="Normal 4 2 3 2 3 2" xfId="9064"/>
    <cellStyle name="Normal 4 2 3 2 3 2 2" xfId="21003"/>
    <cellStyle name="Normal 4 2 3 2 3 3" xfId="15113"/>
    <cellStyle name="Normal 4 2 3 2 4" xfId="6756"/>
    <cellStyle name="Normal 4 2 3 2 4 2" xfId="18695"/>
    <cellStyle name="Normal 4 2 3 2 5" xfId="12637"/>
    <cellStyle name="Normal 4 2 3 3" xfId="1532"/>
    <cellStyle name="Normal 4 2 3 3 2" xfId="4008"/>
    <cellStyle name="Normal 4 2 3 3 2 2" xfId="9898"/>
    <cellStyle name="Normal 4 2 3 3 2 2 2" xfId="21837"/>
    <cellStyle name="Normal 4 2 3 3 2 3" xfId="15947"/>
    <cellStyle name="Normal 4 2 3 3 3" xfId="7590"/>
    <cellStyle name="Normal 4 2 3 3 3 2" xfId="19529"/>
    <cellStyle name="Normal 4 2 3 3 4" xfId="13471"/>
    <cellStyle name="Normal 4 2 3 4" xfId="2768"/>
    <cellStyle name="Normal 4 2 3 4 2" xfId="8658"/>
    <cellStyle name="Normal 4 2 3 4 2 2" xfId="20597"/>
    <cellStyle name="Normal 4 2 3 4 3" xfId="14707"/>
    <cellStyle name="Normal 4 2 3 5" xfId="6350"/>
    <cellStyle name="Normal 4 2 3 5 2" xfId="18289"/>
    <cellStyle name="Normal 4 2 3 6" xfId="12243"/>
    <cellStyle name="Normal 4 2 4" xfId="586"/>
    <cellStyle name="Normal 4 2 4 2" xfId="1534"/>
    <cellStyle name="Normal 4 2 4 2 2" xfId="4010"/>
    <cellStyle name="Normal 4 2 4 2 2 2" xfId="9900"/>
    <cellStyle name="Normal 4 2 4 2 2 2 2" xfId="21839"/>
    <cellStyle name="Normal 4 2 4 2 2 3" xfId="15949"/>
    <cellStyle name="Normal 4 2 4 2 3" xfId="7592"/>
    <cellStyle name="Normal 4 2 4 2 3 2" xfId="19531"/>
    <cellStyle name="Normal 4 2 4 2 4" xfId="13473"/>
    <cellStyle name="Normal 4 2 4 3" xfId="3063"/>
    <cellStyle name="Normal 4 2 4 3 2" xfId="8953"/>
    <cellStyle name="Normal 4 2 4 3 2 2" xfId="20892"/>
    <cellStyle name="Normal 4 2 4 3 3" xfId="15002"/>
    <cellStyle name="Normal 4 2 4 4" xfId="6645"/>
    <cellStyle name="Normal 4 2 4 4 2" xfId="18584"/>
    <cellStyle name="Normal 4 2 4 5" xfId="12526"/>
    <cellStyle name="Normal 4 2 5" xfId="1527"/>
    <cellStyle name="Normal 4 2 5 2" xfId="4003"/>
    <cellStyle name="Normal 4 2 5 2 2" xfId="9893"/>
    <cellStyle name="Normal 4 2 5 2 2 2" xfId="21832"/>
    <cellStyle name="Normal 4 2 5 2 3" xfId="15942"/>
    <cellStyle name="Normal 4 2 5 3" xfId="7585"/>
    <cellStyle name="Normal 4 2 5 3 2" xfId="19524"/>
    <cellStyle name="Normal 4 2 5 4" xfId="13466"/>
    <cellStyle name="Normal 4 2 6" xfId="2657"/>
    <cellStyle name="Normal 4 2 6 2" xfId="8547"/>
    <cellStyle name="Normal 4 2 6 2 2" xfId="20486"/>
    <cellStyle name="Normal 4 2 6 3" xfId="14596"/>
    <cellStyle name="Normal 4 2 7" xfId="6239"/>
    <cellStyle name="Normal 4 2 7 2" xfId="18178"/>
    <cellStyle name="Normal 4 2 8" xfId="12149"/>
    <cellStyle name="Normal 4 3" xfId="136"/>
    <cellStyle name="Normal 4 3 2" xfId="250"/>
    <cellStyle name="Normal 4 3 2 2" xfId="726"/>
    <cellStyle name="Normal 4 3 2 2 2" xfId="1537"/>
    <cellStyle name="Normal 4 3 2 2 2 2" xfId="4013"/>
    <cellStyle name="Normal 4 3 2 2 2 2 2" xfId="9903"/>
    <cellStyle name="Normal 4 3 2 2 2 2 2 2" xfId="21842"/>
    <cellStyle name="Normal 4 3 2 2 2 2 3" xfId="15952"/>
    <cellStyle name="Normal 4 3 2 2 2 3" xfId="7595"/>
    <cellStyle name="Normal 4 3 2 2 2 3 2" xfId="19534"/>
    <cellStyle name="Normal 4 3 2 2 2 4" xfId="13476"/>
    <cellStyle name="Normal 4 3 2 2 3" xfId="3203"/>
    <cellStyle name="Normal 4 3 2 2 3 2" xfId="9093"/>
    <cellStyle name="Normal 4 3 2 2 3 2 2" xfId="21032"/>
    <cellStyle name="Normal 4 3 2 2 3 3" xfId="15142"/>
    <cellStyle name="Normal 4 3 2 2 4" xfId="6785"/>
    <cellStyle name="Normal 4 3 2 2 4 2" xfId="18724"/>
    <cellStyle name="Normal 4 3 2 2 5" xfId="12666"/>
    <cellStyle name="Normal 4 3 2 3" xfId="1536"/>
    <cellStyle name="Normal 4 3 2 3 2" xfId="4012"/>
    <cellStyle name="Normal 4 3 2 3 2 2" xfId="9902"/>
    <cellStyle name="Normal 4 3 2 3 2 2 2" xfId="21841"/>
    <cellStyle name="Normal 4 3 2 3 2 3" xfId="15951"/>
    <cellStyle name="Normal 4 3 2 3 3" xfId="7594"/>
    <cellStyle name="Normal 4 3 2 3 3 2" xfId="19533"/>
    <cellStyle name="Normal 4 3 2 3 4" xfId="13475"/>
    <cellStyle name="Normal 4 3 2 4" xfId="2797"/>
    <cellStyle name="Normal 4 3 2 4 2" xfId="8687"/>
    <cellStyle name="Normal 4 3 2 4 2 2" xfId="20626"/>
    <cellStyle name="Normal 4 3 2 4 3" xfId="14736"/>
    <cellStyle name="Normal 4 3 2 5" xfId="6379"/>
    <cellStyle name="Normal 4 3 2 5 2" xfId="18318"/>
    <cellStyle name="Normal 4 3 2 6" xfId="12266"/>
    <cellStyle name="Normal 4 3 3" xfId="615"/>
    <cellStyle name="Normal 4 3 3 2" xfId="1538"/>
    <cellStyle name="Normal 4 3 3 2 2" xfId="4014"/>
    <cellStyle name="Normal 4 3 3 2 2 2" xfId="9904"/>
    <cellStyle name="Normal 4 3 3 2 2 2 2" xfId="21843"/>
    <cellStyle name="Normal 4 3 3 2 2 3" xfId="15953"/>
    <cellStyle name="Normal 4 3 3 2 3" xfId="7596"/>
    <cellStyle name="Normal 4 3 3 2 3 2" xfId="19535"/>
    <cellStyle name="Normal 4 3 3 2 4" xfId="13477"/>
    <cellStyle name="Normal 4 3 3 3" xfId="3092"/>
    <cellStyle name="Normal 4 3 3 3 2" xfId="8982"/>
    <cellStyle name="Normal 4 3 3 3 2 2" xfId="20921"/>
    <cellStyle name="Normal 4 3 3 3 3" xfId="15031"/>
    <cellStyle name="Normal 4 3 3 4" xfId="6674"/>
    <cellStyle name="Normal 4 3 3 4 2" xfId="18613"/>
    <cellStyle name="Normal 4 3 3 5" xfId="12555"/>
    <cellStyle name="Normal 4 3 4" xfId="1535"/>
    <cellStyle name="Normal 4 3 4 2" xfId="4011"/>
    <cellStyle name="Normal 4 3 4 2 2" xfId="9901"/>
    <cellStyle name="Normal 4 3 4 2 2 2" xfId="21840"/>
    <cellStyle name="Normal 4 3 4 2 3" xfId="15950"/>
    <cellStyle name="Normal 4 3 4 3" xfId="7593"/>
    <cellStyle name="Normal 4 3 4 3 2" xfId="19532"/>
    <cellStyle name="Normal 4 3 4 4" xfId="13474"/>
    <cellStyle name="Normal 4 3 5" xfId="2686"/>
    <cellStyle name="Normal 4 3 5 2" xfId="8576"/>
    <cellStyle name="Normal 4 3 5 2 2" xfId="20515"/>
    <cellStyle name="Normal 4 3 5 3" xfId="14625"/>
    <cellStyle name="Normal 4 3 6" xfId="6268"/>
    <cellStyle name="Normal 4 3 6 2" xfId="18207"/>
    <cellStyle name="Normal 4 3 7" xfId="12171"/>
    <cellStyle name="Normal 4 4" xfId="183"/>
    <cellStyle name="Normal 4 4 2" xfId="295"/>
    <cellStyle name="Normal 4 4 2 2" xfId="771"/>
    <cellStyle name="Normal 4 4 2 2 2" xfId="1541"/>
    <cellStyle name="Normal 4 4 2 2 2 2" xfId="4017"/>
    <cellStyle name="Normal 4 4 2 2 2 2 2" xfId="9907"/>
    <cellStyle name="Normal 4 4 2 2 2 2 2 2" xfId="21846"/>
    <cellStyle name="Normal 4 4 2 2 2 2 3" xfId="15956"/>
    <cellStyle name="Normal 4 4 2 2 2 3" xfId="7599"/>
    <cellStyle name="Normal 4 4 2 2 2 3 2" xfId="19538"/>
    <cellStyle name="Normal 4 4 2 2 2 4" xfId="13480"/>
    <cellStyle name="Normal 4 4 2 2 3" xfId="3248"/>
    <cellStyle name="Normal 4 4 2 2 3 2" xfId="9138"/>
    <cellStyle name="Normal 4 4 2 2 3 2 2" xfId="21077"/>
    <cellStyle name="Normal 4 4 2 2 3 3" xfId="15187"/>
    <cellStyle name="Normal 4 4 2 2 4" xfId="6830"/>
    <cellStyle name="Normal 4 4 2 2 4 2" xfId="18769"/>
    <cellStyle name="Normal 4 4 2 2 5" xfId="12711"/>
    <cellStyle name="Normal 4 4 2 3" xfId="1540"/>
    <cellStyle name="Normal 4 4 2 3 2" xfId="4016"/>
    <cellStyle name="Normal 4 4 2 3 2 2" xfId="9906"/>
    <cellStyle name="Normal 4 4 2 3 2 2 2" xfId="21845"/>
    <cellStyle name="Normal 4 4 2 3 2 3" xfId="15955"/>
    <cellStyle name="Normal 4 4 2 3 3" xfId="7598"/>
    <cellStyle name="Normal 4 4 2 3 3 2" xfId="19537"/>
    <cellStyle name="Normal 4 4 2 3 4" xfId="13479"/>
    <cellStyle name="Normal 4 4 2 4" xfId="2842"/>
    <cellStyle name="Normal 4 4 2 4 2" xfId="8732"/>
    <cellStyle name="Normal 4 4 2 4 2 2" xfId="20671"/>
    <cellStyle name="Normal 4 4 2 4 3" xfId="14781"/>
    <cellStyle name="Normal 4 4 2 5" xfId="6424"/>
    <cellStyle name="Normal 4 4 2 5 2" xfId="18363"/>
    <cellStyle name="Normal 4 4 2 6" xfId="12301"/>
    <cellStyle name="Normal 4 4 3" xfId="660"/>
    <cellStyle name="Normal 4 4 3 2" xfId="1542"/>
    <cellStyle name="Normal 4 4 3 2 2" xfId="4018"/>
    <cellStyle name="Normal 4 4 3 2 2 2" xfId="9908"/>
    <cellStyle name="Normal 4 4 3 2 2 2 2" xfId="21847"/>
    <cellStyle name="Normal 4 4 3 2 2 3" xfId="15957"/>
    <cellStyle name="Normal 4 4 3 2 3" xfId="7600"/>
    <cellStyle name="Normal 4 4 3 2 3 2" xfId="19539"/>
    <cellStyle name="Normal 4 4 3 2 4" xfId="13481"/>
    <cellStyle name="Normal 4 4 3 3" xfId="3137"/>
    <cellStyle name="Normal 4 4 3 3 2" xfId="9027"/>
    <cellStyle name="Normal 4 4 3 3 2 2" xfId="20966"/>
    <cellStyle name="Normal 4 4 3 3 3" xfId="15076"/>
    <cellStyle name="Normal 4 4 3 4" xfId="6719"/>
    <cellStyle name="Normal 4 4 3 4 2" xfId="18658"/>
    <cellStyle name="Normal 4 4 3 5" xfId="12600"/>
    <cellStyle name="Normal 4 4 4" xfId="1539"/>
    <cellStyle name="Normal 4 4 4 2" xfId="4015"/>
    <cellStyle name="Normal 4 4 4 2 2" xfId="9905"/>
    <cellStyle name="Normal 4 4 4 2 2 2" xfId="21844"/>
    <cellStyle name="Normal 4 4 4 2 3" xfId="15954"/>
    <cellStyle name="Normal 4 4 4 3" xfId="7597"/>
    <cellStyle name="Normal 4 4 4 3 2" xfId="19536"/>
    <cellStyle name="Normal 4 4 4 4" xfId="13478"/>
    <cellStyle name="Normal 4 4 5" xfId="2731"/>
    <cellStyle name="Normal 4 4 5 2" xfId="8621"/>
    <cellStyle name="Normal 4 4 5 2 2" xfId="20560"/>
    <cellStyle name="Normal 4 4 5 3" xfId="14670"/>
    <cellStyle name="Normal 4 4 6" xfId="6313"/>
    <cellStyle name="Normal 4 4 6 2" xfId="18252"/>
    <cellStyle name="Normal 4 4 7" xfId="12206"/>
    <cellStyle name="Normal 4 5" xfId="200"/>
    <cellStyle name="Normal 4 5 2" xfId="676"/>
    <cellStyle name="Normal 4 5 2 2" xfId="1544"/>
    <cellStyle name="Normal 4 5 2 2 2" xfId="4020"/>
    <cellStyle name="Normal 4 5 2 2 2 2" xfId="9910"/>
    <cellStyle name="Normal 4 5 2 2 2 2 2" xfId="21849"/>
    <cellStyle name="Normal 4 5 2 2 2 3" xfId="15959"/>
    <cellStyle name="Normal 4 5 2 2 3" xfId="7602"/>
    <cellStyle name="Normal 4 5 2 2 3 2" xfId="19541"/>
    <cellStyle name="Normal 4 5 2 2 4" xfId="13483"/>
    <cellStyle name="Normal 4 5 2 3" xfId="3153"/>
    <cellStyle name="Normal 4 5 2 3 2" xfId="9043"/>
    <cellStyle name="Normal 4 5 2 3 2 2" xfId="20982"/>
    <cellStyle name="Normal 4 5 2 3 3" xfId="15092"/>
    <cellStyle name="Normal 4 5 2 4" xfId="6735"/>
    <cellStyle name="Normal 4 5 2 4 2" xfId="18674"/>
    <cellStyle name="Normal 4 5 2 5" xfId="12616"/>
    <cellStyle name="Normal 4 5 3" xfId="1543"/>
    <cellStyle name="Normal 4 5 3 2" xfId="4019"/>
    <cellStyle name="Normal 4 5 3 2 2" xfId="9909"/>
    <cellStyle name="Normal 4 5 3 2 2 2" xfId="21848"/>
    <cellStyle name="Normal 4 5 3 2 3" xfId="15958"/>
    <cellStyle name="Normal 4 5 3 3" xfId="7601"/>
    <cellStyle name="Normal 4 5 3 3 2" xfId="19540"/>
    <cellStyle name="Normal 4 5 3 4" xfId="13482"/>
    <cellStyle name="Normal 4 5 4" xfId="2747"/>
    <cellStyle name="Normal 4 5 4 2" xfId="8637"/>
    <cellStyle name="Normal 4 5 4 2 2" xfId="20576"/>
    <cellStyle name="Normal 4 5 4 3" xfId="14686"/>
    <cellStyle name="Normal 4 5 5" xfId="6329"/>
    <cellStyle name="Normal 4 5 5 2" xfId="18268"/>
    <cellStyle name="Normal 4 5 6" xfId="12222"/>
    <cellStyle name="Normal 4 6" xfId="406"/>
    <cellStyle name="Normal 4 6 2" xfId="847"/>
    <cellStyle name="Normal 4 6 2 2" xfId="1546"/>
    <cellStyle name="Normal 4 6 2 2 2" xfId="4022"/>
    <cellStyle name="Normal 4 6 2 2 2 2" xfId="9912"/>
    <cellStyle name="Normal 4 6 2 2 2 2 2" xfId="21851"/>
    <cellStyle name="Normal 4 6 2 2 2 3" xfId="15961"/>
    <cellStyle name="Normal 4 6 2 2 3" xfId="7604"/>
    <cellStyle name="Normal 4 6 2 2 3 2" xfId="19543"/>
    <cellStyle name="Normal 4 6 2 2 4" xfId="13485"/>
    <cellStyle name="Normal 4 6 2 3" xfId="3324"/>
    <cellStyle name="Normal 4 6 2 3 2" xfId="9214"/>
    <cellStyle name="Normal 4 6 2 3 2 2" xfId="21153"/>
    <cellStyle name="Normal 4 6 2 3 3" xfId="15263"/>
    <cellStyle name="Normal 4 6 2 4" xfId="6906"/>
    <cellStyle name="Normal 4 6 2 4 2" xfId="18845"/>
    <cellStyle name="Normal 4 6 2 5" xfId="12787"/>
    <cellStyle name="Normal 4 6 3" xfId="1545"/>
    <cellStyle name="Normal 4 6 3 2" xfId="4021"/>
    <cellStyle name="Normal 4 6 3 2 2" xfId="9911"/>
    <cellStyle name="Normal 4 6 3 2 2 2" xfId="21850"/>
    <cellStyle name="Normal 4 6 3 2 3" xfId="15960"/>
    <cellStyle name="Normal 4 6 3 3" xfId="7603"/>
    <cellStyle name="Normal 4 6 3 3 2" xfId="19542"/>
    <cellStyle name="Normal 4 6 3 4" xfId="13484"/>
    <cellStyle name="Normal 4 6 4" xfId="2917"/>
    <cellStyle name="Normal 4 6 4 2" xfId="8807"/>
    <cellStyle name="Normal 4 6 4 2 2" xfId="20746"/>
    <cellStyle name="Normal 4 6 4 3" xfId="14856"/>
    <cellStyle name="Normal 4 6 5" xfId="6499"/>
    <cellStyle name="Normal 4 6 5 2" xfId="18438"/>
    <cellStyle name="Normal 4 6 6" xfId="12373"/>
    <cellStyle name="Normal 4 7" xfId="561"/>
    <cellStyle name="Normal 4 7 2" xfId="1547"/>
    <cellStyle name="Normal 4 7 2 2" xfId="4023"/>
    <cellStyle name="Normal 4 7 2 2 2" xfId="9913"/>
    <cellStyle name="Normal 4 7 2 2 2 2" xfId="21852"/>
    <cellStyle name="Normal 4 7 2 2 3" xfId="15962"/>
    <cellStyle name="Normal 4 7 2 3" xfId="7605"/>
    <cellStyle name="Normal 4 7 2 3 2" xfId="19544"/>
    <cellStyle name="Normal 4 7 2 4" xfId="13486"/>
    <cellStyle name="Normal 4 7 3" xfId="3038"/>
    <cellStyle name="Normal 4 7 3 2" xfId="8928"/>
    <cellStyle name="Normal 4 7 3 2 2" xfId="20867"/>
    <cellStyle name="Normal 4 7 3 3" xfId="14977"/>
    <cellStyle name="Normal 4 7 4" xfId="6620"/>
    <cellStyle name="Normal 4 7 4 2" xfId="18559"/>
    <cellStyle name="Normal 4 7 5" xfId="12501"/>
    <cellStyle name="Normal 4 8" xfId="1526"/>
    <cellStyle name="Normal 4 8 2" xfId="4002"/>
    <cellStyle name="Normal 4 8 2 2" xfId="9892"/>
    <cellStyle name="Normal 4 8 2 2 2" xfId="21831"/>
    <cellStyle name="Normal 4 8 2 3" xfId="15941"/>
    <cellStyle name="Normal 4 8 3" xfId="7584"/>
    <cellStyle name="Normal 4 8 3 2" xfId="19523"/>
    <cellStyle name="Normal 4 8 4" xfId="13465"/>
    <cellStyle name="Normal 4 9" xfId="2636"/>
    <cellStyle name="Normal 4 9 2" xfId="8526"/>
    <cellStyle name="Normal 4 9 2 2" xfId="20465"/>
    <cellStyle name="Normal 4 9 3" xfId="14575"/>
    <cellStyle name="Normal 5" xfId="49"/>
    <cellStyle name="Normal 5 10" xfId="2637"/>
    <cellStyle name="Normal 5 10 2" xfId="8527"/>
    <cellStyle name="Normal 5 10 2 2" xfId="20466"/>
    <cellStyle name="Normal 5 10 3" xfId="14576"/>
    <cellStyle name="Normal 5 11" xfId="6219"/>
    <cellStyle name="Normal 5 11 2" xfId="18158"/>
    <cellStyle name="Normal 5 12" xfId="12117"/>
    <cellStyle name="Normal 5 2" xfId="101"/>
    <cellStyle name="Normal 5 3" xfId="137"/>
    <cellStyle name="Normal 5 3 2" xfId="251"/>
    <cellStyle name="Normal 5 3 2 2" xfId="727"/>
    <cellStyle name="Normal 5 3 2 2 2" xfId="1551"/>
    <cellStyle name="Normal 5 3 2 2 2 2" xfId="4027"/>
    <cellStyle name="Normal 5 3 2 2 2 2 2" xfId="9917"/>
    <cellStyle name="Normal 5 3 2 2 2 2 2 2" xfId="21856"/>
    <cellStyle name="Normal 5 3 2 2 2 2 3" xfId="15966"/>
    <cellStyle name="Normal 5 3 2 2 2 3" xfId="7609"/>
    <cellStyle name="Normal 5 3 2 2 2 3 2" xfId="19548"/>
    <cellStyle name="Normal 5 3 2 2 2 4" xfId="13490"/>
    <cellStyle name="Normal 5 3 2 2 3" xfId="3204"/>
    <cellStyle name="Normal 5 3 2 2 3 2" xfId="9094"/>
    <cellStyle name="Normal 5 3 2 2 3 2 2" xfId="21033"/>
    <cellStyle name="Normal 5 3 2 2 3 3" xfId="15143"/>
    <cellStyle name="Normal 5 3 2 2 4" xfId="6786"/>
    <cellStyle name="Normal 5 3 2 2 4 2" xfId="18725"/>
    <cellStyle name="Normal 5 3 2 2 5" xfId="12667"/>
    <cellStyle name="Normal 5 3 2 3" xfId="1550"/>
    <cellStyle name="Normal 5 3 2 3 2" xfId="4026"/>
    <cellStyle name="Normal 5 3 2 3 2 2" xfId="9916"/>
    <cellStyle name="Normal 5 3 2 3 2 2 2" xfId="21855"/>
    <cellStyle name="Normal 5 3 2 3 2 3" xfId="15965"/>
    <cellStyle name="Normal 5 3 2 3 3" xfId="7608"/>
    <cellStyle name="Normal 5 3 2 3 3 2" xfId="19547"/>
    <cellStyle name="Normal 5 3 2 3 4" xfId="13489"/>
    <cellStyle name="Normal 5 3 2 4" xfId="2798"/>
    <cellStyle name="Normal 5 3 2 4 2" xfId="8688"/>
    <cellStyle name="Normal 5 3 2 4 2 2" xfId="20627"/>
    <cellStyle name="Normal 5 3 2 4 3" xfId="14737"/>
    <cellStyle name="Normal 5 3 2 5" xfId="6380"/>
    <cellStyle name="Normal 5 3 2 5 2" xfId="18319"/>
    <cellStyle name="Normal 5 3 2 6" xfId="12267"/>
    <cellStyle name="Normal 5 3 3" xfId="616"/>
    <cellStyle name="Normal 5 3 3 2" xfId="1552"/>
    <cellStyle name="Normal 5 3 3 2 2" xfId="4028"/>
    <cellStyle name="Normal 5 3 3 2 2 2" xfId="9918"/>
    <cellStyle name="Normal 5 3 3 2 2 2 2" xfId="21857"/>
    <cellStyle name="Normal 5 3 3 2 2 3" xfId="15967"/>
    <cellStyle name="Normal 5 3 3 2 3" xfId="7610"/>
    <cellStyle name="Normal 5 3 3 2 3 2" xfId="19549"/>
    <cellStyle name="Normal 5 3 3 2 4" xfId="13491"/>
    <cellStyle name="Normal 5 3 3 3" xfId="3093"/>
    <cellStyle name="Normal 5 3 3 3 2" xfId="8983"/>
    <cellStyle name="Normal 5 3 3 3 2 2" xfId="20922"/>
    <cellStyle name="Normal 5 3 3 3 3" xfId="15032"/>
    <cellStyle name="Normal 5 3 3 4" xfId="6675"/>
    <cellStyle name="Normal 5 3 3 4 2" xfId="18614"/>
    <cellStyle name="Normal 5 3 3 5" xfId="12556"/>
    <cellStyle name="Normal 5 3 4" xfId="1549"/>
    <cellStyle name="Normal 5 3 4 2" xfId="4025"/>
    <cellStyle name="Normal 5 3 4 2 2" xfId="9915"/>
    <cellStyle name="Normal 5 3 4 2 2 2" xfId="21854"/>
    <cellStyle name="Normal 5 3 4 2 3" xfId="15964"/>
    <cellStyle name="Normal 5 3 4 3" xfId="7607"/>
    <cellStyle name="Normal 5 3 4 3 2" xfId="19546"/>
    <cellStyle name="Normal 5 3 4 4" xfId="13488"/>
    <cellStyle name="Normal 5 3 5" xfId="2687"/>
    <cellStyle name="Normal 5 3 5 2" xfId="8577"/>
    <cellStyle name="Normal 5 3 5 2 2" xfId="20516"/>
    <cellStyle name="Normal 5 3 5 3" xfId="14626"/>
    <cellStyle name="Normal 5 3 6" xfId="6269"/>
    <cellStyle name="Normal 5 3 6 2" xfId="18208"/>
    <cellStyle name="Normal 5 3 7" xfId="12172"/>
    <cellStyle name="Normal 5 4" xfId="180"/>
    <cellStyle name="Normal 5 5" xfId="201"/>
    <cellStyle name="Normal 5 5 2" xfId="677"/>
    <cellStyle name="Normal 5 5 2 2" xfId="1554"/>
    <cellStyle name="Normal 5 5 2 2 2" xfId="4030"/>
    <cellStyle name="Normal 5 5 2 2 2 2" xfId="9920"/>
    <cellStyle name="Normal 5 5 2 2 2 2 2" xfId="21859"/>
    <cellStyle name="Normal 5 5 2 2 2 3" xfId="15969"/>
    <cellStyle name="Normal 5 5 2 2 3" xfId="7612"/>
    <cellStyle name="Normal 5 5 2 2 3 2" xfId="19551"/>
    <cellStyle name="Normal 5 5 2 2 4" xfId="13493"/>
    <cellStyle name="Normal 5 5 2 3" xfId="3154"/>
    <cellStyle name="Normal 5 5 2 3 2" xfId="9044"/>
    <cellStyle name="Normal 5 5 2 3 2 2" xfId="20983"/>
    <cellStyle name="Normal 5 5 2 3 3" xfId="15093"/>
    <cellStyle name="Normal 5 5 2 4" xfId="6736"/>
    <cellStyle name="Normal 5 5 2 4 2" xfId="18675"/>
    <cellStyle name="Normal 5 5 2 5" xfId="12617"/>
    <cellStyle name="Normal 5 5 3" xfId="1553"/>
    <cellStyle name="Normal 5 5 3 2" xfId="4029"/>
    <cellStyle name="Normal 5 5 3 2 2" xfId="9919"/>
    <cellStyle name="Normal 5 5 3 2 2 2" xfId="21858"/>
    <cellStyle name="Normal 5 5 3 2 3" xfId="15968"/>
    <cellStyle name="Normal 5 5 3 3" xfId="7611"/>
    <cellStyle name="Normal 5 5 3 3 2" xfId="19550"/>
    <cellStyle name="Normal 5 5 3 4" xfId="13492"/>
    <cellStyle name="Normal 5 5 4" xfId="2748"/>
    <cellStyle name="Normal 5 5 4 2" xfId="8638"/>
    <cellStyle name="Normal 5 5 4 2 2" xfId="20577"/>
    <cellStyle name="Normal 5 5 4 3" xfId="14687"/>
    <cellStyle name="Normal 5 5 5" xfId="6330"/>
    <cellStyle name="Normal 5 5 5 2" xfId="18269"/>
    <cellStyle name="Normal 5 5 6" xfId="12223"/>
    <cellStyle name="Normal 5 6" xfId="476"/>
    <cellStyle name="Normal 5 7" xfId="562"/>
    <cellStyle name="Normal 5 7 2" xfId="1555"/>
    <cellStyle name="Normal 5 7 2 2" xfId="4031"/>
    <cellStyle name="Normal 5 7 2 2 2" xfId="9921"/>
    <cellStyle name="Normal 5 7 2 2 2 2" xfId="21860"/>
    <cellStyle name="Normal 5 7 2 2 3" xfId="15970"/>
    <cellStyle name="Normal 5 7 2 3" xfId="7613"/>
    <cellStyle name="Normal 5 7 2 3 2" xfId="19552"/>
    <cellStyle name="Normal 5 7 2 4" xfId="13494"/>
    <cellStyle name="Normal 5 7 3" xfId="3039"/>
    <cellStyle name="Normal 5 7 3 2" xfId="8929"/>
    <cellStyle name="Normal 5 7 3 2 2" xfId="20868"/>
    <cellStyle name="Normal 5 7 3 3" xfId="14978"/>
    <cellStyle name="Normal 5 7 4" xfId="6621"/>
    <cellStyle name="Normal 5 7 4 2" xfId="18560"/>
    <cellStyle name="Normal 5 7 5" xfId="12502"/>
    <cellStyle name="Normal 5 8" xfId="1548"/>
    <cellStyle name="Normal 5 8 2" xfId="4024"/>
    <cellStyle name="Normal 5 8 2 2" xfId="9914"/>
    <cellStyle name="Normal 5 8 2 2 2" xfId="21853"/>
    <cellStyle name="Normal 5 8 2 3" xfId="15963"/>
    <cellStyle name="Normal 5 8 3" xfId="7606"/>
    <cellStyle name="Normal 5 8 3 2" xfId="19545"/>
    <cellStyle name="Normal 5 8 4" xfId="13487"/>
    <cellStyle name="Normal 5 9" xfId="2620"/>
    <cellStyle name="Normal 5 9 2" xfId="8510"/>
    <cellStyle name="Normal 5 9 2 2" xfId="20449"/>
    <cellStyle name="Normal 5 9 3" xfId="14559"/>
    <cellStyle name="Normal 6" xfId="102"/>
    <cellStyle name="Normal 6 2" xfId="162"/>
    <cellStyle name="Normal 6 2 2" xfId="276"/>
    <cellStyle name="Normal 6 2 2 2" xfId="752"/>
    <cellStyle name="Normal 6 2 2 2 2" xfId="1559"/>
    <cellStyle name="Normal 6 2 2 2 2 2" xfId="4035"/>
    <cellStyle name="Normal 6 2 2 2 2 2 2" xfId="9925"/>
    <cellStyle name="Normal 6 2 2 2 2 2 2 2" xfId="21864"/>
    <cellStyle name="Normal 6 2 2 2 2 2 3" xfId="15974"/>
    <cellStyle name="Normal 6 2 2 2 2 3" xfId="7617"/>
    <cellStyle name="Normal 6 2 2 2 2 3 2" xfId="19556"/>
    <cellStyle name="Normal 6 2 2 2 2 4" xfId="13498"/>
    <cellStyle name="Normal 6 2 2 2 3" xfId="3229"/>
    <cellStyle name="Normal 6 2 2 2 3 2" xfId="9119"/>
    <cellStyle name="Normal 6 2 2 2 3 2 2" xfId="21058"/>
    <cellStyle name="Normal 6 2 2 2 3 3" xfId="15168"/>
    <cellStyle name="Normal 6 2 2 2 4" xfId="6811"/>
    <cellStyle name="Normal 6 2 2 2 4 2" xfId="18750"/>
    <cellStyle name="Normal 6 2 2 2 5" xfId="12692"/>
    <cellStyle name="Normal 6 2 2 3" xfId="1558"/>
    <cellStyle name="Normal 6 2 2 3 2" xfId="4034"/>
    <cellStyle name="Normal 6 2 2 3 2 2" xfId="9924"/>
    <cellStyle name="Normal 6 2 2 3 2 2 2" xfId="21863"/>
    <cellStyle name="Normal 6 2 2 3 2 3" xfId="15973"/>
    <cellStyle name="Normal 6 2 2 3 3" xfId="7616"/>
    <cellStyle name="Normal 6 2 2 3 3 2" xfId="19555"/>
    <cellStyle name="Normal 6 2 2 3 4" xfId="13497"/>
    <cellStyle name="Normal 6 2 2 4" xfId="2823"/>
    <cellStyle name="Normal 6 2 2 4 2" xfId="8713"/>
    <cellStyle name="Normal 6 2 2 4 2 2" xfId="20652"/>
    <cellStyle name="Normal 6 2 2 4 3" xfId="14762"/>
    <cellStyle name="Normal 6 2 2 5" xfId="6405"/>
    <cellStyle name="Normal 6 2 2 5 2" xfId="18344"/>
    <cellStyle name="Normal 6 2 2 6" xfId="12290"/>
    <cellStyle name="Normal 6 2 3" xfId="641"/>
    <cellStyle name="Normal 6 2 3 2" xfId="1560"/>
    <cellStyle name="Normal 6 2 3 2 2" xfId="4036"/>
    <cellStyle name="Normal 6 2 3 2 2 2" xfId="9926"/>
    <cellStyle name="Normal 6 2 3 2 2 2 2" xfId="21865"/>
    <cellStyle name="Normal 6 2 3 2 2 3" xfId="15975"/>
    <cellStyle name="Normal 6 2 3 2 3" xfId="7618"/>
    <cellStyle name="Normal 6 2 3 2 3 2" xfId="19557"/>
    <cellStyle name="Normal 6 2 3 2 4" xfId="13499"/>
    <cellStyle name="Normal 6 2 3 3" xfId="3118"/>
    <cellStyle name="Normal 6 2 3 3 2" xfId="9008"/>
    <cellStyle name="Normal 6 2 3 3 2 2" xfId="20947"/>
    <cellStyle name="Normal 6 2 3 3 3" xfId="15057"/>
    <cellStyle name="Normal 6 2 3 4" xfId="6700"/>
    <cellStyle name="Normal 6 2 3 4 2" xfId="18639"/>
    <cellStyle name="Normal 6 2 3 5" xfId="12581"/>
    <cellStyle name="Normal 6 2 4" xfId="1557"/>
    <cellStyle name="Normal 6 2 4 2" xfId="4033"/>
    <cellStyle name="Normal 6 2 4 2 2" xfId="9923"/>
    <cellStyle name="Normal 6 2 4 2 2 2" xfId="21862"/>
    <cellStyle name="Normal 6 2 4 2 3" xfId="15972"/>
    <cellStyle name="Normal 6 2 4 3" xfId="7615"/>
    <cellStyle name="Normal 6 2 4 3 2" xfId="19554"/>
    <cellStyle name="Normal 6 2 4 4" xfId="13496"/>
    <cellStyle name="Normal 6 2 5" xfId="2712"/>
    <cellStyle name="Normal 6 2 5 2" xfId="8602"/>
    <cellStyle name="Normal 6 2 5 2 2" xfId="20541"/>
    <cellStyle name="Normal 6 2 5 3" xfId="14651"/>
    <cellStyle name="Normal 6 2 6" xfId="6294"/>
    <cellStyle name="Normal 6 2 6 2" xfId="18233"/>
    <cellStyle name="Normal 6 2 7" xfId="12194"/>
    <cellStyle name="Normal 6 3" xfId="222"/>
    <cellStyle name="Normal 6 3 2" xfId="698"/>
    <cellStyle name="Normal 6 3 2 2" xfId="1562"/>
    <cellStyle name="Normal 6 3 2 2 2" xfId="4038"/>
    <cellStyle name="Normal 6 3 2 2 2 2" xfId="9928"/>
    <cellStyle name="Normal 6 3 2 2 2 2 2" xfId="21867"/>
    <cellStyle name="Normal 6 3 2 2 2 3" xfId="15977"/>
    <cellStyle name="Normal 6 3 2 2 3" xfId="7620"/>
    <cellStyle name="Normal 6 3 2 2 3 2" xfId="19559"/>
    <cellStyle name="Normal 6 3 2 2 4" xfId="13501"/>
    <cellStyle name="Normal 6 3 2 3" xfId="3175"/>
    <cellStyle name="Normal 6 3 2 3 2" xfId="9065"/>
    <cellStyle name="Normal 6 3 2 3 2 2" xfId="21004"/>
    <cellStyle name="Normal 6 3 2 3 3" xfId="15114"/>
    <cellStyle name="Normal 6 3 2 4" xfId="6757"/>
    <cellStyle name="Normal 6 3 2 4 2" xfId="18696"/>
    <cellStyle name="Normal 6 3 2 5" xfId="12638"/>
    <cellStyle name="Normal 6 3 3" xfId="1561"/>
    <cellStyle name="Normal 6 3 3 2" xfId="4037"/>
    <cellStyle name="Normal 6 3 3 2 2" xfId="9927"/>
    <cellStyle name="Normal 6 3 3 2 2 2" xfId="21866"/>
    <cellStyle name="Normal 6 3 3 2 3" xfId="15976"/>
    <cellStyle name="Normal 6 3 3 3" xfId="7619"/>
    <cellStyle name="Normal 6 3 3 3 2" xfId="19558"/>
    <cellStyle name="Normal 6 3 3 4" xfId="13500"/>
    <cellStyle name="Normal 6 3 4" xfId="2769"/>
    <cellStyle name="Normal 6 3 4 2" xfId="8659"/>
    <cellStyle name="Normal 6 3 4 2 2" xfId="20598"/>
    <cellStyle name="Normal 6 3 4 3" xfId="14708"/>
    <cellStyle name="Normal 6 3 5" xfId="6351"/>
    <cellStyle name="Normal 6 3 5 2" xfId="18290"/>
    <cellStyle name="Normal 6 3 6" xfId="12244"/>
    <cellStyle name="Normal 6 4" xfId="477"/>
    <cellStyle name="Normal 6 4 2" xfId="886"/>
    <cellStyle name="Normal 6 4 2 2" xfId="1564"/>
    <cellStyle name="Normal 6 4 2 2 2" xfId="4040"/>
    <cellStyle name="Normal 6 4 2 2 2 2" xfId="9930"/>
    <cellStyle name="Normal 6 4 2 2 2 2 2" xfId="21869"/>
    <cellStyle name="Normal 6 4 2 2 2 3" xfId="15979"/>
    <cellStyle name="Normal 6 4 2 2 3" xfId="7622"/>
    <cellStyle name="Normal 6 4 2 2 3 2" xfId="19561"/>
    <cellStyle name="Normal 6 4 2 2 4" xfId="13503"/>
    <cellStyle name="Normal 6 4 2 3" xfId="3363"/>
    <cellStyle name="Normal 6 4 2 3 2" xfId="9253"/>
    <cellStyle name="Normal 6 4 2 3 2 2" xfId="21192"/>
    <cellStyle name="Normal 6 4 2 3 3" xfId="15302"/>
    <cellStyle name="Normal 6 4 2 4" xfId="6945"/>
    <cellStyle name="Normal 6 4 2 4 2" xfId="18884"/>
    <cellStyle name="Normal 6 4 2 5" xfId="12826"/>
    <cellStyle name="Normal 6 4 3" xfId="1563"/>
    <cellStyle name="Normal 6 4 3 2" xfId="4039"/>
    <cellStyle name="Normal 6 4 3 2 2" xfId="9929"/>
    <cellStyle name="Normal 6 4 3 2 2 2" xfId="21868"/>
    <cellStyle name="Normal 6 4 3 2 3" xfId="15978"/>
    <cellStyle name="Normal 6 4 3 3" xfId="7621"/>
    <cellStyle name="Normal 6 4 3 3 2" xfId="19560"/>
    <cellStyle name="Normal 6 4 3 4" xfId="13502"/>
    <cellStyle name="Normal 6 4 4" xfId="2955"/>
    <cellStyle name="Normal 6 4 4 2" xfId="8845"/>
    <cellStyle name="Normal 6 4 4 2 2" xfId="20784"/>
    <cellStyle name="Normal 6 4 4 3" xfId="14894"/>
    <cellStyle name="Normal 6 4 5" xfId="6537"/>
    <cellStyle name="Normal 6 4 5 2" xfId="18476"/>
    <cellStyle name="Normal 6 4 6" xfId="12418"/>
    <cellStyle name="Normal 6 5" xfId="587"/>
    <cellStyle name="Normal 6 5 2" xfId="1565"/>
    <cellStyle name="Normal 6 5 2 2" xfId="4041"/>
    <cellStyle name="Normal 6 5 2 2 2" xfId="9931"/>
    <cellStyle name="Normal 6 5 2 2 2 2" xfId="21870"/>
    <cellStyle name="Normal 6 5 2 2 3" xfId="15980"/>
    <cellStyle name="Normal 6 5 2 3" xfId="7623"/>
    <cellStyle name="Normal 6 5 2 3 2" xfId="19562"/>
    <cellStyle name="Normal 6 5 2 4" xfId="13504"/>
    <cellStyle name="Normal 6 5 3" xfId="3064"/>
    <cellStyle name="Normal 6 5 3 2" xfId="8954"/>
    <cellStyle name="Normal 6 5 3 2 2" xfId="20893"/>
    <cellStyle name="Normal 6 5 3 3" xfId="15003"/>
    <cellStyle name="Normal 6 5 4" xfId="6646"/>
    <cellStyle name="Normal 6 5 4 2" xfId="18585"/>
    <cellStyle name="Normal 6 5 5" xfId="12527"/>
    <cellStyle name="Normal 6 6" xfId="1556"/>
    <cellStyle name="Normal 6 6 2" xfId="4032"/>
    <cellStyle name="Normal 6 6 2 2" xfId="9922"/>
    <cellStyle name="Normal 6 6 2 2 2" xfId="21861"/>
    <cellStyle name="Normal 6 6 2 3" xfId="15971"/>
    <cellStyle name="Normal 6 6 3" xfId="7614"/>
    <cellStyle name="Normal 6 6 3 2" xfId="19553"/>
    <cellStyle name="Normal 6 6 4" xfId="13495"/>
    <cellStyle name="Normal 6 7" xfId="2658"/>
    <cellStyle name="Normal 6 7 2" xfId="8548"/>
    <cellStyle name="Normal 6 7 2 2" xfId="20487"/>
    <cellStyle name="Normal 6 7 3" xfId="14597"/>
    <cellStyle name="Normal 6 8" xfId="6240"/>
    <cellStyle name="Normal 6 8 2" xfId="18179"/>
    <cellStyle name="Normal 6 9" xfId="12150"/>
    <cellStyle name="Normal 7" xfId="103"/>
    <cellStyle name="Normal 7 2" xfId="163"/>
    <cellStyle name="Normal 7 2 2" xfId="277"/>
    <cellStyle name="Normal 7 2 2 2" xfId="753"/>
    <cellStyle name="Normal 7 2 2 2 2" xfId="1569"/>
    <cellStyle name="Normal 7 2 2 2 2 2" xfId="4045"/>
    <cellStyle name="Normal 7 2 2 2 2 2 2" xfId="9935"/>
    <cellStyle name="Normal 7 2 2 2 2 2 2 2" xfId="21874"/>
    <cellStyle name="Normal 7 2 2 2 2 2 3" xfId="15984"/>
    <cellStyle name="Normal 7 2 2 2 2 3" xfId="7627"/>
    <cellStyle name="Normal 7 2 2 2 2 3 2" xfId="19566"/>
    <cellStyle name="Normal 7 2 2 2 2 4" xfId="13508"/>
    <cellStyle name="Normal 7 2 2 2 3" xfId="3230"/>
    <cellStyle name="Normal 7 2 2 2 3 2" xfId="9120"/>
    <cellStyle name="Normal 7 2 2 2 3 2 2" xfId="21059"/>
    <cellStyle name="Normal 7 2 2 2 3 3" xfId="15169"/>
    <cellStyle name="Normal 7 2 2 2 4" xfId="6812"/>
    <cellStyle name="Normal 7 2 2 2 4 2" xfId="18751"/>
    <cellStyle name="Normal 7 2 2 2 5" xfId="12693"/>
    <cellStyle name="Normal 7 2 2 3" xfId="1568"/>
    <cellStyle name="Normal 7 2 2 3 2" xfId="4044"/>
    <cellStyle name="Normal 7 2 2 3 2 2" xfId="9934"/>
    <cellStyle name="Normal 7 2 2 3 2 2 2" xfId="21873"/>
    <cellStyle name="Normal 7 2 2 3 2 3" xfId="15983"/>
    <cellStyle name="Normal 7 2 2 3 3" xfId="7626"/>
    <cellStyle name="Normal 7 2 2 3 3 2" xfId="19565"/>
    <cellStyle name="Normal 7 2 2 3 4" xfId="13507"/>
    <cellStyle name="Normal 7 2 2 4" xfId="2824"/>
    <cellStyle name="Normal 7 2 2 4 2" xfId="8714"/>
    <cellStyle name="Normal 7 2 2 4 2 2" xfId="20653"/>
    <cellStyle name="Normal 7 2 2 4 3" xfId="14763"/>
    <cellStyle name="Normal 7 2 2 5" xfId="6406"/>
    <cellStyle name="Normal 7 2 2 5 2" xfId="18345"/>
    <cellStyle name="Normal 7 2 2 6" xfId="12291"/>
    <cellStyle name="Normal 7 2 3" xfId="642"/>
    <cellStyle name="Normal 7 2 3 2" xfId="1570"/>
    <cellStyle name="Normal 7 2 3 2 2" xfId="4046"/>
    <cellStyle name="Normal 7 2 3 2 2 2" xfId="9936"/>
    <cellStyle name="Normal 7 2 3 2 2 2 2" xfId="21875"/>
    <cellStyle name="Normal 7 2 3 2 2 3" xfId="15985"/>
    <cellStyle name="Normal 7 2 3 2 3" xfId="7628"/>
    <cellStyle name="Normal 7 2 3 2 3 2" xfId="19567"/>
    <cellStyle name="Normal 7 2 3 2 4" xfId="13509"/>
    <cellStyle name="Normal 7 2 3 3" xfId="3119"/>
    <cellStyle name="Normal 7 2 3 3 2" xfId="9009"/>
    <cellStyle name="Normal 7 2 3 3 2 2" xfId="20948"/>
    <cellStyle name="Normal 7 2 3 3 3" xfId="15058"/>
    <cellStyle name="Normal 7 2 3 4" xfId="6701"/>
    <cellStyle name="Normal 7 2 3 4 2" xfId="18640"/>
    <cellStyle name="Normal 7 2 3 5" xfId="12582"/>
    <cellStyle name="Normal 7 2 4" xfId="1567"/>
    <cellStyle name="Normal 7 2 4 2" xfId="4043"/>
    <cellStyle name="Normal 7 2 4 2 2" xfId="9933"/>
    <cellStyle name="Normal 7 2 4 2 2 2" xfId="21872"/>
    <cellStyle name="Normal 7 2 4 2 3" xfId="15982"/>
    <cellStyle name="Normal 7 2 4 3" xfId="7625"/>
    <cellStyle name="Normal 7 2 4 3 2" xfId="19564"/>
    <cellStyle name="Normal 7 2 4 4" xfId="13506"/>
    <cellStyle name="Normal 7 2 5" xfId="2713"/>
    <cellStyle name="Normal 7 2 5 2" xfId="8603"/>
    <cellStyle name="Normal 7 2 5 2 2" xfId="20542"/>
    <cellStyle name="Normal 7 2 5 3" xfId="14652"/>
    <cellStyle name="Normal 7 2 6" xfId="6295"/>
    <cellStyle name="Normal 7 2 6 2" xfId="18234"/>
    <cellStyle name="Normal 7 2 7" xfId="12195"/>
    <cellStyle name="Normal 7 3" xfId="223"/>
    <cellStyle name="Normal 7 3 2" xfId="699"/>
    <cellStyle name="Normal 7 3 2 2" xfId="1572"/>
    <cellStyle name="Normal 7 3 2 2 2" xfId="4048"/>
    <cellStyle name="Normal 7 3 2 2 2 2" xfId="9938"/>
    <cellStyle name="Normal 7 3 2 2 2 2 2" xfId="21877"/>
    <cellStyle name="Normal 7 3 2 2 2 3" xfId="15987"/>
    <cellStyle name="Normal 7 3 2 2 3" xfId="7630"/>
    <cellStyle name="Normal 7 3 2 2 3 2" xfId="19569"/>
    <cellStyle name="Normal 7 3 2 2 4" xfId="13511"/>
    <cellStyle name="Normal 7 3 2 3" xfId="3176"/>
    <cellStyle name="Normal 7 3 2 3 2" xfId="9066"/>
    <cellStyle name="Normal 7 3 2 3 2 2" xfId="21005"/>
    <cellStyle name="Normal 7 3 2 3 3" xfId="15115"/>
    <cellStyle name="Normal 7 3 2 4" xfId="6758"/>
    <cellStyle name="Normal 7 3 2 4 2" xfId="18697"/>
    <cellStyle name="Normal 7 3 2 5" xfId="12639"/>
    <cellStyle name="Normal 7 3 3" xfId="1571"/>
    <cellStyle name="Normal 7 3 3 2" xfId="4047"/>
    <cellStyle name="Normal 7 3 3 2 2" xfId="9937"/>
    <cellStyle name="Normal 7 3 3 2 2 2" xfId="21876"/>
    <cellStyle name="Normal 7 3 3 2 3" xfId="15986"/>
    <cellStyle name="Normal 7 3 3 3" xfId="7629"/>
    <cellStyle name="Normal 7 3 3 3 2" xfId="19568"/>
    <cellStyle name="Normal 7 3 3 4" xfId="13510"/>
    <cellStyle name="Normal 7 3 4" xfId="2770"/>
    <cellStyle name="Normal 7 3 4 2" xfId="8660"/>
    <cellStyle name="Normal 7 3 4 2 2" xfId="20599"/>
    <cellStyle name="Normal 7 3 4 3" xfId="14709"/>
    <cellStyle name="Normal 7 3 5" xfId="6352"/>
    <cellStyle name="Normal 7 3 5 2" xfId="18291"/>
    <cellStyle name="Normal 7 3 6" xfId="12245"/>
    <cellStyle name="Normal 7 4" xfId="490"/>
    <cellStyle name="Normal 7 4 2" xfId="899"/>
    <cellStyle name="Normal 7 4 2 2" xfId="1574"/>
    <cellStyle name="Normal 7 4 2 2 2" xfId="4050"/>
    <cellStyle name="Normal 7 4 2 2 2 2" xfId="9940"/>
    <cellStyle name="Normal 7 4 2 2 2 2 2" xfId="21879"/>
    <cellStyle name="Normal 7 4 2 2 2 3" xfId="15989"/>
    <cellStyle name="Normal 7 4 2 2 3" xfId="7632"/>
    <cellStyle name="Normal 7 4 2 2 3 2" xfId="19571"/>
    <cellStyle name="Normal 7 4 2 2 4" xfId="13513"/>
    <cellStyle name="Normal 7 4 2 3" xfId="3376"/>
    <cellStyle name="Normal 7 4 2 3 2" xfId="9266"/>
    <cellStyle name="Normal 7 4 2 3 2 2" xfId="21205"/>
    <cellStyle name="Normal 7 4 2 3 3" xfId="15315"/>
    <cellStyle name="Normal 7 4 2 4" xfId="6958"/>
    <cellStyle name="Normal 7 4 2 4 2" xfId="18897"/>
    <cellStyle name="Normal 7 4 2 5" xfId="12839"/>
    <cellStyle name="Normal 7 4 3" xfId="1573"/>
    <cellStyle name="Normal 7 4 3 2" xfId="4049"/>
    <cellStyle name="Normal 7 4 3 2 2" xfId="9939"/>
    <cellStyle name="Normal 7 4 3 2 2 2" xfId="21878"/>
    <cellStyle name="Normal 7 4 3 2 3" xfId="15988"/>
    <cellStyle name="Normal 7 4 3 3" xfId="7631"/>
    <cellStyle name="Normal 7 4 3 3 2" xfId="19570"/>
    <cellStyle name="Normal 7 4 3 4" xfId="13512"/>
    <cellStyle name="Normal 7 4 4" xfId="2968"/>
    <cellStyle name="Normal 7 4 4 2" xfId="8858"/>
    <cellStyle name="Normal 7 4 4 2 2" xfId="20797"/>
    <cellStyle name="Normal 7 4 4 3" xfId="14907"/>
    <cellStyle name="Normal 7 4 5" xfId="6550"/>
    <cellStyle name="Normal 7 4 5 2" xfId="18489"/>
    <cellStyle name="Normal 7 4 6" xfId="12431"/>
    <cellStyle name="Normal 7 5" xfId="588"/>
    <cellStyle name="Normal 7 5 2" xfId="1575"/>
    <cellStyle name="Normal 7 5 2 2" xfId="4051"/>
    <cellStyle name="Normal 7 5 2 2 2" xfId="9941"/>
    <cellStyle name="Normal 7 5 2 2 2 2" xfId="21880"/>
    <cellStyle name="Normal 7 5 2 2 3" xfId="15990"/>
    <cellStyle name="Normal 7 5 2 3" xfId="7633"/>
    <cellStyle name="Normal 7 5 2 3 2" xfId="19572"/>
    <cellStyle name="Normal 7 5 2 4" xfId="13514"/>
    <cellStyle name="Normal 7 5 3" xfId="3065"/>
    <cellStyle name="Normal 7 5 3 2" xfId="8955"/>
    <cellStyle name="Normal 7 5 3 2 2" xfId="20894"/>
    <cellStyle name="Normal 7 5 3 3" xfId="15004"/>
    <cellStyle name="Normal 7 5 4" xfId="6647"/>
    <cellStyle name="Normal 7 5 4 2" xfId="18586"/>
    <cellStyle name="Normal 7 5 5" xfId="12528"/>
    <cellStyle name="Normal 7 6" xfId="1566"/>
    <cellStyle name="Normal 7 6 2" xfId="4042"/>
    <cellStyle name="Normal 7 6 2 2" xfId="9932"/>
    <cellStyle name="Normal 7 6 2 2 2" xfId="21871"/>
    <cellStyle name="Normal 7 6 2 3" xfId="15981"/>
    <cellStyle name="Normal 7 6 3" xfId="7624"/>
    <cellStyle name="Normal 7 6 3 2" xfId="19563"/>
    <cellStyle name="Normal 7 6 4" xfId="13505"/>
    <cellStyle name="Normal 7 7" xfId="2659"/>
    <cellStyle name="Normal 7 7 2" xfId="8549"/>
    <cellStyle name="Normal 7 7 2 2" xfId="20488"/>
    <cellStyle name="Normal 7 7 3" xfId="14598"/>
    <cellStyle name="Normal 7 8" xfId="6241"/>
    <cellStyle name="Normal 7 8 2" xfId="18180"/>
    <cellStyle name="Normal 7 9" xfId="12151"/>
    <cellStyle name="Normal 8" xfId="104"/>
    <cellStyle name="Normal 8 2" xfId="164"/>
    <cellStyle name="Normal 8 2 2" xfId="278"/>
    <cellStyle name="Normal 8 2 2 2" xfId="754"/>
    <cellStyle name="Normal 8 2 2 2 2" xfId="1579"/>
    <cellStyle name="Normal 8 2 2 2 2 2" xfId="4055"/>
    <cellStyle name="Normal 8 2 2 2 2 2 2" xfId="9945"/>
    <cellStyle name="Normal 8 2 2 2 2 2 2 2" xfId="21884"/>
    <cellStyle name="Normal 8 2 2 2 2 2 3" xfId="15994"/>
    <cellStyle name="Normal 8 2 2 2 2 3" xfId="7637"/>
    <cellStyle name="Normal 8 2 2 2 2 3 2" xfId="19576"/>
    <cellStyle name="Normal 8 2 2 2 2 4" xfId="13518"/>
    <cellStyle name="Normal 8 2 2 2 3" xfId="3231"/>
    <cellStyle name="Normal 8 2 2 2 3 2" xfId="9121"/>
    <cellStyle name="Normal 8 2 2 2 3 2 2" xfId="21060"/>
    <cellStyle name="Normal 8 2 2 2 3 3" xfId="15170"/>
    <cellStyle name="Normal 8 2 2 2 4" xfId="6813"/>
    <cellStyle name="Normal 8 2 2 2 4 2" xfId="18752"/>
    <cellStyle name="Normal 8 2 2 2 5" xfId="12694"/>
    <cellStyle name="Normal 8 2 2 3" xfId="1578"/>
    <cellStyle name="Normal 8 2 2 3 2" xfId="4054"/>
    <cellStyle name="Normal 8 2 2 3 2 2" xfId="9944"/>
    <cellStyle name="Normal 8 2 2 3 2 2 2" xfId="21883"/>
    <cellStyle name="Normal 8 2 2 3 2 3" xfId="15993"/>
    <cellStyle name="Normal 8 2 2 3 3" xfId="7636"/>
    <cellStyle name="Normal 8 2 2 3 3 2" xfId="19575"/>
    <cellStyle name="Normal 8 2 2 3 4" xfId="13517"/>
    <cellStyle name="Normal 8 2 2 4" xfId="2825"/>
    <cellStyle name="Normal 8 2 2 4 2" xfId="8715"/>
    <cellStyle name="Normal 8 2 2 4 2 2" xfId="20654"/>
    <cellStyle name="Normal 8 2 2 4 3" xfId="14764"/>
    <cellStyle name="Normal 8 2 2 5" xfId="6407"/>
    <cellStyle name="Normal 8 2 2 5 2" xfId="18346"/>
    <cellStyle name="Normal 8 2 2 6" xfId="12292"/>
    <cellStyle name="Normal 8 2 3" xfId="643"/>
    <cellStyle name="Normal 8 2 3 2" xfId="1580"/>
    <cellStyle name="Normal 8 2 3 2 2" xfId="4056"/>
    <cellStyle name="Normal 8 2 3 2 2 2" xfId="9946"/>
    <cellStyle name="Normal 8 2 3 2 2 2 2" xfId="21885"/>
    <cellStyle name="Normal 8 2 3 2 2 3" xfId="15995"/>
    <cellStyle name="Normal 8 2 3 2 3" xfId="7638"/>
    <cellStyle name="Normal 8 2 3 2 3 2" xfId="19577"/>
    <cellStyle name="Normal 8 2 3 2 4" xfId="13519"/>
    <cellStyle name="Normal 8 2 3 3" xfId="3120"/>
    <cellStyle name="Normal 8 2 3 3 2" xfId="9010"/>
    <cellStyle name="Normal 8 2 3 3 2 2" xfId="20949"/>
    <cellStyle name="Normal 8 2 3 3 3" xfId="15059"/>
    <cellStyle name="Normal 8 2 3 4" xfId="6702"/>
    <cellStyle name="Normal 8 2 3 4 2" xfId="18641"/>
    <cellStyle name="Normal 8 2 3 5" xfId="12583"/>
    <cellStyle name="Normal 8 2 4" xfId="1577"/>
    <cellStyle name="Normal 8 2 4 2" xfId="4053"/>
    <cellStyle name="Normal 8 2 4 2 2" xfId="9943"/>
    <cellStyle name="Normal 8 2 4 2 2 2" xfId="21882"/>
    <cellStyle name="Normal 8 2 4 2 3" xfId="15992"/>
    <cellStyle name="Normal 8 2 4 3" xfId="7635"/>
    <cellStyle name="Normal 8 2 4 3 2" xfId="19574"/>
    <cellStyle name="Normal 8 2 4 4" xfId="13516"/>
    <cellStyle name="Normal 8 2 5" xfId="2714"/>
    <cellStyle name="Normal 8 2 5 2" xfId="8604"/>
    <cellStyle name="Normal 8 2 5 2 2" xfId="20543"/>
    <cellStyle name="Normal 8 2 5 3" xfId="14653"/>
    <cellStyle name="Normal 8 2 6" xfId="6296"/>
    <cellStyle name="Normal 8 2 6 2" xfId="18235"/>
    <cellStyle name="Normal 8 2 7" xfId="12196"/>
    <cellStyle name="Normal 8 3" xfId="224"/>
    <cellStyle name="Normal 8 3 2" xfId="700"/>
    <cellStyle name="Normal 8 3 2 2" xfId="1582"/>
    <cellStyle name="Normal 8 3 2 2 2" xfId="4058"/>
    <cellStyle name="Normal 8 3 2 2 2 2" xfId="9948"/>
    <cellStyle name="Normal 8 3 2 2 2 2 2" xfId="21887"/>
    <cellStyle name="Normal 8 3 2 2 2 3" xfId="15997"/>
    <cellStyle name="Normal 8 3 2 2 3" xfId="7640"/>
    <cellStyle name="Normal 8 3 2 2 3 2" xfId="19579"/>
    <cellStyle name="Normal 8 3 2 2 4" xfId="13521"/>
    <cellStyle name="Normal 8 3 2 3" xfId="3177"/>
    <cellStyle name="Normal 8 3 2 3 2" xfId="9067"/>
    <cellStyle name="Normal 8 3 2 3 2 2" xfId="21006"/>
    <cellStyle name="Normal 8 3 2 3 3" xfId="15116"/>
    <cellStyle name="Normal 8 3 2 4" xfId="6759"/>
    <cellStyle name="Normal 8 3 2 4 2" xfId="18698"/>
    <cellStyle name="Normal 8 3 2 5" xfId="12640"/>
    <cellStyle name="Normal 8 3 3" xfId="1581"/>
    <cellStyle name="Normal 8 3 3 2" xfId="4057"/>
    <cellStyle name="Normal 8 3 3 2 2" xfId="9947"/>
    <cellStyle name="Normal 8 3 3 2 2 2" xfId="21886"/>
    <cellStyle name="Normal 8 3 3 2 3" xfId="15996"/>
    <cellStyle name="Normal 8 3 3 3" xfId="7639"/>
    <cellStyle name="Normal 8 3 3 3 2" xfId="19578"/>
    <cellStyle name="Normal 8 3 3 4" xfId="13520"/>
    <cellStyle name="Normal 8 3 4" xfId="2771"/>
    <cellStyle name="Normal 8 3 4 2" xfId="8661"/>
    <cellStyle name="Normal 8 3 4 2 2" xfId="20600"/>
    <cellStyle name="Normal 8 3 4 3" xfId="14710"/>
    <cellStyle name="Normal 8 3 5" xfId="6353"/>
    <cellStyle name="Normal 8 3 5 2" xfId="18292"/>
    <cellStyle name="Normal 8 3 6" xfId="12246"/>
    <cellStyle name="Normal 8 4" xfId="503"/>
    <cellStyle name="Normal 8 4 2" xfId="912"/>
    <cellStyle name="Normal 8 4 2 2" xfId="1584"/>
    <cellStyle name="Normal 8 4 2 2 2" xfId="4060"/>
    <cellStyle name="Normal 8 4 2 2 2 2" xfId="9950"/>
    <cellStyle name="Normal 8 4 2 2 2 2 2" xfId="21889"/>
    <cellStyle name="Normal 8 4 2 2 2 3" xfId="15999"/>
    <cellStyle name="Normal 8 4 2 2 3" xfId="7642"/>
    <cellStyle name="Normal 8 4 2 2 3 2" xfId="19581"/>
    <cellStyle name="Normal 8 4 2 2 4" xfId="13523"/>
    <cellStyle name="Normal 8 4 2 3" xfId="3389"/>
    <cellStyle name="Normal 8 4 2 3 2" xfId="9279"/>
    <cellStyle name="Normal 8 4 2 3 2 2" xfId="21218"/>
    <cellStyle name="Normal 8 4 2 3 3" xfId="15328"/>
    <cellStyle name="Normal 8 4 2 4" xfId="6971"/>
    <cellStyle name="Normal 8 4 2 4 2" xfId="18910"/>
    <cellStyle name="Normal 8 4 2 5" xfId="12852"/>
    <cellStyle name="Normal 8 4 3" xfId="1583"/>
    <cellStyle name="Normal 8 4 3 2" xfId="4059"/>
    <cellStyle name="Normal 8 4 3 2 2" xfId="9949"/>
    <cellStyle name="Normal 8 4 3 2 2 2" xfId="21888"/>
    <cellStyle name="Normal 8 4 3 2 3" xfId="15998"/>
    <cellStyle name="Normal 8 4 3 3" xfId="7641"/>
    <cellStyle name="Normal 8 4 3 3 2" xfId="19580"/>
    <cellStyle name="Normal 8 4 3 4" xfId="13522"/>
    <cellStyle name="Normal 8 4 4" xfId="2981"/>
    <cellStyle name="Normal 8 4 4 2" xfId="8871"/>
    <cellStyle name="Normal 8 4 4 2 2" xfId="20810"/>
    <cellStyle name="Normal 8 4 4 3" xfId="14920"/>
    <cellStyle name="Normal 8 4 5" xfId="6563"/>
    <cellStyle name="Normal 8 4 5 2" xfId="18502"/>
    <cellStyle name="Normal 8 4 6" xfId="12444"/>
    <cellStyle name="Normal 8 5" xfId="589"/>
    <cellStyle name="Normal 8 5 2" xfId="1585"/>
    <cellStyle name="Normal 8 5 2 2" xfId="4061"/>
    <cellStyle name="Normal 8 5 2 2 2" xfId="9951"/>
    <cellStyle name="Normal 8 5 2 2 2 2" xfId="21890"/>
    <cellStyle name="Normal 8 5 2 2 3" xfId="16000"/>
    <cellStyle name="Normal 8 5 2 3" xfId="7643"/>
    <cellStyle name="Normal 8 5 2 3 2" xfId="19582"/>
    <cellStyle name="Normal 8 5 2 4" xfId="13524"/>
    <cellStyle name="Normal 8 5 3" xfId="3066"/>
    <cellStyle name="Normal 8 5 3 2" xfId="8956"/>
    <cellStyle name="Normal 8 5 3 2 2" xfId="20895"/>
    <cellStyle name="Normal 8 5 3 3" xfId="15005"/>
    <cellStyle name="Normal 8 5 4" xfId="6648"/>
    <cellStyle name="Normal 8 5 4 2" xfId="18587"/>
    <cellStyle name="Normal 8 5 5" xfId="12529"/>
    <cellStyle name="Normal 8 6" xfId="1576"/>
    <cellStyle name="Normal 8 6 2" xfId="4052"/>
    <cellStyle name="Normal 8 6 2 2" xfId="9942"/>
    <cellStyle name="Normal 8 6 2 2 2" xfId="21881"/>
    <cellStyle name="Normal 8 6 2 3" xfId="15991"/>
    <cellStyle name="Normal 8 6 3" xfId="7634"/>
    <cellStyle name="Normal 8 6 3 2" xfId="19573"/>
    <cellStyle name="Normal 8 6 4" xfId="13515"/>
    <cellStyle name="Normal 8 7" xfId="2660"/>
    <cellStyle name="Normal 8 7 2" xfId="8550"/>
    <cellStyle name="Normal 8 7 2 2" xfId="20489"/>
    <cellStyle name="Normal 8 7 3" xfId="14599"/>
    <cellStyle name="Normal 8 8" xfId="6242"/>
    <cellStyle name="Normal 8 8 2" xfId="18181"/>
    <cellStyle name="Normal 8 9" xfId="12152"/>
    <cellStyle name="Normal 9" xfId="52"/>
    <cellStyle name="Normal 9 2" xfId="139"/>
    <cellStyle name="Normal 9 2 2" xfId="253"/>
    <cellStyle name="Normal 9 2 2 2" xfId="729"/>
    <cellStyle name="Normal 9 2 2 2 2" xfId="1589"/>
    <cellStyle name="Normal 9 2 2 2 2 2" xfId="4065"/>
    <cellStyle name="Normal 9 2 2 2 2 2 2" xfId="9955"/>
    <cellStyle name="Normal 9 2 2 2 2 2 2 2" xfId="21894"/>
    <cellStyle name="Normal 9 2 2 2 2 2 3" xfId="16004"/>
    <cellStyle name="Normal 9 2 2 2 2 3" xfId="7647"/>
    <cellStyle name="Normal 9 2 2 2 2 3 2" xfId="19586"/>
    <cellStyle name="Normal 9 2 2 2 2 4" xfId="13528"/>
    <cellStyle name="Normal 9 2 2 2 3" xfId="3206"/>
    <cellStyle name="Normal 9 2 2 2 3 2" xfId="9096"/>
    <cellStyle name="Normal 9 2 2 2 3 2 2" xfId="21035"/>
    <cellStyle name="Normal 9 2 2 2 3 3" xfId="15145"/>
    <cellStyle name="Normal 9 2 2 2 4" xfId="6788"/>
    <cellStyle name="Normal 9 2 2 2 4 2" xfId="18727"/>
    <cellStyle name="Normal 9 2 2 2 5" xfId="12669"/>
    <cellStyle name="Normal 9 2 2 3" xfId="1588"/>
    <cellStyle name="Normal 9 2 2 3 2" xfId="4064"/>
    <cellStyle name="Normal 9 2 2 3 2 2" xfId="9954"/>
    <cellStyle name="Normal 9 2 2 3 2 2 2" xfId="21893"/>
    <cellStyle name="Normal 9 2 2 3 2 3" xfId="16003"/>
    <cellStyle name="Normal 9 2 2 3 3" xfId="7646"/>
    <cellStyle name="Normal 9 2 2 3 3 2" xfId="19585"/>
    <cellStyle name="Normal 9 2 2 3 4" xfId="13527"/>
    <cellStyle name="Normal 9 2 2 4" xfId="2800"/>
    <cellStyle name="Normal 9 2 2 4 2" xfId="8690"/>
    <cellStyle name="Normal 9 2 2 4 2 2" xfId="20629"/>
    <cellStyle name="Normal 9 2 2 4 3" xfId="14739"/>
    <cellStyle name="Normal 9 2 2 5" xfId="6382"/>
    <cellStyle name="Normal 9 2 2 5 2" xfId="18321"/>
    <cellStyle name="Normal 9 2 2 6" xfId="12269"/>
    <cellStyle name="Normal 9 2 3" xfId="618"/>
    <cellStyle name="Normal 9 2 3 2" xfId="1590"/>
    <cellStyle name="Normal 9 2 3 2 2" xfId="4066"/>
    <cellStyle name="Normal 9 2 3 2 2 2" xfId="9956"/>
    <cellStyle name="Normal 9 2 3 2 2 2 2" xfId="21895"/>
    <cellStyle name="Normal 9 2 3 2 2 3" xfId="16005"/>
    <cellStyle name="Normal 9 2 3 2 3" xfId="7648"/>
    <cellStyle name="Normal 9 2 3 2 3 2" xfId="19587"/>
    <cellStyle name="Normal 9 2 3 2 4" xfId="13529"/>
    <cellStyle name="Normal 9 2 3 3" xfId="3095"/>
    <cellStyle name="Normal 9 2 3 3 2" xfId="8985"/>
    <cellStyle name="Normal 9 2 3 3 2 2" xfId="20924"/>
    <cellStyle name="Normal 9 2 3 3 3" xfId="15034"/>
    <cellStyle name="Normal 9 2 3 4" xfId="6677"/>
    <cellStyle name="Normal 9 2 3 4 2" xfId="18616"/>
    <cellStyle name="Normal 9 2 3 5" xfId="12558"/>
    <cellStyle name="Normal 9 2 4" xfId="1587"/>
    <cellStyle name="Normal 9 2 4 2" xfId="4063"/>
    <cellStyle name="Normal 9 2 4 2 2" xfId="9953"/>
    <cellStyle name="Normal 9 2 4 2 2 2" xfId="21892"/>
    <cellStyle name="Normal 9 2 4 2 3" xfId="16002"/>
    <cellStyle name="Normal 9 2 4 3" xfId="7645"/>
    <cellStyle name="Normal 9 2 4 3 2" xfId="19584"/>
    <cellStyle name="Normal 9 2 4 4" xfId="13526"/>
    <cellStyle name="Normal 9 2 5" xfId="2689"/>
    <cellStyle name="Normal 9 2 5 2" xfId="8579"/>
    <cellStyle name="Normal 9 2 5 2 2" xfId="20518"/>
    <cellStyle name="Normal 9 2 5 3" xfId="14628"/>
    <cellStyle name="Normal 9 2 6" xfId="6271"/>
    <cellStyle name="Normal 9 2 6 2" xfId="18210"/>
    <cellStyle name="Normal 9 2 7" xfId="12174"/>
    <cellStyle name="Normal 9 3" xfId="203"/>
    <cellStyle name="Normal 9 3 2" xfId="679"/>
    <cellStyle name="Normal 9 3 2 2" xfId="1592"/>
    <cellStyle name="Normal 9 3 2 2 2" xfId="4068"/>
    <cellStyle name="Normal 9 3 2 2 2 2" xfId="9958"/>
    <cellStyle name="Normal 9 3 2 2 2 2 2" xfId="21897"/>
    <cellStyle name="Normal 9 3 2 2 2 3" xfId="16007"/>
    <cellStyle name="Normal 9 3 2 2 3" xfId="7650"/>
    <cellStyle name="Normal 9 3 2 2 3 2" xfId="19589"/>
    <cellStyle name="Normal 9 3 2 2 4" xfId="13531"/>
    <cellStyle name="Normal 9 3 2 3" xfId="3156"/>
    <cellStyle name="Normal 9 3 2 3 2" xfId="9046"/>
    <cellStyle name="Normal 9 3 2 3 2 2" xfId="20985"/>
    <cellStyle name="Normal 9 3 2 3 3" xfId="15095"/>
    <cellStyle name="Normal 9 3 2 4" xfId="6738"/>
    <cellStyle name="Normal 9 3 2 4 2" xfId="18677"/>
    <cellStyle name="Normal 9 3 2 5" xfId="12619"/>
    <cellStyle name="Normal 9 3 3" xfId="1591"/>
    <cellStyle name="Normal 9 3 3 2" xfId="4067"/>
    <cellStyle name="Normal 9 3 3 2 2" xfId="9957"/>
    <cellStyle name="Normal 9 3 3 2 2 2" xfId="21896"/>
    <cellStyle name="Normal 9 3 3 2 3" xfId="16006"/>
    <cellStyle name="Normal 9 3 3 3" xfId="7649"/>
    <cellStyle name="Normal 9 3 3 3 2" xfId="19588"/>
    <cellStyle name="Normal 9 3 3 4" xfId="13530"/>
    <cellStyle name="Normal 9 3 4" xfId="2750"/>
    <cellStyle name="Normal 9 3 4 2" xfId="8640"/>
    <cellStyle name="Normal 9 3 4 2 2" xfId="20579"/>
    <cellStyle name="Normal 9 3 4 3" xfId="14689"/>
    <cellStyle name="Normal 9 3 5" xfId="6332"/>
    <cellStyle name="Normal 9 3 5 2" xfId="18271"/>
    <cellStyle name="Normal 9 3 6" xfId="12225"/>
    <cellStyle name="Normal 9 4" xfId="516"/>
    <cellStyle name="Normal 9 4 2" xfId="925"/>
    <cellStyle name="Normal 9 4 2 2" xfId="1594"/>
    <cellStyle name="Normal 9 4 2 2 2" xfId="4070"/>
    <cellStyle name="Normal 9 4 2 2 2 2" xfId="9960"/>
    <cellStyle name="Normal 9 4 2 2 2 2 2" xfId="21899"/>
    <cellStyle name="Normal 9 4 2 2 2 3" xfId="16009"/>
    <cellStyle name="Normal 9 4 2 2 3" xfId="7652"/>
    <cellStyle name="Normal 9 4 2 2 3 2" xfId="19591"/>
    <cellStyle name="Normal 9 4 2 2 4" xfId="13533"/>
    <cellStyle name="Normal 9 4 2 3" xfId="3402"/>
    <cellStyle name="Normal 9 4 2 3 2" xfId="9292"/>
    <cellStyle name="Normal 9 4 2 3 2 2" xfId="21231"/>
    <cellStyle name="Normal 9 4 2 3 3" xfId="15341"/>
    <cellStyle name="Normal 9 4 2 4" xfId="6984"/>
    <cellStyle name="Normal 9 4 2 4 2" xfId="18923"/>
    <cellStyle name="Normal 9 4 2 5" xfId="12865"/>
    <cellStyle name="Normal 9 4 3" xfId="1593"/>
    <cellStyle name="Normal 9 4 3 2" xfId="4069"/>
    <cellStyle name="Normal 9 4 3 2 2" xfId="9959"/>
    <cellStyle name="Normal 9 4 3 2 2 2" xfId="21898"/>
    <cellStyle name="Normal 9 4 3 2 3" xfId="16008"/>
    <cellStyle name="Normal 9 4 3 3" xfId="7651"/>
    <cellStyle name="Normal 9 4 3 3 2" xfId="19590"/>
    <cellStyle name="Normal 9 4 3 4" xfId="13532"/>
    <cellStyle name="Normal 9 4 4" xfId="2994"/>
    <cellStyle name="Normal 9 4 4 2" xfId="8884"/>
    <cellStyle name="Normal 9 4 4 2 2" xfId="20823"/>
    <cellStyle name="Normal 9 4 4 3" xfId="14933"/>
    <cellStyle name="Normal 9 4 5" xfId="6576"/>
    <cellStyle name="Normal 9 4 5 2" xfId="18515"/>
    <cellStyle name="Normal 9 4 6" xfId="12457"/>
    <cellStyle name="Normal 9 5" xfId="564"/>
    <cellStyle name="Normal 9 5 2" xfId="1595"/>
    <cellStyle name="Normal 9 5 2 2" xfId="4071"/>
    <cellStyle name="Normal 9 5 2 2 2" xfId="9961"/>
    <cellStyle name="Normal 9 5 2 2 2 2" xfId="21900"/>
    <cellStyle name="Normal 9 5 2 2 3" xfId="16010"/>
    <cellStyle name="Normal 9 5 2 3" xfId="7653"/>
    <cellStyle name="Normal 9 5 2 3 2" xfId="19592"/>
    <cellStyle name="Normal 9 5 2 4" xfId="13534"/>
    <cellStyle name="Normal 9 5 3" xfId="3041"/>
    <cellStyle name="Normal 9 5 3 2" xfId="8931"/>
    <cellStyle name="Normal 9 5 3 2 2" xfId="20870"/>
    <cellStyle name="Normal 9 5 3 3" xfId="14980"/>
    <cellStyle name="Normal 9 5 4" xfId="6623"/>
    <cellStyle name="Normal 9 5 4 2" xfId="18562"/>
    <cellStyle name="Normal 9 5 5" xfId="12504"/>
    <cellStyle name="Normal 9 6" xfId="1586"/>
    <cellStyle name="Normal 9 6 2" xfId="4062"/>
    <cellStyle name="Normal 9 6 2 2" xfId="9952"/>
    <cellStyle name="Normal 9 6 2 2 2" xfId="21891"/>
    <cellStyle name="Normal 9 6 2 3" xfId="16001"/>
    <cellStyle name="Normal 9 6 3" xfId="7644"/>
    <cellStyle name="Normal 9 6 3 2" xfId="19583"/>
    <cellStyle name="Normal 9 6 4" xfId="13525"/>
    <cellStyle name="Normal 9 7" xfId="2639"/>
    <cellStyle name="Normal 9 7 2" xfId="8529"/>
    <cellStyle name="Normal 9 7 2 2" xfId="20468"/>
    <cellStyle name="Normal 9 7 3" xfId="14578"/>
    <cellStyle name="Normal 9 8" xfId="6221"/>
    <cellStyle name="Normal 9 8 2" xfId="18160"/>
    <cellStyle name="Normal 9 9" xfId="12119"/>
    <cellStyle name="Note" xfId="17" builtinId="10" customBuiltin="1"/>
    <cellStyle name="Note 10" xfId="12098"/>
    <cellStyle name="Note 2" xfId="105"/>
    <cellStyle name="Note 2 10" xfId="2661"/>
    <cellStyle name="Note 2 10 2" xfId="8551"/>
    <cellStyle name="Note 2 10 2 2" xfId="20490"/>
    <cellStyle name="Note 2 10 3" xfId="14600"/>
    <cellStyle name="Note 2 11" xfId="6243"/>
    <cellStyle name="Note 2 11 2" xfId="18182"/>
    <cellStyle name="Note 2 12" xfId="12153"/>
    <cellStyle name="Note 2 2" xfId="106"/>
    <cellStyle name="Note 2 2 10" xfId="1597"/>
    <cellStyle name="Note 2 2 10 2" xfId="2203"/>
    <cellStyle name="Note 2 2 10 2 2" xfId="4679"/>
    <cellStyle name="Note 2 2 10 2 2 2" xfId="10569"/>
    <cellStyle name="Note 2 2 10 2 2 2 2" xfId="22508"/>
    <cellStyle name="Note 2 2 10 2 2 2 3" xfId="31560"/>
    <cellStyle name="Note 2 2 10 2 2 2 4" xfId="35458"/>
    <cellStyle name="Note 2 2 10 2 2 3" xfId="16618"/>
    <cellStyle name="Note 2 2 10 2 2 4" xfId="26980"/>
    <cellStyle name="Note 2 2 10 2 2 5" xfId="26181"/>
    <cellStyle name="Note 2 2 10 2 3" xfId="5783"/>
    <cellStyle name="Note 2 2 10 2 3 2" xfId="11673"/>
    <cellStyle name="Note 2 2 10 2 3 2 2" xfId="23612"/>
    <cellStyle name="Note 2 2 10 2 3 2 3" xfId="32664"/>
    <cellStyle name="Note 2 2 10 2 3 2 4" xfId="36562"/>
    <cellStyle name="Note 2 2 10 2 3 3" xfId="17722"/>
    <cellStyle name="Note 2 2 10 2 3 4" xfId="28084"/>
    <cellStyle name="Note 2 2 10 2 3 5" xfId="33274"/>
    <cellStyle name="Note 2 2 10 2 4" xfId="8093"/>
    <cellStyle name="Note 2 2 10 2 4 2" xfId="20032"/>
    <cellStyle name="Note 2 2 10 2 4 3" xfId="29738"/>
    <cellStyle name="Note 2 2 10 2 4 4" xfId="34282"/>
    <cellStyle name="Note 2 2 10 2 5" xfId="14142"/>
    <cellStyle name="Note 2 2 10 2 6" xfId="25160"/>
    <cellStyle name="Note 2 2 10 2 7" xfId="30464"/>
    <cellStyle name="Note 2 2 10 3" xfId="2158"/>
    <cellStyle name="Note 2 2 10 3 2" xfId="4634"/>
    <cellStyle name="Note 2 2 10 3 2 2" xfId="10524"/>
    <cellStyle name="Note 2 2 10 3 2 2 2" xfId="22463"/>
    <cellStyle name="Note 2 2 10 3 2 2 3" xfId="31515"/>
    <cellStyle name="Note 2 2 10 3 2 2 4" xfId="35413"/>
    <cellStyle name="Note 2 2 10 3 2 3" xfId="16573"/>
    <cellStyle name="Note 2 2 10 3 2 4" xfId="26935"/>
    <cellStyle name="Note 2 2 10 3 2 5" xfId="26051"/>
    <cellStyle name="Note 2 2 10 3 3" xfId="5738"/>
    <cellStyle name="Note 2 2 10 3 3 2" xfId="11628"/>
    <cellStyle name="Note 2 2 10 3 3 2 2" xfId="23567"/>
    <cellStyle name="Note 2 2 10 3 3 2 3" xfId="32619"/>
    <cellStyle name="Note 2 2 10 3 3 2 4" xfId="36517"/>
    <cellStyle name="Note 2 2 10 3 3 3" xfId="17677"/>
    <cellStyle name="Note 2 2 10 3 3 4" xfId="28039"/>
    <cellStyle name="Note 2 2 10 3 3 5" xfId="33229"/>
    <cellStyle name="Note 2 2 10 3 4" xfId="8048"/>
    <cellStyle name="Note 2 2 10 3 4 2" xfId="19987"/>
    <cellStyle name="Note 2 2 10 3 4 3" xfId="29693"/>
    <cellStyle name="Note 2 2 10 3 4 4" xfId="34237"/>
    <cellStyle name="Note 2 2 10 3 5" xfId="14097"/>
    <cellStyle name="Note 2 2 10 3 6" xfId="25115"/>
    <cellStyle name="Note 2 2 10 3 7" xfId="30913"/>
    <cellStyle name="Note 2 2 10 4" xfId="4073"/>
    <cellStyle name="Note 2 2 10 4 2" xfId="9963"/>
    <cellStyle name="Note 2 2 10 4 2 2" xfId="21902"/>
    <cellStyle name="Note 2 2 10 4 2 3" xfId="30969"/>
    <cellStyle name="Note 2 2 10 4 2 4" xfId="34867"/>
    <cellStyle name="Note 2 2 10 4 3" xfId="16012"/>
    <cellStyle name="Note 2 2 10 4 4" xfId="26389"/>
    <cellStyle name="Note 2 2 10 4 5" xfId="24123"/>
    <cellStyle name="Note 2 2 10 5" xfId="5192"/>
    <cellStyle name="Note 2 2 10 5 2" xfId="11082"/>
    <cellStyle name="Note 2 2 10 5 2 2" xfId="23021"/>
    <cellStyle name="Note 2 2 10 5 2 3" xfId="32073"/>
    <cellStyle name="Note 2 2 10 5 2 4" xfId="35971"/>
    <cellStyle name="Note 2 2 10 5 3" xfId="17131"/>
    <cellStyle name="Note 2 2 10 5 4" xfId="27493"/>
    <cellStyle name="Note 2 2 10 5 5" xfId="30697"/>
    <cellStyle name="Note 2 2 10 6" xfId="13536"/>
    <cellStyle name="Note 2 2 11" xfId="1789"/>
    <cellStyle name="Note 2 2 11 2" xfId="4265"/>
    <cellStyle name="Note 2 2 11 2 2" xfId="10155"/>
    <cellStyle name="Note 2 2 11 2 2 2" xfId="22094"/>
    <cellStyle name="Note 2 2 11 2 2 3" xfId="31147"/>
    <cellStyle name="Note 2 2 11 2 2 4" xfId="35045"/>
    <cellStyle name="Note 2 2 11 2 3" xfId="16204"/>
    <cellStyle name="Note 2 2 11 2 4" xfId="26567"/>
    <cellStyle name="Note 2 2 11 2 5" xfId="30255"/>
    <cellStyle name="Note 2 2 11 3" xfId="5370"/>
    <cellStyle name="Note 2 2 11 3 2" xfId="11260"/>
    <cellStyle name="Note 2 2 11 3 2 2" xfId="23199"/>
    <cellStyle name="Note 2 2 11 3 2 3" xfId="32251"/>
    <cellStyle name="Note 2 2 11 3 2 4" xfId="36149"/>
    <cellStyle name="Note 2 2 11 3 3" xfId="17309"/>
    <cellStyle name="Note 2 2 11 3 4" xfId="27671"/>
    <cellStyle name="Note 2 2 11 3 5" xfId="30328"/>
    <cellStyle name="Note 2 2 11 4" xfId="7679"/>
    <cellStyle name="Note 2 2 11 4 2" xfId="19618"/>
    <cellStyle name="Note 2 2 11 4 3" xfId="29325"/>
    <cellStyle name="Note 2 2 11 4 4" xfId="33869"/>
    <cellStyle name="Note 2 2 11 5" xfId="13728"/>
    <cellStyle name="Note 2 2 11 6" xfId="24747"/>
    <cellStyle name="Note 2 2 11 7" xfId="12253"/>
    <cellStyle name="Note 2 2 12" xfId="2149"/>
    <cellStyle name="Note 2 2 12 2" xfId="4625"/>
    <cellStyle name="Note 2 2 12 2 2" xfId="10515"/>
    <cellStyle name="Note 2 2 12 2 2 2" xfId="22454"/>
    <cellStyle name="Note 2 2 12 2 2 3" xfId="31506"/>
    <cellStyle name="Note 2 2 12 2 2 4" xfId="35404"/>
    <cellStyle name="Note 2 2 12 2 3" xfId="16564"/>
    <cellStyle name="Note 2 2 12 2 4" xfId="26926"/>
    <cellStyle name="Note 2 2 12 2 5" xfId="28736"/>
    <cellStyle name="Note 2 2 12 3" xfId="5729"/>
    <cellStyle name="Note 2 2 12 3 2" xfId="11619"/>
    <cellStyle name="Note 2 2 12 3 2 2" xfId="23558"/>
    <cellStyle name="Note 2 2 12 3 2 3" xfId="32610"/>
    <cellStyle name="Note 2 2 12 3 2 4" xfId="36508"/>
    <cellStyle name="Note 2 2 12 3 3" xfId="17668"/>
    <cellStyle name="Note 2 2 12 3 4" xfId="28030"/>
    <cellStyle name="Note 2 2 12 3 5" xfId="33220"/>
    <cellStyle name="Note 2 2 12 4" xfId="8039"/>
    <cellStyle name="Note 2 2 12 4 2" xfId="19978"/>
    <cellStyle name="Note 2 2 12 4 3" xfId="29684"/>
    <cellStyle name="Note 2 2 12 4 4" xfId="34228"/>
    <cellStyle name="Note 2 2 12 5" xfId="14088"/>
    <cellStyle name="Note 2 2 12 6" xfId="25106"/>
    <cellStyle name="Note 2 2 12 7" xfId="25788"/>
    <cellStyle name="Note 2 2 13" xfId="2453"/>
    <cellStyle name="Note 2 2 13 2" xfId="4929"/>
    <cellStyle name="Note 2 2 13 2 2" xfId="10819"/>
    <cellStyle name="Note 2 2 13 2 2 2" xfId="22758"/>
    <cellStyle name="Note 2 2 13 2 2 3" xfId="31810"/>
    <cellStyle name="Note 2 2 13 2 2 4" xfId="35708"/>
    <cellStyle name="Note 2 2 13 2 3" xfId="16868"/>
    <cellStyle name="Note 2 2 13 2 4" xfId="27230"/>
    <cellStyle name="Note 2 2 13 2 5" xfId="30727"/>
    <cellStyle name="Note 2 2 13 3" xfId="6033"/>
    <cellStyle name="Note 2 2 13 3 2" xfId="11923"/>
    <cellStyle name="Note 2 2 13 3 2 2" xfId="23862"/>
    <cellStyle name="Note 2 2 13 3 2 3" xfId="32914"/>
    <cellStyle name="Note 2 2 13 3 2 4" xfId="36812"/>
    <cellStyle name="Note 2 2 13 3 3" xfId="17972"/>
    <cellStyle name="Note 2 2 13 3 4" xfId="28334"/>
    <cellStyle name="Note 2 2 13 3 5" xfId="33524"/>
    <cellStyle name="Note 2 2 13 4" xfId="8343"/>
    <cellStyle name="Note 2 2 13 4 2" xfId="20282"/>
    <cellStyle name="Note 2 2 13 4 3" xfId="29988"/>
    <cellStyle name="Note 2 2 13 4 4" xfId="34532"/>
    <cellStyle name="Note 2 2 13 5" xfId="14392"/>
    <cellStyle name="Note 2 2 13 6" xfId="25410"/>
    <cellStyle name="Note 2 2 13 7" xfId="24643"/>
    <cellStyle name="Note 2 2 14" xfId="2662"/>
    <cellStyle name="Note 2 2 14 2" xfId="8552"/>
    <cellStyle name="Note 2 2 14 2 2" xfId="20491"/>
    <cellStyle name="Note 2 2 14 2 3" xfId="30174"/>
    <cellStyle name="Note 2 2 14 2 4" xfId="34699"/>
    <cellStyle name="Note 2 2 14 3" xfId="14601"/>
    <cellStyle name="Note 2 2 14 4" xfId="25595"/>
    <cellStyle name="Note 2 2 14 5" xfId="25859"/>
    <cellStyle name="Note 2 2 15" xfId="6244"/>
    <cellStyle name="Note 2 2 15 2" xfId="18183"/>
    <cellStyle name="Note 2 2 15 3" xfId="28521"/>
    <cellStyle name="Note 2 2 15 4" xfId="33691"/>
    <cellStyle name="Note 2 2 2" xfId="166"/>
    <cellStyle name="Note 2 2 2 10" xfId="2716"/>
    <cellStyle name="Note 2 2 2 10 2" xfId="8606"/>
    <cellStyle name="Note 2 2 2 10 2 2" xfId="20545"/>
    <cellStyle name="Note 2 2 2 10 2 3" xfId="30205"/>
    <cellStyle name="Note 2 2 2 10 2 4" xfId="34712"/>
    <cellStyle name="Note 2 2 2 10 3" xfId="14655"/>
    <cellStyle name="Note 2 2 2 10 4" xfId="25625"/>
    <cellStyle name="Note 2 2 2 10 5" xfId="29199"/>
    <cellStyle name="Note 2 2 2 11" xfId="6298"/>
    <cellStyle name="Note 2 2 2 11 2" xfId="18237"/>
    <cellStyle name="Note 2 2 2 11 3" xfId="28551"/>
    <cellStyle name="Note 2 2 2 11 4" xfId="33704"/>
    <cellStyle name="Note 2 2 2 2" xfId="280"/>
    <cellStyle name="Note 2 2 2 2 2" xfId="756"/>
    <cellStyle name="Note 2 2 2 2 2 10" xfId="24270"/>
    <cellStyle name="Note 2 2 2 2 2 11" xfId="28596"/>
    <cellStyle name="Note 2 2 2 2 2 2" xfId="1600"/>
    <cellStyle name="Note 2 2 2 2 2 2 2" xfId="2206"/>
    <cellStyle name="Note 2 2 2 2 2 2 2 2" xfId="4682"/>
    <cellStyle name="Note 2 2 2 2 2 2 2 2 2" xfId="10572"/>
    <cellStyle name="Note 2 2 2 2 2 2 2 2 2 2" xfId="22511"/>
    <cellStyle name="Note 2 2 2 2 2 2 2 2 2 3" xfId="31563"/>
    <cellStyle name="Note 2 2 2 2 2 2 2 2 2 4" xfId="35461"/>
    <cellStyle name="Note 2 2 2 2 2 2 2 2 3" xfId="16621"/>
    <cellStyle name="Note 2 2 2 2 2 2 2 2 4" xfId="26983"/>
    <cellStyle name="Note 2 2 2 2 2 2 2 2 5" xfId="30605"/>
    <cellStyle name="Note 2 2 2 2 2 2 2 3" xfId="5786"/>
    <cellStyle name="Note 2 2 2 2 2 2 2 3 2" xfId="11676"/>
    <cellStyle name="Note 2 2 2 2 2 2 2 3 2 2" xfId="23615"/>
    <cellStyle name="Note 2 2 2 2 2 2 2 3 2 3" xfId="32667"/>
    <cellStyle name="Note 2 2 2 2 2 2 2 3 2 4" xfId="36565"/>
    <cellStyle name="Note 2 2 2 2 2 2 2 3 3" xfId="17725"/>
    <cellStyle name="Note 2 2 2 2 2 2 2 3 4" xfId="28087"/>
    <cellStyle name="Note 2 2 2 2 2 2 2 3 5" xfId="33277"/>
    <cellStyle name="Note 2 2 2 2 2 2 2 4" xfId="8096"/>
    <cellStyle name="Note 2 2 2 2 2 2 2 4 2" xfId="20035"/>
    <cellStyle name="Note 2 2 2 2 2 2 2 4 3" xfId="29741"/>
    <cellStyle name="Note 2 2 2 2 2 2 2 4 4" xfId="34285"/>
    <cellStyle name="Note 2 2 2 2 2 2 2 5" xfId="14145"/>
    <cellStyle name="Note 2 2 2 2 2 2 2 6" xfId="25163"/>
    <cellStyle name="Note 2 2 2 2 2 2 2 7" xfId="30907"/>
    <cellStyle name="Note 2 2 2 2 2 2 3" xfId="2455"/>
    <cellStyle name="Note 2 2 2 2 2 2 3 2" xfId="4931"/>
    <cellStyle name="Note 2 2 2 2 2 2 3 2 2" xfId="10821"/>
    <cellStyle name="Note 2 2 2 2 2 2 3 2 2 2" xfId="22760"/>
    <cellStyle name="Note 2 2 2 2 2 2 3 2 2 3" xfId="31812"/>
    <cellStyle name="Note 2 2 2 2 2 2 3 2 2 4" xfId="35710"/>
    <cellStyle name="Note 2 2 2 2 2 2 3 2 3" xfId="16870"/>
    <cellStyle name="Note 2 2 2 2 2 2 3 2 4" xfId="27232"/>
    <cellStyle name="Note 2 2 2 2 2 2 3 2 5" xfId="24497"/>
    <cellStyle name="Note 2 2 2 2 2 2 3 3" xfId="6035"/>
    <cellStyle name="Note 2 2 2 2 2 2 3 3 2" xfId="11925"/>
    <cellStyle name="Note 2 2 2 2 2 2 3 3 2 2" xfId="23864"/>
    <cellStyle name="Note 2 2 2 2 2 2 3 3 2 3" xfId="32916"/>
    <cellStyle name="Note 2 2 2 2 2 2 3 3 2 4" xfId="36814"/>
    <cellStyle name="Note 2 2 2 2 2 2 3 3 3" xfId="17974"/>
    <cellStyle name="Note 2 2 2 2 2 2 3 3 4" xfId="28336"/>
    <cellStyle name="Note 2 2 2 2 2 2 3 3 5" xfId="33526"/>
    <cellStyle name="Note 2 2 2 2 2 2 3 4" xfId="8345"/>
    <cellStyle name="Note 2 2 2 2 2 2 3 4 2" xfId="20284"/>
    <cellStyle name="Note 2 2 2 2 2 2 3 4 3" xfId="29990"/>
    <cellStyle name="Note 2 2 2 2 2 2 3 4 4" xfId="34534"/>
    <cellStyle name="Note 2 2 2 2 2 2 3 5" xfId="14394"/>
    <cellStyle name="Note 2 2 2 2 2 2 3 6" xfId="25412"/>
    <cellStyle name="Note 2 2 2 2 2 2 3 7" xfId="30614"/>
    <cellStyle name="Note 2 2 2 2 2 2 4" xfId="4076"/>
    <cellStyle name="Note 2 2 2 2 2 2 4 2" xfId="9966"/>
    <cellStyle name="Note 2 2 2 2 2 2 4 2 2" xfId="21905"/>
    <cellStyle name="Note 2 2 2 2 2 2 4 2 3" xfId="30972"/>
    <cellStyle name="Note 2 2 2 2 2 2 4 2 4" xfId="34870"/>
    <cellStyle name="Note 2 2 2 2 2 2 4 3" xfId="16015"/>
    <cellStyle name="Note 2 2 2 2 2 2 4 4" xfId="26392"/>
    <cellStyle name="Note 2 2 2 2 2 2 4 5" xfId="25763"/>
    <cellStyle name="Note 2 2 2 2 2 2 5" xfId="5195"/>
    <cellStyle name="Note 2 2 2 2 2 2 5 2" xfId="11085"/>
    <cellStyle name="Note 2 2 2 2 2 2 5 2 2" xfId="23024"/>
    <cellStyle name="Note 2 2 2 2 2 2 5 2 3" xfId="32076"/>
    <cellStyle name="Note 2 2 2 2 2 2 5 2 4" xfId="35974"/>
    <cellStyle name="Note 2 2 2 2 2 2 5 3" xfId="17134"/>
    <cellStyle name="Note 2 2 2 2 2 2 5 4" xfId="27496"/>
    <cellStyle name="Note 2 2 2 2 2 2 5 5" xfId="24200"/>
    <cellStyle name="Note 2 2 2 2 2 2 6" xfId="13539"/>
    <cellStyle name="Note 2 2 2 2 2 3" xfId="1976"/>
    <cellStyle name="Note 2 2 2 2 2 3 2" xfId="4452"/>
    <cellStyle name="Note 2 2 2 2 2 3 2 2" xfId="10342"/>
    <cellStyle name="Note 2 2 2 2 2 3 2 2 2" xfId="22281"/>
    <cellStyle name="Note 2 2 2 2 2 3 2 2 3" xfId="31334"/>
    <cellStyle name="Note 2 2 2 2 2 3 2 2 4" xfId="35232"/>
    <cellStyle name="Note 2 2 2 2 2 3 2 3" xfId="16391"/>
    <cellStyle name="Note 2 2 2 2 2 3 2 4" xfId="26754"/>
    <cellStyle name="Note 2 2 2 2 2 3 2 5" xfId="24193"/>
    <cellStyle name="Note 2 2 2 2 2 3 3" xfId="5557"/>
    <cellStyle name="Note 2 2 2 2 2 3 3 2" xfId="11447"/>
    <cellStyle name="Note 2 2 2 2 2 3 3 2 2" xfId="23386"/>
    <cellStyle name="Note 2 2 2 2 2 3 3 2 3" xfId="32438"/>
    <cellStyle name="Note 2 2 2 2 2 3 3 2 4" xfId="36336"/>
    <cellStyle name="Note 2 2 2 2 2 3 3 3" xfId="17496"/>
    <cellStyle name="Note 2 2 2 2 2 3 3 4" xfId="27858"/>
    <cellStyle name="Note 2 2 2 2 2 3 3 5" xfId="28643"/>
    <cellStyle name="Note 2 2 2 2 2 3 4" xfId="7866"/>
    <cellStyle name="Note 2 2 2 2 2 3 4 2" xfId="19805"/>
    <cellStyle name="Note 2 2 2 2 2 3 4 3" xfId="29512"/>
    <cellStyle name="Note 2 2 2 2 2 3 4 4" xfId="34056"/>
    <cellStyle name="Note 2 2 2 2 2 3 5" xfId="13915"/>
    <cellStyle name="Note 2 2 2 2 2 3 6" xfId="24934"/>
    <cellStyle name="Note 2 2 2 2 2 3 7" xfId="25732"/>
    <cellStyle name="Note 2 2 2 2 2 4" xfId="2067"/>
    <cellStyle name="Note 2 2 2 2 2 4 2" xfId="4543"/>
    <cellStyle name="Note 2 2 2 2 2 4 2 2" xfId="10433"/>
    <cellStyle name="Note 2 2 2 2 2 4 2 2 2" xfId="22372"/>
    <cellStyle name="Note 2 2 2 2 2 4 2 2 3" xfId="31424"/>
    <cellStyle name="Note 2 2 2 2 2 4 2 2 4" xfId="35322"/>
    <cellStyle name="Note 2 2 2 2 2 4 2 3" xfId="16482"/>
    <cellStyle name="Note 2 2 2 2 2 4 2 4" xfId="26844"/>
    <cellStyle name="Note 2 2 2 2 2 4 2 5" xfId="30778"/>
    <cellStyle name="Note 2 2 2 2 2 4 3" xfId="5647"/>
    <cellStyle name="Note 2 2 2 2 2 4 3 2" xfId="11537"/>
    <cellStyle name="Note 2 2 2 2 2 4 3 2 2" xfId="23476"/>
    <cellStyle name="Note 2 2 2 2 2 4 3 2 3" xfId="32528"/>
    <cellStyle name="Note 2 2 2 2 2 4 3 2 4" xfId="36426"/>
    <cellStyle name="Note 2 2 2 2 2 4 3 3" xfId="17586"/>
    <cellStyle name="Note 2 2 2 2 2 4 3 4" xfId="27948"/>
    <cellStyle name="Note 2 2 2 2 2 4 3 5" xfId="33138"/>
    <cellStyle name="Note 2 2 2 2 2 4 4" xfId="7957"/>
    <cellStyle name="Note 2 2 2 2 2 4 4 2" xfId="19896"/>
    <cellStyle name="Note 2 2 2 2 2 4 4 3" xfId="29602"/>
    <cellStyle name="Note 2 2 2 2 2 4 4 4" xfId="34146"/>
    <cellStyle name="Note 2 2 2 2 2 4 5" xfId="14006"/>
    <cellStyle name="Note 2 2 2 2 2 4 6" xfId="25024"/>
    <cellStyle name="Note 2 2 2 2 2 4 7" xfId="24264"/>
    <cellStyle name="Note 2 2 2 2 2 5" xfId="1837"/>
    <cellStyle name="Note 2 2 2 2 2 5 2" xfId="4313"/>
    <cellStyle name="Note 2 2 2 2 2 5 2 2" xfId="10203"/>
    <cellStyle name="Note 2 2 2 2 2 5 2 2 2" xfId="22142"/>
    <cellStyle name="Note 2 2 2 2 2 5 2 2 3" xfId="31195"/>
    <cellStyle name="Note 2 2 2 2 2 5 2 2 4" xfId="35093"/>
    <cellStyle name="Note 2 2 2 2 2 5 2 3" xfId="16252"/>
    <cellStyle name="Note 2 2 2 2 2 5 2 4" xfId="26615"/>
    <cellStyle name="Note 2 2 2 2 2 5 2 5" xfId="30803"/>
    <cellStyle name="Note 2 2 2 2 2 5 3" xfId="5418"/>
    <cellStyle name="Note 2 2 2 2 2 5 3 2" xfId="11308"/>
    <cellStyle name="Note 2 2 2 2 2 5 3 2 2" xfId="23247"/>
    <cellStyle name="Note 2 2 2 2 2 5 3 2 3" xfId="32299"/>
    <cellStyle name="Note 2 2 2 2 2 5 3 2 4" xfId="36197"/>
    <cellStyle name="Note 2 2 2 2 2 5 3 3" xfId="17357"/>
    <cellStyle name="Note 2 2 2 2 2 5 3 4" xfId="27719"/>
    <cellStyle name="Note 2 2 2 2 2 5 3 5" xfId="30240"/>
    <cellStyle name="Note 2 2 2 2 2 5 4" xfId="7727"/>
    <cellStyle name="Note 2 2 2 2 2 5 4 2" xfId="19666"/>
    <cellStyle name="Note 2 2 2 2 2 5 4 3" xfId="29373"/>
    <cellStyle name="Note 2 2 2 2 2 5 4 4" xfId="33917"/>
    <cellStyle name="Note 2 2 2 2 2 5 5" xfId="13776"/>
    <cellStyle name="Note 2 2 2 2 2 5 6" xfId="24795"/>
    <cellStyle name="Note 2 2 2 2 2 5 7" xfId="24719"/>
    <cellStyle name="Note 2 2 2 2 2 6" xfId="3233"/>
    <cellStyle name="Note 2 2 2 2 2 6 2" xfId="9123"/>
    <cellStyle name="Note 2 2 2 2 2 6 2 2" xfId="21062"/>
    <cellStyle name="Note 2 2 2 2 2 6 2 3" xfId="30502"/>
    <cellStyle name="Note 2 2 2 2 2 6 2 4" xfId="34815"/>
    <cellStyle name="Note 2 2 2 2 2 6 3" xfId="15172"/>
    <cellStyle name="Note 2 2 2 2 2 6 4" xfId="25922"/>
    <cellStyle name="Note 2 2 2 2 2 6 5" xfId="30839"/>
    <cellStyle name="Note 2 2 2 2 2 7" xfId="5140"/>
    <cellStyle name="Note 2 2 2 2 2 7 2" xfId="11030"/>
    <cellStyle name="Note 2 2 2 2 2 7 2 2" xfId="22969"/>
    <cellStyle name="Note 2 2 2 2 2 7 2 3" xfId="32021"/>
    <cellStyle name="Note 2 2 2 2 2 7 2 4" xfId="35919"/>
    <cellStyle name="Note 2 2 2 2 2 7 3" xfId="17079"/>
    <cellStyle name="Note 2 2 2 2 2 7 4" xfId="27441"/>
    <cellStyle name="Note 2 2 2 2 2 7 5" xfId="28896"/>
    <cellStyle name="Note 2 2 2 2 2 8" xfId="6815"/>
    <cellStyle name="Note 2 2 2 2 2 8 2" xfId="18754"/>
    <cellStyle name="Note 2 2 2 2 2 8 3" xfId="28851"/>
    <cellStyle name="Note 2 2 2 2 2 8 4" xfId="33807"/>
    <cellStyle name="Note 2 2 2 2 2 9" xfId="12696"/>
    <cellStyle name="Note 2 2 2 2 3" xfId="1599"/>
    <cellStyle name="Note 2 2 2 2 3 2" xfId="2205"/>
    <cellStyle name="Note 2 2 2 2 3 2 2" xfId="4681"/>
    <cellStyle name="Note 2 2 2 2 3 2 2 2" xfId="10571"/>
    <cellStyle name="Note 2 2 2 2 3 2 2 2 2" xfId="22510"/>
    <cellStyle name="Note 2 2 2 2 3 2 2 2 3" xfId="31562"/>
    <cellStyle name="Note 2 2 2 2 3 2 2 2 4" xfId="35460"/>
    <cellStyle name="Note 2 2 2 2 3 2 2 3" xfId="16620"/>
    <cellStyle name="Note 2 2 2 2 3 2 2 4" xfId="26982"/>
    <cellStyle name="Note 2 2 2 2 3 2 2 5" xfId="28956"/>
    <cellStyle name="Note 2 2 2 2 3 2 3" xfId="5785"/>
    <cellStyle name="Note 2 2 2 2 3 2 3 2" xfId="11675"/>
    <cellStyle name="Note 2 2 2 2 3 2 3 2 2" xfId="23614"/>
    <cellStyle name="Note 2 2 2 2 3 2 3 2 3" xfId="32666"/>
    <cellStyle name="Note 2 2 2 2 3 2 3 2 4" xfId="36564"/>
    <cellStyle name="Note 2 2 2 2 3 2 3 3" xfId="17724"/>
    <cellStyle name="Note 2 2 2 2 3 2 3 4" xfId="28086"/>
    <cellStyle name="Note 2 2 2 2 3 2 3 5" xfId="33276"/>
    <cellStyle name="Note 2 2 2 2 3 2 4" xfId="8095"/>
    <cellStyle name="Note 2 2 2 2 3 2 4 2" xfId="20034"/>
    <cellStyle name="Note 2 2 2 2 3 2 4 3" xfId="29740"/>
    <cellStyle name="Note 2 2 2 2 3 2 4 4" xfId="34284"/>
    <cellStyle name="Note 2 2 2 2 3 2 5" xfId="14144"/>
    <cellStyle name="Note 2 2 2 2 3 2 6" xfId="25162"/>
    <cellStyle name="Note 2 2 2 2 3 2 7" xfId="29254"/>
    <cellStyle name="Note 2 2 2 2 3 3" xfId="2454"/>
    <cellStyle name="Note 2 2 2 2 3 3 2" xfId="4930"/>
    <cellStyle name="Note 2 2 2 2 3 3 2 2" xfId="10820"/>
    <cellStyle name="Note 2 2 2 2 3 3 2 2 2" xfId="22759"/>
    <cellStyle name="Note 2 2 2 2 3 3 2 2 3" xfId="31811"/>
    <cellStyle name="Note 2 2 2 2 3 3 2 2 4" xfId="35709"/>
    <cellStyle name="Note 2 2 2 2 3 3 2 3" xfId="16869"/>
    <cellStyle name="Note 2 2 2 2 3 3 2 4" xfId="27231"/>
    <cellStyle name="Note 2 2 2 2 3 3 2 5" xfId="26150"/>
    <cellStyle name="Note 2 2 2 2 3 3 3" xfId="6034"/>
    <cellStyle name="Note 2 2 2 2 3 3 3 2" xfId="11924"/>
    <cellStyle name="Note 2 2 2 2 3 3 3 2 2" xfId="23863"/>
    <cellStyle name="Note 2 2 2 2 3 3 3 2 3" xfId="32915"/>
    <cellStyle name="Note 2 2 2 2 3 3 3 2 4" xfId="36813"/>
    <cellStyle name="Note 2 2 2 2 3 3 3 3" xfId="17973"/>
    <cellStyle name="Note 2 2 2 2 3 3 3 4" xfId="28335"/>
    <cellStyle name="Note 2 2 2 2 3 3 3 5" xfId="33525"/>
    <cellStyle name="Note 2 2 2 2 3 3 4" xfId="8344"/>
    <cellStyle name="Note 2 2 2 2 3 3 4 2" xfId="20283"/>
    <cellStyle name="Note 2 2 2 2 3 3 4 3" xfId="29989"/>
    <cellStyle name="Note 2 2 2 2 3 3 4 4" xfId="34533"/>
    <cellStyle name="Note 2 2 2 2 3 3 5" xfId="14393"/>
    <cellStyle name="Note 2 2 2 2 3 3 6" xfId="25411"/>
    <cellStyle name="Note 2 2 2 2 3 3 7" xfId="28965"/>
    <cellStyle name="Note 2 2 2 2 3 4" xfId="4075"/>
    <cellStyle name="Note 2 2 2 2 3 4 2" xfId="9965"/>
    <cellStyle name="Note 2 2 2 2 3 4 2 2" xfId="21904"/>
    <cellStyle name="Note 2 2 2 2 3 4 2 3" xfId="30971"/>
    <cellStyle name="Note 2 2 2 2 3 4 2 4" xfId="34869"/>
    <cellStyle name="Note 2 2 2 2 3 4 3" xfId="16014"/>
    <cellStyle name="Note 2 2 2 2 3 4 4" xfId="26391"/>
    <cellStyle name="Note 2 2 2 2 3 4 5" xfId="30342"/>
    <cellStyle name="Note 2 2 2 2 3 5" xfId="5194"/>
    <cellStyle name="Note 2 2 2 2 3 5 2" xfId="11084"/>
    <cellStyle name="Note 2 2 2 2 3 5 2 2" xfId="23023"/>
    <cellStyle name="Note 2 2 2 2 3 5 2 3" xfId="32075"/>
    <cellStyle name="Note 2 2 2 2 3 5 2 4" xfId="35973"/>
    <cellStyle name="Note 2 2 2 2 3 5 3" xfId="17133"/>
    <cellStyle name="Note 2 2 2 2 3 5 4" xfId="27495"/>
    <cellStyle name="Note 2 2 2 2 3 5 5" xfId="24467"/>
    <cellStyle name="Note 2 2 2 2 3 6" xfId="13538"/>
    <cellStyle name="Note 2 2 2 2 4" xfId="2173"/>
    <cellStyle name="Note 2 2 2 2 4 2" xfId="4649"/>
    <cellStyle name="Note 2 2 2 2 4 2 2" xfId="10539"/>
    <cellStyle name="Note 2 2 2 2 4 2 2 2" xfId="22478"/>
    <cellStyle name="Note 2 2 2 2 4 2 2 3" xfId="31530"/>
    <cellStyle name="Note 2 2 2 2 4 2 2 4" xfId="35428"/>
    <cellStyle name="Note 2 2 2 2 4 2 3" xfId="16588"/>
    <cellStyle name="Note 2 2 2 2 4 2 4" xfId="26950"/>
    <cellStyle name="Note 2 2 2 2 4 2 5" xfId="28971"/>
    <cellStyle name="Note 2 2 2 2 4 3" xfId="5753"/>
    <cellStyle name="Note 2 2 2 2 4 3 2" xfId="11643"/>
    <cellStyle name="Note 2 2 2 2 4 3 2 2" xfId="23582"/>
    <cellStyle name="Note 2 2 2 2 4 3 2 3" xfId="32634"/>
    <cellStyle name="Note 2 2 2 2 4 3 2 4" xfId="36532"/>
    <cellStyle name="Note 2 2 2 2 4 3 3" xfId="17692"/>
    <cellStyle name="Note 2 2 2 2 4 3 4" xfId="28054"/>
    <cellStyle name="Note 2 2 2 2 4 3 5" xfId="33244"/>
    <cellStyle name="Note 2 2 2 2 4 4" xfId="8063"/>
    <cellStyle name="Note 2 2 2 2 4 4 2" xfId="20002"/>
    <cellStyle name="Note 2 2 2 2 4 4 3" xfId="29708"/>
    <cellStyle name="Note 2 2 2 2 4 4 4" xfId="34252"/>
    <cellStyle name="Note 2 2 2 2 4 5" xfId="14112"/>
    <cellStyle name="Note 2 2 2 2 4 6" xfId="25130"/>
    <cellStyle name="Note 2 2 2 2 4 7" xfId="29258"/>
    <cellStyle name="Note 2 2 2 2 5" xfId="1792"/>
    <cellStyle name="Note 2 2 2 2 5 2" xfId="4268"/>
    <cellStyle name="Note 2 2 2 2 5 2 2" xfId="10158"/>
    <cellStyle name="Note 2 2 2 2 5 2 2 2" xfId="22097"/>
    <cellStyle name="Note 2 2 2 2 5 2 2 3" xfId="31150"/>
    <cellStyle name="Note 2 2 2 2 5 2 2 4" xfId="35048"/>
    <cellStyle name="Note 2 2 2 2 5 2 3" xfId="16207"/>
    <cellStyle name="Note 2 2 2 2 5 2 4" xfId="26570"/>
    <cellStyle name="Note 2 2 2 2 5 2 5" xfId="30810"/>
    <cellStyle name="Note 2 2 2 2 5 3" xfId="5373"/>
    <cellStyle name="Note 2 2 2 2 5 3 2" xfId="11263"/>
    <cellStyle name="Note 2 2 2 2 5 3 2 2" xfId="23202"/>
    <cellStyle name="Note 2 2 2 2 5 3 2 3" xfId="32254"/>
    <cellStyle name="Note 2 2 2 2 5 3 2 4" xfId="36152"/>
    <cellStyle name="Note 2 2 2 2 5 3 3" xfId="17312"/>
    <cellStyle name="Note 2 2 2 2 5 3 4" xfId="27674"/>
    <cellStyle name="Note 2 2 2 2 5 3 5" xfId="30673"/>
    <cellStyle name="Note 2 2 2 2 5 4" xfId="7682"/>
    <cellStyle name="Note 2 2 2 2 5 4 2" xfId="19621"/>
    <cellStyle name="Note 2 2 2 2 5 4 3" xfId="29328"/>
    <cellStyle name="Note 2 2 2 2 5 4 4" xfId="33872"/>
    <cellStyle name="Note 2 2 2 2 5 5" xfId="13731"/>
    <cellStyle name="Note 2 2 2 2 5 6" xfId="24750"/>
    <cellStyle name="Note 2 2 2 2 5 7" xfId="24090"/>
    <cellStyle name="Note 2 2 2 2 6" xfId="2091"/>
    <cellStyle name="Note 2 2 2 2 6 2" xfId="4567"/>
    <cellStyle name="Note 2 2 2 2 6 2 2" xfId="10457"/>
    <cellStyle name="Note 2 2 2 2 6 2 2 2" xfId="22396"/>
    <cellStyle name="Note 2 2 2 2 6 2 2 3" xfId="31448"/>
    <cellStyle name="Note 2 2 2 2 6 2 2 4" xfId="35346"/>
    <cellStyle name="Note 2 2 2 2 6 2 3" xfId="16506"/>
    <cellStyle name="Note 2 2 2 2 6 2 4" xfId="26868"/>
    <cellStyle name="Note 2 2 2 2 6 2 5" xfId="29124"/>
    <cellStyle name="Note 2 2 2 2 6 3" xfId="5671"/>
    <cellStyle name="Note 2 2 2 2 6 3 2" xfId="11561"/>
    <cellStyle name="Note 2 2 2 2 6 3 2 2" xfId="23500"/>
    <cellStyle name="Note 2 2 2 2 6 3 2 3" xfId="32552"/>
    <cellStyle name="Note 2 2 2 2 6 3 2 4" xfId="36450"/>
    <cellStyle name="Note 2 2 2 2 6 3 3" xfId="17610"/>
    <cellStyle name="Note 2 2 2 2 6 3 4" xfId="27972"/>
    <cellStyle name="Note 2 2 2 2 6 3 5" xfId="33162"/>
    <cellStyle name="Note 2 2 2 2 6 4" xfId="7981"/>
    <cellStyle name="Note 2 2 2 2 6 4 2" xfId="19920"/>
    <cellStyle name="Note 2 2 2 2 6 4 3" xfId="29626"/>
    <cellStyle name="Note 2 2 2 2 6 4 4" xfId="34170"/>
    <cellStyle name="Note 2 2 2 2 6 5" xfId="14030"/>
    <cellStyle name="Note 2 2 2 2 6 6" xfId="25048"/>
    <cellStyle name="Note 2 2 2 2 6 7" xfId="25965"/>
    <cellStyle name="Note 2 2 2 2 7" xfId="2827"/>
    <cellStyle name="Note 2 2 2 2 7 2" xfId="8717"/>
    <cellStyle name="Note 2 2 2 2 7 2 2" xfId="20656"/>
    <cellStyle name="Note 2 2 2 2 7 2 3" xfId="30262"/>
    <cellStyle name="Note 2 2 2 2 7 2 4" xfId="34736"/>
    <cellStyle name="Note 2 2 2 2 7 3" xfId="14766"/>
    <cellStyle name="Note 2 2 2 2 7 4" xfId="25682"/>
    <cellStyle name="Note 2 2 2 2 7 5" xfId="30219"/>
    <cellStyle name="Note 2 2 2 2 8" xfId="6409"/>
    <cellStyle name="Note 2 2 2 2 8 2" xfId="18348"/>
    <cellStyle name="Note 2 2 2 2 8 3" xfId="28608"/>
    <cellStyle name="Note 2 2 2 2 8 4" xfId="33728"/>
    <cellStyle name="Note 2 2 2 3" xfId="309"/>
    <cellStyle name="Note 2 2 2 3 2" xfId="785"/>
    <cellStyle name="Note 2 2 2 3 2 10" xfId="24294"/>
    <cellStyle name="Note 2 2 2 3 2 11" xfId="30403"/>
    <cellStyle name="Note 2 2 2 3 2 2" xfId="1602"/>
    <cellStyle name="Note 2 2 2 3 2 2 2" xfId="2208"/>
    <cellStyle name="Note 2 2 2 3 2 2 2 2" xfId="4684"/>
    <cellStyle name="Note 2 2 2 3 2 2 2 2 2" xfId="10574"/>
    <cellStyle name="Note 2 2 2 3 2 2 2 2 2 2" xfId="22513"/>
    <cellStyle name="Note 2 2 2 3 2 2 2 2 2 3" xfId="31565"/>
    <cellStyle name="Note 2 2 2 3 2 2 2 2 2 4" xfId="35463"/>
    <cellStyle name="Note 2 2 2 3 2 2 2 2 3" xfId="16623"/>
    <cellStyle name="Note 2 2 2 3 2 2 2 2 4" xfId="26985"/>
    <cellStyle name="Note 2 2 2 3 2 2 2 2 5" xfId="29110"/>
    <cellStyle name="Note 2 2 2 3 2 2 2 3" xfId="5788"/>
    <cellStyle name="Note 2 2 2 3 2 2 2 3 2" xfId="11678"/>
    <cellStyle name="Note 2 2 2 3 2 2 2 3 2 2" xfId="23617"/>
    <cellStyle name="Note 2 2 2 3 2 2 2 3 2 3" xfId="32669"/>
    <cellStyle name="Note 2 2 2 3 2 2 2 3 2 4" xfId="36567"/>
    <cellStyle name="Note 2 2 2 3 2 2 2 3 3" xfId="17727"/>
    <cellStyle name="Note 2 2 2 3 2 2 2 3 4" xfId="28089"/>
    <cellStyle name="Note 2 2 2 3 2 2 2 3 5" xfId="33279"/>
    <cellStyle name="Note 2 2 2 3 2 2 2 4" xfId="8098"/>
    <cellStyle name="Note 2 2 2 3 2 2 2 4 2" xfId="20037"/>
    <cellStyle name="Note 2 2 2 3 2 2 2 4 3" xfId="29743"/>
    <cellStyle name="Note 2 2 2 3 2 2 2 4 4" xfId="34287"/>
    <cellStyle name="Note 2 2 2 3 2 2 2 5" xfId="14147"/>
    <cellStyle name="Note 2 2 2 3 2 2 2 6" xfId="25165"/>
    <cellStyle name="Note 2 2 2 3 2 2 2 7" xfId="24675"/>
    <cellStyle name="Note 2 2 2 3 2 2 3" xfId="2457"/>
    <cellStyle name="Note 2 2 2 3 2 2 3 2" xfId="4933"/>
    <cellStyle name="Note 2 2 2 3 2 2 3 2 2" xfId="10823"/>
    <cellStyle name="Note 2 2 2 3 2 2 3 2 2 2" xfId="22762"/>
    <cellStyle name="Note 2 2 2 3 2 2 3 2 2 3" xfId="31814"/>
    <cellStyle name="Note 2 2 2 3 2 2 3 2 2 4" xfId="35712"/>
    <cellStyle name="Note 2 2 2 3 2 2 3 2 3" xfId="16872"/>
    <cellStyle name="Note 2 2 2 3 2 2 3 2 4" xfId="27234"/>
    <cellStyle name="Note 2 2 2 3 2 2 3 2 5" xfId="30540"/>
    <cellStyle name="Note 2 2 2 3 2 2 3 3" xfId="6037"/>
    <cellStyle name="Note 2 2 2 3 2 2 3 3 2" xfId="11927"/>
    <cellStyle name="Note 2 2 2 3 2 2 3 3 2 2" xfId="23866"/>
    <cellStyle name="Note 2 2 2 3 2 2 3 3 2 3" xfId="32918"/>
    <cellStyle name="Note 2 2 2 3 2 2 3 3 2 4" xfId="36816"/>
    <cellStyle name="Note 2 2 2 3 2 2 3 3 3" xfId="17976"/>
    <cellStyle name="Note 2 2 2 3 2 2 3 3 4" xfId="28338"/>
    <cellStyle name="Note 2 2 2 3 2 2 3 3 5" xfId="33528"/>
    <cellStyle name="Note 2 2 2 3 2 2 3 4" xfId="8347"/>
    <cellStyle name="Note 2 2 2 3 2 2 3 4 2" xfId="20286"/>
    <cellStyle name="Note 2 2 2 3 2 2 3 4 3" xfId="29992"/>
    <cellStyle name="Note 2 2 2 3 2 2 3 4 4" xfId="34536"/>
    <cellStyle name="Note 2 2 2 3 2 2 3 5" xfId="14396"/>
    <cellStyle name="Note 2 2 2 3 2 2 3 6" xfId="25414"/>
    <cellStyle name="Note 2 2 2 3 2 2 3 7" xfId="29223"/>
    <cellStyle name="Note 2 2 2 3 2 2 4" xfId="4078"/>
    <cellStyle name="Note 2 2 2 3 2 2 4 2" xfId="9968"/>
    <cellStyle name="Note 2 2 2 3 2 2 4 2 2" xfId="21907"/>
    <cellStyle name="Note 2 2 2 3 2 2 4 2 3" xfId="30974"/>
    <cellStyle name="Note 2 2 2 3 2 2 4 2 4" xfId="34872"/>
    <cellStyle name="Note 2 2 2 3 2 2 4 3" xfId="16017"/>
    <cellStyle name="Note 2 2 2 3 2 2 4 4" xfId="26394"/>
    <cellStyle name="Note 2 2 2 3 2 2 4 5" xfId="30830"/>
    <cellStyle name="Note 2 2 2 3 2 2 5" xfId="5197"/>
    <cellStyle name="Note 2 2 2 3 2 2 5 2" xfId="11087"/>
    <cellStyle name="Note 2 2 2 3 2 2 5 2 2" xfId="23026"/>
    <cellStyle name="Note 2 2 2 3 2 2 5 2 3" xfId="32078"/>
    <cellStyle name="Note 2 2 2 3 2 2 5 2 4" xfId="35976"/>
    <cellStyle name="Note 2 2 2 3 2 2 5 3" xfId="17136"/>
    <cellStyle name="Note 2 2 2 3 2 2 5 4" xfId="27498"/>
    <cellStyle name="Note 2 2 2 3 2 2 5 5" xfId="30322"/>
    <cellStyle name="Note 2 2 2 3 2 2 6" xfId="13541"/>
    <cellStyle name="Note 2 2 2 3 2 3" xfId="2001"/>
    <cellStyle name="Note 2 2 2 3 2 3 2" xfId="4477"/>
    <cellStyle name="Note 2 2 2 3 2 3 2 2" xfId="10367"/>
    <cellStyle name="Note 2 2 2 3 2 3 2 2 2" xfId="22306"/>
    <cellStyle name="Note 2 2 2 3 2 3 2 2 3" xfId="31359"/>
    <cellStyle name="Note 2 2 2 3 2 3 2 2 4" xfId="35257"/>
    <cellStyle name="Note 2 2 2 3 2 3 2 3" xfId="16416"/>
    <cellStyle name="Note 2 2 2 3 2 3 2 4" xfId="26779"/>
    <cellStyle name="Note 2 2 2 3 2 3 2 5" xfId="30485"/>
    <cellStyle name="Note 2 2 2 3 2 3 3" xfId="5582"/>
    <cellStyle name="Note 2 2 2 3 2 3 3 2" xfId="11472"/>
    <cellStyle name="Note 2 2 2 3 2 3 3 2 2" xfId="23411"/>
    <cellStyle name="Note 2 2 2 3 2 3 3 2 3" xfId="32463"/>
    <cellStyle name="Note 2 2 2 3 2 3 3 2 4" xfId="36361"/>
    <cellStyle name="Note 2 2 2 3 2 3 3 3" xfId="17521"/>
    <cellStyle name="Note 2 2 2 3 2 3 3 4" xfId="27883"/>
    <cellStyle name="Note 2 2 2 3 2 3 3 5" xfId="26047"/>
    <cellStyle name="Note 2 2 2 3 2 3 4" xfId="7891"/>
    <cellStyle name="Note 2 2 2 3 2 3 4 2" xfId="19830"/>
    <cellStyle name="Note 2 2 2 3 2 3 4 3" xfId="29537"/>
    <cellStyle name="Note 2 2 2 3 2 3 4 4" xfId="34081"/>
    <cellStyle name="Note 2 2 2 3 2 3 5" xfId="13940"/>
    <cellStyle name="Note 2 2 2 3 2 3 6" xfId="24959"/>
    <cellStyle name="Note 2 2 2 3 2 3 7" xfId="30933"/>
    <cellStyle name="Note 2 2 2 3 2 4" xfId="1893"/>
    <cellStyle name="Note 2 2 2 3 2 4 2" xfId="4369"/>
    <cellStyle name="Note 2 2 2 3 2 4 2 2" xfId="10259"/>
    <cellStyle name="Note 2 2 2 3 2 4 2 2 2" xfId="22198"/>
    <cellStyle name="Note 2 2 2 3 2 4 2 2 3" xfId="31251"/>
    <cellStyle name="Note 2 2 2 3 2 4 2 2 4" xfId="35149"/>
    <cellStyle name="Note 2 2 2 3 2 4 2 3" xfId="16308"/>
    <cellStyle name="Note 2 2 2 3 2 4 2 4" xfId="26671"/>
    <cellStyle name="Note 2 2 2 3 2 4 2 5" xfId="30798"/>
    <cellStyle name="Note 2 2 2 3 2 4 3" xfId="5474"/>
    <cellStyle name="Note 2 2 2 3 2 4 3 2" xfId="11364"/>
    <cellStyle name="Note 2 2 2 3 2 4 3 2 2" xfId="23303"/>
    <cellStyle name="Note 2 2 2 3 2 4 3 2 3" xfId="32355"/>
    <cellStyle name="Note 2 2 2 3 2 4 3 2 4" xfId="36253"/>
    <cellStyle name="Note 2 2 2 3 2 4 3 3" xfId="17413"/>
    <cellStyle name="Note 2 2 2 3 2 4 3 4" xfId="27775"/>
    <cellStyle name="Note 2 2 2 3 2 4 3 5" xfId="25886"/>
    <cellStyle name="Note 2 2 2 3 2 4 4" xfId="7783"/>
    <cellStyle name="Note 2 2 2 3 2 4 4 2" xfId="19722"/>
    <cellStyle name="Note 2 2 2 3 2 4 4 3" xfId="29429"/>
    <cellStyle name="Note 2 2 2 3 2 4 4 4" xfId="33973"/>
    <cellStyle name="Note 2 2 2 3 2 4 5" xfId="13832"/>
    <cellStyle name="Note 2 2 2 3 2 4 6" xfId="24851"/>
    <cellStyle name="Note 2 2 2 3 2 4 7" xfId="24230"/>
    <cellStyle name="Note 2 2 2 3 2 5" xfId="1821"/>
    <cellStyle name="Note 2 2 2 3 2 5 2" xfId="4297"/>
    <cellStyle name="Note 2 2 2 3 2 5 2 2" xfId="10187"/>
    <cellStyle name="Note 2 2 2 3 2 5 2 2 2" xfId="22126"/>
    <cellStyle name="Note 2 2 2 3 2 5 2 2 3" xfId="31179"/>
    <cellStyle name="Note 2 2 2 3 2 5 2 2 4" xfId="35077"/>
    <cellStyle name="Note 2 2 2 3 2 5 2 3" xfId="16236"/>
    <cellStyle name="Note 2 2 2 3 2 5 2 4" xfId="26599"/>
    <cellStyle name="Note 2 2 2 3 2 5 2 5" xfId="30805"/>
    <cellStyle name="Note 2 2 2 3 2 5 3" xfId="5402"/>
    <cellStyle name="Note 2 2 2 3 2 5 3 2" xfId="11292"/>
    <cellStyle name="Note 2 2 2 3 2 5 3 2 2" xfId="23231"/>
    <cellStyle name="Note 2 2 2 3 2 5 3 2 3" xfId="32283"/>
    <cellStyle name="Note 2 2 2 3 2 5 3 2 4" xfId="36181"/>
    <cellStyle name="Note 2 2 2 3 2 5 3 3" xfId="17341"/>
    <cellStyle name="Note 2 2 2 3 2 5 3 4" xfId="27703"/>
    <cellStyle name="Note 2 2 2 3 2 5 3 5" xfId="30313"/>
    <cellStyle name="Note 2 2 2 3 2 5 4" xfId="7711"/>
    <cellStyle name="Note 2 2 2 3 2 5 4 2" xfId="19650"/>
    <cellStyle name="Note 2 2 2 3 2 5 4 3" xfId="29357"/>
    <cellStyle name="Note 2 2 2 3 2 5 4 4" xfId="33901"/>
    <cellStyle name="Note 2 2 2 3 2 5 5" xfId="13760"/>
    <cellStyle name="Note 2 2 2 3 2 5 6" xfId="24779"/>
    <cellStyle name="Note 2 2 2 3 2 5 7" xfId="24721"/>
    <cellStyle name="Note 2 2 2 3 2 6" xfId="3262"/>
    <cellStyle name="Note 2 2 2 3 2 6 2" xfId="9152"/>
    <cellStyle name="Note 2 2 2 3 2 6 2 2" xfId="21091"/>
    <cellStyle name="Note 2 2 2 3 2 6 2 3" xfId="30526"/>
    <cellStyle name="Note 2 2 2 3 2 6 2 4" xfId="34839"/>
    <cellStyle name="Note 2 2 2 3 2 6 3" xfId="15201"/>
    <cellStyle name="Note 2 2 2 3 2 6 4" xfId="25946"/>
    <cellStyle name="Note 2 2 2 3 2 6 5" xfId="25891"/>
    <cellStyle name="Note 2 2 2 3 2 7" xfId="5164"/>
    <cellStyle name="Note 2 2 2 3 2 7 2" xfId="11054"/>
    <cellStyle name="Note 2 2 2 3 2 7 2 2" xfId="22993"/>
    <cellStyle name="Note 2 2 2 3 2 7 2 3" xfId="32045"/>
    <cellStyle name="Note 2 2 2 3 2 7 2 4" xfId="35943"/>
    <cellStyle name="Note 2 2 2 3 2 7 3" xfId="17103"/>
    <cellStyle name="Note 2 2 2 3 2 7 4" xfId="27465"/>
    <cellStyle name="Note 2 2 2 3 2 7 5" xfId="28696"/>
    <cellStyle name="Note 2 2 2 3 2 8" xfId="6844"/>
    <cellStyle name="Note 2 2 2 3 2 8 2" xfId="18783"/>
    <cellStyle name="Note 2 2 2 3 2 8 3" xfId="28875"/>
    <cellStyle name="Note 2 2 2 3 2 8 4" xfId="33831"/>
    <cellStyle name="Note 2 2 2 3 2 9" xfId="12725"/>
    <cellStyle name="Note 2 2 2 3 3" xfId="1601"/>
    <cellStyle name="Note 2 2 2 3 3 2" xfId="2207"/>
    <cellStyle name="Note 2 2 2 3 3 2 2" xfId="4683"/>
    <cellStyle name="Note 2 2 2 3 3 2 2 2" xfId="10573"/>
    <cellStyle name="Note 2 2 2 3 3 2 2 2 2" xfId="22512"/>
    <cellStyle name="Note 2 2 2 3 3 2 2 2 3" xfId="31564"/>
    <cellStyle name="Note 2 2 2 3 3 2 2 2 4" xfId="35462"/>
    <cellStyle name="Note 2 2 2 3 3 2 2 3" xfId="16622"/>
    <cellStyle name="Note 2 2 2 3 3 2 2 4" xfId="26984"/>
    <cellStyle name="Note 2 2 2 3 3 2 2 5" xfId="26026"/>
    <cellStyle name="Note 2 2 2 3 3 2 3" xfId="5787"/>
    <cellStyle name="Note 2 2 2 3 3 2 3 2" xfId="11677"/>
    <cellStyle name="Note 2 2 2 3 3 2 3 2 2" xfId="23616"/>
    <cellStyle name="Note 2 2 2 3 3 2 3 2 3" xfId="32668"/>
    <cellStyle name="Note 2 2 2 3 3 2 3 2 4" xfId="36566"/>
    <cellStyle name="Note 2 2 2 3 3 2 3 3" xfId="17726"/>
    <cellStyle name="Note 2 2 2 3 3 2 3 4" xfId="28088"/>
    <cellStyle name="Note 2 2 2 3 3 2 3 5" xfId="33278"/>
    <cellStyle name="Note 2 2 2 3 3 2 4" xfId="8097"/>
    <cellStyle name="Note 2 2 2 3 3 2 4 2" xfId="20036"/>
    <cellStyle name="Note 2 2 2 3 3 2 4 3" xfId="29742"/>
    <cellStyle name="Note 2 2 2 3 3 2 4 4" xfId="34286"/>
    <cellStyle name="Note 2 2 2 3 3 2 5" xfId="14146"/>
    <cellStyle name="Note 2 2 2 3 3 2 6" xfId="25164"/>
    <cellStyle name="Note 2 2 2 3 3 2 7" xfId="26329"/>
    <cellStyle name="Note 2 2 2 3 3 3" xfId="2456"/>
    <cellStyle name="Note 2 2 2 3 3 3 2" xfId="4932"/>
    <cellStyle name="Note 2 2 2 3 3 3 2 2" xfId="10822"/>
    <cellStyle name="Note 2 2 2 3 3 3 2 2 2" xfId="22761"/>
    <cellStyle name="Note 2 2 2 3 3 3 2 2 3" xfId="31813"/>
    <cellStyle name="Note 2 2 2 3 3 3 2 2 4" xfId="35711"/>
    <cellStyle name="Note 2 2 2 3 3 3 2 3" xfId="16871"/>
    <cellStyle name="Note 2 2 2 3 3 3 2 4" xfId="27233"/>
    <cellStyle name="Note 2 2 2 3 3 3 2 5" xfId="28889"/>
    <cellStyle name="Note 2 2 2 3 3 3 3" xfId="6036"/>
    <cellStyle name="Note 2 2 2 3 3 3 3 2" xfId="11926"/>
    <cellStyle name="Note 2 2 2 3 3 3 3 2 2" xfId="23865"/>
    <cellStyle name="Note 2 2 2 3 3 3 3 2 3" xfId="32917"/>
    <cellStyle name="Note 2 2 2 3 3 3 3 2 4" xfId="36815"/>
    <cellStyle name="Note 2 2 2 3 3 3 3 3" xfId="17975"/>
    <cellStyle name="Note 2 2 2 3 3 3 3 4" xfId="28337"/>
    <cellStyle name="Note 2 2 2 3 3 3 3 5" xfId="33527"/>
    <cellStyle name="Note 2 2 2 3 3 3 4" xfId="8346"/>
    <cellStyle name="Note 2 2 2 3 3 3 4 2" xfId="20285"/>
    <cellStyle name="Note 2 2 2 3 3 3 4 3" xfId="29991"/>
    <cellStyle name="Note 2 2 2 3 3 3 4 4" xfId="34535"/>
    <cellStyle name="Note 2 2 2 3 3 3 5" xfId="14395"/>
    <cellStyle name="Note 2 2 2 3 3 3 6" xfId="25413"/>
    <cellStyle name="Note 2 2 2 3 3 3 7" xfId="26036"/>
    <cellStyle name="Note 2 2 2 3 3 4" xfId="4077"/>
    <cellStyle name="Note 2 2 2 3 3 4 2" xfId="9967"/>
    <cellStyle name="Note 2 2 2 3 3 4 2 2" xfId="21906"/>
    <cellStyle name="Note 2 2 2 3 3 4 2 3" xfId="30973"/>
    <cellStyle name="Note 2 2 2 3 3 4 2 4" xfId="34871"/>
    <cellStyle name="Note 2 2 2 3 3 4 3" xfId="16016"/>
    <cellStyle name="Note 2 2 2 3 3 4 4" xfId="26393"/>
    <cellStyle name="Note 2 2 2 3 3 4 5" xfId="29181"/>
    <cellStyle name="Note 2 2 2 3 3 5" xfId="5196"/>
    <cellStyle name="Note 2 2 2 3 3 5 2" xfId="11086"/>
    <cellStyle name="Note 2 2 2 3 3 5 2 2" xfId="23025"/>
    <cellStyle name="Note 2 2 2 3 3 5 2 3" xfId="32077"/>
    <cellStyle name="Note 2 2 2 3 3 5 2 4" xfId="35975"/>
    <cellStyle name="Note 2 2 2 3 3 5 3" xfId="17135"/>
    <cellStyle name="Note 2 2 2 3 3 5 4" xfId="27497"/>
    <cellStyle name="Note 2 2 2 3 3 5 5" xfId="28670"/>
    <cellStyle name="Note 2 2 2 3 3 6" xfId="13540"/>
    <cellStyle name="Note 2 2 2 3 4" xfId="2162"/>
    <cellStyle name="Note 2 2 2 3 4 2" xfId="4638"/>
    <cellStyle name="Note 2 2 2 3 4 2 2" xfId="10528"/>
    <cellStyle name="Note 2 2 2 3 4 2 2 2" xfId="22467"/>
    <cellStyle name="Note 2 2 2 3 4 2 2 3" xfId="31519"/>
    <cellStyle name="Note 2 2 2 3 4 2 2 4" xfId="35417"/>
    <cellStyle name="Note 2 2 2 3 4 2 3" xfId="16577"/>
    <cellStyle name="Note 2 2 2 3 4 2 4" xfId="26939"/>
    <cellStyle name="Note 2 2 2 3 4 2 5" xfId="24535"/>
    <cellStyle name="Note 2 2 2 3 4 3" xfId="5742"/>
    <cellStyle name="Note 2 2 2 3 4 3 2" xfId="11632"/>
    <cellStyle name="Note 2 2 2 3 4 3 2 2" xfId="23571"/>
    <cellStyle name="Note 2 2 2 3 4 3 2 3" xfId="32623"/>
    <cellStyle name="Note 2 2 2 3 4 3 2 4" xfId="36521"/>
    <cellStyle name="Note 2 2 2 3 4 3 3" xfId="17681"/>
    <cellStyle name="Note 2 2 2 3 4 3 4" xfId="28043"/>
    <cellStyle name="Note 2 2 2 3 4 3 5" xfId="33233"/>
    <cellStyle name="Note 2 2 2 3 4 4" xfId="8052"/>
    <cellStyle name="Note 2 2 2 3 4 4 2" xfId="19991"/>
    <cellStyle name="Note 2 2 2 3 4 4 3" xfId="29697"/>
    <cellStyle name="Note 2 2 2 3 4 4 4" xfId="34241"/>
    <cellStyle name="Note 2 2 2 3 4 5" xfId="14101"/>
    <cellStyle name="Note 2 2 2 3 4 6" xfId="25119"/>
    <cellStyle name="Note 2 2 2 3 4 7" xfId="24133"/>
    <cellStyle name="Note 2 2 2 3 5" xfId="2388"/>
    <cellStyle name="Note 2 2 2 3 5 2" xfId="4864"/>
    <cellStyle name="Note 2 2 2 3 5 2 2" xfId="10754"/>
    <cellStyle name="Note 2 2 2 3 5 2 2 2" xfId="22693"/>
    <cellStyle name="Note 2 2 2 3 5 2 2 3" xfId="31745"/>
    <cellStyle name="Note 2 2 2 3 5 2 2 4" xfId="35643"/>
    <cellStyle name="Note 2 2 2 3 5 2 3" xfId="16803"/>
    <cellStyle name="Note 2 2 2 3 5 2 4" xfId="27165"/>
    <cellStyle name="Note 2 2 2 3 5 2 5" xfId="12324"/>
    <cellStyle name="Note 2 2 2 3 5 3" xfId="5968"/>
    <cellStyle name="Note 2 2 2 3 5 3 2" xfId="11858"/>
    <cellStyle name="Note 2 2 2 3 5 3 2 2" xfId="23797"/>
    <cellStyle name="Note 2 2 2 3 5 3 2 3" xfId="32849"/>
    <cellStyle name="Note 2 2 2 3 5 3 2 4" xfId="36747"/>
    <cellStyle name="Note 2 2 2 3 5 3 3" xfId="17907"/>
    <cellStyle name="Note 2 2 2 3 5 3 4" xfId="28269"/>
    <cellStyle name="Note 2 2 2 3 5 3 5" xfId="33459"/>
    <cellStyle name="Note 2 2 2 3 5 4" xfId="8278"/>
    <cellStyle name="Note 2 2 2 3 5 4 2" xfId="20217"/>
    <cellStyle name="Note 2 2 2 3 5 4 3" xfId="29923"/>
    <cellStyle name="Note 2 2 2 3 5 4 4" xfId="34467"/>
    <cellStyle name="Note 2 2 2 3 5 5" xfId="14327"/>
    <cellStyle name="Note 2 2 2 3 5 6" xfId="25345"/>
    <cellStyle name="Note 2 2 2 3 5 7" xfId="30161"/>
    <cellStyle name="Note 2 2 2 3 6" xfId="2432"/>
    <cellStyle name="Note 2 2 2 3 6 2" xfId="4908"/>
    <cellStyle name="Note 2 2 2 3 6 2 2" xfId="10798"/>
    <cellStyle name="Note 2 2 2 3 6 2 2 2" xfId="22737"/>
    <cellStyle name="Note 2 2 2 3 6 2 2 3" xfId="31789"/>
    <cellStyle name="Note 2 2 2 3 6 2 2 4" xfId="35687"/>
    <cellStyle name="Note 2 2 2 3 6 2 3" xfId="16847"/>
    <cellStyle name="Note 2 2 2 3 6 2 4" xfId="27209"/>
    <cellStyle name="Note 2 2 2 3 6 2 5" xfId="26156"/>
    <cellStyle name="Note 2 2 2 3 6 3" xfId="6012"/>
    <cellStyle name="Note 2 2 2 3 6 3 2" xfId="11902"/>
    <cellStyle name="Note 2 2 2 3 6 3 2 2" xfId="23841"/>
    <cellStyle name="Note 2 2 2 3 6 3 2 3" xfId="32893"/>
    <cellStyle name="Note 2 2 2 3 6 3 2 4" xfId="36791"/>
    <cellStyle name="Note 2 2 2 3 6 3 3" xfId="17951"/>
    <cellStyle name="Note 2 2 2 3 6 3 4" xfId="28313"/>
    <cellStyle name="Note 2 2 2 3 6 3 5" xfId="33503"/>
    <cellStyle name="Note 2 2 2 3 6 4" xfId="8322"/>
    <cellStyle name="Note 2 2 2 3 6 4 2" xfId="20261"/>
    <cellStyle name="Note 2 2 2 3 6 4 3" xfId="29967"/>
    <cellStyle name="Note 2 2 2 3 6 4 4" xfId="34511"/>
    <cellStyle name="Note 2 2 2 3 6 5" xfId="14371"/>
    <cellStyle name="Note 2 2 2 3 6 6" xfId="25389"/>
    <cellStyle name="Note 2 2 2 3 6 7" xfId="30381"/>
    <cellStyle name="Note 2 2 2 3 7" xfId="2856"/>
    <cellStyle name="Note 2 2 2 3 7 2" xfId="8746"/>
    <cellStyle name="Note 2 2 2 3 7 2 2" xfId="20685"/>
    <cellStyle name="Note 2 2 2 3 7 2 3" xfId="30286"/>
    <cellStyle name="Note 2 2 2 3 7 2 4" xfId="34760"/>
    <cellStyle name="Note 2 2 2 3 7 3" xfId="14795"/>
    <cellStyle name="Note 2 2 2 3 7 4" xfId="25706"/>
    <cellStyle name="Note 2 2 2 3 7 5" xfId="24092"/>
    <cellStyle name="Note 2 2 2 3 8" xfId="6438"/>
    <cellStyle name="Note 2 2 2 3 8 2" xfId="18377"/>
    <cellStyle name="Note 2 2 2 3 8 3" xfId="28632"/>
    <cellStyle name="Note 2 2 2 3 8 4" xfId="33752"/>
    <cellStyle name="Note 2 2 2 4" xfId="645"/>
    <cellStyle name="Note 2 2 2 4 10" xfId="24212"/>
    <cellStyle name="Note 2 2 2 4 11" xfId="30353"/>
    <cellStyle name="Note 2 2 2 4 2" xfId="1603"/>
    <cellStyle name="Note 2 2 2 4 2 2" xfId="2209"/>
    <cellStyle name="Note 2 2 2 4 2 2 2" xfId="4685"/>
    <cellStyle name="Note 2 2 2 4 2 2 2 2" xfId="10575"/>
    <cellStyle name="Note 2 2 2 4 2 2 2 2 2" xfId="22514"/>
    <cellStyle name="Note 2 2 2 4 2 2 2 2 3" xfId="31566"/>
    <cellStyle name="Note 2 2 2 4 2 2 2 2 4" xfId="35464"/>
    <cellStyle name="Note 2 2 2 4 2 2 2 3" xfId="16624"/>
    <cellStyle name="Note 2 2 2 4 2 2 2 4" xfId="26986"/>
    <cellStyle name="Note 2 2 2 4 2 2 2 5" xfId="30759"/>
    <cellStyle name="Note 2 2 2 4 2 2 3" xfId="5789"/>
    <cellStyle name="Note 2 2 2 4 2 2 3 2" xfId="11679"/>
    <cellStyle name="Note 2 2 2 4 2 2 3 2 2" xfId="23618"/>
    <cellStyle name="Note 2 2 2 4 2 2 3 2 3" xfId="32670"/>
    <cellStyle name="Note 2 2 2 4 2 2 3 2 4" xfId="36568"/>
    <cellStyle name="Note 2 2 2 4 2 2 3 3" xfId="17728"/>
    <cellStyle name="Note 2 2 2 4 2 2 3 4" xfId="28090"/>
    <cellStyle name="Note 2 2 2 4 2 2 3 5" xfId="33280"/>
    <cellStyle name="Note 2 2 2 4 2 2 4" xfId="8099"/>
    <cellStyle name="Note 2 2 2 4 2 2 4 2" xfId="20038"/>
    <cellStyle name="Note 2 2 2 4 2 2 4 3" xfId="29744"/>
    <cellStyle name="Note 2 2 2 4 2 2 4 4" xfId="34288"/>
    <cellStyle name="Note 2 2 2 4 2 2 5" xfId="14148"/>
    <cellStyle name="Note 2 2 2 4 2 2 6" xfId="25166"/>
    <cellStyle name="Note 2 2 2 4 2 2 7" xfId="24229"/>
    <cellStyle name="Note 2 2 2 4 2 3" xfId="2458"/>
    <cellStyle name="Note 2 2 2 4 2 3 2" xfId="4934"/>
    <cellStyle name="Note 2 2 2 4 2 3 2 2" xfId="10824"/>
    <cellStyle name="Note 2 2 2 4 2 3 2 2 2" xfId="22763"/>
    <cellStyle name="Note 2 2 2 4 2 3 2 2 3" xfId="31815"/>
    <cellStyle name="Note 2 2 2 4 2 3 2 2 4" xfId="35713"/>
    <cellStyle name="Note 2 2 2 4 2 3 2 3" xfId="16873"/>
    <cellStyle name="Note 2 2 2 4 2 3 2 4" xfId="27235"/>
    <cellStyle name="Note 2 2 2 4 2 3 2 5" xfId="25960"/>
    <cellStyle name="Note 2 2 2 4 2 3 3" xfId="6038"/>
    <cellStyle name="Note 2 2 2 4 2 3 3 2" xfId="11928"/>
    <cellStyle name="Note 2 2 2 4 2 3 3 2 2" xfId="23867"/>
    <cellStyle name="Note 2 2 2 4 2 3 3 2 3" xfId="32919"/>
    <cellStyle name="Note 2 2 2 4 2 3 3 2 4" xfId="36817"/>
    <cellStyle name="Note 2 2 2 4 2 3 3 3" xfId="17977"/>
    <cellStyle name="Note 2 2 2 4 2 3 3 4" xfId="28339"/>
    <cellStyle name="Note 2 2 2 4 2 3 3 5" xfId="33529"/>
    <cellStyle name="Note 2 2 2 4 2 3 4" xfId="8348"/>
    <cellStyle name="Note 2 2 2 4 2 3 4 2" xfId="20287"/>
    <cellStyle name="Note 2 2 2 4 2 3 4 3" xfId="29993"/>
    <cellStyle name="Note 2 2 2 4 2 3 4 4" xfId="34537"/>
    <cellStyle name="Note 2 2 2 4 2 3 5" xfId="14397"/>
    <cellStyle name="Note 2 2 2 4 2 3 6" xfId="25415"/>
    <cellStyle name="Note 2 2 2 4 2 3 7" xfId="30876"/>
    <cellStyle name="Note 2 2 2 4 2 4" xfId="4079"/>
    <cellStyle name="Note 2 2 2 4 2 4 2" xfId="9969"/>
    <cellStyle name="Note 2 2 2 4 2 4 2 2" xfId="21908"/>
    <cellStyle name="Note 2 2 2 4 2 4 2 3" xfId="30975"/>
    <cellStyle name="Note 2 2 2 4 2 4 2 4" xfId="34873"/>
    <cellStyle name="Note 2 2 2 4 2 4 3" xfId="16018"/>
    <cellStyle name="Note 2 2 2 4 2 4 4" xfId="26395"/>
    <cellStyle name="Note 2 2 2 4 2 4 5" xfId="26253"/>
    <cellStyle name="Note 2 2 2 4 2 5" xfId="5198"/>
    <cellStyle name="Note 2 2 2 4 2 5 2" xfId="11088"/>
    <cellStyle name="Note 2 2 2 4 2 5 2 2" xfId="23027"/>
    <cellStyle name="Note 2 2 2 4 2 5 2 3" xfId="32079"/>
    <cellStyle name="Note 2 2 2 4 2 5 2 4" xfId="35977"/>
    <cellStyle name="Note 2 2 2 4 2 5 3" xfId="17137"/>
    <cellStyle name="Note 2 2 2 4 2 5 4" xfId="27499"/>
    <cellStyle name="Note 2 2 2 4 2 5 5" xfId="25742"/>
    <cellStyle name="Note 2 2 2 4 2 6" xfId="13542"/>
    <cellStyle name="Note 2 2 2 4 3" xfId="1931"/>
    <cellStyle name="Note 2 2 2 4 3 2" xfId="4407"/>
    <cellStyle name="Note 2 2 2 4 3 2 2" xfId="10297"/>
    <cellStyle name="Note 2 2 2 4 3 2 2 2" xfId="22236"/>
    <cellStyle name="Note 2 2 2 4 3 2 2 3" xfId="31289"/>
    <cellStyle name="Note 2 2 2 4 3 2 2 4" xfId="35187"/>
    <cellStyle name="Note 2 2 2 4 3 2 3" xfId="16346"/>
    <cellStyle name="Note 2 2 2 4 3 2 4" xfId="26709"/>
    <cellStyle name="Note 2 2 2 4 3 2 5" xfId="30220"/>
    <cellStyle name="Note 2 2 2 4 3 3" xfId="5512"/>
    <cellStyle name="Note 2 2 2 4 3 3 2" xfId="11402"/>
    <cellStyle name="Note 2 2 2 4 3 3 2 2" xfId="23341"/>
    <cellStyle name="Note 2 2 2 4 3 3 2 3" xfId="32393"/>
    <cellStyle name="Note 2 2 2 4 3 3 2 4" xfId="36291"/>
    <cellStyle name="Note 2 2 2 4 3 3 3" xfId="17451"/>
    <cellStyle name="Note 2 2 2 4 3 3 4" xfId="27813"/>
    <cellStyle name="Note 2 2 2 4 3 3 5" xfId="28669"/>
    <cellStyle name="Note 2 2 2 4 3 4" xfId="7821"/>
    <cellStyle name="Note 2 2 2 4 3 4 2" xfId="19760"/>
    <cellStyle name="Note 2 2 2 4 3 4 3" xfId="29467"/>
    <cellStyle name="Note 2 2 2 4 3 4 4" xfId="34011"/>
    <cellStyle name="Note 2 2 2 4 3 5" xfId="13870"/>
    <cellStyle name="Note 2 2 2 4 3 6" xfId="24889"/>
    <cellStyle name="Note 2 2 2 4 3 7" xfId="26361"/>
    <cellStyle name="Note 2 2 2 4 4" xfId="2151"/>
    <cellStyle name="Note 2 2 2 4 4 2" xfId="4627"/>
    <cellStyle name="Note 2 2 2 4 4 2 2" xfId="10517"/>
    <cellStyle name="Note 2 2 2 4 4 2 2 2" xfId="22456"/>
    <cellStyle name="Note 2 2 2 4 4 2 2 3" xfId="31508"/>
    <cellStyle name="Note 2 2 2 4 4 2 2 4" xfId="35406"/>
    <cellStyle name="Note 2 2 2 4 4 2 3" xfId="16566"/>
    <cellStyle name="Note 2 2 2 4 4 2 4" xfId="26928"/>
    <cellStyle name="Note 2 2 2 4 4 2 5" xfId="25807"/>
    <cellStyle name="Note 2 2 2 4 4 3" xfId="5731"/>
    <cellStyle name="Note 2 2 2 4 4 3 2" xfId="11621"/>
    <cellStyle name="Note 2 2 2 4 4 3 2 2" xfId="23560"/>
    <cellStyle name="Note 2 2 2 4 4 3 2 3" xfId="32612"/>
    <cellStyle name="Note 2 2 2 4 4 3 2 4" xfId="36510"/>
    <cellStyle name="Note 2 2 2 4 4 3 3" xfId="17670"/>
    <cellStyle name="Note 2 2 2 4 4 3 4" xfId="28032"/>
    <cellStyle name="Note 2 2 2 4 4 3 5" xfId="33222"/>
    <cellStyle name="Note 2 2 2 4 4 4" xfId="8041"/>
    <cellStyle name="Note 2 2 2 4 4 4 2" xfId="19980"/>
    <cellStyle name="Note 2 2 2 4 4 4 3" xfId="29686"/>
    <cellStyle name="Note 2 2 2 4 4 4 4" xfId="34230"/>
    <cellStyle name="Note 2 2 2 4 4 5" xfId="14090"/>
    <cellStyle name="Note 2 2 2 4 4 6" xfId="25108"/>
    <cellStyle name="Note 2 2 2 4 4 7" xfId="30912"/>
    <cellStyle name="Note 2 2 2 4 5" xfId="2437"/>
    <cellStyle name="Note 2 2 2 4 5 2" xfId="4913"/>
    <cellStyle name="Note 2 2 2 4 5 2 2" xfId="10803"/>
    <cellStyle name="Note 2 2 2 4 5 2 2 2" xfId="22742"/>
    <cellStyle name="Note 2 2 2 4 5 2 2 3" xfId="31794"/>
    <cellStyle name="Note 2 2 2 4 5 2 2 4" xfId="35692"/>
    <cellStyle name="Note 2 2 2 4 5 2 3" xfId="16852"/>
    <cellStyle name="Note 2 2 2 4 5 2 4" xfId="27214"/>
    <cellStyle name="Note 2 2 2 4 5 2 5" xfId="12308"/>
    <cellStyle name="Note 2 2 2 4 5 3" xfId="6017"/>
    <cellStyle name="Note 2 2 2 4 5 3 2" xfId="11907"/>
    <cellStyle name="Note 2 2 2 4 5 3 2 2" xfId="23846"/>
    <cellStyle name="Note 2 2 2 4 5 3 2 3" xfId="32898"/>
    <cellStyle name="Note 2 2 2 4 5 3 2 4" xfId="36796"/>
    <cellStyle name="Note 2 2 2 4 5 3 3" xfId="17956"/>
    <cellStyle name="Note 2 2 2 4 5 3 4" xfId="28318"/>
    <cellStyle name="Note 2 2 2 4 5 3 5" xfId="33508"/>
    <cellStyle name="Note 2 2 2 4 5 4" xfId="8327"/>
    <cellStyle name="Note 2 2 2 4 5 4 2" xfId="20266"/>
    <cellStyle name="Note 2 2 2 4 5 4 3" xfId="29972"/>
    <cellStyle name="Note 2 2 2 4 5 4 4" xfId="34516"/>
    <cellStyle name="Note 2 2 2 4 5 5" xfId="14376"/>
    <cellStyle name="Note 2 2 2 4 5 6" xfId="25394"/>
    <cellStyle name="Note 2 2 2 4 5 7" xfId="24645"/>
    <cellStyle name="Note 2 2 2 4 6" xfId="3122"/>
    <cellStyle name="Note 2 2 2 4 6 2" xfId="9012"/>
    <cellStyle name="Note 2 2 2 4 6 2 2" xfId="20951"/>
    <cellStyle name="Note 2 2 2 4 6 2 3" xfId="30446"/>
    <cellStyle name="Note 2 2 2 4 6 2 4" xfId="34791"/>
    <cellStyle name="Note 2 2 2 4 6 3" xfId="15061"/>
    <cellStyle name="Note 2 2 2 4 6 4" xfId="25866"/>
    <cellStyle name="Note 2 2 2 4 6 5" xfId="26264"/>
    <cellStyle name="Note 2 2 2 4 7" xfId="5116"/>
    <cellStyle name="Note 2 2 2 4 7 2" xfId="11006"/>
    <cellStyle name="Note 2 2 2 4 7 2 2" xfId="22945"/>
    <cellStyle name="Note 2 2 2 4 7 2 3" xfId="31997"/>
    <cellStyle name="Note 2 2 2 4 7 2 4" xfId="35895"/>
    <cellStyle name="Note 2 2 2 4 7 3" xfId="17055"/>
    <cellStyle name="Note 2 2 2 4 7 4" xfId="27417"/>
    <cellStyle name="Note 2 2 2 4 7 5" xfId="24035"/>
    <cellStyle name="Note 2 2 2 4 8" xfId="6704"/>
    <cellStyle name="Note 2 2 2 4 8 2" xfId="18643"/>
    <cellStyle name="Note 2 2 2 4 8 3" xfId="28795"/>
    <cellStyle name="Note 2 2 2 4 8 4" xfId="33783"/>
    <cellStyle name="Note 2 2 2 4 9" xfId="12585"/>
    <cellStyle name="Note 2 2 2 5" xfId="955"/>
    <cellStyle name="Note 2 2 2 5 10" xfId="24406"/>
    <cellStyle name="Note 2 2 2 5 11" xfId="30957"/>
    <cellStyle name="Note 2 2 2 5 2" xfId="1604"/>
    <cellStyle name="Note 2 2 2 5 2 2" xfId="2210"/>
    <cellStyle name="Note 2 2 2 5 2 2 2" xfId="4686"/>
    <cellStyle name="Note 2 2 2 5 2 2 2 2" xfId="10576"/>
    <cellStyle name="Note 2 2 2 5 2 2 2 2 2" xfId="22515"/>
    <cellStyle name="Note 2 2 2 5 2 2 2 2 3" xfId="31567"/>
    <cellStyle name="Note 2 2 2 5 2 2 2 2 4" xfId="35465"/>
    <cellStyle name="Note 2 2 2 5 2 2 2 3" xfId="16625"/>
    <cellStyle name="Note 2 2 2 5 2 2 2 4" xfId="26987"/>
    <cellStyle name="Note 2 2 2 5 2 2 2 5" xfId="26182"/>
    <cellStyle name="Note 2 2 2 5 2 2 3" xfId="5790"/>
    <cellStyle name="Note 2 2 2 5 2 2 3 2" xfId="11680"/>
    <cellStyle name="Note 2 2 2 5 2 2 3 2 2" xfId="23619"/>
    <cellStyle name="Note 2 2 2 5 2 2 3 2 3" xfId="32671"/>
    <cellStyle name="Note 2 2 2 5 2 2 3 2 4" xfId="36569"/>
    <cellStyle name="Note 2 2 2 5 2 2 3 3" xfId="17729"/>
    <cellStyle name="Note 2 2 2 5 2 2 3 4" xfId="28091"/>
    <cellStyle name="Note 2 2 2 5 2 2 3 5" xfId="33281"/>
    <cellStyle name="Note 2 2 2 5 2 2 4" xfId="8100"/>
    <cellStyle name="Note 2 2 2 5 2 2 4 2" xfId="20039"/>
    <cellStyle name="Note 2 2 2 5 2 2 4 3" xfId="29745"/>
    <cellStyle name="Note 2 2 2 5 2 2 4 4" xfId="34289"/>
    <cellStyle name="Note 2 2 2 5 2 2 5" xfId="14149"/>
    <cellStyle name="Note 2 2 2 5 2 2 6" xfId="25167"/>
    <cellStyle name="Note 2 2 2 5 2 2 7" xfId="28683"/>
    <cellStyle name="Note 2 2 2 5 2 3" xfId="2459"/>
    <cellStyle name="Note 2 2 2 5 2 3 2" xfId="4935"/>
    <cellStyle name="Note 2 2 2 5 2 3 2 2" xfId="10825"/>
    <cellStyle name="Note 2 2 2 5 2 3 2 2 2" xfId="22764"/>
    <cellStyle name="Note 2 2 2 5 2 3 2 2 3" xfId="31816"/>
    <cellStyle name="Note 2 2 2 5 2 3 2 2 4" xfId="35714"/>
    <cellStyle name="Note 2 2 2 5 2 3 2 3" xfId="16874"/>
    <cellStyle name="Note 2 2 2 5 2 3 2 4" xfId="27236"/>
    <cellStyle name="Note 2 2 2 5 2 3 2 5" xfId="29079"/>
    <cellStyle name="Note 2 2 2 5 2 3 3" xfId="6039"/>
    <cellStyle name="Note 2 2 2 5 2 3 3 2" xfId="11929"/>
    <cellStyle name="Note 2 2 2 5 2 3 3 2 2" xfId="23868"/>
    <cellStyle name="Note 2 2 2 5 2 3 3 2 3" xfId="32920"/>
    <cellStyle name="Note 2 2 2 5 2 3 3 2 4" xfId="36818"/>
    <cellStyle name="Note 2 2 2 5 2 3 3 3" xfId="17978"/>
    <cellStyle name="Note 2 2 2 5 2 3 3 4" xfId="28340"/>
    <cellStyle name="Note 2 2 2 5 2 3 3 5" xfId="33530"/>
    <cellStyle name="Note 2 2 2 5 2 3 4" xfId="8349"/>
    <cellStyle name="Note 2 2 2 5 2 3 4 2" xfId="20288"/>
    <cellStyle name="Note 2 2 2 5 2 3 4 3" xfId="29994"/>
    <cellStyle name="Note 2 2 2 5 2 3 4 4" xfId="34538"/>
    <cellStyle name="Note 2 2 2 5 2 3 5" xfId="14398"/>
    <cellStyle name="Note 2 2 2 5 2 3 6" xfId="25416"/>
    <cellStyle name="Note 2 2 2 5 2 3 7" xfId="26298"/>
    <cellStyle name="Note 2 2 2 5 2 4" xfId="4080"/>
    <cellStyle name="Note 2 2 2 5 2 4 2" xfId="9970"/>
    <cellStyle name="Note 2 2 2 5 2 4 2 2" xfId="21909"/>
    <cellStyle name="Note 2 2 2 5 2 4 2 3" xfId="30976"/>
    <cellStyle name="Note 2 2 2 5 2 4 2 4" xfId="34874"/>
    <cellStyle name="Note 2 2 2 5 2 4 3" xfId="16019"/>
    <cellStyle name="Note 2 2 2 5 2 4 4" xfId="26396"/>
    <cellStyle name="Note 2 2 2 5 2 4 5" xfId="24600"/>
    <cellStyle name="Note 2 2 2 5 2 5" xfId="5199"/>
    <cellStyle name="Note 2 2 2 5 2 5 2" xfId="11089"/>
    <cellStyle name="Note 2 2 2 5 2 5 2 2" xfId="23028"/>
    <cellStyle name="Note 2 2 2 5 2 5 2 3" xfId="32080"/>
    <cellStyle name="Note 2 2 2 5 2 5 2 4" xfId="35978"/>
    <cellStyle name="Note 2 2 2 5 2 5 3" xfId="17138"/>
    <cellStyle name="Note 2 2 2 5 2 5 4" xfId="27500"/>
    <cellStyle name="Note 2 2 2 5 2 5 5" xfId="29046"/>
    <cellStyle name="Note 2 2 2 5 2 6" xfId="13543"/>
    <cellStyle name="Note 2 2 2 5 3" xfId="2047"/>
    <cellStyle name="Note 2 2 2 5 3 2" xfId="4523"/>
    <cellStyle name="Note 2 2 2 5 3 2 2" xfId="10413"/>
    <cellStyle name="Note 2 2 2 5 3 2 2 2" xfId="22352"/>
    <cellStyle name="Note 2 2 2 5 3 2 2 3" xfId="31405"/>
    <cellStyle name="Note 2 2 2 5 3 2 2 4" xfId="35303"/>
    <cellStyle name="Note 2 2 2 5 3 2 3" xfId="16462"/>
    <cellStyle name="Note 2 2 2 5 3 2 4" xfId="26825"/>
    <cellStyle name="Note 2 2 2 5 3 2 5" xfId="24546"/>
    <cellStyle name="Note 2 2 2 5 3 3" xfId="5628"/>
    <cellStyle name="Note 2 2 2 5 3 3 2" xfId="11518"/>
    <cellStyle name="Note 2 2 2 5 3 3 2 2" xfId="23457"/>
    <cellStyle name="Note 2 2 2 5 3 3 2 3" xfId="32509"/>
    <cellStyle name="Note 2 2 2 5 3 3 2 4" xfId="36407"/>
    <cellStyle name="Note 2 2 2 5 3 3 3" xfId="17567"/>
    <cellStyle name="Note 2 2 2 5 3 3 4" xfId="27929"/>
    <cellStyle name="Note 2 2 2 5 3 3 5" xfId="33119"/>
    <cellStyle name="Note 2 2 2 5 3 4" xfId="7937"/>
    <cellStyle name="Note 2 2 2 5 3 4 2" xfId="19876"/>
    <cellStyle name="Note 2 2 2 5 3 4 3" xfId="29583"/>
    <cellStyle name="Note 2 2 2 5 3 4 4" xfId="34127"/>
    <cellStyle name="Note 2 2 2 5 3 5" xfId="13986"/>
    <cellStyle name="Note 2 2 2 5 3 6" xfId="25005"/>
    <cellStyle name="Note 2 2 2 5 3 7" xfId="29275"/>
    <cellStyle name="Note 2 2 2 5 4" xfId="2105"/>
    <cellStyle name="Note 2 2 2 5 4 2" xfId="4581"/>
    <cellStyle name="Note 2 2 2 5 4 2 2" xfId="10471"/>
    <cellStyle name="Note 2 2 2 5 4 2 2 2" xfId="22410"/>
    <cellStyle name="Note 2 2 2 5 4 2 2 3" xfId="31462"/>
    <cellStyle name="Note 2 2 2 5 4 2 2 4" xfId="35360"/>
    <cellStyle name="Note 2 2 2 5 4 2 3" xfId="16520"/>
    <cellStyle name="Note 2 2 2 5 4 2 4" xfId="26882"/>
    <cellStyle name="Note 2 2 2 5 4 2 5" xfId="30254"/>
    <cellStyle name="Note 2 2 2 5 4 3" xfId="5685"/>
    <cellStyle name="Note 2 2 2 5 4 3 2" xfId="11575"/>
    <cellStyle name="Note 2 2 2 5 4 3 2 2" xfId="23514"/>
    <cellStyle name="Note 2 2 2 5 4 3 2 3" xfId="32566"/>
    <cellStyle name="Note 2 2 2 5 4 3 2 4" xfId="36464"/>
    <cellStyle name="Note 2 2 2 5 4 3 3" xfId="17624"/>
    <cellStyle name="Note 2 2 2 5 4 3 4" xfId="27986"/>
    <cellStyle name="Note 2 2 2 5 4 3 5" xfId="33176"/>
    <cellStyle name="Note 2 2 2 5 4 4" xfId="7995"/>
    <cellStyle name="Note 2 2 2 5 4 4 2" xfId="19934"/>
    <cellStyle name="Note 2 2 2 5 4 4 3" xfId="29640"/>
    <cellStyle name="Note 2 2 2 5 4 4 4" xfId="34184"/>
    <cellStyle name="Note 2 2 2 5 4 5" xfId="14044"/>
    <cellStyle name="Note 2 2 2 5 4 6" xfId="25062"/>
    <cellStyle name="Note 2 2 2 5 4 7" xfId="28982"/>
    <cellStyle name="Note 2 2 2 5 5" xfId="2137"/>
    <cellStyle name="Note 2 2 2 5 5 2" xfId="4613"/>
    <cellStyle name="Note 2 2 2 5 5 2 2" xfId="10503"/>
    <cellStyle name="Note 2 2 2 5 5 2 2 2" xfId="22442"/>
    <cellStyle name="Note 2 2 2 5 5 2 2 3" xfId="31494"/>
    <cellStyle name="Note 2 2 2 5 5 2 2 4" xfId="35392"/>
    <cellStyle name="Note 2 2 2 5 5 2 3" xfId="16552"/>
    <cellStyle name="Note 2 2 2 5 5 2 4" xfId="26914"/>
    <cellStyle name="Note 2 2 2 5 5 2 5" xfId="30766"/>
    <cellStyle name="Note 2 2 2 5 5 3" xfId="5717"/>
    <cellStyle name="Note 2 2 2 5 5 3 2" xfId="11607"/>
    <cellStyle name="Note 2 2 2 5 5 3 2 2" xfId="23546"/>
    <cellStyle name="Note 2 2 2 5 5 3 2 3" xfId="32598"/>
    <cellStyle name="Note 2 2 2 5 5 3 2 4" xfId="36496"/>
    <cellStyle name="Note 2 2 2 5 5 3 3" xfId="17656"/>
    <cellStyle name="Note 2 2 2 5 5 3 4" xfId="28018"/>
    <cellStyle name="Note 2 2 2 5 5 3 5" xfId="33208"/>
    <cellStyle name="Note 2 2 2 5 5 4" xfId="8027"/>
    <cellStyle name="Note 2 2 2 5 5 4 2" xfId="19966"/>
    <cellStyle name="Note 2 2 2 5 5 4 3" xfId="29672"/>
    <cellStyle name="Note 2 2 2 5 5 4 4" xfId="34216"/>
    <cellStyle name="Note 2 2 2 5 5 5" xfId="14076"/>
    <cellStyle name="Note 2 2 2 5 5 6" xfId="25094"/>
    <cellStyle name="Note 2 2 2 5 5 7" xfId="24682"/>
    <cellStyle name="Note 2 2 2 5 6" xfId="3432"/>
    <cellStyle name="Note 2 2 2 5 6 2" xfId="9322"/>
    <cellStyle name="Note 2 2 2 5 6 2 2" xfId="21261"/>
    <cellStyle name="Note 2 2 2 5 6 2 3" xfId="30636"/>
    <cellStyle name="Note 2 2 2 5 6 2 4" xfId="34856"/>
    <cellStyle name="Note 2 2 2 5 6 3" xfId="15371"/>
    <cellStyle name="Note 2 2 2 5 6 4" xfId="26059"/>
    <cellStyle name="Note 2 2 2 5 6 5" xfId="24602"/>
    <cellStyle name="Note 2 2 2 5 7" xfId="5181"/>
    <cellStyle name="Note 2 2 2 5 7 2" xfId="11071"/>
    <cellStyle name="Note 2 2 2 5 7 2 2" xfId="23010"/>
    <cellStyle name="Note 2 2 2 5 7 2 3" xfId="32062"/>
    <cellStyle name="Note 2 2 2 5 7 2 4" xfId="35960"/>
    <cellStyle name="Note 2 2 2 5 7 3" xfId="17120"/>
    <cellStyle name="Note 2 2 2 5 7 4" xfId="27482"/>
    <cellStyle name="Note 2 2 2 5 7 5" xfId="28540"/>
    <cellStyle name="Note 2 2 2 5 8" xfId="7014"/>
    <cellStyle name="Note 2 2 2 5 8 2" xfId="18953"/>
    <cellStyle name="Note 2 2 2 5 8 3" xfId="28987"/>
    <cellStyle name="Note 2 2 2 5 8 4" xfId="33848"/>
    <cellStyle name="Note 2 2 2 5 9" xfId="12895"/>
    <cellStyle name="Note 2 2 2 6" xfId="1598"/>
    <cellStyle name="Note 2 2 2 6 2" xfId="2204"/>
    <cellStyle name="Note 2 2 2 6 2 2" xfId="4680"/>
    <cellStyle name="Note 2 2 2 6 2 2 2" xfId="10570"/>
    <cellStyle name="Note 2 2 2 6 2 2 2 2" xfId="22509"/>
    <cellStyle name="Note 2 2 2 6 2 2 2 3" xfId="31561"/>
    <cellStyle name="Note 2 2 2 6 2 2 2 4" xfId="35459"/>
    <cellStyle name="Note 2 2 2 6 2 2 3" xfId="16619"/>
    <cellStyle name="Note 2 2 2 6 2 2 4" xfId="26981"/>
    <cellStyle name="Note 2 2 2 6 2 2 5" xfId="24528"/>
    <cellStyle name="Note 2 2 2 6 2 3" xfId="5784"/>
    <cellStyle name="Note 2 2 2 6 2 3 2" xfId="11674"/>
    <cellStyle name="Note 2 2 2 6 2 3 2 2" xfId="23613"/>
    <cellStyle name="Note 2 2 2 6 2 3 2 3" xfId="32665"/>
    <cellStyle name="Note 2 2 2 6 2 3 2 4" xfId="36563"/>
    <cellStyle name="Note 2 2 2 6 2 3 3" xfId="17723"/>
    <cellStyle name="Note 2 2 2 6 2 3 4" xfId="28085"/>
    <cellStyle name="Note 2 2 2 6 2 3 5" xfId="33275"/>
    <cellStyle name="Note 2 2 2 6 2 4" xfId="8094"/>
    <cellStyle name="Note 2 2 2 6 2 4 2" xfId="20033"/>
    <cellStyle name="Note 2 2 2 6 2 4 3" xfId="29739"/>
    <cellStyle name="Note 2 2 2 6 2 4 4" xfId="34283"/>
    <cellStyle name="Note 2 2 2 6 2 5" xfId="14143"/>
    <cellStyle name="Note 2 2 2 6 2 6" xfId="25161"/>
    <cellStyle name="Note 2 2 2 6 2 7" xfId="25884"/>
    <cellStyle name="Note 2 2 2 6 3" xfId="2442"/>
    <cellStyle name="Note 2 2 2 6 3 2" xfId="4918"/>
    <cellStyle name="Note 2 2 2 6 3 2 2" xfId="10808"/>
    <cellStyle name="Note 2 2 2 6 3 2 2 2" xfId="22747"/>
    <cellStyle name="Note 2 2 2 6 3 2 2 3" xfId="31799"/>
    <cellStyle name="Note 2 2 2 6 3 2 2 4" xfId="35697"/>
    <cellStyle name="Note 2 2 2 6 3 2 3" xfId="16857"/>
    <cellStyle name="Note 2 2 2 6 3 2 4" xfId="27219"/>
    <cellStyle name="Note 2 2 2 6 3 2 5" xfId="30395"/>
    <cellStyle name="Note 2 2 2 6 3 3" xfId="6022"/>
    <cellStyle name="Note 2 2 2 6 3 3 2" xfId="11912"/>
    <cellStyle name="Note 2 2 2 6 3 3 2 2" xfId="23851"/>
    <cellStyle name="Note 2 2 2 6 3 3 2 3" xfId="32903"/>
    <cellStyle name="Note 2 2 2 6 3 3 2 4" xfId="36801"/>
    <cellStyle name="Note 2 2 2 6 3 3 3" xfId="17961"/>
    <cellStyle name="Note 2 2 2 6 3 3 4" xfId="28323"/>
    <cellStyle name="Note 2 2 2 6 3 3 5" xfId="33513"/>
    <cellStyle name="Note 2 2 2 6 3 4" xfId="8332"/>
    <cellStyle name="Note 2 2 2 6 3 4 2" xfId="20271"/>
    <cellStyle name="Note 2 2 2 6 3 4 3" xfId="29977"/>
    <cellStyle name="Note 2 2 2 6 3 4 4" xfId="34521"/>
    <cellStyle name="Note 2 2 2 6 3 5" xfId="14381"/>
    <cellStyle name="Note 2 2 2 6 3 6" xfId="25399"/>
    <cellStyle name="Note 2 2 2 6 3 7" xfId="30878"/>
    <cellStyle name="Note 2 2 2 6 4" xfId="4074"/>
    <cellStyle name="Note 2 2 2 6 4 2" xfId="9964"/>
    <cellStyle name="Note 2 2 2 6 4 2 2" xfId="21903"/>
    <cellStyle name="Note 2 2 2 6 4 2 3" xfId="30970"/>
    <cellStyle name="Note 2 2 2 6 4 2 4" xfId="34868"/>
    <cellStyle name="Note 2 2 2 6 4 3" xfId="16013"/>
    <cellStyle name="Note 2 2 2 6 4 4" xfId="26390"/>
    <cellStyle name="Note 2 2 2 6 4 5" xfId="28692"/>
    <cellStyle name="Note 2 2 2 6 5" xfId="5193"/>
    <cellStyle name="Note 2 2 2 6 5 2" xfId="11083"/>
    <cellStyle name="Note 2 2 2 6 5 2 2" xfId="23022"/>
    <cellStyle name="Note 2 2 2 6 5 2 3" xfId="32074"/>
    <cellStyle name="Note 2 2 2 6 5 2 4" xfId="35972"/>
    <cellStyle name="Note 2 2 2 6 5 3" xfId="17132"/>
    <cellStyle name="Note 2 2 2 6 5 4" xfId="27494"/>
    <cellStyle name="Note 2 2 2 6 5 5" xfId="26120"/>
    <cellStyle name="Note 2 2 2 6 6" xfId="13537"/>
    <cellStyle name="Note 2 2 2 7" xfId="1804"/>
    <cellStyle name="Note 2 2 2 7 2" xfId="4280"/>
    <cellStyle name="Note 2 2 2 7 2 2" xfId="10170"/>
    <cellStyle name="Note 2 2 2 7 2 2 2" xfId="22109"/>
    <cellStyle name="Note 2 2 2 7 2 2 3" xfId="31162"/>
    <cellStyle name="Note 2 2 2 7 2 2 4" xfId="35060"/>
    <cellStyle name="Note 2 2 2 7 2 3" xfId="16219"/>
    <cellStyle name="Note 2 2 2 7 2 4" xfId="26582"/>
    <cellStyle name="Note 2 2 2 7 2 5" xfId="12095"/>
    <cellStyle name="Note 2 2 2 7 3" xfId="5385"/>
    <cellStyle name="Note 2 2 2 7 3 2" xfId="11275"/>
    <cellStyle name="Note 2 2 2 7 3 2 2" xfId="23214"/>
    <cellStyle name="Note 2 2 2 7 3 2 3" xfId="32266"/>
    <cellStyle name="Note 2 2 2 7 3 2 4" xfId="36164"/>
    <cellStyle name="Note 2 2 2 7 3 3" xfId="17324"/>
    <cellStyle name="Note 2 2 2 7 3 4" xfId="27686"/>
    <cellStyle name="Note 2 2 2 7 3 5" xfId="12319"/>
    <cellStyle name="Note 2 2 2 7 4" xfId="7694"/>
    <cellStyle name="Note 2 2 2 7 4 2" xfId="19633"/>
    <cellStyle name="Note 2 2 2 7 4 3" xfId="29340"/>
    <cellStyle name="Note 2 2 2 7 4 4" xfId="33884"/>
    <cellStyle name="Note 2 2 2 7 5" xfId="13743"/>
    <cellStyle name="Note 2 2 2 7 6" xfId="24762"/>
    <cellStyle name="Note 2 2 2 7 7" xfId="26376"/>
    <cellStyle name="Note 2 2 2 8" xfId="2422"/>
    <cellStyle name="Note 2 2 2 8 2" xfId="4898"/>
    <cellStyle name="Note 2 2 2 8 2 2" xfId="10788"/>
    <cellStyle name="Note 2 2 2 8 2 2 2" xfId="22727"/>
    <cellStyle name="Note 2 2 2 8 2 2 3" xfId="31779"/>
    <cellStyle name="Note 2 2 2 8 2 2 4" xfId="35677"/>
    <cellStyle name="Note 2 2 2 8 2 3" xfId="16837"/>
    <cellStyle name="Note 2 2 2 8 2 4" xfId="27199"/>
    <cellStyle name="Note 2 2 2 8 2 5" xfId="25673"/>
    <cellStyle name="Note 2 2 2 8 3" xfId="6002"/>
    <cellStyle name="Note 2 2 2 8 3 2" xfId="11892"/>
    <cellStyle name="Note 2 2 2 8 3 2 2" xfId="23831"/>
    <cellStyle name="Note 2 2 2 8 3 2 3" xfId="32883"/>
    <cellStyle name="Note 2 2 2 8 3 2 4" xfId="36781"/>
    <cellStyle name="Note 2 2 2 8 3 3" xfId="17941"/>
    <cellStyle name="Note 2 2 2 8 3 4" xfId="28303"/>
    <cellStyle name="Note 2 2 2 8 3 5" xfId="33493"/>
    <cellStyle name="Note 2 2 2 8 4" xfId="8312"/>
    <cellStyle name="Note 2 2 2 8 4 2" xfId="20251"/>
    <cellStyle name="Note 2 2 2 8 4 3" xfId="29957"/>
    <cellStyle name="Note 2 2 2 8 4 4" xfId="34501"/>
    <cellStyle name="Note 2 2 2 8 5" xfId="14361"/>
    <cellStyle name="Note 2 2 2 8 6" xfId="25379"/>
    <cellStyle name="Note 2 2 2 8 7" xfId="30630"/>
    <cellStyle name="Note 2 2 2 9" xfId="2444"/>
    <cellStyle name="Note 2 2 2 9 2" xfId="4920"/>
    <cellStyle name="Note 2 2 2 9 2 2" xfId="10810"/>
    <cellStyle name="Note 2 2 2 9 2 2 2" xfId="22749"/>
    <cellStyle name="Note 2 2 2 9 2 2 3" xfId="31801"/>
    <cellStyle name="Note 2 2 2 9 2 2 4" xfId="35699"/>
    <cellStyle name="Note 2 2 2 9 2 3" xfId="16859"/>
    <cellStyle name="Note 2 2 2 9 2 4" xfId="27221"/>
    <cellStyle name="Note 2 2 2 9 2 5" xfId="29080"/>
    <cellStyle name="Note 2 2 2 9 3" xfId="6024"/>
    <cellStyle name="Note 2 2 2 9 3 2" xfId="11914"/>
    <cellStyle name="Note 2 2 2 9 3 2 2" xfId="23853"/>
    <cellStyle name="Note 2 2 2 9 3 2 3" xfId="32905"/>
    <cellStyle name="Note 2 2 2 9 3 2 4" xfId="36803"/>
    <cellStyle name="Note 2 2 2 9 3 3" xfId="17963"/>
    <cellStyle name="Note 2 2 2 9 3 4" xfId="28325"/>
    <cellStyle name="Note 2 2 2 9 3 5" xfId="33515"/>
    <cellStyle name="Note 2 2 2 9 4" xfId="8334"/>
    <cellStyle name="Note 2 2 2 9 4 2" xfId="20273"/>
    <cellStyle name="Note 2 2 2 9 4 3" xfId="29979"/>
    <cellStyle name="Note 2 2 2 9 4 4" xfId="34523"/>
    <cellStyle name="Note 2 2 2 9 5" xfId="14383"/>
    <cellStyle name="Note 2 2 2 9 6" xfId="25401"/>
    <cellStyle name="Note 2 2 2 9 7" xfId="24646"/>
    <cellStyle name="Note 2 2 3" xfId="152"/>
    <cellStyle name="Note 2 2 3 10" xfId="2702"/>
    <cellStyle name="Note 2 2 3 10 2" xfId="8592"/>
    <cellStyle name="Note 2 2 3 10 2 2" xfId="20531"/>
    <cellStyle name="Note 2 2 3 10 2 3" xfId="30200"/>
    <cellStyle name="Note 2 2 3 10 2 4" xfId="34708"/>
    <cellStyle name="Note 2 2 3 10 3" xfId="14641"/>
    <cellStyle name="Note 2 2 3 10 4" xfId="25621"/>
    <cellStyle name="Note 2 2 3 10 5" xfId="28505"/>
    <cellStyle name="Note 2 2 3 11" xfId="6284"/>
    <cellStyle name="Note 2 2 3 11 2" xfId="18223"/>
    <cellStyle name="Note 2 2 3 11 3" xfId="28546"/>
    <cellStyle name="Note 2 2 3 11 4" xfId="33700"/>
    <cellStyle name="Note 2 2 3 2" xfId="266"/>
    <cellStyle name="Note 2 2 3 2 2" xfId="742"/>
    <cellStyle name="Note 2 2 3 2 2 10" xfId="24265"/>
    <cellStyle name="Note 2 2 3 2 2 11" xfId="30192"/>
    <cellStyle name="Note 2 2 3 2 2 2" xfId="1607"/>
    <cellStyle name="Note 2 2 3 2 2 2 2" xfId="2213"/>
    <cellStyle name="Note 2 2 3 2 2 2 2 2" xfId="4689"/>
    <cellStyle name="Note 2 2 3 2 2 2 2 2 2" xfId="10579"/>
    <cellStyle name="Note 2 2 3 2 2 2 2 2 2 2" xfId="22518"/>
    <cellStyle name="Note 2 2 3 2 2 2 2 2 2 3" xfId="31570"/>
    <cellStyle name="Note 2 2 3 2 2 2 2 2 2 4" xfId="35468"/>
    <cellStyle name="Note 2 2 3 2 2 2 2 2 3" xfId="16628"/>
    <cellStyle name="Note 2 2 3 2 2 2 2 2 4" xfId="26990"/>
    <cellStyle name="Note 2 2 3 2 2 2 2 2 5" xfId="24130"/>
    <cellStyle name="Note 2 2 3 2 2 2 2 3" xfId="5793"/>
    <cellStyle name="Note 2 2 3 2 2 2 2 3 2" xfId="11683"/>
    <cellStyle name="Note 2 2 3 2 2 2 2 3 2 2" xfId="23622"/>
    <cellStyle name="Note 2 2 3 2 2 2 2 3 2 3" xfId="32674"/>
    <cellStyle name="Note 2 2 3 2 2 2 2 3 2 4" xfId="36572"/>
    <cellStyle name="Note 2 2 3 2 2 2 2 3 3" xfId="17732"/>
    <cellStyle name="Note 2 2 3 2 2 2 2 3 4" xfId="28094"/>
    <cellStyle name="Note 2 2 3 2 2 2 2 3 5" xfId="33284"/>
    <cellStyle name="Note 2 2 3 2 2 2 2 4" xfId="8103"/>
    <cellStyle name="Note 2 2 3 2 2 2 2 4 2" xfId="20042"/>
    <cellStyle name="Note 2 2 3 2 2 2 2 4 3" xfId="29748"/>
    <cellStyle name="Note 2 2 3 2 2 2 2 4 4" xfId="34292"/>
    <cellStyle name="Note 2 2 3 2 2 2 2 5" xfId="14152"/>
    <cellStyle name="Note 2 2 3 2 2 2 2 6" xfId="25170"/>
    <cellStyle name="Note 2 2 3 2 2 2 2 7" xfId="29252"/>
    <cellStyle name="Note 2 2 3 2 2 2 3" xfId="2462"/>
    <cellStyle name="Note 2 2 3 2 2 2 3 2" xfId="4938"/>
    <cellStyle name="Note 2 2 3 2 2 2 3 2 2" xfId="10828"/>
    <cellStyle name="Note 2 2 3 2 2 2 3 2 2 2" xfId="22767"/>
    <cellStyle name="Note 2 2 3 2 2 2 3 2 2 3" xfId="31819"/>
    <cellStyle name="Note 2 2 3 2 2 2 3 2 2 4" xfId="35717"/>
    <cellStyle name="Note 2 2 3 2 2 2 3 2 3" xfId="16877"/>
    <cellStyle name="Note 2 2 3 2 2 2 3 2 4" xfId="27239"/>
    <cellStyle name="Note 2 2 3 2 2 2 3 2 5" xfId="24498"/>
    <cellStyle name="Note 2 2 3 2 2 2 3 3" xfId="6042"/>
    <cellStyle name="Note 2 2 3 2 2 2 3 3 2" xfId="11932"/>
    <cellStyle name="Note 2 2 3 2 2 2 3 3 2 2" xfId="23871"/>
    <cellStyle name="Note 2 2 3 2 2 2 3 3 2 3" xfId="32923"/>
    <cellStyle name="Note 2 2 3 2 2 2 3 3 2 4" xfId="36821"/>
    <cellStyle name="Note 2 2 3 2 2 2 3 3 3" xfId="17981"/>
    <cellStyle name="Note 2 2 3 2 2 2 3 3 4" xfId="28343"/>
    <cellStyle name="Note 2 2 3 2 2 2 3 3 5" xfId="33533"/>
    <cellStyle name="Note 2 2 3 2 2 2 3 4" xfId="8352"/>
    <cellStyle name="Note 2 2 3 2 2 2 3 4 2" xfId="20291"/>
    <cellStyle name="Note 2 2 3 2 2 2 3 4 3" xfId="29997"/>
    <cellStyle name="Note 2 2 3 2 2 2 3 4 4" xfId="34541"/>
    <cellStyle name="Note 2 2 3 2 2 2 3 5" xfId="14401"/>
    <cellStyle name="Note 2 2 3 2 2 2 3 6" xfId="25419"/>
    <cellStyle name="Note 2 2 3 2 2 2 3 7" xfId="24140"/>
    <cellStyle name="Note 2 2 3 2 2 2 4" xfId="4083"/>
    <cellStyle name="Note 2 2 3 2 2 2 4 2" xfId="9973"/>
    <cellStyle name="Note 2 2 3 2 2 2 4 2 2" xfId="21912"/>
    <cellStyle name="Note 2 2 3 2 2 2 4 2 3" xfId="30979"/>
    <cellStyle name="Note 2 2 3 2 2 2 4 2 4" xfId="34877"/>
    <cellStyle name="Note 2 2 3 2 2 2 4 3" xfId="16022"/>
    <cellStyle name="Note 2 2 3 2 2 2 4 4" xfId="26399"/>
    <cellStyle name="Note 2 2 3 2 2 2 4 5" xfId="26005"/>
    <cellStyle name="Note 2 2 3 2 2 2 5" xfId="5202"/>
    <cellStyle name="Note 2 2 3 2 2 2 5 2" xfId="11092"/>
    <cellStyle name="Note 2 2 3 2 2 2 5 2 2" xfId="23031"/>
    <cellStyle name="Note 2 2 3 2 2 2 5 2 3" xfId="32083"/>
    <cellStyle name="Note 2 2 3 2 2 2 5 2 4" xfId="35981"/>
    <cellStyle name="Note 2 2 3 2 2 2 5 3" xfId="17141"/>
    <cellStyle name="Note 2 2 3 2 2 2 5 4" xfId="27503"/>
    <cellStyle name="Note 2 2 3 2 2 2 5 5" xfId="24465"/>
    <cellStyle name="Note 2 2 3 2 2 2 6" xfId="13546"/>
    <cellStyle name="Note 2 2 3 2 2 3" xfId="1967"/>
    <cellStyle name="Note 2 2 3 2 2 3 2" xfId="4443"/>
    <cellStyle name="Note 2 2 3 2 2 3 2 2" xfId="10333"/>
    <cellStyle name="Note 2 2 3 2 2 3 2 2 2" xfId="22272"/>
    <cellStyle name="Note 2 2 3 2 2 3 2 2 3" xfId="31325"/>
    <cellStyle name="Note 2 2 3 2 2 3 2 2 4" xfId="35223"/>
    <cellStyle name="Note 2 2 3 2 2 3 2 3" xfId="16382"/>
    <cellStyle name="Note 2 2 3 2 2 3 2 4" xfId="26745"/>
    <cellStyle name="Note 2 2 3 2 2 3 2 5" xfId="26206"/>
    <cellStyle name="Note 2 2 3 2 2 3 3" xfId="5548"/>
    <cellStyle name="Note 2 2 3 2 2 3 3 2" xfId="11438"/>
    <cellStyle name="Note 2 2 3 2 2 3 3 2 2" xfId="23377"/>
    <cellStyle name="Note 2 2 3 2 2 3 3 2 3" xfId="32429"/>
    <cellStyle name="Note 2 2 3 2 2 3 3 2 4" xfId="36327"/>
    <cellStyle name="Note 2 2 3 2 2 3 3 3" xfId="17487"/>
    <cellStyle name="Note 2 2 3 2 2 3 3 4" xfId="27849"/>
    <cellStyle name="Note 2 2 3 2 2 3 3 5" xfId="25577"/>
    <cellStyle name="Note 2 2 3 2 2 3 4" xfId="7857"/>
    <cellStyle name="Note 2 2 3 2 2 3 4 2" xfId="19796"/>
    <cellStyle name="Note 2 2 3 2 2 3 4 3" xfId="29503"/>
    <cellStyle name="Note 2 2 3 2 2 3 4 4" xfId="34047"/>
    <cellStyle name="Note 2 2 3 2 2 3 5" xfId="13906"/>
    <cellStyle name="Note 2 2 3 2 2 3 6" xfId="24925"/>
    <cellStyle name="Note 2 2 3 2 2 3 7" xfId="30411"/>
    <cellStyle name="Note 2 2 3 2 2 4" xfId="2125"/>
    <cellStyle name="Note 2 2 3 2 2 4 2" xfId="4601"/>
    <cellStyle name="Note 2 2 3 2 2 4 2 2" xfId="10491"/>
    <cellStyle name="Note 2 2 3 2 2 4 2 2 2" xfId="22430"/>
    <cellStyle name="Note 2 2 3 2 2 4 2 2 3" xfId="31482"/>
    <cellStyle name="Note 2 2 3 2 2 4 2 2 4" xfId="35380"/>
    <cellStyle name="Note 2 2 3 2 2 4 2 3" xfId="16540"/>
    <cellStyle name="Note 2 2 3 2 2 4 2 4" xfId="26902"/>
    <cellStyle name="Note 2 2 3 2 2 4 2 5" xfId="28746"/>
    <cellStyle name="Note 2 2 3 2 2 4 3" xfId="5705"/>
    <cellStyle name="Note 2 2 3 2 2 4 3 2" xfId="11595"/>
    <cellStyle name="Note 2 2 3 2 2 4 3 2 2" xfId="23534"/>
    <cellStyle name="Note 2 2 3 2 2 4 3 2 3" xfId="32586"/>
    <cellStyle name="Note 2 2 3 2 2 4 3 2 4" xfId="36484"/>
    <cellStyle name="Note 2 2 3 2 2 4 3 3" xfId="17644"/>
    <cellStyle name="Note 2 2 3 2 2 4 3 4" xfId="28006"/>
    <cellStyle name="Note 2 2 3 2 2 4 3 5" xfId="33196"/>
    <cellStyle name="Note 2 2 3 2 2 4 4" xfId="8015"/>
    <cellStyle name="Note 2 2 3 2 2 4 4 2" xfId="19954"/>
    <cellStyle name="Note 2 2 3 2 2 4 4 3" xfId="29660"/>
    <cellStyle name="Note 2 2 3 2 2 4 4 4" xfId="34204"/>
    <cellStyle name="Note 2 2 3 2 2 4 5" xfId="14064"/>
    <cellStyle name="Note 2 2 3 2 2 4 6" xfId="25082"/>
    <cellStyle name="Note 2 2 3 2 2 4 7" xfId="29264"/>
    <cellStyle name="Note 2 2 3 2 2 5" xfId="1975"/>
    <cellStyle name="Note 2 2 3 2 2 5 2" xfId="4451"/>
    <cellStyle name="Note 2 2 3 2 2 5 2 2" xfId="10341"/>
    <cellStyle name="Note 2 2 3 2 2 5 2 2 2" xfId="22280"/>
    <cellStyle name="Note 2 2 3 2 2 5 2 2 3" xfId="31333"/>
    <cellStyle name="Note 2 2 3 2 2 5 2 2 4" xfId="35231"/>
    <cellStyle name="Note 2 2 3 2 2 5 2 3" xfId="16390"/>
    <cellStyle name="Note 2 2 3 2 2 5 2 4" xfId="26753"/>
    <cellStyle name="Note 2 2 3 2 2 5 2 5" xfId="24558"/>
    <cellStyle name="Note 2 2 3 2 2 5 3" xfId="5556"/>
    <cellStyle name="Note 2 2 3 2 2 5 3 2" xfId="11446"/>
    <cellStyle name="Note 2 2 3 2 2 5 3 2 2" xfId="23385"/>
    <cellStyle name="Note 2 2 3 2 2 5 3 2 3" xfId="32437"/>
    <cellStyle name="Note 2 2 3 2 2 5 3 2 4" xfId="36335"/>
    <cellStyle name="Note 2 2 3 2 2 5 3 3" xfId="17495"/>
    <cellStyle name="Note 2 2 3 2 2 5 3 4" xfId="27857"/>
    <cellStyle name="Note 2 2 3 2 2 5 3 5" xfId="24157"/>
    <cellStyle name="Note 2 2 3 2 2 5 4" xfId="7865"/>
    <cellStyle name="Note 2 2 3 2 2 5 4 2" xfId="19804"/>
    <cellStyle name="Note 2 2 3 2 2 5 4 3" xfId="29511"/>
    <cellStyle name="Note 2 2 3 2 2 5 4 4" xfId="34055"/>
    <cellStyle name="Note 2 2 3 2 2 5 5" xfId="13914"/>
    <cellStyle name="Note 2 2 3 2 2 5 6" xfId="24933"/>
    <cellStyle name="Note 2 2 3 2 2 5 7" xfId="30312"/>
    <cellStyle name="Note 2 2 3 2 2 6" xfId="3219"/>
    <cellStyle name="Note 2 2 3 2 2 6 2" xfId="9109"/>
    <cellStyle name="Note 2 2 3 2 2 6 2 2" xfId="21048"/>
    <cellStyle name="Note 2 2 3 2 2 6 2 3" xfId="30498"/>
    <cellStyle name="Note 2 2 3 2 2 6 2 4" xfId="34811"/>
    <cellStyle name="Note 2 2 3 2 2 6 3" xfId="15158"/>
    <cellStyle name="Note 2 2 3 2 2 6 4" xfId="25918"/>
    <cellStyle name="Note 2 2 3 2 2 6 5" xfId="24250"/>
    <cellStyle name="Note 2 2 3 2 2 7" xfId="5136"/>
    <cellStyle name="Note 2 2 3 2 2 7 2" xfId="11026"/>
    <cellStyle name="Note 2 2 3 2 2 7 2 2" xfId="22965"/>
    <cellStyle name="Note 2 2 3 2 2 7 2 3" xfId="32017"/>
    <cellStyle name="Note 2 2 3 2 2 7 2 4" xfId="35915"/>
    <cellStyle name="Note 2 2 3 2 2 7 3" xfId="17075"/>
    <cellStyle name="Note 2 2 3 2 2 7 4" xfId="27437"/>
    <cellStyle name="Note 2 2 3 2 2 7 5" xfId="29053"/>
    <cellStyle name="Note 2 2 3 2 2 8" xfId="6801"/>
    <cellStyle name="Note 2 2 3 2 2 8 2" xfId="18740"/>
    <cellStyle name="Note 2 2 3 2 2 8 3" xfId="28847"/>
    <cellStyle name="Note 2 2 3 2 2 8 4" xfId="33803"/>
    <cellStyle name="Note 2 2 3 2 2 9" xfId="12682"/>
    <cellStyle name="Note 2 2 3 2 3" xfId="1606"/>
    <cellStyle name="Note 2 2 3 2 3 2" xfId="2212"/>
    <cellStyle name="Note 2 2 3 2 3 2 2" xfId="4688"/>
    <cellStyle name="Note 2 2 3 2 3 2 2 2" xfId="10578"/>
    <cellStyle name="Note 2 2 3 2 3 2 2 2 2" xfId="22517"/>
    <cellStyle name="Note 2 2 3 2 3 2 2 2 3" xfId="31569"/>
    <cellStyle name="Note 2 2 3 2 3 2 2 2 4" xfId="35467"/>
    <cellStyle name="Note 2 2 3 2 3 2 2 3" xfId="16627"/>
    <cellStyle name="Note 2 2 3 2 3 2 2 4" xfId="26989"/>
    <cellStyle name="Note 2 2 3 2 3 2 2 5" xfId="24374"/>
    <cellStyle name="Note 2 2 3 2 3 2 3" xfId="5792"/>
    <cellStyle name="Note 2 2 3 2 3 2 3 2" xfId="11682"/>
    <cellStyle name="Note 2 2 3 2 3 2 3 2 2" xfId="23621"/>
    <cellStyle name="Note 2 2 3 2 3 2 3 2 3" xfId="32673"/>
    <cellStyle name="Note 2 2 3 2 3 2 3 2 4" xfId="36571"/>
    <cellStyle name="Note 2 2 3 2 3 2 3 3" xfId="17731"/>
    <cellStyle name="Note 2 2 3 2 3 2 3 4" xfId="28093"/>
    <cellStyle name="Note 2 2 3 2 3 2 3 5" xfId="33283"/>
    <cellStyle name="Note 2 2 3 2 3 2 4" xfId="8102"/>
    <cellStyle name="Note 2 2 3 2 3 2 4 2" xfId="20041"/>
    <cellStyle name="Note 2 2 3 2 3 2 4 3" xfId="29747"/>
    <cellStyle name="Note 2 2 3 2 3 2 4 4" xfId="34291"/>
    <cellStyle name="Note 2 2 3 2 3 2 5" xfId="14151"/>
    <cellStyle name="Note 2 2 3 2 3 2 6" xfId="25169"/>
    <cellStyle name="Note 2 2 3 2 3 2 7" xfId="25755"/>
    <cellStyle name="Note 2 2 3 2 3 3" xfId="2461"/>
    <cellStyle name="Note 2 2 3 2 3 3 2" xfId="4937"/>
    <cellStyle name="Note 2 2 3 2 3 3 2 2" xfId="10827"/>
    <cellStyle name="Note 2 2 3 2 3 3 2 2 2" xfId="22766"/>
    <cellStyle name="Note 2 2 3 2 3 3 2 2 3" xfId="31818"/>
    <cellStyle name="Note 2 2 3 2 3 3 2 2 4" xfId="35716"/>
    <cellStyle name="Note 2 2 3 2 3 3 2 3" xfId="16876"/>
    <cellStyle name="Note 2 2 3 2 3 3 2 4" xfId="27238"/>
    <cellStyle name="Note 2 2 3 2 3 3 2 5" xfId="26151"/>
    <cellStyle name="Note 2 2 3 2 3 3 3" xfId="6041"/>
    <cellStyle name="Note 2 2 3 2 3 3 3 2" xfId="11931"/>
    <cellStyle name="Note 2 2 3 2 3 3 3 2 2" xfId="23870"/>
    <cellStyle name="Note 2 2 3 2 3 3 3 2 3" xfId="32922"/>
    <cellStyle name="Note 2 2 3 2 3 3 3 2 4" xfId="36820"/>
    <cellStyle name="Note 2 2 3 2 3 3 3 3" xfId="17980"/>
    <cellStyle name="Note 2 2 3 2 3 3 3 4" xfId="28342"/>
    <cellStyle name="Note 2 2 3 2 3 3 3 5" xfId="33532"/>
    <cellStyle name="Note 2 2 3 2 3 3 4" xfId="8351"/>
    <cellStyle name="Note 2 2 3 2 3 3 4 2" xfId="20290"/>
    <cellStyle name="Note 2 2 3 2 3 3 4 3" xfId="29996"/>
    <cellStyle name="Note 2 2 3 2 3 3 4 4" xfId="34540"/>
    <cellStyle name="Note 2 2 3 2 3 3 5" xfId="14400"/>
    <cellStyle name="Note 2 2 3 2 3 3 6" xfId="25418"/>
    <cellStyle name="Note 2 2 3 2 3 3 7" xfId="24385"/>
    <cellStyle name="Note 2 2 3 2 3 4" xfId="4082"/>
    <cellStyle name="Note 2 2 3 2 3 4 2" xfId="9972"/>
    <cellStyle name="Note 2 2 3 2 3 4 2 2" xfId="21911"/>
    <cellStyle name="Note 2 2 3 2 3 4 2 3" xfId="30978"/>
    <cellStyle name="Note 2 2 3 2 3 4 2 4" xfId="34876"/>
    <cellStyle name="Note 2 2 3 2 3 4 3" xfId="16021"/>
    <cellStyle name="Note 2 2 3 2 3 4 4" xfId="26398"/>
    <cellStyle name="Note 2 2 3 2 3 4 5" xfId="30584"/>
    <cellStyle name="Note 2 2 3 2 3 5" xfId="5201"/>
    <cellStyle name="Note 2 2 3 2 3 5 2" xfId="11091"/>
    <cellStyle name="Note 2 2 3 2 3 5 2 2" xfId="23030"/>
    <cellStyle name="Note 2 2 3 2 3 5 2 3" xfId="32082"/>
    <cellStyle name="Note 2 2 3 2 3 5 2 4" xfId="35980"/>
    <cellStyle name="Note 2 2 3 2 3 5 3" xfId="17140"/>
    <cellStyle name="Note 2 2 3 2 3 5 4" xfId="27502"/>
    <cellStyle name="Note 2 2 3 2 3 5 5" xfId="26118"/>
    <cellStyle name="Note 2 2 3 2 3 6" xfId="13545"/>
    <cellStyle name="Note 2 2 3 2 4" xfId="1949"/>
    <cellStyle name="Note 2 2 3 2 4 2" xfId="4425"/>
    <cellStyle name="Note 2 2 3 2 4 2 2" xfId="10315"/>
    <cellStyle name="Note 2 2 3 2 4 2 2 2" xfId="22254"/>
    <cellStyle name="Note 2 2 3 2 4 2 2 3" xfId="31307"/>
    <cellStyle name="Note 2 2 3 2 4 2 2 4" xfId="35205"/>
    <cellStyle name="Note 2 2 3 2 4 2 3" xfId="16364"/>
    <cellStyle name="Note 2 2 3 2 4 2 4" xfId="26727"/>
    <cellStyle name="Note 2 2 3 2 4 2 5" xfId="30790"/>
    <cellStyle name="Note 2 2 3 2 4 3" xfId="5530"/>
    <cellStyle name="Note 2 2 3 2 4 3 2" xfId="11420"/>
    <cellStyle name="Note 2 2 3 2 4 3 2 2" xfId="23359"/>
    <cellStyle name="Note 2 2 3 2 4 3 2 3" xfId="32411"/>
    <cellStyle name="Note 2 2 3 2 4 3 2 4" xfId="36309"/>
    <cellStyle name="Note 2 2 3 2 4 3 3" xfId="17469"/>
    <cellStyle name="Note 2 2 3 2 4 3 4" xfId="27831"/>
    <cellStyle name="Note 2 2 3 2 4 3 5" xfId="25671"/>
    <cellStyle name="Note 2 2 3 2 4 4" xfId="7839"/>
    <cellStyle name="Note 2 2 3 2 4 4 2" xfId="19778"/>
    <cellStyle name="Note 2 2 3 2 4 4 3" xfId="29485"/>
    <cellStyle name="Note 2 2 3 2 4 4 4" xfId="34029"/>
    <cellStyle name="Note 2 2 3 2 4 5" xfId="13888"/>
    <cellStyle name="Note 2 2 3 2 4 6" xfId="24907"/>
    <cellStyle name="Note 2 2 3 2 4 7" xfId="28838"/>
    <cellStyle name="Note 2 2 3 2 5" xfId="2402"/>
    <cellStyle name="Note 2 2 3 2 5 2" xfId="4878"/>
    <cellStyle name="Note 2 2 3 2 5 2 2" xfId="10768"/>
    <cellStyle name="Note 2 2 3 2 5 2 2 2" xfId="22707"/>
    <cellStyle name="Note 2 2 3 2 5 2 2 3" xfId="31759"/>
    <cellStyle name="Note 2 2 3 2 5 2 2 4" xfId="35657"/>
    <cellStyle name="Note 2 2 3 2 5 2 3" xfId="16817"/>
    <cellStyle name="Note 2 2 3 2 5 2 4" xfId="27179"/>
    <cellStyle name="Note 2 2 3 2 5 2 5" xfId="24506"/>
    <cellStyle name="Note 2 2 3 2 5 3" xfId="5982"/>
    <cellStyle name="Note 2 2 3 2 5 3 2" xfId="11872"/>
    <cellStyle name="Note 2 2 3 2 5 3 2 2" xfId="23811"/>
    <cellStyle name="Note 2 2 3 2 5 3 2 3" xfId="32863"/>
    <cellStyle name="Note 2 2 3 2 5 3 2 4" xfId="36761"/>
    <cellStyle name="Note 2 2 3 2 5 3 3" xfId="17921"/>
    <cellStyle name="Note 2 2 3 2 5 3 4" xfId="28283"/>
    <cellStyle name="Note 2 2 3 2 5 3 5" xfId="33473"/>
    <cellStyle name="Note 2 2 3 2 5 4" xfId="8292"/>
    <cellStyle name="Note 2 2 3 2 5 4 2" xfId="20231"/>
    <cellStyle name="Note 2 2 3 2 5 4 3" xfId="29937"/>
    <cellStyle name="Note 2 2 3 2 5 4 4" xfId="34481"/>
    <cellStyle name="Note 2 2 3 2 5 5" xfId="14341"/>
    <cellStyle name="Note 2 2 3 2 5 6" xfId="25359"/>
    <cellStyle name="Note 2 2 3 2 5 7" xfId="30881"/>
    <cellStyle name="Note 2 2 3 2 6" xfId="2013"/>
    <cellStyle name="Note 2 2 3 2 6 2" xfId="4489"/>
    <cellStyle name="Note 2 2 3 2 6 2 2" xfId="10379"/>
    <cellStyle name="Note 2 2 3 2 6 2 2 2" xfId="22318"/>
    <cellStyle name="Note 2 2 3 2 6 2 2 3" xfId="31371"/>
    <cellStyle name="Note 2 2 3 2 6 2 2 4" xfId="35269"/>
    <cellStyle name="Note 2 2 3 2 6 2 3" xfId="16428"/>
    <cellStyle name="Note 2 2 3 2 6 2 4" xfId="26791"/>
    <cellStyle name="Note 2 2 3 2 6 2 5" xfId="29120"/>
    <cellStyle name="Note 2 2 3 2 6 3" xfId="5594"/>
    <cellStyle name="Note 2 2 3 2 6 3 2" xfId="11484"/>
    <cellStyle name="Note 2 2 3 2 6 3 2 2" xfId="23423"/>
    <cellStyle name="Note 2 2 3 2 6 3 2 3" xfId="32475"/>
    <cellStyle name="Note 2 2 3 2 6 3 2 4" xfId="36373"/>
    <cellStyle name="Note 2 2 3 2 6 3 3" xfId="17533"/>
    <cellStyle name="Note 2 2 3 2 6 3 4" xfId="27895"/>
    <cellStyle name="Note 2 2 3 2 6 3 5" xfId="33085"/>
    <cellStyle name="Note 2 2 3 2 6 4" xfId="7903"/>
    <cellStyle name="Note 2 2 3 2 6 4 2" xfId="19842"/>
    <cellStyle name="Note 2 2 3 2 6 4 3" xfId="29549"/>
    <cellStyle name="Note 2 2 3 2 6 4 4" xfId="34093"/>
    <cellStyle name="Note 2 2 3 2 6 5" xfId="13952"/>
    <cellStyle name="Note 2 2 3 2 6 6" xfId="24971"/>
    <cellStyle name="Note 2 2 3 2 6 7" xfId="30593"/>
    <cellStyle name="Note 2 2 3 2 7" xfId="2813"/>
    <cellStyle name="Note 2 2 3 2 7 2" xfId="8703"/>
    <cellStyle name="Note 2 2 3 2 7 2 2" xfId="20642"/>
    <cellStyle name="Note 2 2 3 2 7 2 3" xfId="30258"/>
    <cellStyle name="Note 2 2 3 2 7 2 4" xfId="34732"/>
    <cellStyle name="Note 2 2 3 2 7 3" xfId="14752"/>
    <cellStyle name="Note 2 2 3 2 7 4" xfId="25678"/>
    <cellStyle name="Note 2 2 3 2 7 5" xfId="29198"/>
    <cellStyle name="Note 2 2 3 2 8" xfId="6395"/>
    <cellStyle name="Note 2 2 3 2 8 2" xfId="18334"/>
    <cellStyle name="Note 2 2 3 2 8 3" xfId="28604"/>
    <cellStyle name="Note 2 2 3 2 8 4" xfId="33724"/>
    <cellStyle name="Note 2 2 3 3" xfId="305"/>
    <cellStyle name="Note 2 2 3 3 2" xfId="781"/>
    <cellStyle name="Note 2 2 3 3 2 10" xfId="24290"/>
    <cellStyle name="Note 2 2 3 3 2 11" xfId="30959"/>
    <cellStyle name="Note 2 2 3 3 2 2" xfId="1609"/>
    <cellStyle name="Note 2 2 3 3 2 2 2" xfId="2215"/>
    <cellStyle name="Note 2 2 3 3 2 2 2 2" xfId="4691"/>
    <cellStyle name="Note 2 2 3 3 2 2 2 2 2" xfId="10581"/>
    <cellStyle name="Note 2 2 3 3 2 2 2 2 2 2" xfId="22520"/>
    <cellStyle name="Note 2 2 3 3 2 2 2 2 2 3" xfId="31572"/>
    <cellStyle name="Note 2 2 3 3 2 2 2 2 2 4" xfId="35470"/>
    <cellStyle name="Note 2 2 3 3 2 2 2 2 3" xfId="16630"/>
    <cellStyle name="Note 2 2 3 3 2 2 2 2 4" xfId="26992"/>
    <cellStyle name="Note 2 2 3 3 2 2 2 2 5" xfId="30357"/>
    <cellStyle name="Note 2 2 3 3 2 2 2 3" xfId="5795"/>
    <cellStyle name="Note 2 2 3 3 2 2 2 3 2" xfId="11685"/>
    <cellStyle name="Note 2 2 3 3 2 2 2 3 2 2" xfId="23624"/>
    <cellStyle name="Note 2 2 3 3 2 2 2 3 2 3" xfId="32676"/>
    <cellStyle name="Note 2 2 3 3 2 2 2 3 2 4" xfId="36574"/>
    <cellStyle name="Note 2 2 3 3 2 2 2 3 3" xfId="17734"/>
    <cellStyle name="Note 2 2 3 3 2 2 2 3 4" xfId="28096"/>
    <cellStyle name="Note 2 2 3 3 2 2 2 3 5" xfId="33286"/>
    <cellStyle name="Note 2 2 3 3 2 2 2 4" xfId="8105"/>
    <cellStyle name="Note 2 2 3 3 2 2 2 4 2" xfId="20044"/>
    <cellStyle name="Note 2 2 3 3 2 2 2 4 3" xfId="29750"/>
    <cellStyle name="Note 2 2 3 3 2 2 2 4 4" xfId="34294"/>
    <cellStyle name="Note 2 2 3 3 2 2 2 5" xfId="14154"/>
    <cellStyle name="Note 2 2 3 3 2 2 2 6" xfId="25172"/>
    <cellStyle name="Note 2 2 3 3 2 2 2 7" xfId="26327"/>
    <cellStyle name="Note 2 2 3 3 2 2 3" xfId="2464"/>
    <cellStyle name="Note 2 2 3 3 2 2 3 2" xfId="4940"/>
    <cellStyle name="Note 2 2 3 3 2 2 3 2 2" xfId="10830"/>
    <cellStyle name="Note 2 2 3 3 2 2 3 2 2 2" xfId="22769"/>
    <cellStyle name="Note 2 2 3 3 2 2 3 2 2 3" xfId="31821"/>
    <cellStyle name="Note 2 2 3 3 2 2 3 2 2 4" xfId="35719"/>
    <cellStyle name="Note 2 2 3 3 2 2 3 2 3" xfId="16879"/>
    <cellStyle name="Note 2 2 3 3 2 2 3 2 4" xfId="27241"/>
    <cellStyle name="Note 2 2 3 3 2 2 3 2 5" xfId="24056"/>
    <cellStyle name="Note 2 2 3 3 2 2 3 3" xfId="6044"/>
    <cellStyle name="Note 2 2 3 3 2 2 3 3 2" xfId="11934"/>
    <cellStyle name="Note 2 2 3 3 2 2 3 3 2 2" xfId="23873"/>
    <cellStyle name="Note 2 2 3 3 2 2 3 3 2 3" xfId="32925"/>
    <cellStyle name="Note 2 2 3 3 2 2 3 3 2 4" xfId="36823"/>
    <cellStyle name="Note 2 2 3 3 2 2 3 3 3" xfId="17983"/>
    <cellStyle name="Note 2 2 3 3 2 2 3 3 4" xfId="28345"/>
    <cellStyle name="Note 2 2 3 3 2 2 3 3 5" xfId="33535"/>
    <cellStyle name="Note 2 2 3 3 2 2 3 4" xfId="8354"/>
    <cellStyle name="Note 2 2 3 3 2 2 3 4 2" xfId="20293"/>
    <cellStyle name="Note 2 2 3 3 2 2 3 4 3" xfId="29999"/>
    <cellStyle name="Note 2 2 3 3 2 2 3 4 4" xfId="34543"/>
    <cellStyle name="Note 2 2 3 3 2 2 3 5" xfId="14403"/>
    <cellStyle name="Note 2 2 3 3 2 2 3 6" xfId="25421"/>
    <cellStyle name="Note 2 2 3 3 2 2 3 7" xfId="30367"/>
    <cellStyle name="Note 2 2 3 3 2 2 4" xfId="4085"/>
    <cellStyle name="Note 2 2 3 3 2 2 4 2" xfId="9975"/>
    <cellStyle name="Note 2 2 3 3 2 2 4 2 2" xfId="21914"/>
    <cellStyle name="Note 2 2 3 3 2 2 4 2 3" xfId="30981"/>
    <cellStyle name="Note 2 2 3 3 2 2 4 2 4" xfId="34879"/>
    <cellStyle name="Note 2 2 3 3 2 2 4 3" xfId="16024"/>
    <cellStyle name="Note 2 2 3 3 2 2 4 4" xfId="26401"/>
    <cellStyle name="Note 2 2 3 3 2 2 4 5" xfId="30831"/>
    <cellStyle name="Note 2 2 3 3 2 2 5" xfId="5204"/>
    <cellStyle name="Note 2 2 3 3 2 2 5 2" xfId="11094"/>
    <cellStyle name="Note 2 2 3 3 2 2 5 2 2" xfId="23033"/>
    <cellStyle name="Note 2 2 3 3 2 2 5 2 3" xfId="32085"/>
    <cellStyle name="Note 2 2 3 3 2 2 5 2 4" xfId="35983"/>
    <cellStyle name="Note 2 2 3 3 2 2 5 3" xfId="17143"/>
    <cellStyle name="Note 2 2 3 3 2 2 5 4" xfId="27505"/>
    <cellStyle name="Note 2 2 3 3 2 2 5 5" xfId="30563"/>
    <cellStyle name="Note 2 2 3 3 2 2 6" xfId="13548"/>
    <cellStyle name="Note 2 2 3 3 2 3" xfId="1997"/>
    <cellStyle name="Note 2 2 3 3 2 3 2" xfId="4473"/>
    <cellStyle name="Note 2 2 3 3 2 3 2 2" xfId="10363"/>
    <cellStyle name="Note 2 2 3 3 2 3 2 2 2" xfId="22302"/>
    <cellStyle name="Note 2 2 3 3 2 3 2 2 3" xfId="31355"/>
    <cellStyle name="Note 2 2 3 3 2 3 2 2 4" xfId="35253"/>
    <cellStyle name="Note 2 2 3 3 2 3 2 3" xfId="16412"/>
    <cellStyle name="Note 2 2 3 3 2 3 2 4" xfId="26775"/>
    <cellStyle name="Note 2 2 3 3 2 3 2 5" xfId="30784"/>
    <cellStyle name="Note 2 2 3 3 2 3 3" xfId="5578"/>
    <cellStyle name="Note 2 2 3 3 2 3 3 2" xfId="11468"/>
    <cellStyle name="Note 2 2 3 3 2 3 3 2 2" xfId="23407"/>
    <cellStyle name="Note 2 2 3 3 2 3 3 2 3" xfId="32459"/>
    <cellStyle name="Note 2 2 3 3 2 3 3 2 4" xfId="36357"/>
    <cellStyle name="Note 2 2 3 3 2 3 3 3" xfId="17517"/>
    <cellStyle name="Note 2 2 3 3 2 3 3 4" xfId="27879"/>
    <cellStyle name="Note 2 2 3 3 2 3 3 5" xfId="26070"/>
    <cellStyle name="Note 2 2 3 3 2 3 4" xfId="7887"/>
    <cellStyle name="Note 2 2 3 3 2 3 4 2" xfId="19826"/>
    <cellStyle name="Note 2 2 3 3 2 3 4 3" xfId="29533"/>
    <cellStyle name="Note 2 2 3 3 2 3 4 4" xfId="34077"/>
    <cellStyle name="Note 2 2 3 3 2 3 5" xfId="13936"/>
    <cellStyle name="Note 2 2 3 3 2 3 6" xfId="24955"/>
    <cellStyle name="Note 2 2 3 3 2 3 7" xfId="28822"/>
    <cellStyle name="Note 2 2 3 3 2 4" xfId="2071"/>
    <cellStyle name="Note 2 2 3 3 2 4 2" xfId="4547"/>
    <cellStyle name="Note 2 2 3 3 2 4 2 2" xfId="10437"/>
    <cellStyle name="Note 2 2 3 3 2 4 2 2 2" xfId="22376"/>
    <cellStyle name="Note 2 2 3 3 2 4 2 2 3" xfId="31428"/>
    <cellStyle name="Note 2 2 3 3 2 4 2 2 4" xfId="35326"/>
    <cellStyle name="Note 2 2 3 3 2 4 2 3" xfId="16486"/>
    <cellStyle name="Note 2 2 3 3 2 4 2 4" xfId="26848"/>
    <cellStyle name="Note 2 2 3 3 2 4 2 5" xfId="24112"/>
    <cellStyle name="Note 2 2 3 3 2 4 3" xfId="5651"/>
    <cellStyle name="Note 2 2 3 3 2 4 3 2" xfId="11541"/>
    <cellStyle name="Note 2 2 3 3 2 4 3 2 2" xfId="23480"/>
    <cellStyle name="Note 2 2 3 3 2 4 3 2 3" xfId="32532"/>
    <cellStyle name="Note 2 2 3 3 2 4 3 2 4" xfId="36430"/>
    <cellStyle name="Note 2 2 3 3 2 4 3 3" xfId="17590"/>
    <cellStyle name="Note 2 2 3 3 2 4 3 4" xfId="27952"/>
    <cellStyle name="Note 2 2 3 3 2 4 3 5" xfId="33142"/>
    <cellStyle name="Note 2 2 3 3 2 4 4" xfId="7961"/>
    <cellStyle name="Note 2 2 3 3 2 4 4 2" xfId="19900"/>
    <cellStyle name="Note 2 2 3 3 2 4 4 3" xfId="29606"/>
    <cellStyle name="Note 2 2 3 3 2 4 4 4" xfId="34150"/>
    <cellStyle name="Note 2 2 3 3 2 4 5" xfId="14010"/>
    <cellStyle name="Note 2 2 3 3 2 4 6" xfId="25028"/>
    <cellStyle name="Note 2 2 3 3 2 4 7" xfId="28508"/>
    <cellStyle name="Note 2 2 3 3 2 5" xfId="2126"/>
    <cellStyle name="Note 2 2 3 3 2 5 2" xfId="4602"/>
    <cellStyle name="Note 2 2 3 3 2 5 2 2" xfId="10492"/>
    <cellStyle name="Note 2 2 3 3 2 5 2 2 2" xfId="22431"/>
    <cellStyle name="Note 2 2 3 3 2 5 2 2 3" xfId="31483"/>
    <cellStyle name="Note 2 2 3 3 2 5 2 2 4" xfId="35381"/>
    <cellStyle name="Note 2 2 3 3 2 5 2 3" xfId="16541"/>
    <cellStyle name="Note 2 2 3 3 2 5 2 4" xfId="26903"/>
    <cellStyle name="Note 2 2 3 3 2 5 2 5" xfId="30397"/>
    <cellStyle name="Note 2 2 3 3 2 5 3" xfId="5706"/>
    <cellStyle name="Note 2 2 3 3 2 5 3 2" xfId="11596"/>
    <cellStyle name="Note 2 2 3 3 2 5 3 2 2" xfId="23535"/>
    <cellStyle name="Note 2 2 3 3 2 5 3 2 3" xfId="32587"/>
    <cellStyle name="Note 2 2 3 3 2 5 3 2 4" xfId="36485"/>
    <cellStyle name="Note 2 2 3 3 2 5 3 3" xfId="17645"/>
    <cellStyle name="Note 2 2 3 3 2 5 3 4" xfId="28007"/>
    <cellStyle name="Note 2 2 3 3 2 5 3 5" xfId="33197"/>
    <cellStyle name="Note 2 2 3 3 2 5 4" xfId="8016"/>
    <cellStyle name="Note 2 2 3 3 2 5 4 2" xfId="19955"/>
    <cellStyle name="Note 2 2 3 3 2 5 4 3" xfId="29661"/>
    <cellStyle name="Note 2 2 3 3 2 5 4 4" xfId="34205"/>
    <cellStyle name="Note 2 2 3 3 2 5 5" xfId="14065"/>
    <cellStyle name="Note 2 2 3 3 2 5 6" xfId="25083"/>
    <cellStyle name="Note 2 2 3 3 2 5 7" xfId="30917"/>
    <cellStyle name="Note 2 2 3 3 2 6" xfId="3258"/>
    <cellStyle name="Note 2 2 3 3 2 6 2" xfId="9148"/>
    <cellStyle name="Note 2 2 3 3 2 6 2 2" xfId="21087"/>
    <cellStyle name="Note 2 2 3 3 2 6 2 3" xfId="30522"/>
    <cellStyle name="Note 2 2 3 3 2 6 2 4" xfId="34835"/>
    <cellStyle name="Note 2 2 3 3 2 6 3" xfId="15197"/>
    <cellStyle name="Note 2 2 3 3 2 6 4" xfId="25942"/>
    <cellStyle name="Note 2 2 3 3 2 6 5" xfId="26257"/>
    <cellStyle name="Note 2 2 3 3 2 7" xfId="5160"/>
    <cellStyle name="Note 2 2 3 3 2 7 2" xfId="11050"/>
    <cellStyle name="Note 2 2 3 3 2 7 2 2" xfId="22989"/>
    <cellStyle name="Note 2 2 3 3 2 7 2 3" xfId="32041"/>
    <cellStyle name="Note 2 2 3 3 2 7 2 4" xfId="35939"/>
    <cellStyle name="Note 2 2 3 3 2 7 3" xfId="17099"/>
    <cellStyle name="Note 2 2 3 3 2 7 4" xfId="27461"/>
    <cellStyle name="Note 2 2 3 3 2 7 5" xfId="30701"/>
    <cellStyle name="Note 2 2 3 3 2 8" xfId="6840"/>
    <cellStyle name="Note 2 2 3 3 2 8 2" xfId="18779"/>
    <cellStyle name="Note 2 2 3 3 2 8 3" xfId="28871"/>
    <cellStyle name="Note 2 2 3 3 2 8 4" xfId="33827"/>
    <cellStyle name="Note 2 2 3 3 2 9" xfId="12721"/>
    <cellStyle name="Note 2 2 3 3 3" xfId="1608"/>
    <cellStyle name="Note 2 2 3 3 3 2" xfId="2214"/>
    <cellStyle name="Note 2 2 3 3 3 2 2" xfId="4690"/>
    <cellStyle name="Note 2 2 3 3 3 2 2 2" xfId="10580"/>
    <cellStyle name="Note 2 2 3 3 3 2 2 2 2" xfId="22519"/>
    <cellStyle name="Note 2 2 3 3 3 2 2 2 3" xfId="31571"/>
    <cellStyle name="Note 2 2 3 3 3 2 2 2 4" xfId="35469"/>
    <cellStyle name="Note 2 2 3 3 3 2 2 3" xfId="16629"/>
    <cellStyle name="Note 2 2 3 3 3 2 2 4" xfId="26991"/>
    <cellStyle name="Note 2 2 3 3 3 2 2 5" xfId="28705"/>
    <cellStyle name="Note 2 2 3 3 3 2 3" xfId="5794"/>
    <cellStyle name="Note 2 2 3 3 3 2 3 2" xfId="11684"/>
    <cellStyle name="Note 2 2 3 3 3 2 3 2 2" xfId="23623"/>
    <cellStyle name="Note 2 2 3 3 3 2 3 2 3" xfId="32675"/>
    <cellStyle name="Note 2 2 3 3 3 2 3 2 4" xfId="36573"/>
    <cellStyle name="Note 2 2 3 3 3 2 3 3" xfId="17733"/>
    <cellStyle name="Note 2 2 3 3 3 2 3 4" xfId="28095"/>
    <cellStyle name="Note 2 2 3 3 3 2 3 5" xfId="33285"/>
    <cellStyle name="Note 2 2 3 3 3 2 4" xfId="8104"/>
    <cellStyle name="Note 2 2 3 3 3 2 4 2" xfId="20043"/>
    <cellStyle name="Note 2 2 3 3 3 2 4 3" xfId="29749"/>
    <cellStyle name="Note 2 2 3 3 3 2 4 4" xfId="34293"/>
    <cellStyle name="Note 2 2 3 3 3 2 5" xfId="14153"/>
    <cellStyle name="Note 2 2 3 3 3 2 6" xfId="25171"/>
    <cellStyle name="Note 2 2 3 3 3 2 7" xfId="30905"/>
    <cellStyle name="Note 2 2 3 3 3 3" xfId="2463"/>
    <cellStyle name="Note 2 2 3 3 3 3 2" xfId="4939"/>
    <cellStyle name="Note 2 2 3 3 3 3 2 2" xfId="10829"/>
    <cellStyle name="Note 2 2 3 3 3 3 2 2 2" xfId="22768"/>
    <cellStyle name="Note 2 2 3 3 3 3 2 2 3" xfId="31820"/>
    <cellStyle name="Note 2 2 3 3 3 3 2 2 4" xfId="35718"/>
    <cellStyle name="Note 2 2 3 3 3 3 2 3" xfId="16878"/>
    <cellStyle name="Note 2 2 3 3 3 3 2 4" xfId="27240"/>
    <cellStyle name="Note 2 2 3 3 3 3 2 5" xfId="24308"/>
    <cellStyle name="Note 2 2 3 3 3 3 3" xfId="6043"/>
    <cellStyle name="Note 2 2 3 3 3 3 3 2" xfId="11933"/>
    <cellStyle name="Note 2 2 3 3 3 3 3 2 2" xfId="23872"/>
    <cellStyle name="Note 2 2 3 3 3 3 3 2 3" xfId="32924"/>
    <cellStyle name="Note 2 2 3 3 3 3 3 2 4" xfId="36822"/>
    <cellStyle name="Note 2 2 3 3 3 3 3 3" xfId="17982"/>
    <cellStyle name="Note 2 2 3 3 3 3 3 4" xfId="28344"/>
    <cellStyle name="Note 2 2 3 3 3 3 3 5" xfId="33534"/>
    <cellStyle name="Note 2 2 3 3 3 3 4" xfId="8353"/>
    <cellStyle name="Note 2 2 3 3 3 3 4 2" xfId="20292"/>
    <cellStyle name="Note 2 2 3 3 3 3 4 3" xfId="29998"/>
    <cellStyle name="Note 2 2 3 3 3 3 4 4" xfId="34542"/>
    <cellStyle name="Note 2 2 3 3 3 3 5" xfId="14402"/>
    <cellStyle name="Note 2 2 3 3 3 3 6" xfId="25420"/>
    <cellStyle name="Note 2 2 3 3 3 3 7" xfId="28715"/>
    <cellStyle name="Note 2 2 3 3 3 4" xfId="4084"/>
    <cellStyle name="Note 2 2 3 3 3 4 2" xfId="9974"/>
    <cellStyle name="Note 2 2 3 3 3 4 2 2" xfId="21913"/>
    <cellStyle name="Note 2 2 3 3 3 4 2 3" xfId="30980"/>
    <cellStyle name="Note 2 2 3 3 3 4 2 4" xfId="34878"/>
    <cellStyle name="Note 2 2 3 3 3 4 3" xfId="16023"/>
    <cellStyle name="Note 2 2 3 3 3 4 4" xfId="26400"/>
    <cellStyle name="Note 2 2 3 3 3 4 5" xfId="29182"/>
    <cellStyle name="Note 2 2 3 3 3 5" xfId="5203"/>
    <cellStyle name="Note 2 2 3 3 3 5 2" xfId="11093"/>
    <cellStyle name="Note 2 2 3 3 3 5 2 2" xfId="23032"/>
    <cellStyle name="Note 2 2 3 3 3 5 2 3" xfId="32084"/>
    <cellStyle name="Note 2 2 3 3 3 5 2 4" xfId="35982"/>
    <cellStyle name="Note 2 2 3 3 3 5 3" xfId="17142"/>
    <cellStyle name="Note 2 2 3 3 3 5 4" xfId="27504"/>
    <cellStyle name="Note 2 2 3 3 3 5 5" xfId="28912"/>
    <cellStyle name="Note 2 2 3 3 3 6" xfId="13547"/>
    <cellStyle name="Note 2 2 3 3 4" xfId="2160"/>
    <cellStyle name="Note 2 2 3 3 4 2" xfId="4636"/>
    <cellStyle name="Note 2 2 3 3 4 2 2" xfId="10526"/>
    <cellStyle name="Note 2 2 3 3 4 2 2 2" xfId="22465"/>
    <cellStyle name="Note 2 2 3 3 4 2 2 3" xfId="31517"/>
    <cellStyle name="Note 2 2 3 3 4 2 2 4" xfId="35415"/>
    <cellStyle name="Note 2 2 3 3 4 2 3" xfId="16575"/>
    <cellStyle name="Note 2 2 3 3 4 2 4" xfId="26937"/>
    <cellStyle name="Note 2 2 3 3 4 2 5" xfId="30765"/>
    <cellStyle name="Note 2 2 3 3 4 3" xfId="5740"/>
    <cellStyle name="Note 2 2 3 3 4 3 2" xfId="11630"/>
    <cellStyle name="Note 2 2 3 3 4 3 2 2" xfId="23569"/>
    <cellStyle name="Note 2 2 3 3 4 3 2 3" xfId="32621"/>
    <cellStyle name="Note 2 2 3 3 4 3 2 4" xfId="36519"/>
    <cellStyle name="Note 2 2 3 3 4 3 3" xfId="17679"/>
    <cellStyle name="Note 2 2 3 3 4 3 4" xfId="28041"/>
    <cellStyle name="Note 2 2 3 3 4 3 5" xfId="33231"/>
    <cellStyle name="Note 2 2 3 3 4 4" xfId="8050"/>
    <cellStyle name="Note 2 2 3 3 4 4 2" xfId="19989"/>
    <cellStyle name="Note 2 2 3 3 4 4 3" xfId="29695"/>
    <cellStyle name="Note 2 2 3 3 4 4 4" xfId="34239"/>
    <cellStyle name="Note 2 2 3 3 4 5" xfId="14099"/>
    <cellStyle name="Note 2 2 3 3 4 6" xfId="25117"/>
    <cellStyle name="Note 2 2 3 3 4 7" xfId="24681"/>
    <cellStyle name="Note 2 2 3 3 5" xfId="2386"/>
    <cellStyle name="Note 2 2 3 3 5 2" xfId="4862"/>
    <cellStyle name="Note 2 2 3 3 5 2 2" xfId="10752"/>
    <cellStyle name="Note 2 2 3 3 5 2 2 2" xfId="22691"/>
    <cellStyle name="Note 2 2 3 3 5 2 2 3" xfId="31743"/>
    <cellStyle name="Note 2 2 3 3 5 2 2 4" xfId="35641"/>
    <cellStyle name="Note 2 2 3 3 5 2 3" xfId="16801"/>
    <cellStyle name="Note 2 2 3 3 5 2 4" xfId="27163"/>
    <cellStyle name="Note 2 2 3 3 5 2 5" xfId="24356"/>
    <cellStyle name="Note 2 2 3 3 5 3" xfId="5966"/>
    <cellStyle name="Note 2 2 3 3 5 3 2" xfId="11856"/>
    <cellStyle name="Note 2 2 3 3 5 3 2 2" xfId="23795"/>
    <cellStyle name="Note 2 2 3 3 5 3 2 3" xfId="32847"/>
    <cellStyle name="Note 2 2 3 3 5 3 2 4" xfId="36745"/>
    <cellStyle name="Note 2 2 3 3 5 3 3" xfId="17905"/>
    <cellStyle name="Note 2 2 3 3 5 3 4" xfId="28267"/>
    <cellStyle name="Note 2 2 3 3 5 3 5" xfId="33457"/>
    <cellStyle name="Note 2 2 3 3 5 4" xfId="8276"/>
    <cellStyle name="Note 2 2 3 3 5 4 2" xfId="20215"/>
    <cellStyle name="Note 2 2 3 3 5 4 3" xfId="29921"/>
    <cellStyle name="Note 2 2 3 3 5 4 4" xfId="34465"/>
    <cellStyle name="Note 2 2 3 3 5 5" xfId="14325"/>
    <cellStyle name="Note 2 2 3 3 5 6" xfId="25343"/>
    <cellStyle name="Note 2 2 3 3 5 7" xfId="12310"/>
    <cellStyle name="Note 2 2 3 3 6" xfId="2035"/>
    <cellStyle name="Note 2 2 3 3 6 2" xfId="4511"/>
    <cellStyle name="Note 2 2 3 3 6 2 2" xfId="10401"/>
    <cellStyle name="Note 2 2 3 3 6 2 2 2" xfId="22340"/>
    <cellStyle name="Note 2 2 3 3 6 2 2 3" xfId="31393"/>
    <cellStyle name="Note 2 2 3 3 6 2 2 4" xfId="35291"/>
    <cellStyle name="Note 2 2 3 3 6 2 3" xfId="16450"/>
    <cellStyle name="Note 2 2 3 3 6 2 4" xfId="26813"/>
    <cellStyle name="Note 2 2 3 3 6 2 5" xfId="29132"/>
    <cellStyle name="Note 2 2 3 3 6 3" xfId="5616"/>
    <cellStyle name="Note 2 2 3 3 6 3 2" xfId="11506"/>
    <cellStyle name="Note 2 2 3 3 6 3 2 2" xfId="23445"/>
    <cellStyle name="Note 2 2 3 3 6 3 2 3" xfId="32497"/>
    <cellStyle name="Note 2 2 3 3 6 3 2 4" xfId="36395"/>
    <cellStyle name="Note 2 2 3 3 6 3 3" xfId="17555"/>
    <cellStyle name="Note 2 2 3 3 6 3 4" xfId="27917"/>
    <cellStyle name="Note 2 2 3 3 6 3 5" xfId="33107"/>
    <cellStyle name="Note 2 2 3 3 6 4" xfId="7925"/>
    <cellStyle name="Note 2 2 3 3 6 4 2" xfId="19864"/>
    <cellStyle name="Note 2 2 3 3 6 4 3" xfId="29571"/>
    <cellStyle name="Note 2 2 3 3 6 4 4" xfId="34115"/>
    <cellStyle name="Note 2 2 3 3 6 5" xfId="13974"/>
    <cellStyle name="Note 2 2 3 3 6 6" xfId="24993"/>
    <cellStyle name="Note 2 2 3 3 6 7" xfId="24697"/>
    <cellStyle name="Note 2 2 3 3 7" xfId="2852"/>
    <cellStyle name="Note 2 2 3 3 7 2" xfId="8742"/>
    <cellStyle name="Note 2 2 3 3 7 2 2" xfId="20681"/>
    <cellStyle name="Note 2 2 3 3 7 2 3" xfId="30282"/>
    <cellStyle name="Note 2 2 3 3 7 2 4" xfId="34756"/>
    <cellStyle name="Note 2 2 3 3 7 3" xfId="14791"/>
    <cellStyle name="Note 2 2 3 3 7 4" xfId="25702"/>
    <cellStyle name="Note 2 2 3 3 7 5" xfId="30847"/>
    <cellStyle name="Note 2 2 3 3 8" xfId="6434"/>
    <cellStyle name="Note 2 2 3 3 8 2" xfId="18373"/>
    <cellStyle name="Note 2 2 3 3 8 3" xfId="28628"/>
    <cellStyle name="Note 2 2 3 3 8 4" xfId="33748"/>
    <cellStyle name="Note 2 2 3 4" xfId="631"/>
    <cellStyle name="Note 2 2 3 4 10" xfId="24207"/>
    <cellStyle name="Note 2 2 3 4 11" xfId="25594"/>
    <cellStyle name="Note 2 2 3 4 2" xfId="1610"/>
    <cellStyle name="Note 2 2 3 4 2 2" xfId="2216"/>
    <cellStyle name="Note 2 2 3 4 2 2 2" xfId="4692"/>
    <cellStyle name="Note 2 2 3 4 2 2 2 2" xfId="10582"/>
    <cellStyle name="Note 2 2 3 4 2 2 2 2 2" xfId="22521"/>
    <cellStyle name="Note 2 2 3 4 2 2 2 2 3" xfId="31573"/>
    <cellStyle name="Note 2 2 3 4 2 2 2 2 4" xfId="35471"/>
    <cellStyle name="Note 2 2 3 4 2 2 2 3" xfId="16631"/>
    <cellStyle name="Note 2 2 3 4 2 2 2 4" xfId="26993"/>
    <cellStyle name="Note 2 2 3 4 2 2 2 5" xfId="25778"/>
    <cellStyle name="Note 2 2 3 4 2 2 3" xfId="5796"/>
    <cellStyle name="Note 2 2 3 4 2 2 3 2" xfId="11686"/>
    <cellStyle name="Note 2 2 3 4 2 2 3 2 2" xfId="23625"/>
    <cellStyle name="Note 2 2 3 4 2 2 3 2 3" xfId="32677"/>
    <cellStyle name="Note 2 2 3 4 2 2 3 2 4" xfId="36575"/>
    <cellStyle name="Note 2 2 3 4 2 2 3 3" xfId="17735"/>
    <cellStyle name="Note 2 2 3 4 2 2 3 4" xfId="28097"/>
    <cellStyle name="Note 2 2 3 4 2 2 3 5" xfId="33287"/>
    <cellStyle name="Note 2 2 3 4 2 2 4" xfId="8106"/>
    <cellStyle name="Note 2 2 3 4 2 2 4 2" xfId="20045"/>
    <cellStyle name="Note 2 2 3 4 2 2 4 3" xfId="29751"/>
    <cellStyle name="Note 2 2 3 4 2 2 4 4" xfId="34295"/>
    <cellStyle name="Note 2 2 3 4 2 2 5" xfId="14155"/>
    <cellStyle name="Note 2 2 3 4 2 2 6" xfId="25173"/>
    <cellStyle name="Note 2 2 3 4 2 2 7" xfId="24673"/>
    <cellStyle name="Note 2 2 3 4 2 3" xfId="2465"/>
    <cellStyle name="Note 2 2 3 4 2 3 2" xfId="4941"/>
    <cellStyle name="Note 2 2 3 4 2 3 2 2" xfId="10831"/>
    <cellStyle name="Note 2 2 3 4 2 3 2 2 2" xfId="22770"/>
    <cellStyle name="Note 2 2 3 4 2 3 2 2 3" xfId="31822"/>
    <cellStyle name="Note 2 2 3 4 2 3 2 2 4" xfId="35720"/>
    <cellStyle name="Note 2 2 3 4 2 3 2 3" xfId="16880"/>
    <cellStyle name="Note 2 2 3 4 2 3 2 4" xfId="27242"/>
    <cellStyle name="Note 2 2 3 4 2 3 2 5" xfId="28735"/>
    <cellStyle name="Note 2 2 3 4 2 3 3" xfId="6045"/>
    <cellStyle name="Note 2 2 3 4 2 3 3 2" xfId="11935"/>
    <cellStyle name="Note 2 2 3 4 2 3 3 2 2" xfId="23874"/>
    <cellStyle name="Note 2 2 3 4 2 3 3 2 3" xfId="32926"/>
    <cellStyle name="Note 2 2 3 4 2 3 3 2 4" xfId="36824"/>
    <cellStyle name="Note 2 2 3 4 2 3 3 3" xfId="17984"/>
    <cellStyle name="Note 2 2 3 4 2 3 3 4" xfId="28346"/>
    <cellStyle name="Note 2 2 3 4 2 3 3 5" xfId="33536"/>
    <cellStyle name="Note 2 2 3 4 2 3 4" xfId="8355"/>
    <cellStyle name="Note 2 2 3 4 2 3 4 2" xfId="20294"/>
    <cellStyle name="Note 2 2 3 4 2 3 4 3" xfId="30000"/>
    <cellStyle name="Note 2 2 3 4 2 3 4 4" xfId="34544"/>
    <cellStyle name="Note 2 2 3 4 2 3 5" xfId="14404"/>
    <cellStyle name="Note 2 2 3 4 2 3 6" xfId="25422"/>
    <cellStyle name="Note 2 2 3 4 2 3 7" xfId="25787"/>
    <cellStyle name="Note 2 2 3 4 2 4" xfId="4086"/>
    <cellStyle name="Note 2 2 3 4 2 4 2" xfId="9976"/>
    <cellStyle name="Note 2 2 3 4 2 4 2 2" xfId="21915"/>
    <cellStyle name="Note 2 2 3 4 2 4 2 3" xfId="30982"/>
    <cellStyle name="Note 2 2 3 4 2 4 2 4" xfId="34880"/>
    <cellStyle name="Note 2 2 3 4 2 4 3" xfId="16025"/>
    <cellStyle name="Note 2 2 3 4 2 4 4" xfId="26402"/>
    <cellStyle name="Note 2 2 3 4 2 4 5" xfId="26254"/>
    <cellStyle name="Note 2 2 3 4 2 5" xfId="5205"/>
    <cellStyle name="Note 2 2 3 4 2 5 2" xfId="11095"/>
    <cellStyle name="Note 2 2 3 4 2 5 2 2" xfId="23034"/>
    <cellStyle name="Note 2 2 3 4 2 5 2 3" xfId="32086"/>
    <cellStyle name="Note 2 2 3 4 2 5 2 4" xfId="35984"/>
    <cellStyle name="Note 2 2 3 4 2 5 3" xfId="17144"/>
    <cellStyle name="Note 2 2 3 4 2 5 4" xfId="27506"/>
    <cellStyle name="Note 2 2 3 4 2 5 5" xfId="25984"/>
    <cellStyle name="Note 2 2 3 4 2 6" xfId="13549"/>
    <cellStyle name="Note 2 2 3 4 3" xfId="1924"/>
    <cellStyle name="Note 2 2 3 4 3 2" xfId="4400"/>
    <cellStyle name="Note 2 2 3 4 3 2 2" xfId="10290"/>
    <cellStyle name="Note 2 2 3 4 3 2 2 2" xfId="22229"/>
    <cellStyle name="Note 2 2 3 4 3 2 2 3" xfId="31282"/>
    <cellStyle name="Note 2 2 3 4 3 2 2 4" xfId="35180"/>
    <cellStyle name="Note 2 2 3 4 3 2 3" xfId="16339"/>
    <cellStyle name="Note 2 2 3 4 3 2 4" xfId="26702"/>
    <cellStyle name="Note 2 2 3 4 3 2 5" xfId="29145"/>
    <cellStyle name="Note 2 2 3 4 3 3" xfId="5505"/>
    <cellStyle name="Note 2 2 3 4 3 3 2" xfId="11395"/>
    <cellStyle name="Note 2 2 3 4 3 3 2 2" xfId="23334"/>
    <cellStyle name="Note 2 2 3 4 3 3 2 3" xfId="32386"/>
    <cellStyle name="Note 2 2 3 4 3 3 2 4" xfId="36284"/>
    <cellStyle name="Note 2 2 3 4 3 3 3" xfId="17444"/>
    <cellStyle name="Note 2 2 3 4 3 3 4" xfId="27806"/>
    <cellStyle name="Note 2 2 3 4 3 3 5" xfId="30435"/>
    <cellStyle name="Note 2 2 3 4 3 4" xfId="7814"/>
    <cellStyle name="Note 2 2 3 4 3 4 2" xfId="19753"/>
    <cellStyle name="Note 2 2 3 4 3 4 3" xfId="29460"/>
    <cellStyle name="Note 2 2 3 4 3 4 4" xfId="34004"/>
    <cellStyle name="Note 2 2 3 4 3 5" xfId="13863"/>
    <cellStyle name="Note 2 2 3 4 3 6" xfId="24882"/>
    <cellStyle name="Note 2 2 3 4 3 7" xfId="24710"/>
    <cellStyle name="Note 2 2 3 4 4" xfId="1836"/>
    <cellStyle name="Note 2 2 3 4 4 2" xfId="4312"/>
    <cellStyle name="Note 2 2 3 4 4 2 2" xfId="10202"/>
    <cellStyle name="Note 2 2 3 4 4 2 2 2" xfId="22141"/>
    <cellStyle name="Note 2 2 3 4 4 2 2 3" xfId="31194"/>
    <cellStyle name="Note 2 2 3 4 4 2 2 4" xfId="35092"/>
    <cellStyle name="Note 2 2 3 4 4 2 3" xfId="16251"/>
    <cellStyle name="Note 2 2 3 4 4 2 4" xfId="26614"/>
    <cellStyle name="Note 2 2 3 4 4 2 5" xfId="29154"/>
    <cellStyle name="Note 2 2 3 4 4 3" xfId="5417"/>
    <cellStyle name="Note 2 2 3 4 4 3 2" xfId="11307"/>
    <cellStyle name="Note 2 2 3 4 4 3 2 2" xfId="23246"/>
    <cellStyle name="Note 2 2 3 4 4 3 2 3" xfId="32298"/>
    <cellStyle name="Note 2 2 3 4 4 3 2 4" xfId="36196"/>
    <cellStyle name="Note 2 2 3 4 4 3 3" xfId="17356"/>
    <cellStyle name="Note 2 2 3 4 4 3 4" xfId="27718"/>
    <cellStyle name="Note 2 2 3 4 4 3 5" xfId="28586"/>
    <cellStyle name="Note 2 2 3 4 4 4" xfId="7726"/>
    <cellStyle name="Note 2 2 3 4 4 4 2" xfId="19665"/>
    <cellStyle name="Note 2 2 3 4 4 4 3" xfId="29372"/>
    <cellStyle name="Note 2 2 3 4 4 4 4" xfId="33916"/>
    <cellStyle name="Note 2 2 3 4 4 5" xfId="13775"/>
    <cellStyle name="Note 2 2 3 4 4 6" xfId="24794"/>
    <cellStyle name="Note 2 2 3 4 4 7" xfId="26372"/>
    <cellStyle name="Note 2 2 3 4 5" xfId="2381"/>
    <cellStyle name="Note 2 2 3 4 5 2" xfId="4857"/>
    <cellStyle name="Note 2 2 3 4 5 2 2" xfId="10747"/>
    <cellStyle name="Note 2 2 3 4 5 2 2 2" xfId="22686"/>
    <cellStyle name="Note 2 2 3 4 5 2 2 3" xfId="31738"/>
    <cellStyle name="Note 2 2 3 4 5 2 2 4" xfId="35636"/>
    <cellStyle name="Note 2 2 3 4 5 2 3" xfId="16796"/>
    <cellStyle name="Note 2 2 3 4 5 2 4" xfId="27158"/>
    <cellStyle name="Note 2 2 3 4 5 2 5" xfId="26010"/>
    <cellStyle name="Note 2 2 3 4 5 3" xfId="5961"/>
    <cellStyle name="Note 2 2 3 4 5 3 2" xfId="11851"/>
    <cellStyle name="Note 2 2 3 4 5 3 2 2" xfId="23790"/>
    <cellStyle name="Note 2 2 3 4 5 3 2 3" xfId="32842"/>
    <cellStyle name="Note 2 2 3 4 5 3 2 4" xfId="36740"/>
    <cellStyle name="Note 2 2 3 4 5 3 3" xfId="17900"/>
    <cellStyle name="Note 2 2 3 4 5 3 4" xfId="28262"/>
    <cellStyle name="Note 2 2 3 4 5 3 5" xfId="33452"/>
    <cellStyle name="Note 2 2 3 4 5 4" xfId="8271"/>
    <cellStyle name="Note 2 2 3 4 5 4 2" xfId="20210"/>
    <cellStyle name="Note 2 2 3 4 5 4 3" xfId="29916"/>
    <cellStyle name="Note 2 2 3 4 5 4 4" xfId="34460"/>
    <cellStyle name="Note 2 2 3 4 5 5" xfId="14320"/>
    <cellStyle name="Note 2 2 3 4 5 6" xfId="25338"/>
    <cellStyle name="Note 2 2 3 4 5 7" xfId="26309"/>
    <cellStyle name="Note 2 2 3 4 6" xfId="3108"/>
    <cellStyle name="Note 2 2 3 4 6 2" xfId="8998"/>
    <cellStyle name="Note 2 2 3 4 6 2 2" xfId="20937"/>
    <cellStyle name="Note 2 2 3 4 6 2 3" xfId="30442"/>
    <cellStyle name="Note 2 2 3 4 6 2 4" xfId="34787"/>
    <cellStyle name="Note 2 2 3 4 6 3" xfId="15047"/>
    <cellStyle name="Note 2 2 3 4 6 4" xfId="25862"/>
    <cellStyle name="Note 2 2 3 4 6 5" xfId="24373"/>
    <cellStyle name="Note 2 2 3 4 7" xfId="5112"/>
    <cellStyle name="Note 2 2 3 4 7 2" xfId="11002"/>
    <cellStyle name="Note 2 2 3 4 7 2 2" xfId="22941"/>
    <cellStyle name="Note 2 2 3 4 7 2 3" xfId="31993"/>
    <cellStyle name="Note 2 2 3 4 7 2 4" xfId="35891"/>
    <cellStyle name="Note 2 2 3 4 7 3" xfId="17051"/>
    <cellStyle name="Note 2 2 3 4 7 4" xfId="27413"/>
    <cellStyle name="Note 2 2 3 4 7 5" xfId="30707"/>
    <cellStyle name="Note 2 2 3 4 8" xfId="6690"/>
    <cellStyle name="Note 2 2 3 4 8 2" xfId="18629"/>
    <cellStyle name="Note 2 2 3 4 8 3" xfId="28791"/>
    <cellStyle name="Note 2 2 3 4 8 4" xfId="33779"/>
    <cellStyle name="Note 2 2 3 4 9" xfId="12571"/>
    <cellStyle name="Note 2 2 3 5" xfId="951"/>
    <cellStyle name="Note 2 2 3 5 10" xfId="24402"/>
    <cellStyle name="Note 2 2 3 5 11" xfId="12346"/>
    <cellStyle name="Note 2 2 3 5 2" xfId="1611"/>
    <cellStyle name="Note 2 2 3 5 2 2" xfId="2217"/>
    <cellStyle name="Note 2 2 3 5 2 2 2" xfId="4693"/>
    <cellStyle name="Note 2 2 3 5 2 2 2 2" xfId="10583"/>
    <cellStyle name="Note 2 2 3 5 2 2 2 2 2" xfId="22522"/>
    <cellStyle name="Note 2 2 3 5 2 2 2 2 3" xfId="31574"/>
    <cellStyle name="Note 2 2 3 5 2 2 2 2 4" xfId="35472"/>
    <cellStyle name="Note 2 2 3 5 2 2 2 3" xfId="16632"/>
    <cellStyle name="Note 2 2 3 5 2 2 2 4" xfId="26994"/>
    <cellStyle name="Note 2 2 3 5 2 2 2 5" xfId="29107"/>
    <cellStyle name="Note 2 2 3 5 2 2 3" xfId="5797"/>
    <cellStyle name="Note 2 2 3 5 2 2 3 2" xfId="11687"/>
    <cellStyle name="Note 2 2 3 5 2 2 3 2 2" xfId="23626"/>
    <cellStyle name="Note 2 2 3 5 2 2 3 2 3" xfId="32678"/>
    <cellStyle name="Note 2 2 3 5 2 2 3 2 4" xfId="36576"/>
    <cellStyle name="Note 2 2 3 5 2 2 3 3" xfId="17736"/>
    <cellStyle name="Note 2 2 3 5 2 2 3 4" xfId="28098"/>
    <cellStyle name="Note 2 2 3 5 2 2 3 5" xfId="33288"/>
    <cellStyle name="Note 2 2 3 5 2 2 4" xfId="8107"/>
    <cellStyle name="Note 2 2 3 5 2 2 4 2" xfId="20046"/>
    <cellStyle name="Note 2 2 3 5 2 2 4 3" xfId="29752"/>
    <cellStyle name="Note 2 2 3 5 2 2 4 4" xfId="34296"/>
    <cellStyle name="Note 2 2 3 5 2 2 5" xfId="14156"/>
    <cellStyle name="Note 2 2 3 5 2 2 6" xfId="25174"/>
    <cellStyle name="Note 2 2 3 5 2 2 7" xfId="28926"/>
    <cellStyle name="Note 2 2 3 5 2 3" xfId="2466"/>
    <cellStyle name="Note 2 2 3 5 2 3 2" xfId="4942"/>
    <cellStyle name="Note 2 2 3 5 2 3 2 2" xfId="10832"/>
    <cellStyle name="Note 2 2 3 5 2 3 2 2 2" xfId="22771"/>
    <cellStyle name="Note 2 2 3 5 2 3 2 2 3" xfId="31823"/>
    <cellStyle name="Note 2 2 3 5 2 3 2 2 4" xfId="35721"/>
    <cellStyle name="Note 2 2 3 5 2 3 2 3" xfId="16881"/>
    <cellStyle name="Note 2 2 3 5 2 3 2 4" xfId="27243"/>
    <cellStyle name="Note 2 2 3 5 2 3 2 5" xfId="30386"/>
    <cellStyle name="Note 2 2 3 5 2 3 3" xfId="6046"/>
    <cellStyle name="Note 2 2 3 5 2 3 3 2" xfId="11936"/>
    <cellStyle name="Note 2 2 3 5 2 3 3 2 2" xfId="23875"/>
    <cellStyle name="Note 2 2 3 5 2 3 3 2 3" xfId="32927"/>
    <cellStyle name="Note 2 2 3 5 2 3 3 2 4" xfId="36825"/>
    <cellStyle name="Note 2 2 3 5 2 3 3 3" xfId="17985"/>
    <cellStyle name="Note 2 2 3 5 2 3 3 4" xfId="28347"/>
    <cellStyle name="Note 2 2 3 5 2 3 3 5" xfId="33537"/>
    <cellStyle name="Note 2 2 3 5 2 3 4" xfId="8356"/>
    <cellStyle name="Note 2 2 3 5 2 3 4 2" xfId="20295"/>
    <cellStyle name="Note 2 2 3 5 2 3 4 3" xfId="30001"/>
    <cellStyle name="Note 2 2 3 5 2 3 4 4" xfId="34545"/>
    <cellStyle name="Note 2 2 3 5 2 3 5" xfId="14405"/>
    <cellStyle name="Note 2 2 3 5 2 3 6" xfId="25423"/>
    <cellStyle name="Note 2 2 3 5 2 3 7" xfId="29220"/>
    <cellStyle name="Note 2 2 3 5 2 4" xfId="4087"/>
    <cellStyle name="Note 2 2 3 5 2 4 2" xfId="9977"/>
    <cellStyle name="Note 2 2 3 5 2 4 2 2" xfId="21916"/>
    <cellStyle name="Note 2 2 3 5 2 4 2 3" xfId="30983"/>
    <cellStyle name="Note 2 2 3 5 2 4 2 4" xfId="34881"/>
    <cellStyle name="Note 2 2 3 5 2 4 3" xfId="16026"/>
    <cellStyle name="Note 2 2 3 5 2 4 4" xfId="26403"/>
    <cellStyle name="Note 2 2 3 5 2 4 5" xfId="24601"/>
    <cellStyle name="Note 2 2 3 5 2 5" xfId="5206"/>
    <cellStyle name="Note 2 2 3 5 2 5 2" xfId="11096"/>
    <cellStyle name="Note 2 2 3 5 2 5 2 2" xfId="23035"/>
    <cellStyle name="Note 2 2 3 5 2 5 2 3" xfId="32087"/>
    <cellStyle name="Note 2 2 3 5 2 5 2 4" xfId="35985"/>
    <cellStyle name="Note 2 2 3 5 2 5 3" xfId="17145"/>
    <cellStyle name="Note 2 2 3 5 2 5 4" xfId="27507"/>
    <cellStyle name="Note 2 2 3 5 2 5 5" xfId="29047"/>
    <cellStyle name="Note 2 2 3 5 2 6" xfId="13550"/>
    <cellStyle name="Note 2 2 3 5 3" xfId="2043"/>
    <cellStyle name="Note 2 2 3 5 3 2" xfId="4519"/>
    <cellStyle name="Note 2 2 3 5 3 2 2" xfId="10409"/>
    <cellStyle name="Note 2 2 3 5 3 2 2 2" xfId="22348"/>
    <cellStyle name="Note 2 2 3 5 3 2 2 3" xfId="31401"/>
    <cellStyle name="Note 2 2 3 5 3 2 2 4" xfId="35299"/>
    <cellStyle name="Note 2 2 3 5 3 2 3" xfId="16458"/>
    <cellStyle name="Note 2 2 3 5 3 2 4" xfId="26821"/>
    <cellStyle name="Note 2 2 3 5 3 2 5" xfId="25648"/>
    <cellStyle name="Note 2 2 3 5 3 3" xfId="5624"/>
    <cellStyle name="Note 2 2 3 5 3 3 2" xfId="11514"/>
    <cellStyle name="Note 2 2 3 5 3 3 2 2" xfId="23453"/>
    <cellStyle name="Note 2 2 3 5 3 3 2 3" xfId="32505"/>
    <cellStyle name="Note 2 2 3 5 3 3 2 4" xfId="36403"/>
    <cellStyle name="Note 2 2 3 5 3 3 3" xfId="17563"/>
    <cellStyle name="Note 2 2 3 5 3 3 4" xfId="27925"/>
    <cellStyle name="Note 2 2 3 5 3 3 5" xfId="33115"/>
    <cellStyle name="Note 2 2 3 5 3 4" xfId="7933"/>
    <cellStyle name="Note 2 2 3 5 3 4 2" xfId="19872"/>
    <cellStyle name="Note 2 2 3 5 3 4 3" xfId="29579"/>
    <cellStyle name="Note 2 2 3 5 3 4 4" xfId="34123"/>
    <cellStyle name="Note 2 2 3 5 3 5" xfId="13982"/>
    <cellStyle name="Note 2 2 3 5 3 6" xfId="25001"/>
    <cellStyle name="Note 2 2 3 5 3 7" xfId="24695"/>
    <cellStyle name="Note 2 2 3 5 4" xfId="2079"/>
    <cellStyle name="Note 2 2 3 5 4 2" xfId="4555"/>
    <cellStyle name="Note 2 2 3 5 4 2 2" xfId="10445"/>
    <cellStyle name="Note 2 2 3 5 4 2 2 2" xfId="22384"/>
    <cellStyle name="Note 2 2 3 5 4 2 2 3" xfId="31436"/>
    <cellStyle name="Note 2 2 3 5 4 2 2 4" xfId="35334"/>
    <cellStyle name="Note 2 2 3 5 4 2 3" xfId="16494"/>
    <cellStyle name="Note 2 2 3 5 4 2 4" xfId="26856"/>
    <cellStyle name="Note 2 2 3 5 4 2 5" xfId="24540"/>
    <cellStyle name="Note 2 2 3 5 4 3" xfId="5659"/>
    <cellStyle name="Note 2 2 3 5 4 3 2" xfId="11549"/>
    <cellStyle name="Note 2 2 3 5 4 3 2 2" xfId="23488"/>
    <cellStyle name="Note 2 2 3 5 4 3 2 3" xfId="32540"/>
    <cellStyle name="Note 2 2 3 5 4 3 2 4" xfId="36438"/>
    <cellStyle name="Note 2 2 3 5 4 3 3" xfId="17598"/>
    <cellStyle name="Note 2 2 3 5 4 3 4" xfId="27960"/>
    <cellStyle name="Note 2 2 3 5 4 3 5" xfId="33150"/>
    <cellStyle name="Note 2 2 3 5 4 4" xfId="7969"/>
    <cellStyle name="Note 2 2 3 5 4 4 2" xfId="19908"/>
    <cellStyle name="Note 2 2 3 5 4 4 3" xfId="29614"/>
    <cellStyle name="Note 2 2 3 5 4 4 4" xfId="34158"/>
    <cellStyle name="Note 2 2 3 5 4 5" xfId="14018"/>
    <cellStyle name="Note 2 2 3 5 4 6" xfId="25036"/>
    <cellStyle name="Note 2 2 3 5 4 7" xfId="26344"/>
    <cellStyle name="Note 2 2 3 5 5" xfId="1834"/>
    <cellStyle name="Note 2 2 3 5 5 2" xfId="4310"/>
    <cellStyle name="Note 2 2 3 5 5 2 2" xfId="10200"/>
    <cellStyle name="Note 2 2 3 5 5 2 2 2" xfId="22139"/>
    <cellStyle name="Note 2 2 3 5 5 2 2 3" xfId="31192"/>
    <cellStyle name="Note 2 2 3 5 5 2 2 4" xfId="35090"/>
    <cellStyle name="Note 2 2 3 5 5 2 3" xfId="16249"/>
    <cellStyle name="Note 2 2 3 5 5 2 4" xfId="26612"/>
    <cellStyle name="Note 2 2 3 5 5 2 5" xfId="30388"/>
    <cellStyle name="Note 2 2 3 5 5 3" xfId="5415"/>
    <cellStyle name="Note 2 2 3 5 5 3 2" xfId="11305"/>
    <cellStyle name="Note 2 2 3 5 5 3 2 2" xfId="23244"/>
    <cellStyle name="Note 2 2 3 5 5 3 2 3" xfId="32296"/>
    <cellStyle name="Note 2 2 3 5 5 3 2 4" xfId="36194"/>
    <cellStyle name="Note 2 2 3 5 5 3 3" xfId="17354"/>
    <cellStyle name="Note 2 2 3 5 5 3 4" xfId="27716"/>
    <cellStyle name="Note 2 2 3 5 5 3 5" xfId="24321"/>
    <cellStyle name="Note 2 2 3 5 5 4" xfId="7724"/>
    <cellStyle name="Note 2 2 3 5 5 4 2" xfId="19663"/>
    <cellStyle name="Note 2 2 3 5 5 4 3" xfId="29370"/>
    <cellStyle name="Note 2 2 3 5 5 4 4" xfId="33914"/>
    <cellStyle name="Note 2 2 3 5 5 5" xfId="13773"/>
    <cellStyle name="Note 2 2 3 5 5 6" xfId="24792"/>
    <cellStyle name="Note 2 2 3 5 5 7" xfId="29298"/>
    <cellStyle name="Note 2 2 3 5 6" xfId="3428"/>
    <cellStyle name="Note 2 2 3 5 6 2" xfId="9318"/>
    <cellStyle name="Note 2 2 3 5 6 2 2" xfId="21257"/>
    <cellStyle name="Note 2 2 3 5 6 2 3" xfId="30632"/>
    <cellStyle name="Note 2 2 3 5 6 2 4" xfId="34852"/>
    <cellStyle name="Note 2 2 3 5 6 3" xfId="15367"/>
    <cellStyle name="Note 2 2 3 5 6 4" xfId="26055"/>
    <cellStyle name="Note 2 2 3 5 6 5" xfId="25775"/>
    <cellStyle name="Note 2 2 3 5 7" xfId="5177"/>
    <cellStyle name="Note 2 2 3 5 7 2" xfId="11067"/>
    <cellStyle name="Note 2 2 3 5 7 2 2" xfId="23006"/>
    <cellStyle name="Note 2 2 3 5 7 2 3" xfId="32058"/>
    <cellStyle name="Note 2 2 3 5 7 2 4" xfId="35956"/>
    <cellStyle name="Note 2 2 3 5 7 3" xfId="17116"/>
    <cellStyle name="Note 2 2 3 5 7 4" xfId="27478"/>
    <cellStyle name="Note 2 2 3 5 7 5" xfId="24470"/>
    <cellStyle name="Note 2 2 3 5 8" xfId="7010"/>
    <cellStyle name="Note 2 2 3 5 8 2" xfId="18949"/>
    <cellStyle name="Note 2 2 3 5 8 3" xfId="28983"/>
    <cellStyle name="Note 2 2 3 5 8 4" xfId="33844"/>
    <cellStyle name="Note 2 2 3 5 9" xfId="12891"/>
    <cellStyle name="Note 2 2 3 6" xfId="1605"/>
    <cellStyle name="Note 2 2 3 6 2" xfId="2211"/>
    <cellStyle name="Note 2 2 3 6 2 2" xfId="4687"/>
    <cellStyle name="Note 2 2 3 6 2 2 2" xfId="10577"/>
    <cellStyle name="Note 2 2 3 6 2 2 2 2" xfId="22516"/>
    <cellStyle name="Note 2 2 3 6 2 2 2 3" xfId="31568"/>
    <cellStyle name="Note 2 2 3 6 2 2 2 4" xfId="35466"/>
    <cellStyle name="Note 2 2 3 6 2 2 3" xfId="16626"/>
    <cellStyle name="Note 2 2 3 6 2 2 4" xfId="26988"/>
    <cellStyle name="Note 2 2 3 6 2 2 5" xfId="24529"/>
    <cellStyle name="Note 2 2 3 6 2 3" xfId="5791"/>
    <cellStyle name="Note 2 2 3 6 2 3 2" xfId="11681"/>
    <cellStyle name="Note 2 2 3 6 2 3 2 2" xfId="23620"/>
    <cellStyle name="Note 2 2 3 6 2 3 2 3" xfId="32672"/>
    <cellStyle name="Note 2 2 3 6 2 3 2 4" xfId="36570"/>
    <cellStyle name="Note 2 2 3 6 2 3 3" xfId="17730"/>
    <cellStyle name="Note 2 2 3 6 2 3 4" xfId="28092"/>
    <cellStyle name="Note 2 2 3 6 2 3 5" xfId="33282"/>
    <cellStyle name="Note 2 2 3 6 2 4" xfId="8101"/>
    <cellStyle name="Note 2 2 3 6 2 4 2" xfId="20040"/>
    <cellStyle name="Note 2 2 3 6 2 4 3" xfId="29746"/>
    <cellStyle name="Note 2 2 3 6 2 4 4" xfId="34290"/>
    <cellStyle name="Note 2 2 3 6 2 5" xfId="14150"/>
    <cellStyle name="Note 2 2 3 6 2 6" xfId="25168"/>
    <cellStyle name="Note 2 2 3 6 2 7" xfId="30334"/>
    <cellStyle name="Note 2 2 3 6 3" xfId="2460"/>
    <cellStyle name="Note 2 2 3 6 3 2" xfId="4936"/>
    <cellStyle name="Note 2 2 3 6 3 2 2" xfId="10826"/>
    <cellStyle name="Note 2 2 3 6 3 2 2 2" xfId="22765"/>
    <cellStyle name="Note 2 2 3 6 3 2 2 3" xfId="31817"/>
    <cellStyle name="Note 2 2 3 6 3 2 2 4" xfId="35715"/>
    <cellStyle name="Note 2 2 3 6 3 2 3" xfId="16875"/>
    <cellStyle name="Note 2 2 3 6 3 2 4" xfId="27237"/>
    <cellStyle name="Note 2 2 3 6 3 2 5" xfId="30728"/>
    <cellStyle name="Note 2 2 3 6 3 3" xfId="6040"/>
    <cellStyle name="Note 2 2 3 6 3 3 2" xfId="11930"/>
    <cellStyle name="Note 2 2 3 6 3 3 2 2" xfId="23869"/>
    <cellStyle name="Note 2 2 3 6 3 3 2 3" xfId="32921"/>
    <cellStyle name="Note 2 2 3 6 3 3 2 4" xfId="36819"/>
    <cellStyle name="Note 2 2 3 6 3 3 3" xfId="17979"/>
    <cellStyle name="Note 2 2 3 6 3 3 4" xfId="28341"/>
    <cellStyle name="Note 2 2 3 6 3 3 5" xfId="33531"/>
    <cellStyle name="Note 2 2 3 6 3 4" xfId="8350"/>
    <cellStyle name="Note 2 2 3 6 3 4 2" xfId="20289"/>
    <cellStyle name="Note 2 2 3 6 3 4 3" xfId="29995"/>
    <cellStyle name="Note 2 2 3 6 3 4 4" xfId="34539"/>
    <cellStyle name="Note 2 2 3 6 3 5" xfId="14399"/>
    <cellStyle name="Note 2 2 3 6 3 6" xfId="25417"/>
    <cellStyle name="Note 2 2 3 6 3 7" xfId="24644"/>
    <cellStyle name="Note 2 2 3 6 4" xfId="4081"/>
    <cellStyle name="Note 2 2 3 6 4 2" xfId="9971"/>
    <cellStyle name="Note 2 2 3 6 4 2 2" xfId="21910"/>
    <cellStyle name="Note 2 2 3 6 4 2 3" xfId="30977"/>
    <cellStyle name="Note 2 2 3 6 4 2 4" xfId="34875"/>
    <cellStyle name="Note 2 2 3 6 4 3" xfId="16020"/>
    <cellStyle name="Note 2 2 3 6 4 4" xfId="26397"/>
    <cellStyle name="Note 2 2 3 6 4 5" xfId="28934"/>
    <cellStyle name="Note 2 2 3 6 5" xfId="5200"/>
    <cellStyle name="Note 2 2 3 6 5 2" xfId="11090"/>
    <cellStyle name="Note 2 2 3 6 5 2 2" xfId="23029"/>
    <cellStyle name="Note 2 2 3 6 5 2 3" xfId="32081"/>
    <cellStyle name="Note 2 2 3 6 5 2 4" xfId="35979"/>
    <cellStyle name="Note 2 2 3 6 5 3" xfId="17139"/>
    <cellStyle name="Note 2 2 3 6 5 4" xfId="27501"/>
    <cellStyle name="Note 2 2 3 6 5 5" xfId="30695"/>
    <cellStyle name="Note 2 2 3 6 6" xfId="13544"/>
    <cellStyle name="Note 2 2 3 7" xfId="2033"/>
    <cellStyle name="Note 2 2 3 7 2" xfId="4509"/>
    <cellStyle name="Note 2 2 3 7 2 2" xfId="10399"/>
    <cellStyle name="Note 2 2 3 7 2 2 2" xfId="22338"/>
    <cellStyle name="Note 2 2 3 7 2 2 3" xfId="31391"/>
    <cellStyle name="Note 2 2 3 7 2 2 4" xfId="35289"/>
    <cellStyle name="Note 2 2 3 7 2 3" xfId="16448"/>
    <cellStyle name="Note 2 2 3 7 2 4" xfId="26811"/>
    <cellStyle name="Note 2 2 3 7 2 5" xfId="30549"/>
    <cellStyle name="Note 2 2 3 7 3" xfId="5614"/>
    <cellStyle name="Note 2 2 3 7 3 2" xfId="11504"/>
    <cellStyle name="Note 2 2 3 7 3 2 2" xfId="23443"/>
    <cellStyle name="Note 2 2 3 7 3 2 3" xfId="32495"/>
    <cellStyle name="Note 2 2 3 7 3 2 4" xfId="36393"/>
    <cellStyle name="Note 2 2 3 7 3 3" xfId="17553"/>
    <cellStyle name="Note 2 2 3 7 3 4" xfId="27915"/>
    <cellStyle name="Note 2 2 3 7 3 5" xfId="33105"/>
    <cellStyle name="Note 2 2 3 7 4" xfId="7923"/>
    <cellStyle name="Note 2 2 3 7 4 2" xfId="19862"/>
    <cellStyle name="Note 2 2 3 7 4 3" xfId="29569"/>
    <cellStyle name="Note 2 2 3 7 4 4" xfId="34113"/>
    <cellStyle name="Note 2 2 3 7 5" xfId="13972"/>
    <cellStyle name="Note 2 2 3 7 6" xfId="24991"/>
    <cellStyle name="Note 2 2 3 7 7" xfId="30929"/>
    <cellStyle name="Note 2 2 3 8" xfId="2423"/>
    <cellStyle name="Note 2 2 3 8 2" xfId="4899"/>
    <cellStyle name="Note 2 2 3 8 2 2" xfId="10789"/>
    <cellStyle name="Note 2 2 3 8 2 2 2" xfId="22728"/>
    <cellStyle name="Note 2 2 3 8 2 2 3" xfId="31780"/>
    <cellStyle name="Note 2 2 3 8 2 2 4" xfId="35678"/>
    <cellStyle name="Note 2 2 3 8 2 3" xfId="16838"/>
    <cellStyle name="Note 2 2 3 8 2 4" xfId="27200"/>
    <cellStyle name="Note 2 2 3 8 2 5" xfId="29083"/>
    <cellStyle name="Note 2 2 3 8 3" xfId="6003"/>
    <cellStyle name="Note 2 2 3 8 3 2" xfId="11893"/>
    <cellStyle name="Note 2 2 3 8 3 2 2" xfId="23832"/>
    <cellStyle name="Note 2 2 3 8 3 2 3" xfId="32884"/>
    <cellStyle name="Note 2 2 3 8 3 2 4" xfId="36782"/>
    <cellStyle name="Note 2 2 3 8 3 3" xfId="17942"/>
    <cellStyle name="Note 2 2 3 8 3 4" xfId="28304"/>
    <cellStyle name="Note 2 2 3 8 3 5" xfId="33494"/>
    <cellStyle name="Note 2 2 3 8 4" xfId="8313"/>
    <cellStyle name="Note 2 2 3 8 4 2" xfId="20252"/>
    <cellStyle name="Note 2 2 3 8 4 3" xfId="29958"/>
    <cellStyle name="Note 2 2 3 8 4 4" xfId="34502"/>
    <cellStyle name="Note 2 2 3 8 5" xfId="14362"/>
    <cellStyle name="Note 2 2 3 8 6" xfId="25380"/>
    <cellStyle name="Note 2 2 3 8 7" xfId="26053"/>
    <cellStyle name="Note 2 2 3 9" xfId="2447"/>
    <cellStyle name="Note 2 2 3 9 2" xfId="4923"/>
    <cellStyle name="Note 2 2 3 9 2 2" xfId="10813"/>
    <cellStyle name="Note 2 2 3 9 2 2 2" xfId="22752"/>
    <cellStyle name="Note 2 2 3 9 2 2 3" xfId="31804"/>
    <cellStyle name="Note 2 2 3 9 2 2 4" xfId="35702"/>
    <cellStyle name="Note 2 2 3 9 2 3" xfId="16862"/>
    <cellStyle name="Note 2 2 3 9 2 4" xfId="27224"/>
    <cellStyle name="Note 2 2 3 9 2 5" xfId="24499"/>
    <cellStyle name="Note 2 2 3 9 3" xfId="6027"/>
    <cellStyle name="Note 2 2 3 9 3 2" xfId="11917"/>
    <cellStyle name="Note 2 2 3 9 3 2 2" xfId="23856"/>
    <cellStyle name="Note 2 2 3 9 3 2 3" xfId="32908"/>
    <cellStyle name="Note 2 2 3 9 3 2 4" xfId="36806"/>
    <cellStyle name="Note 2 2 3 9 3 3" xfId="17966"/>
    <cellStyle name="Note 2 2 3 9 3 4" xfId="28328"/>
    <cellStyle name="Note 2 2 3 9 3 5" xfId="33518"/>
    <cellStyle name="Note 2 2 3 9 4" xfId="8337"/>
    <cellStyle name="Note 2 2 3 9 4 2" xfId="20276"/>
    <cellStyle name="Note 2 2 3 9 4 3" xfId="29982"/>
    <cellStyle name="Note 2 2 3 9 4 4" xfId="34526"/>
    <cellStyle name="Note 2 2 3 9 5" xfId="14386"/>
    <cellStyle name="Note 2 2 3 9 6" xfId="25404"/>
    <cellStyle name="Note 2 2 3 9 7" xfId="28723"/>
    <cellStyle name="Note 2 2 4" xfId="173"/>
    <cellStyle name="Note 2 2 4 10" xfId="2723"/>
    <cellStyle name="Note 2 2 4 10 2" xfId="8613"/>
    <cellStyle name="Note 2 2 4 10 2 2" xfId="20552"/>
    <cellStyle name="Note 2 2 4 10 2 3" xfId="30212"/>
    <cellStyle name="Note 2 2 4 10 2 4" xfId="34719"/>
    <cellStyle name="Note 2 2 4 10 3" xfId="14662"/>
    <cellStyle name="Note 2 2 4 10 4" xfId="25632"/>
    <cellStyle name="Note 2 2 4 10 5" xfId="29200"/>
    <cellStyle name="Note 2 2 4 11" xfId="6305"/>
    <cellStyle name="Note 2 2 4 11 2" xfId="18244"/>
    <cellStyle name="Note 2 2 4 11 3" xfId="28558"/>
    <cellStyle name="Note 2 2 4 11 4" xfId="33711"/>
    <cellStyle name="Note 2 2 4 2" xfId="287"/>
    <cellStyle name="Note 2 2 4 2 2" xfId="763"/>
    <cellStyle name="Note 2 2 4 2 2 10" xfId="24277"/>
    <cellStyle name="Note 2 2 4 2 2 11" xfId="28839"/>
    <cellStyle name="Note 2 2 4 2 2 2" xfId="1614"/>
    <cellStyle name="Note 2 2 4 2 2 2 2" xfId="2220"/>
    <cellStyle name="Note 2 2 4 2 2 2 2 2" xfId="4696"/>
    <cellStyle name="Note 2 2 4 2 2 2 2 2 2" xfId="10586"/>
    <cellStyle name="Note 2 2 4 2 2 2 2 2 2 2" xfId="22525"/>
    <cellStyle name="Note 2 2 4 2 2 2 2 2 2 3" xfId="31577"/>
    <cellStyle name="Note 2 2 4 2 2 2 2 2 2 4" xfId="35475"/>
    <cellStyle name="Note 2 2 4 2 2 2 2 2 3" xfId="16635"/>
    <cellStyle name="Note 2 2 4 2 2 2 2 2 4" xfId="26997"/>
    <cellStyle name="Note 2 2 4 2 2 2 2 2 5" xfId="24526"/>
    <cellStyle name="Note 2 2 4 2 2 2 2 3" xfId="5800"/>
    <cellStyle name="Note 2 2 4 2 2 2 2 3 2" xfId="11690"/>
    <cellStyle name="Note 2 2 4 2 2 2 2 3 2 2" xfId="23629"/>
    <cellStyle name="Note 2 2 4 2 2 2 2 3 2 3" xfId="32681"/>
    <cellStyle name="Note 2 2 4 2 2 2 2 3 2 4" xfId="36579"/>
    <cellStyle name="Note 2 2 4 2 2 2 2 3 3" xfId="17739"/>
    <cellStyle name="Note 2 2 4 2 2 2 2 3 4" xfId="28101"/>
    <cellStyle name="Note 2 2 4 2 2 2 2 3 5" xfId="33291"/>
    <cellStyle name="Note 2 2 4 2 2 2 2 4" xfId="8110"/>
    <cellStyle name="Note 2 2 4 2 2 2 2 4 2" xfId="20049"/>
    <cellStyle name="Note 2 2 4 2 2 2 2 4 3" xfId="29755"/>
    <cellStyle name="Note 2 2 4 2 2 2 2 4 4" xfId="34299"/>
    <cellStyle name="Note 2 2 4 2 2 2 2 5" xfId="14159"/>
    <cellStyle name="Note 2 2 4 2 2 2 2 6" xfId="25177"/>
    <cellStyle name="Note 2 2 4 2 2 2 2 7" xfId="29253"/>
    <cellStyle name="Note 2 2 4 2 2 2 3" xfId="2469"/>
    <cellStyle name="Note 2 2 4 2 2 2 3 2" xfId="4945"/>
    <cellStyle name="Note 2 2 4 2 2 2 3 2 2" xfId="10835"/>
    <cellStyle name="Note 2 2 4 2 2 2 3 2 2 2" xfId="22774"/>
    <cellStyle name="Note 2 2 4 2 2 2 3 2 2 3" xfId="31826"/>
    <cellStyle name="Note 2 2 4 2 2 2 3 2 2 4" xfId="35724"/>
    <cellStyle name="Note 2 2 4 2 2 2 3 2 3" xfId="16884"/>
    <cellStyle name="Note 2 2 4 2 2 2 3 2 4" xfId="27246"/>
    <cellStyle name="Note 2 2 4 2 2 2 3 2 5" xfId="30725"/>
    <cellStyle name="Note 2 2 4 2 2 2 3 3" xfId="6049"/>
    <cellStyle name="Note 2 2 4 2 2 2 3 3 2" xfId="11939"/>
    <cellStyle name="Note 2 2 4 2 2 2 3 3 2 2" xfId="23878"/>
    <cellStyle name="Note 2 2 4 2 2 2 3 3 2 3" xfId="32930"/>
    <cellStyle name="Note 2 2 4 2 2 2 3 3 2 4" xfId="36828"/>
    <cellStyle name="Note 2 2 4 2 2 2 3 3 3" xfId="17988"/>
    <cellStyle name="Note 2 2 4 2 2 2 3 3 4" xfId="28350"/>
    <cellStyle name="Note 2 2 4 2 2 2 3 3 5" xfId="33540"/>
    <cellStyle name="Note 2 2 4 2 2 2 3 4" xfId="8359"/>
    <cellStyle name="Note 2 2 4 2 2 2 3 4 2" xfId="20298"/>
    <cellStyle name="Note 2 2 4 2 2 2 3 4 3" xfId="30004"/>
    <cellStyle name="Note 2 2 4 2 2 2 3 4 4" xfId="34548"/>
    <cellStyle name="Note 2 2 4 2 2 2 3 5" xfId="14408"/>
    <cellStyle name="Note 2 2 4 2 2 2 3 6" xfId="25426"/>
    <cellStyle name="Note 2 2 4 2 2 2 3 7" xfId="24641"/>
    <cellStyle name="Note 2 2 4 2 2 2 4" xfId="4090"/>
    <cellStyle name="Note 2 2 4 2 2 2 4 2" xfId="9980"/>
    <cellStyle name="Note 2 2 4 2 2 2 4 2 2" xfId="21919"/>
    <cellStyle name="Note 2 2 4 2 2 2 4 2 3" xfId="30986"/>
    <cellStyle name="Note 2 2 4 2 2 2 4 2 4" xfId="34884"/>
    <cellStyle name="Note 2 2 4 2 2 2 4 3" xfId="16029"/>
    <cellStyle name="Note 2 2 4 2 2 2 4 4" xfId="26406"/>
    <cellStyle name="Note 2 2 4 2 2 2 4 5" xfId="28567"/>
    <cellStyle name="Note 2 2 4 2 2 2 5" xfId="5209"/>
    <cellStyle name="Note 2 2 4 2 2 2 5 2" xfId="11099"/>
    <cellStyle name="Note 2 2 4 2 2 2 5 2 2" xfId="23038"/>
    <cellStyle name="Note 2 2 4 2 2 2 5 2 3" xfId="32090"/>
    <cellStyle name="Note 2 2 4 2 2 2 5 2 4" xfId="35988"/>
    <cellStyle name="Note 2 2 4 2 2 2 5 3" xfId="17148"/>
    <cellStyle name="Note 2 2 4 2 2 2 5 4" xfId="27510"/>
    <cellStyle name="Note 2 2 4 2 2 2 5 5" xfId="24466"/>
    <cellStyle name="Note 2 2 4 2 2 2 6" xfId="13553"/>
    <cellStyle name="Note 2 2 4 2 2 3" xfId="1983"/>
    <cellStyle name="Note 2 2 4 2 2 3 2" xfId="4459"/>
    <cellStyle name="Note 2 2 4 2 2 3 2 2" xfId="10349"/>
    <cellStyle name="Note 2 2 4 2 2 3 2 2 2" xfId="22288"/>
    <cellStyle name="Note 2 2 4 2 2 3 2 2 3" xfId="31341"/>
    <cellStyle name="Note 2 2 4 2 2 3 2 2 4" xfId="35239"/>
    <cellStyle name="Note 2 2 4 2 2 3 2 3" xfId="16398"/>
    <cellStyle name="Note 2 2 4 2 2 3 2 4" xfId="26761"/>
    <cellStyle name="Note 2 2 4 2 2 3 2 5" xfId="24556"/>
    <cellStyle name="Note 2 2 4 2 2 3 3" xfId="5564"/>
    <cellStyle name="Note 2 2 4 2 2 3 3 2" xfId="11454"/>
    <cellStyle name="Note 2 2 4 2 2 3 3 2 2" xfId="23393"/>
    <cellStyle name="Note 2 2 4 2 2 3 3 2 3" xfId="32445"/>
    <cellStyle name="Note 2 2 4 2 2 3 3 2 4" xfId="36343"/>
    <cellStyle name="Note 2 2 4 2 2 3 3 3" xfId="17503"/>
    <cellStyle name="Note 2 2 4 2 2 3 3 4" xfId="27865"/>
    <cellStyle name="Note 2 2 4 2 2 3 3 5" xfId="28886"/>
    <cellStyle name="Note 2 2 4 2 2 3 4" xfId="7873"/>
    <cellStyle name="Note 2 2 4 2 2 3 4 2" xfId="19812"/>
    <cellStyle name="Note 2 2 4 2 2 3 4 3" xfId="29519"/>
    <cellStyle name="Note 2 2 4 2 2 3 4 4" xfId="34063"/>
    <cellStyle name="Note 2 2 4 2 2 3 5" xfId="13922"/>
    <cellStyle name="Note 2 2 4 2 2 3 6" xfId="24941"/>
    <cellStyle name="Note 2 2 4 2 2 3 7" xfId="25973"/>
    <cellStyle name="Note 2 2 4 2 2 4" xfId="1889"/>
    <cellStyle name="Note 2 2 4 2 2 4 2" xfId="4365"/>
    <cellStyle name="Note 2 2 4 2 2 4 2 2" xfId="10255"/>
    <cellStyle name="Note 2 2 4 2 2 4 2 2 2" xfId="22194"/>
    <cellStyle name="Note 2 2 4 2 2 4 2 2 3" xfId="31247"/>
    <cellStyle name="Note 2 2 4 2 2 4 2 2 4" xfId="35145"/>
    <cellStyle name="Note 2 2 4 2 2 4 2 3" xfId="16304"/>
    <cellStyle name="Note 2 2 4 2 2 4 2 4" xfId="26667"/>
    <cellStyle name="Note 2 2 4 2 2 4 2 5" xfId="28957"/>
    <cellStyle name="Note 2 2 4 2 2 4 3" xfId="5470"/>
    <cellStyle name="Note 2 2 4 2 2 4 3 2" xfId="11360"/>
    <cellStyle name="Note 2 2 4 2 2 4 3 2 2" xfId="23299"/>
    <cellStyle name="Note 2 2 4 2 2 4 3 2 3" xfId="32351"/>
    <cellStyle name="Note 2 2 4 2 2 4 3 2 4" xfId="36249"/>
    <cellStyle name="Note 2 2 4 2 2 4 3 3" xfId="17409"/>
    <cellStyle name="Note 2 2 4 2 2 4 3 4" xfId="27771"/>
    <cellStyle name="Note 2 2 4 2 2 4 3 5" xfId="26082"/>
    <cellStyle name="Note 2 2 4 2 2 4 4" xfId="7779"/>
    <cellStyle name="Note 2 2 4 2 2 4 4 2" xfId="19718"/>
    <cellStyle name="Note 2 2 4 2 2 4 4 3" xfId="29425"/>
    <cellStyle name="Note 2 2 4 2 2 4 4 4" xfId="33969"/>
    <cellStyle name="Note 2 2 4 2 2 4 5" xfId="13828"/>
    <cellStyle name="Note 2 2 4 2 2 4 6" xfId="24847"/>
    <cellStyle name="Note 2 2 4 2 2 4 7" xfId="29293"/>
    <cellStyle name="Note 2 2 4 2 2 5" xfId="2077"/>
    <cellStyle name="Note 2 2 4 2 2 5 2" xfId="4553"/>
    <cellStyle name="Note 2 2 4 2 2 5 2 2" xfId="10443"/>
    <cellStyle name="Note 2 2 4 2 2 5 2 2 2" xfId="22382"/>
    <cellStyle name="Note 2 2 4 2 2 5 2 2 3" xfId="31434"/>
    <cellStyle name="Note 2 2 4 2 2 5 2 2 4" xfId="35332"/>
    <cellStyle name="Note 2 2 4 2 2 5 2 3" xfId="16492"/>
    <cellStyle name="Note 2 2 4 2 2 5 2 4" xfId="26854"/>
    <cellStyle name="Note 2 2 4 2 2 5 2 5" xfId="30770"/>
    <cellStyle name="Note 2 2 4 2 2 5 3" xfId="5657"/>
    <cellStyle name="Note 2 2 4 2 2 5 3 2" xfId="11547"/>
    <cellStyle name="Note 2 2 4 2 2 5 3 2 2" xfId="23486"/>
    <cellStyle name="Note 2 2 4 2 2 5 3 2 3" xfId="32538"/>
    <cellStyle name="Note 2 2 4 2 2 5 3 2 4" xfId="36436"/>
    <cellStyle name="Note 2 2 4 2 2 5 3 3" xfId="17596"/>
    <cellStyle name="Note 2 2 4 2 2 5 3 4" xfId="27958"/>
    <cellStyle name="Note 2 2 4 2 2 5 3 5" xfId="33148"/>
    <cellStyle name="Note 2 2 4 2 2 5 4" xfId="7967"/>
    <cellStyle name="Note 2 2 4 2 2 5 4 2" xfId="19906"/>
    <cellStyle name="Note 2 2 4 2 2 5 4 3" xfId="29612"/>
    <cellStyle name="Note 2 2 4 2 2 5 4 4" xfId="34156"/>
    <cellStyle name="Note 2 2 4 2 2 5 5" xfId="14016"/>
    <cellStyle name="Note 2 2 4 2 2 5 6" xfId="25034"/>
    <cellStyle name="Note 2 2 4 2 2 5 7" xfId="29269"/>
    <cellStyle name="Note 2 2 4 2 2 6" xfId="3240"/>
    <cellStyle name="Note 2 2 4 2 2 6 2" xfId="9130"/>
    <cellStyle name="Note 2 2 4 2 2 6 2 2" xfId="21069"/>
    <cellStyle name="Note 2 2 4 2 2 6 2 3" xfId="30509"/>
    <cellStyle name="Note 2 2 4 2 2 6 2 4" xfId="34822"/>
    <cellStyle name="Note 2 2 4 2 2 6 3" xfId="15179"/>
    <cellStyle name="Note 2 2 4 2 2 6 4" xfId="25929"/>
    <cellStyle name="Note 2 2 4 2 2 6 5" xfId="29188"/>
    <cellStyle name="Note 2 2 4 2 2 7" xfId="5147"/>
    <cellStyle name="Note 2 2 4 2 2 7 2" xfId="11037"/>
    <cellStyle name="Note 2 2 4 2 2 7 2 2" xfId="22976"/>
    <cellStyle name="Note 2 2 4 2 2 7 2 3" xfId="32028"/>
    <cellStyle name="Note 2 2 4 2 2 7 2 4" xfId="35926"/>
    <cellStyle name="Note 2 2 4 2 2 7 3" xfId="17086"/>
    <cellStyle name="Note 2 2 4 2 2 7 4" xfId="27448"/>
    <cellStyle name="Note 2 2 4 2 2 7 5" xfId="24314"/>
    <cellStyle name="Note 2 2 4 2 2 8" xfId="6822"/>
    <cellStyle name="Note 2 2 4 2 2 8 2" xfId="18761"/>
    <cellStyle name="Note 2 2 4 2 2 8 3" xfId="28858"/>
    <cellStyle name="Note 2 2 4 2 2 8 4" xfId="33814"/>
    <cellStyle name="Note 2 2 4 2 2 9" xfId="12703"/>
    <cellStyle name="Note 2 2 4 2 3" xfId="1613"/>
    <cellStyle name="Note 2 2 4 2 3 2" xfId="2219"/>
    <cellStyle name="Note 2 2 4 2 3 2 2" xfId="4695"/>
    <cellStyle name="Note 2 2 4 2 3 2 2 2" xfId="10585"/>
    <cellStyle name="Note 2 2 4 2 3 2 2 2 2" xfId="22524"/>
    <cellStyle name="Note 2 2 4 2 3 2 2 2 3" xfId="31576"/>
    <cellStyle name="Note 2 2 4 2 3 2 2 2 4" xfId="35474"/>
    <cellStyle name="Note 2 2 4 2 3 2 2 3" xfId="16634"/>
    <cellStyle name="Note 2 2 4 2 3 2 2 4" xfId="26996"/>
    <cellStyle name="Note 2 2 4 2 3 2 2 5" xfId="26179"/>
    <cellStyle name="Note 2 2 4 2 3 2 3" xfId="5799"/>
    <cellStyle name="Note 2 2 4 2 3 2 3 2" xfId="11689"/>
    <cellStyle name="Note 2 2 4 2 3 2 3 2 2" xfId="23628"/>
    <cellStyle name="Note 2 2 4 2 3 2 3 2 3" xfId="32680"/>
    <cellStyle name="Note 2 2 4 2 3 2 3 2 4" xfId="36578"/>
    <cellStyle name="Note 2 2 4 2 3 2 3 3" xfId="17738"/>
    <cellStyle name="Note 2 2 4 2 3 2 3 4" xfId="28100"/>
    <cellStyle name="Note 2 2 4 2 3 2 3 5" xfId="33290"/>
    <cellStyle name="Note 2 2 4 2 3 2 4" xfId="8109"/>
    <cellStyle name="Note 2 2 4 2 3 2 4 2" xfId="20048"/>
    <cellStyle name="Note 2 2 4 2 3 2 4 3" xfId="29754"/>
    <cellStyle name="Note 2 2 4 2 3 2 4 4" xfId="34298"/>
    <cellStyle name="Note 2 2 4 2 3 2 5" xfId="14158"/>
    <cellStyle name="Note 2 2 4 2 3 2 6" xfId="25176"/>
    <cellStyle name="Note 2 2 4 2 3 2 7" xfId="25998"/>
    <cellStyle name="Note 2 2 4 2 3 3" xfId="2468"/>
    <cellStyle name="Note 2 2 4 2 3 3 2" xfId="4944"/>
    <cellStyle name="Note 2 2 4 2 3 3 2 2" xfId="10834"/>
    <cellStyle name="Note 2 2 4 2 3 3 2 2 2" xfId="22773"/>
    <cellStyle name="Note 2 2 4 2 3 3 2 2 3" xfId="31825"/>
    <cellStyle name="Note 2 2 4 2 3 3 2 2 4" xfId="35723"/>
    <cellStyle name="Note 2 2 4 2 3 3 2 3" xfId="16883"/>
    <cellStyle name="Note 2 2 4 2 3 3 2 4" xfId="27245"/>
    <cellStyle name="Note 2 2 4 2 3 3 2 5" xfId="29076"/>
    <cellStyle name="Note 2 2 4 2 3 3 3" xfId="6048"/>
    <cellStyle name="Note 2 2 4 2 3 3 3 2" xfId="11938"/>
    <cellStyle name="Note 2 2 4 2 3 3 3 2 2" xfId="23877"/>
    <cellStyle name="Note 2 2 4 2 3 3 3 2 3" xfId="32929"/>
    <cellStyle name="Note 2 2 4 2 3 3 3 2 4" xfId="36827"/>
    <cellStyle name="Note 2 2 4 2 3 3 3 3" xfId="17987"/>
    <cellStyle name="Note 2 2 4 2 3 3 3 4" xfId="28349"/>
    <cellStyle name="Note 2 2 4 2 3 3 3 5" xfId="33539"/>
    <cellStyle name="Note 2 2 4 2 3 3 4" xfId="8358"/>
    <cellStyle name="Note 2 2 4 2 3 3 4 2" xfId="20297"/>
    <cellStyle name="Note 2 2 4 2 3 3 4 3" xfId="30003"/>
    <cellStyle name="Note 2 2 4 2 3 3 4 4" xfId="34547"/>
    <cellStyle name="Note 2 2 4 2 3 3 5" xfId="14407"/>
    <cellStyle name="Note 2 2 4 2 3 3 6" xfId="25425"/>
    <cellStyle name="Note 2 2 4 2 3 3 7" xfId="26295"/>
    <cellStyle name="Note 2 2 4 2 3 4" xfId="4089"/>
    <cellStyle name="Note 2 2 4 2 3 4 2" xfId="9979"/>
    <cellStyle name="Note 2 2 4 2 3 4 2 2" xfId="21918"/>
    <cellStyle name="Note 2 2 4 2 3 4 2 3" xfId="30985"/>
    <cellStyle name="Note 2 2 4 2 3 4 2 4" xfId="34883"/>
    <cellStyle name="Note 2 2 4 2 3 4 3" xfId="16028"/>
    <cellStyle name="Note 2 2 4 2 3 4 4" xfId="26405"/>
    <cellStyle name="Note 2 2 4 2 3 4 5" xfId="24106"/>
    <cellStyle name="Note 2 2 4 2 3 5" xfId="5208"/>
    <cellStyle name="Note 2 2 4 2 3 5 2" xfId="11098"/>
    <cellStyle name="Note 2 2 4 2 3 5 2 2" xfId="23037"/>
    <cellStyle name="Note 2 2 4 2 3 5 2 3" xfId="32089"/>
    <cellStyle name="Note 2 2 4 2 3 5 2 4" xfId="35987"/>
    <cellStyle name="Note 2 2 4 2 3 5 3" xfId="17147"/>
    <cellStyle name="Note 2 2 4 2 3 5 4" xfId="27509"/>
    <cellStyle name="Note 2 2 4 2 3 5 5" xfId="26119"/>
    <cellStyle name="Note 2 2 4 2 3 6" xfId="13552"/>
    <cellStyle name="Note 2 2 4 2 4" xfId="1826"/>
    <cellStyle name="Note 2 2 4 2 4 2" xfId="4302"/>
    <cellStyle name="Note 2 2 4 2 4 2 2" xfId="10192"/>
    <cellStyle name="Note 2 2 4 2 4 2 2 2" xfId="22131"/>
    <cellStyle name="Note 2 2 4 2 4 2 2 3" xfId="31184"/>
    <cellStyle name="Note 2 2 4 2 4 2 2 4" xfId="35082"/>
    <cellStyle name="Note 2 2 4 2 4 2 3" xfId="16241"/>
    <cellStyle name="Note 2 2 4 2 4 2 4" xfId="26604"/>
    <cellStyle name="Note 2 2 4 2 4 2 5" xfId="25963"/>
    <cellStyle name="Note 2 2 4 2 4 3" xfId="5407"/>
    <cellStyle name="Note 2 2 4 2 4 3 2" xfId="11297"/>
    <cellStyle name="Note 2 2 4 2 4 3 2 2" xfId="23236"/>
    <cellStyle name="Note 2 2 4 2 4 3 2 3" xfId="32288"/>
    <cellStyle name="Note 2 2 4 2 4 3 2 4" xfId="36186"/>
    <cellStyle name="Note 2 2 4 2 4 3 3" xfId="17346"/>
    <cellStyle name="Note 2 2 4 2 4 3 4" xfId="27708"/>
    <cellStyle name="Note 2 2 4 2 4 3 5" xfId="24439"/>
    <cellStyle name="Note 2 2 4 2 4 4" xfId="7716"/>
    <cellStyle name="Note 2 2 4 2 4 4 2" xfId="19655"/>
    <cellStyle name="Note 2 2 4 2 4 4 3" xfId="29362"/>
    <cellStyle name="Note 2 2 4 2 4 4 4" xfId="33906"/>
    <cellStyle name="Note 2 2 4 2 4 5" xfId="13765"/>
    <cellStyle name="Note 2 2 4 2 4 6" xfId="24784"/>
    <cellStyle name="Note 2 2 4 2 4 7" xfId="30954"/>
    <cellStyle name="Note 2 2 4 2 5" xfId="1809"/>
    <cellStyle name="Note 2 2 4 2 5 2" xfId="4285"/>
    <cellStyle name="Note 2 2 4 2 5 2 2" xfId="10175"/>
    <cellStyle name="Note 2 2 4 2 5 2 2 2" xfId="22114"/>
    <cellStyle name="Note 2 2 4 2 5 2 2 3" xfId="31167"/>
    <cellStyle name="Note 2 2 4 2 5 2 2 4" xfId="35065"/>
    <cellStyle name="Note 2 2 4 2 5 2 3" xfId="16224"/>
    <cellStyle name="Note 2 2 4 2 5 2 4" xfId="26587"/>
    <cellStyle name="Note 2 2 4 2 5 2 5" xfId="28748"/>
    <cellStyle name="Note 2 2 4 2 5 3" xfId="5390"/>
    <cellStyle name="Note 2 2 4 2 5 3 2" xfId="11280"/>
    <cellStyle name="Note 2 2 4 2 5 3 2 2" xfId="23219"/>
    <cellStyle name="Note 2 2 4 2 5 3 2 3" xfId="32271"/>
    <cellStyle name="Note 2 2 4 2 5 3 2 4" xfId="36169"/>
    <cellStyle name="Note 2 2 4 2 5 3 3" xfId="17329"/>
    <cellStyle name="Note 2 2 4 2 5 3 4" xfId="27691"/>
    <cellStyle name="Note 2 2 4 2 5 3 5" xfId="30666"/>
    <cellStyle name="Note 2 2 4 2 5 4" xfId="7699"/>
    <cellStyle name="Note 2 2 4 2 5 4 2" xfId="19638"/>
    <cellStyle name="Note 2 2 4 2 5 4 3" xfId="29345"/>
    <cellStyle name="Note 2 2 4 2 5 4 4" xfId="33889"/>
    <cellStyle name="Note 2 2 4 2 5 5" xfId="13748"/>
    <cellStyle name="Note 2 2 4 2 5 6" xfId="24767"/>
    <cellStyle name="Note 2 2 4 2 5 7" xfId="29303"/>
    <cellStyle name="Note 2 2 4 2 6" xfId="2097"/>
    <cellStyle name="Note 2 2 4 2 6 2" xfId="4573"/>
    <cellStyle name="Note 2 2 4 2 6 2 2" xfId="10463"/>
    <cellStyle name="Note 2 2 4 2 6 2 2 2" xfId="22402"/>
    <cellStyle name="Note 2 2 4 2 6 2 2 3" xfId="31454"/>
    <cellStyle name="Note 2 2 4 2 6 2 2 4" xfId="35352"/>
    <cellStyle name="Note 2 2 4 2 6 2 3" xfId="16512"/>
    <cellStyle name="Note 2 2 4 2 6 2 4" xfId="26874"/>
    <cellStyle name="Note 2 2 4 2 6 2 5" xfId="25986"/>
    <cellStyle name="Note 2 2 4 2 6 3" xfId="5677"/>
    <cellStyle name="Note 2 2 4 2 6 3 2" xfId="11567"/>
    <cellStyle name="Note 2 2 4 2 6 3 2 2" xfId="23506"/>
    <cellStyle name="Note 2 2 4 2 6 3 2 3" xfId="32558"/>
    <cellStyle name="Note 2 2 4 2 6 3 2 4" xfId="36456"/>
    <cellStyle name="Note 2 2 4 2 6 3 3" xfId="17616"/>
    <cellStyle name="Note 2 2 4 2 6 3 4" xfId="27978"/>
    <cellStyle name="Note 2 2 4 2 6 3 5" xfId="33168"/>
    <cellStyle name="Note 2 2 4 2 6 4" xfId="7987"/>
    <cellStyle name="Note 2 2 4 2 6 4 2" xfId="19926"/>
    <cellStyle name="Note 2 2 4 2 6 4 3" xfId="29632"/>
    <cellStyle name="Note 2 2 4 2 6 4 4" xfId="34176"/>
    <cellStyle name="Note 2 2 4 2 6 5" xfId="14036"/>
    <cellStyle name="Note 2 2 4 2 6 6" xfId="25054"/>
    <cellStyle name="Note 2 2 4 2 6 7" xfId="24063"/>
    <cellStyle name="Note 2 2 4 2 7" xfId="2834"/>
    <cellStyle name="Note 2 2 4 2 7 2" xfId="8724"/>
    <cellStyle name="Note 2 2 4 2 7 2 2" xfId="20663"/>
    <cellStyle name="Note 2 2 4 2 7 2 3" xfId="30269"/>
    <cellStyle name="Note 2 2 4 2 7 2 4" xfId="34743"/>
    <cellStyle name="Note 2 2 4 2 7 3" xfId="14773"/>
    <cellStyle name="Note 2 2 4 2 7 4" xfId="25689"/>
    <cellStyle name="Note 2 2 4 2 7 5" xfId="30460"/>
    <cellStyle name="Note 2 2 4 2 8" xfId="6416"/>
    <cellStyle name="Note 2 2 4 2 8 2" xfId="18355"/>
    <cellStyle name="Note 2 2 4 2 8 3" xfId="28615"/>
    <cellStyle name="Note 2 2 4 2 8 4" xfId="33735"/>
    <cellStyle name="Note 2 2 4 3" xfId="316"/>
    <cellStyle name="Note 2 2 4 3 2" xfId="792"/>
    <cellStyle name="Note 2 2 4 3 2 10" xfId="24301"/>
    <cellStyle name="Note 2 2 4 3 2 11" xfId="28676"/>
    <cellStyle name="Note 2 2 4 3 2 2" xfId="1616"/>
    <cellStyle name="Note 2 2 4 3 2 2 2" xfId="2222"/>
    <cellStyle name="Note 2 2 4 3 2 2 2 2" xfId="4698"/>
    <cellStyle name="Note 2 2 4 3 2 2 2 2 2" xfId="10588"/>
    <cellStyle name="Note 2 2 4 3 2 2 2 2 2 2" xfId="22527"/>
    <cellStyle name="Note 2 2 4 3 2 2 2 2 2 3" xfId="31579"/>
    <cellStyle name="Note 2 2 4 3 2 2 2 2 2 4" xfId="35477"/>
    <cellStyle name="Note 2 2 4 3 2 2 2 2 3" xfId="16637"/>
    <cellStyle name="Note 2 2 4 3 2 2 2 2 4" xfId="26999"/>
    <cellStyle name="Note 2 2 4 3 2 2 2 2 5" xfId="30598"/>
    <cellStyle name="Note 2 2 4 3 2 2 2 3" xfId="5802"/>
    <cellStyle name="Note 2 2 4 3 2 2 2 3 2" xfId="11692"/>
    <cellStyle name="Note 2 2 4 3 2 2 2 3 2 2" xfId="23631"/>
    <cellStyle name="Note 2 2 4 3 2 2 2 3 2 3" xfId="32683"/>
    <cellStyle name="Note 2 2 4 3 2 2 2 3 2 4" xfId="36581"/>
    <cellStyle name="Note 2 2 4 3 2 2 2 3 3" xfId="17741"/>
    <cellStyle name="Note 2 2 4 3 2 2 2 3 4" xfId="28103"/>
    <cellStyle name="Note 2 2 4 3 2 2 2 3 5" xfId="33293"/>
    <cellStyle name="Note 2 2 4 3 2 2 2 4" xfId="8112"/>
    <cellStyle name="Note 2 2 4 3 2 2 2 4 2" xfId="20051"/>
    <cellStyle name="Note 2 2 4 3 2 2 2 4 3" xfId="29757"/>
    <cellStyle name="Note 2 2 4 3 2 2 2 4 4" xfId="34301"/>
    <cellStyle name="Note 2 2 4 3 2 2 2 5" xfId="14161"/>
    <cellStyle name="Note 2 2 4 3 2 2 2 6" xfId="25179"/>
    <cellStyle name="Note 2 2 4 3 2 2 2 7" xfId="26328"/>
    <cellStyle name="Note 2 2 4 3 2 2 3" xfId="2471"/>
    <cellStyle name="Note 2 2 4 3 2 2 3 2" xfId="4947"/>
    <cellStyle name="Note 2 2 4 3 2 2 3 2 2" xfId="10837"/>
    <cellStyle name="Note 2 2 4 3 2 2 3 2 2 2" xfId="22776"/>
    <cellStyle name="Note 2 2 4 3 2 2 3 2 2 3" xfId="31828"/>
    <cellStyle name="Note 2 2 4 3 2 2 3 2 2 4" xfId="35726"/>
    <cellStyle name="Note 2 2 4 3 2 2 3 2 3" xfId="16886"/>
    <cellStyle name="Note 2 2 4 3 2 2 3 2 4" xfId="27248"/>
    <cellStyle name="Note 2 2 4 3 2 2 3 2 5" xfId="24495"/>
    <cellStyle name="Note 2 2 4 3 2 2 3 3" xfId="6051"/>
    <cellStyle name="Note 2 2 4 3 2 2 3 3 2" xfId="11941"/>
    <cellStyle name="Note 2 2 4 3 2 2 3 3 2 2" xfId="23880"/>
    <cellStyle name="Note 2 2 4 3 2 2 3 3 2 3" xfId="32932"/>
    <cellStyle name="Note 2 2 4 3 2 2 3 3 2 4" xfId="36830"/>
    <cellStyle name="Note 2 2 4 3 2 2 3 3 3" xfId="17990"/>
    <cellStyle name="Note 2 2 4 3 2 2 3 3 4" xfId="28352"/>
    <cellStyle name="Note 2 2 4 3 2 2 3 3 5" xfId="33542"/>
    <cellStyle name="Note 2 2 4 3 2 2 3 4" xfId="8361"/>
    <cellStyle name="Note 2 2 4 3 2 2 3 4 2" xfId="20300"/>
    <cellStyle name="Note 2 2 4 3 2 2 3 4 3" xfId="30006"/>
    <cellStyle name="Note 2 2 4 3 2 2 3 4 4" xfId="34550"/>
    <cellStyle name="Note 2 2 4 3 2 2 3 5" xfId="14410"/>
    <cellStyle name="Note 2 2 4 3 2 2 3 6" xfId="25428"/>
    <cellStyle name="Note 2 2 4 3 2 2 3 7" xfId="30607"/>
    <cellStyle name="Note 2 2 4 3 2 2 4" xfId="4092"/>
    <cellStyle name="Note 2 2 4 3 2 2 4 2" xfId="9982"/>
    <cellStyle name="Note 2 2 4 3 2 2 4 2 2" xfId="21921"/>
    <cellStyle name="Note 2 2 4 3 2 2 4 2 3" xfId="30988"/>
    <cellStyle name="Note 2 2 4 3 2 2 4 2 4" xfId="34886"/>
    <cellStyle name="Note 2 2 4 3 2 2 4 3" xfId="16031"/>
    <cellStyle name="Note 2 2 4 3 2 2 4 4" xfId="26408"/>
    <cellStyle name="Note 2 2 4 3 2 2 4 5" xfId="25642"/>
    <cellStyle name="Note 2 2 4 3 2 2 5" xfId="5211"/>
    <cellStyle name="Note 2 2 4 3 2 2 5 2" xfId="11101"/>
    <cellStyle name="Note 2 2 4 3 2 2 5 2 2" xfId="23040"/>
    <cellStyle name="Note 2 2 4 3 2 2 5 2 3" xfId="32092"/>
    <cellStyle name="Note 2 2 4 3 2 2 5 2 4" xfId="35990"/>
    <cellStyle name="Note 2 2 4 3 2 2 5 3" xfId="17150"/>
    <cellStyle name="Note 2 2 4 3 2 2 5 4" xfId="27512"/>
    <cellStyle name="Note 2 2 4 3 2 2 5 5" xfId="24081"/>
    <cellStyle name="Note 2 2 4 3 2 2 6" xfId="13555"/>
    <cellStyle name="Note 2 2 4 3 2 3" xfId="2008"/>
    <cellStyle name="Note 2 2 4 3 2 3 2" xfId="4484"/>
    <cellStyle name="Note 2 2 4 3 2 3 2 2" xfId="10374"/>
    <cellStyle name="Note 2 2 4 3 2 3 2 2 2" xfId="22313"/>
    <cellStyle name="Note 2 2 4 3 2 3 2 2 3" xfId="31366"/>
    <cellStyle name="Note 2 2 4 3 2 3 2 2 4" xfId="35264"/>
    <cellStyle name="Note 2 2 4 3 2 3 2 3" xfId="16423"/>
    <cellStyle name="Note 2 2 4 3 2 3 2 4" xfId="26786"/>
    <cellStyle name="Note 2 2 4 3 2 3 2 5" xfId="24038"/>
    <cellStyle name="Note 2 2 4 3 2 3 3" xfId="5589"/>
    <cellStyle name="Note 2 2 4 3 2 3 3 2" xfId="11479"/>
    <cellStyle name="Note 2 2 4 3 2 3 3 2 2" xfId="23418"/>
    <cellStyle name="Note 2 2 4 3 2 3 3 2 3" xfId="32470"/>
    <cellStyle name="Note 2 2 4 3 2 3 3 2 4" xfId="36368"/>
    <cellStyle name="Note 2 2 4 3 2 3 3 3" xfId="17528"/>
    <cellStyle name="Note 2 2 4 3 2 3 3 4" xfId="27890"/>
    <cellStyle name="Note 2 2 4 3 2 3 3 5" xfId="12097"/>
    <cellStyle name="Note 2 2 4 3 2 3 4" xfId="7898"/>
    <cellStyle name="Note 2 2 4 3 2 3 4 2" xfId="19837"/>
    <cellStyle name="Note 2 2 4 3 2 3 4 3" xfId="29544"/>
    <cellStyle name="Note 2 2 4 3 2 3 4 4" xfId="34088"/>
    <cellStyle name="Note 2 2 4 3 2 3 5" xfId="13947"/>
    <cellStyle name="Note 2 2 4 3 2 3 6" xfId="24966"/>
    <cellStyle name="Note 2 2 4 3 2 3 7" xfId="29278"/>
    <cellStyle name="Note 2 2 4 3 2 4" xfId="2075"/>
    <cellStyle name="Note 2 2 4 3 2 4 2" xfId="4551"/>
    <cellStyle name="Note 2 2 4 3 2 4 2 2" xfId="10441"/>
    <cellStyle name="Note 2 2 4 3 2 4 2 2 2" xfId="22380"/>
    <cellStyle name="Note 2 2 4 3 2 4 2 2 3" xfId="31432"/>
    <cellStyle name="Note 2 2 4 3 2 4 2 2 4" xfId="35330"/>
    <cellStyle name="Note 2 2 4 3 2 4 2 3" xfId="16490"/>
    <cellStyle name="Note 2 2 4 3 2 4 2 4" xfId="26852"/>
    <cellStyle name="Note 2 2 4 3 2 4 2 5" xfId="25617"/>
    <cellStyle name="Note 2 2 4 3 2 4 3" xfId="5655"/>
    <cellStyle name="Note 2 2 4 3 2 4 3 2" xfId="11545"/>
    <cellStyle name="Note 2 2 4 3 2 4 3 2 2" xfId="23484"/>
    <cellStyle name="Note 2 2 4 3 2 4 3 2 3" xfId="32536"/>
    <cellStyle name="Note 2 2 4 3 2 4 3 2 4" xfId="36434"/>
    <cellStyle name="Note 2 2 4 3 2 4 3 3" xfId="17594"/>
    <cellStyle name="Note 2 2 4 3 2 4 3 4" xfId="27956"/>
    <cellStyle name="Note 2 2 4 3 2 4 3 5" xfId="33146"/>
    <cellStyle name="Note 2 2 4 3 2 4 4" xfId="7965"/>
    <cellStyle name="Note 2 2 4 3 2 4 4 2" xfId="19904"/>
    <cellStyle name="Note 2 2 4 3 2 4 4 3" xfId="29610"/>
    <cellStyle name="Note 2 2 4 3 2 4 4 4" xfId="34154"/>
    <cellStyle name="Note 2 2 4 3 2 4 5" xfId="14014"/>
    <cellStyle name="Note 2 2 4 3 2 4 6" xfId="25032"/>
    <cellStyle name="Note 2 2 4 3 2 4 7" xfId="30401"/>
    <cellStyle name="Note 2 2 4 3 2 5" xfId="2140"/>
    <cellStyle name="Note 2 2 4 3 2 5 2" xfId="4616"/>
    <cellStyle name="Note 2 2 4 3 2 5 2 2" xfId="10506"/>
    <cellStyle name="Note 2 2 4 3 2 5 2 2 2" xfId="22445"/>
    <cellStyle name="Note 2 2 4 3 2 5 2 2 3" xfId="31497"/>
    <cellStyle name="Note 2 2 4 3 2 5 2 2 4" xfId="35395"/>
    <cellStyle name="Note 2 2 4 3 2 5 2 3" xfId="16555"/>
    <cellStyle name="Note 2 2 4 3 2 5 2 4" xfId="26917"/>
    <cellStyle name="Note 2 2 4 3 2 5 2 5" xfId="28890"/>
    <cellStyle name="Note 2 2 4 3 2 5 3" xfId="5720"/>
    <cellStyle name="Note 2 2 4 3 2 5 3 2" xfId="11610"/>
    <cellStyle name="Note 2 2 4 3 2 5 3 2 2" xfId="23549"/>
    <cellStyle name="Note 2 2 4 3 2 5 3 2 3" xfId="32601"/>
    <cellStyle name="Note 2 2 4 3 2 5 3 2 4" xfId="36499"/>
    <cellStyle name="Note 2 2 4 3 2 5 3 3" xfId="17659"/>
    <cellStyle name="Note 2 2 4 3 2 5 3 4" xfId="28021"/>
    <cellStyle name="Note 2 2 4 3 2 5 3 5" xfId="33211"/>
    <cellStyle name="Note 2 2 4 3 2 5 4" xfId="8030"/>
    <cellStyle name="Note 2 2 4 3 2 5 4 2" xfId="19969"/>
    <cellStyle name="Note 2 2 4 3 2 5 4 3" xfId="29675"/>
    <cellStyle name="Note 2 2 4 3 2 5 4 4" xfId="34219"/>
    <cellStyle name="Note 2 2 4 3 2 5 5" xfId="14079"/>
    <cellStyle name="Note 2 2 4 3 2 5 6" xfId="25097"/>
    <cellStyle name="Note 2 2 4 3 2 5 7" xfId="26037"/>
    <cellStyle name="Note 2 2 4 3 2 6" xfId="3269"/>
    <cellStyle name="Note 2 2 4 3 2 6 2" xfId="9159"/>
    <cellStyle name="Note 2 2 4 3 2 6 2 2" xfId="21098"/>
    <cellStyle name="Note 2 2 4 3 2 6 2 3" xfId="30533"/>
    <cellStyle name="Note 2 2 4 3 2 6 2 4" xfId="34846"/>
    <cellStyle name="Note 2 2 4 3 2 6 3" xfId="15208"/>
    <cellStyle name="Note 2 2 4 3 2 6 4" xfId="25953"/>
    <cellStyle name="Note 2 2 4 3 2 6 5" xfId="30347"/>
    <cellStyle name="Note 2 2 4 3 2 7" xfId="5171"/>
    <cellStyle name="Note 2 2 4 3 2 7 2" xfId="11061"/>
    <cellStyle name="Note 2 2 4 3 2 7 2 2" xfId="23000"/>
    <cellStyle name="Note 2 2 4 3 2 7 2 3" xfId="32052"/>
    <cellStyle name="Note 2 2 4 3 2 7 2 4" xfId="35950"/>
    <cellStyle name="Note 2 2 4 3 2 7 3" xfId="17110"/>
    <cellStyle name="Note 2 2 4 3 2 7 4" xfId="27472"/>
    <cellStyle name="Note 2 2 4 3 2 7 5" xfId="28938"/>
    <cellStyle name="Note 2 2 4 3 2 8" xfId="6851"/>
    <cellStyle name="Note 2 2 4 3 2 8 2" xfId="18790"/>
    <cellStyle name="Note 2 2 4 3 2 8 3" xfId="28882"/>
    <cellStyle name="Note 2 2 4 3 2 8 4" xfId="33838"/>
    <cellStyle name="Note 2 2 4 3 2 9" xfId="12732"/>
    <cellStyle name="Note 2 2 4 3 3" xfId="1615"/>
    <cellStyle name="Note 2 2 4 3 3 2" xfId="2221"/>
    <cellStyle name="Note 2 2 4 3 3 2 2" xfId="4697"/>
    <cellStyle name="Note 2 2 4 3 3 2 2 2" xfId="10587"/>
    <cellStyle name="Note 2 2 4 3 3 2 2 2 2" xfId="22526"/>
    <cellStyle name="Note 2 2 4 3 3 2 2 2 3" xfId="31578"/>
    <cellStyle name="Note 2 2 4 3 3 2 2 2 4" xfId="35476"/>
    <cellStyle name="Note 2 2 4 3 3 2 2 3" xfId="16636"/>
    <cellStyle name="Note 2 2 4 3 3 2 2 4" xfId="26998"/>
    <cellStyle name="Note 2 2 4 3 3 2 2 5" xfId="28949"/>
    <cellStyle name="Note 2 2 4 3 3 2 3" xfId="5801"/>
    <cellStyle name="Note 2 2 4 3 3 2 3 2" xfId="11691"/>
    <cellStyle name="Note 2 2 4 3 3 2 3 2 2" xfId="23630"/>
    <cellStyle name="Note 2 2 4 3 3 2 3 2 3" xfId="32682"/>
    <cellStyle name="Note 2 2 4 3 3 2 3 2 4" xfId="36580"/>
    <cellStyle name="Note 2 2 4 3 3 2 3 3" xfId="17740"/>
    <cellStyle name="Note 2 2 4 3 3 2 3 4" xfId="28102"/>
    <cellStyle name="Note 2 2 4 3 3 2 3 5" xfId="33292"/>
    <cellStyle name="Note 2 2 4 3 3 2 4" xfId="8111"/>
    <cellStyle name="Note 2 2 4 3 3 2 4 2" xfId="20050"/>
    <cellStyle name="Note 2 2 4 3 3 2 4 3" xfId="29756"/>
    <cellStyle name="Note 2 2 4 3 3 2 4 4" xfId="34300"/>
    <cellStyle name="Note 2 2 4 3 3 2 5" xfId="14160"/>
    <cellStyle name="Note 2 2 4 3 3 2 6" xfId="25178"/>
    <cellStyle name="Note 2 2 4 3 3 2 7" xfId="30906"/>
    <cellStyle name="Note 2 2 4 3 3 3" xfId="2470"/>
    <cellStyle name="Note 2 2 4 3 3 3 2" xfId="4946"/>
    <cellStyle name="Note 2 2 4 3 3 3 2 2" xfId="10836"/>
    <cellStyle name="Note 2 2 4 3 3 3 2 2 2" xfId="22775"/>
    <cellStyle name="Note 2 2 4 3 3 3 2 2 3" xfId="31827"/>
    <cellStyle name="Note 2 2 4 3 3 3 2 2 4" xfId="35725"/>
    <cellStyle name="Note 2 2 4 3 3 3 2 3" xfId="16885"/>
    <cellStyle name="Note 2 2 4 3 3 3 2 4" xfId="27247"/>
    <cellStyle name="Note 2 2 4 3 3 3 2 5" xfId="26148"/>
    <cellStyle name="Note 2 2 4 3 3 3 3" xfId="6050"/>
    <cellStyle name="Note 2 2 4 3 3 3 3 2" xfId="11940"/>
    <cellStyle name="Note 2 2 4 3 3 3 3 2 2" xfId="23879"/>
    <cellStyle name="Note 2 2 4 3 3 3 3 2 3" xfId="32931"/>
    <cellStyle name="Note 2 2 4 3 3 3 3 2 4" xfId="36829"/>
    <cellStyle name="Note 2 2 4 3 3 3 3 3" xfId="17989"/>
    <cellStyle name="Note 2 2 4 3 3 3 3 4" xfId="28351"/>
    <cellStyle name="Note 2 2 4 3 3 3 3 5" xfId="33541"/>
    <cellStyle name="Note 2 2 4 3 3 3 4" xfId="8360"/>
    <cellStyle name="Note 2 2 4 3 3 3 4 2" xfId="20299"/>
    <cellStyle name="Note 2 2 4 3 3 3 4 3" xfId="30005"/>
    <cellStyle name="Note 2 2 4 3 3 3 4 4" xfId="34549"/>
    <cellStyle name="Note 2 2 4 3 3 3 5" xfId="14409"/>
    <cellStyle name="Note 2 2 4 3 3 3 6" xfId="25427"/>
    <cellStyle name="Note 2 2 4 3 3 3 7" xfId="28958"/>
    <cellStyle name="Note 2 2 4 3 3 4" xfId="4091"/>
    <cellStyle name="Note 2 2 4 3 3 4 2" xfId="9981"/>
    <cellStyle name="Note 2 2 4 3 3 4 2 2" xfId="21920"/>
    <cellStyle name="Note 2 2 4 3 3 4 2 3" xfId="30987"/>
    <cellStyle name="Note 2 2 4 3 3 4 2 4" xfId="34885"/>
    <cellStyle name="Note 2 2 4 3 3 4 3" xfId="16030"/>
    <cellStyle name="Note 2 2 4 3 3 4 4" xfId="26407"/>
    <cellStyle name="Note 2 2 4 3 3 4 5" xfId="30222"/>
    <cellStyle name="Note 2 2 4 3 3 5" xfId="5210"/>
    <cellStyle name="Note 2 2 4 3 3 5 2" xfId="11100"/>
    <cellStyle name="Note 2 2 4 3 3 5 2 2" xfId="23039"/>
    <cellStyle name="Note 2 2 4 3 3 5 2 3" xfId="32091"/>
    <cellStyle name="Note 2 2 4 3 3 5 2 4" xfId="35989"/>
    <cellStyle name="Note 2 2 4 3 3 5 3" xfId="17149"/>
    <cellStyle name="Note 2 2 4 3 3 5 4" xfId="27511"/>
    <cellStyle name="Note 2 2 4 3 3 5 5" xfId="24330"/>
    <cellStyle name="Note 2 2 4 3 3 6" xfId="13554"/>
    <cellStyle name="Note 2 2 4 3 4" xfId="2159"/>
    <cellStyle name="Note 2 2 4 3 4 2" xfId="4635"/>
    <cellStyle name="Note 2 2 4 3 4 2 2" xfId="10525"/>
    <cellStyle name="Note 2 2 4 3 4 2 2 2" xfId="22464"/>
    <cellStyle name="Note 2 2 4 3 4 2 2 3" xfId="31516"/>
    <cellStyle name="Note 2 2 4 3 4 2 2 4" xfId="35414"/>
    <cellStyle name="Note 2 2 4 3 4 2 3" xfId="16574"/>
    <cellStyle name="Note 2 2 4 3 4 2 4" xfId="26936"/>
    <cellStyle name="Note 2 2 4 3 4 2 5" xfId="29116"/>
    <cellStyle name="Note 2 2 4 3 4 3" xfId="5739"/>
    <cellStyle name="Note 2 2 4 3 4 3 2" xfId="11629"/>
    <cellStyle name="Note 2 2 4 3 4 3 2 2" xfId="23568"/>
    <cellStyle name="Note 2 2 4 3 4 3 2 3" xfId="32620"/>
    <cellStyle name="Note 2 2 4 3 4 3 2 4" xfId="36518"/>
    <cellStyle name="Note 2 2 4 3 4 3 3" xfId="17678"/>
    <cellStyle name="Note 2 2 4 3 4 3 4" xfId="28040"/>
    <cellStyle name="Note 2 2 4 3 4 3 5" xfId="33230"/>
    <cellStyle name="Note 2 2 4 3 4 4" xfId="8049"/>
    <cellStyle name="Note 2 2 4 3 4 4 2" xfId="19988"/>
    <cellStyle name="Note 2 2 4 3 4 4 3" xfId="29694"/>
    <cellStyle name="Note 2 2 4 3 4 4 4" xfId="34238"/>
    <cellStyle name="Note 2 2 4 3 4 5" xfId="14098"/>
    <cellStyle name="Note 2 2 4 3 4 6" xfId="25116"/>
    <cellStyle name="Note 2 2 4 3 4 7" xfId="26335"/>
    <cellStyle name="Note 2 2 4 3 5" xfId="2138"/>
    <cellStyle name="Note 2 2 4 3 5 2" xfId="4614"/>
    <cellStyle name="Note 2 2 4 3 5 2 2" xfId="10504"/>
    <cellStyle name="Note 2 2 4 3 5 2 2 2" xfId="22443"/>
    <cellStyle name="Note 2 2 4 3 5 2 2 3" xfId="31495"/>
    <cellStyle name="Note 2 2 4 3 5 2 2 4" xfId="35393"/>
    <cellStyle name="Note 2 2 4 3 5 2 3" xfId="16553"/>
    <cellStyle name="Note 2 2 4 3 5 2 4" xfId="26915"/>
    <cellStyle name="Note 2 2 4 3 5 2 5" xfId="26189"/>
    <cellStyle name="Note 2 2 4 3 5 3" xfId="5718"/>
    <cellStyle name="Note 2 2 4 3 5 3 2" xfId="11608"/>
    <cellStyle name="Note 2 2 4 3 5 3 2 2" xfId="23547"/>
    <cellStyle name="Note 2 2 4 3 5 3 2 3" xfId="32599"/>
    <cellStyle name="Note 2 2 4 3 5 3 2 4" xfId="36497"/>
    <cellStyle name="Note 2 2 4 3 5 3 3" xfId="17657"/>
    <cellStyle name="Note 2 2 4 3 5 3 4" xfId="28019"/>
    <cellStyle name="Note 2 2 4 3 5 3 5" xfId="33209"/>
    <cellStyle name="Note 2 2 4 3 5 4" xfId="8028"/>
    <cellStyle name="Note 2 2 4 3 5 4 2" xfId="19967"/>
    <cellStyle name="Note 2 2 4 3 5 4 3" xfId="29673"/>
    <cellStyle name="Note 2 2 4 3 5 4 4" xfId="34217"/>
    <cellStyle name="Note 2 2 4 3 5 5" xfId="14077"/>
    <cellStyle name="Note 2 2 4 3 5 6" xfId="25095"/>
    <cellStyle name="Note 2 2 4 3 5 7" xfId="28966"/>
    <cellStyle name="Note 2 2 4 3 6" xfId="1854"/>
    <cellStyle name="Note 2 2 4 3 6 2" xfId="4330"/>
    <cellStyle name="Note 2 2 4 3 6 2 2" xfId="10220"/>
    <cellStyle name="Note 2 2 4 3 6 2 2 2" xfId="22159"/>
    <cellStyle name="Note 2 2 4 3 6 2 2 3" xfId="31212"/>
    <cellStyle name="Note 2 2 4 3 6 2 2 4" xfId="35110"/>
    <cellStyle name="Note 2 2 4 3 6 2 3" xfId="16269"/>
    <cellStyle name="Note 2 2 4 3 6 2 4" xfId="26632"/>
    <cellStyle name="Note 2 2 4 3 6 2 5" xfId="30801"/>
    <cellStyle name="Note 2 2 4 3 6 3" xfId="5435"/>
    <cellStyle name="Note 2 2 4 3 6 3 2" xfId="11325"/>
    <cellStyle name="Note 2 2 4 3 6 3 2 2" xfId="23264"/>
    <cellStyle name="Note 2 2 4 3 6 3 2 3" xfId="32316"/>
    <cellStyle name="Note 2 2 4 3 6 3 2 4" xfId="36214"/>
    <cellStyle name="Note 2 2 4 3 6 3 3" xfId="17374"/>
    <cellStyle name="Note 2 2 4 3 6 3 4" xfId="27736"/>
    <cellStyle name="Note 2 2 4 3 6 3 5" xfId="30165"/>
    <cellStyle name="Note 2 2 4 3 6 4" xfId="7744"/>
    <cellStyle name="Note 2 2 4 3 6 4 2" xfId="19683"/>
    <cellStyle name="Note 2 2 4 3 6 4 3" xfId="29390"/>
    <cellStyle name="Note 2 2 4 3 6 4 4" xfId="33934"/>
    <cellStyle name="Note 2 2 4 3 6 5" xfId="13793"/>
    <cellStyle name="Note 2 2 4 3 6 6" xfId="24812"/>
    <cellStyle name="Note 2 2 4 3 6 7" xfId="28953"/>
    <cellStyle name="Note 2 2 4 3 7" xfId="2863"/>
    <cellStyle name="Note 2 2 4 3 7 2" xfId="8753"/>
    <cellStyle name="Note 2 2 4 3 7 2 2" xfId="20692"/>
    <cellStyle name="Note 2 2 4 3 7 2 3" xfId="30293"/>
    <cellStyle name="Note 2 2 4 3 7 2 4" xfId="34767"/>
    <cellStyle name="Note 2 2 4 3 7 3" xfId="14802"/>
    <cellStyle name="Note 2 2 4 3 7 4" xfId="25713"/>
    <cellStyle name="Note 2 2 4 3 7 5" xfId="26268"/>
    <cellStyle name="Note 2 2 4 3 8" xfId="6445"/>
    <cellStyle name="Note 2 2 4 3 8 2" xfId="18384"/>
    <cellStyle name="Note 2 2 4 3 8 3" xfId="28639"/>
    <cellStyle name="Note 2 2 4 3 8 4" xfId="33759"/>
    <cellStyle name="Note 2 2 4 4" xfId="652"/>
    <cellStyle name="Note 2 2 4 4 10" xfId="24219"/>
    <cellStyle name="Note 2 2 4 4 11" xfId="30594"/>
    <cellStyle name="Note 2 2 4 4 2" xfId="1617"/>
    <cellStyle name="Note 2 2 4 4 2 2" xfId="2223"/>
    <cellStyle name="Note 2 2 4 4 2 2 2" xfId="4699"/>
    <cellStyle name="Note 2 2 4 4 2 2 2 2" xfId="10589"/>
    <cellStyle name="Note 2 2 4 4 2 2 2 2 2" xfId="22528"/>
    <cellStyle name="Note 2 2 4 4 2 2 2 2 3" xfId="31580"/>
    <cellStyle name="Note 2 2 4 4 2 2 2 2 4" xfId="35478"/>
    <cellStyle name="Note 2 2 4 4 2 2 2 3" xfId="16638"/>
    <cellStyle name="Note 2 2 4 4 2 2 2 4" xfId="27000"/>
    <cellStyle name="Note 2 2 4 4 2 2 2 5" xfId="26019"/>
    <cellStyle name="Note 2 2 4 4 2 2 3" xfId="5803"/>
    <cellStyle name="Note 2 2 4 4 2 2 3 2" xfId="11693"/>
    <cellStyle name="Note 2 2 4 4 2 2 3 2 2" xfId="23632"/>
    <cellStyle name="Note 2 2 4 4 2 2 3 2 3" xfId="32684"/>
    <cellStyle name="Note 2 2 4 4 2 2 3 2 4" xfId="36582"/>
    <cellStyle name="Note 2 2 4 4 2 2 3 3" xfId="17742"/>
    <cellStyle name="Note 2 2 4 4 2 2 3 4" xfId="28104"/>
    <cellStyle name="Note 2 2 4 4 2 2 3 5" xfId="33294"/>
    <cellStyle name="Note 2 2 4 4 2 2 4" xfId="8113"/>
    <cellStyle name="Note 2 2 4 4 2 2 4 2" xfId="20052"/>
    <cellStyle name="Note 2 2 4 4 2 2 4 3" xfId="29758"/>
    <cellStyle name="Note 2 2 4 4 2 2 4 4" xfId="34302"/>
    <cellStyle name="Note 2 2 4 4 2 2 5" xfId="14162"/>
    <cellStyle name="Note 2 2 4 4 2 2 6" xfId="25180"/>
    <cellStyle name="Note 2 2 4 4 2 2 7" xfId="24674"/>
    <cellStyle name="Note 2 2 4 4 2 3" xfId="2472"/>
    <cellStyle name="Note 2 2 4 4 2 3 2" xfId="4948"/>
    <cellStyle name="Note 2 2 4 4 2 3 2 2" xfId="10838"/>
    <cellStyle name="Note 2 2 4 4 2 3 2 2 2" xfId="22777"/>
    <cellStyle name="Note 2 2 4 4 2 3 2 2 3" xfId="31829"/>
    <cellStyle name="Note 2 2 4 4 2 3 2 2 4" xfId="35727"/>
    <cellStyle name="Note 2 2 4 4 2 3 2 3" xfId="16887"/>
    <cellStyle name="Note 2 2 4 4 2 3 2 4" xfId="27249"/>
    <cellStyle name="Note 2 2 4 4 2 3 2 5" xfId="28978"/>
    <cellStyle name="Note 2 2 4 4 2 3 3" xfId="6052"/>
    <cellStyle name="Note 2 2 4 4 2 3 3 2" xfId="11942"/>
    <cellStyle name="Note 2 2 4 4 2 3 3 2 2" xfId="23881"/>
    <cellStyle name="Note 2 2 4 4 2 3 3 2 3" xfId="32933"/>
    <cellStyle name="Note 2 2 4 4 2 3 3 2 4" xfId="36831"/>
    <cellStyle name="Note 2 2 4 4 2 3 3 3" xfId="17991"/>
    <cellStyle name="Note 2 2 4 4 2 3 3 4" xfId="28353"/>
    <cellStyle name="Note 2 2 4 4 2 3 3 5" xfId="33543"/>
    <cellStyle name="Note 2 2 4 4 2 3 4" xfId="8362"/>
    <cellStyle name="Note 2 2 4 4 2 3 4 2" xfId="20301"/>
    <cellStyle name="Note 2 2 4 4 2 3 4 3" xfId="30007"/>
    <cellStyle name="Note 2 2 4 4 2 3 4 4" xfId="34551"/>
    <cellStyle name="Note 2 2 4 4 2 3 5" xfId="14411"/>
    <cellStyle name="Note 2 2 4 4 2 3 6" xfId="25429"/>
    <cellStyle name="Note 2 2 4 4 2 3 7" xfId="26028"/>
    <cellStyle name="Note 2 2 4 4 2 4" xfId="4093"/>
    <cellStyle name="Note 2 2 4 4 2 4 2" xfId="9983"/>
    <cellStyle name="Note 2 2 4 4 2 4 2 2" xfId="21922"/>
    <cellStyle name="Note 2 2 4 4 2 4 2 3" xfId="30989"/>
    <cellStyle name="Note 2 2 4 4 2 4 2 4" xfId="34887"/>
    <cellStyle name="Note 2 2 4 4 2 4 3" xfId="16032"/>
    <cellStyle name="Note 2 2 4 4 2 4 4" xfId="26409"/>
    <cellStyle name="Note 2 2 4 4 2 4 5" xfId="29177"/>
    <cellStyle name="Note 2 2 4 4 2 5" xfId="5212"/>
    <cellStyle name="Note 2 2 4 4 2 5 2" xfId="11102"/>
    <cellStyle name="Note 2 2 4 4 2 5 2 2" xfId="23041"/>
    <cellStyle name="Note 2 2 4 4 2 5 2 3" xfId="32093"/>
    <cellStyle name="Note 2 2 4 4 2 5 2 4" xfId="35991"/>
    <cellStyle name="Note 2 2 4 4 2 5 3" xfId="17151"/>
    <cellStyle name="Note 2 2 4 4 2 5 4" xfId="27513"/>
    <cellStyle name="Note 2 2 4 4 2 5 5" xfId="28598"/>
    <cellStyle name="Note 2 2 4 4 2 6" xfId="13556"/>
    <cellStyle name="Note 2 2 4 4 3" xfId="1938"/>
    <cellStyle name="Note 2 2 4 4 3 2" xfId="4414"/>
    <cellStyle name="Note 2 2 4 4 3 2 2" xfId="10304"/>
    <cellStyle name="Note 2 2 4 4 3 2 2 2" xfId="22243"/>
    <cellStyle name="Note 2 2 4 4 3 2 2 3" xfId="31296"/>
    <cellStyle name="Note 2 2 4 4 3 2 2 4" xfId="35194"/>
    <cellStyle name="Note 2 2 4 4 3 2 3" xfId="16353"/>
    <cellStyle name="Note 2 2 4 4 3 2 4" xfId="26716"/>
    <cellStyle name="Note 2 2 4 4 3 2 5" xfId="30461"/>
    <cellStyle name="Note 2 2 4 4 3 3" xfId="5519"/>
    <cellStyle name="Note 2 2 4 4 3 3 2" xfId="11409"/>
    <cellStyle name="Note 2 2 4 4 3 3 2 2" xfId="23348"/>
    <cellStyle name="Note 2 2 4 4 3 3 2 3" xfId="32400"/>
    <cellStyle name="Note 2 2 4 4 3 3 2 4" xfId="36298"/>
    <cellStyle name="Note 2 2 4 4 3 3 3" xfId="17458"/>
    <cellStyle name="Note 2 2 4 4 3 3 4" xfId="27820"/>
    <cellStyle name="Note 2 2 4 4 3 3 5" xfId="28911"/>
    <cellStyle name="Note 2 2 4 4 3 4" xfId="7828"/>
    <cellStyle name="Note 2 2 4 4 3 4 2" xfId="19767"/>
    <cellStyle name="Note 2 2 4 4 3 4 3" xfId="29474"/>
    <cellStyle name="Note 2 2 4 4 3 4 4" xfId="34018"/>
    <cellStyle name="Note 2 2 4 4 3 5" xfId="13877"/>
    <cellStyle name="Note 2 2 4 4 3 6" xfId="24896"/>
    <cellStyle name="Note 2 2 4 4 3 7" xfId="26362"/>
    <cellStyle name="Note 2 2 4 4 4" xfId="2288"/>
    <cellStyle name="Note 2 2 4 4 4 2" xfId="4764"/>
    <cellStyle name="Note 2 2 4 4 4 2 2" xfId="10654"/>
    <cellStyle name="Note 2 2 4 4 4 2 2 2" xfId="22593"/>
    <cellStyle name="Note 2 2 4 4 4 2 2 3" xfId="31645"/>
    <cellStyle name="Note 2 2 4 4 4 2 2 4" xfId="35543"/>
    <cellStyle name="Note 2 2 4 4 4 2 3" xfId="16703"/>
    <cellStyle name="Note 2 2 4 4 4 2 4" xfId="27065"/>
    <cellStyle name="Note 2 2 4 4 4 2 5" xfId="29100"/>
    <cellStyle name="Note 2 2 4 4 4 3" xfId="5868"/>
    <cellStyle name="Note 2 2 4 4 4 3 2" xfId="11758"/>
    <cellStyle name="Note 2 2 4 4 4 3 2 2" xfId="23697"/>
    <cellStyle name="Note 2 2 4 4 4 3 2 3" xfId="32749"/>
    <cellStyle name="Note 2 2 4 4 4 3 2 4" xfId="36647"/>
    <cellStyle name="Note 2 2 4 4 4 3 3" xfId="17807"/>
    <cellStyle name="Note 2 2 4 4 4 3 4" xfId="28169"/>
    <cellStyle name="Note 2 2 4 4 4 3 5" xfId="33359"/>
    <cellStyle name="Note 2 2 4 4 4 4" xfId="8178"/>
    <cellStyle name="Note 2 2 4 4 4 4 2" xfId="20117"/>
    <cellStyle name="Note 2 2 4 4 4 4 3" xfId="29823"/>
    <cellStyle name="Note 2 2 4 4 4 4 4" xfId="34367"/>
    <cellStyle name="Note 2 2 4 4 4 5" xfId="14227"/>
    <cellStyle name="Note 2 2 4 4 4 6" xfId="25245"/>
    <cellStyle name="Note 2 2 4 4 4 7" xfId="24665"/>
    <cellStyle name="Note 2 2 4 4 5" xfId="1965"/>
    <cellStyle name="Note 2 2 4 4 5 2" xfId="4441"/>
    <cellStyle name="Note 2 2 4 4 5 2 2" xfId="10331"/>
    <cellStyle name="Note 2 2 4 4 5 2 2 2" xfId="22270"/>
    <cellStyle name="Note 2 2 4 4 5 2 2 3" xfId="31323"/>
    <cellStyle name="Note 2 2 4 4 5 2 2 4" xfId="35221"/>
    <cellStyle name="Note 2 2 4 4 5 2 3" xfId="16380"/>
    <cellStyle name="Note 2 2 4 4 5 2 4" xfId="26743"/>
    <cellStyle name="Note 2 2 4 4 5 2 5" xfId="29134"/>
    <cellStyle name="Note 2 2 4 4 5 3" xfId="5546"/>
    <cellStyle name="Note 2 2 4 4 5 3 2" xfId="11436"/>
    <cellStyle name="Note 2 2 4 4 5 3 2 2" xfId="23375"/>
    <cellStyle name="Note 2 2 4 4 5 3 2 3" xfId="32427"/>
    <cellStyle name="Note 2 2 4 4 5 3 2 4" xfId="36325"/>
    <cellStyle name="Note 2 2 4 4 5 3 3" xfId="17485"/>
    <cellStyle name="Note 2 2 4 4 5 3 4" xfId="27847"/>
    <cellStyle name="Note 2 2 4 4 5 3 5" xfId="28501"/>
    <cellStyle name="Note 2 2 4 4 5 4" xfId="7855"/>
    <cellStyle name="Note 2 2 4 4 5 4 2" xfId="19794"/>
    <cellStyle name="Note 2 2 4 4 5 4 3" xfId="29501"/>
    <cellStyle name="Note 2 2 4 4 5 4 4" xfId="34045"/>
    <cellStyle name="Note 2 2 4 4 5 5" xfId="13904"/>
    <cellStyle name="Note 2 2 4 4 5 6" xfId="24923"/>
    <cellStyle name="Note 2 2 4 4 5 7" xfId="24691"/>
    <cellStyle name="Note 2 2 4 4 6" xfId="3129"/>
    <cellStyle name="Note 2 2 4 4 6 2" xfId="9019"/>
    <cellStyle name="Note 2 2 4 4 6 2 2" xfId="20958"/>
    <cellStyle name="Note 2 2 4 4 6 2 3" xfId="30453"/>
    <cellStyle name="Note 2 2 4 4 6 2 4" xfId="34798"/>
    <cellStyle name="Note 2 2 4 4 6 3" xfId="15068"/>
    <cellStyle name="Note 2 2 4 4 6 4" xfId="25873"/>
    <cellStyle name="Note 2 2 4 4 6 5" xfId="29190"/>
    <cellStyle name="Note 2 2 4 4 7" xfId="5123"/>
    <cellStyle name="Note 2 2 4 4 7 2" xfId="11013"/>
    <cellStyle name="Note 2 2 4 4 7 2 2" xfId="22952"/>
    <cellStyle name="Note 2 2 4 4 7 2 3" xfId="32004"/>
    <cellStyle name="Note 2 2 4 4 7 2 4" xfId="35902"/>
    <cellStyle name="Note 2 2 4 4 7 3" xfId="17062"/>
    <cellStyle name="Note 2 2 4 4 7 4" xfId="27424"/>
    <cellStyle name="Note 2 2 4 4 7 5" xfId="26114"/>
    <cellStyle name="Note 2 2 4 4 8" xfId="6711"/>
    <cellStyle name="Note 2 2 4 4 8 2" xfId="18650"/>
    <cellStyle name="Note 2 2 4 4 8 3" xfId="28802"/>
    <cellStyle name="Note 2 2 4 4 8 4" xfId="33790"/>
    <cellStyle name="Note 2 2 4 4 9" xfId="12592"/>
    <cellStyle name="Note 2 2 4 5" xfId="962"/>
    <cellStyle name="Note 2 2 4 5 10" xfId="24413"/>
    <cellStyle name="Note 2 2 4 5 11" xfId="30958"/>
    <cellStyle name="Note 2 2 4 5 2" xfId="1618"/>
    <cellStyle name="Note 2 2 4 5 2 2" xfId="2224"/>
    <cellStyle name="Note 2 2 4 5 2 2 2" xfId="4700"/>
    <cellStyle name="Note 2 2 4 5 2 2 2 2" xfId="10590"/>
    <cellStyle name="Note 2 2 4 5 2 2 2 2 2" xfId="22529"/>
    <cellStyle name="Note 2 2 4 5 2 2 2 2 3" xfId="31581"/>
    <cellStyle name="Note 2 2 4 5 2 2 2 2 4" xfId="35479"/>
    <cellStyle name="Note 2 2 4 5 2 2 2 3" xfId="16639"/>
    <cellStyle name="Note 2 2 4 5 2 2 2 4" xfId="27001"/>
    <cellStyle name="Note 2 2 4 5 2 2 2 5" xfId="29108"/>
    <cellStyle name="Note 2 2 4 5 2 2 3" xfId="5804"/>
    <cellStyle name="Note 2 2 4 5 2 2 3 2" xfId="11694"/>
    <cellStyle name="Note 2 2 4 5 2 2 3 2 2" xfId="23633"/>
    <cellStyle name="Note 2 2 4 5 2 2 3 2 3" xfId="32685"/>
    <cellStyle name="Note 2 2 4 5 2 2 3 2 4" xfId="36583"/>
    <cellStyle name="Note 2 2 4 5 2 2 3 3" xfId="17743"/>
    <cellStyle name="Note 2 2 4 5 2 2 3 4" xfId="28105"/>
    <cellStyle name="Note 2 2 4 5 2 2 3 5" xfId="33295"/>
    <cellStyle name="Note 2 2 4 5 2 2 4" xfId="8114"/>
    <cellStyle name="Note 2 2 4 5 2 2 4 2" xfId="20053"/>
    <cellStyle name="Note 2 2 4 5 2 2 4 3" xfId="29759"/>
    <cellStyle name="Note 2 2 4 5 2 2 4 4" xfId="34303"/>
    <cellStyle name="Note 2 2 4 5 2 2 5" xfId="14163"/>
    <cellStyle name="Note 2 2 4 5 2 2 6" xfId="25181"/>
    <cellStyle name="Note 2 2 4 5 2 2 7" xfId="24344"/>
    <cellStyle name="Note 2 2 4 5 2 3" xfId="2473"/>
    <cellStyle name="Note 2 2 4 5 2 3 2" xfId="4949"/>
    <cellStyle name="Note 2 2 4 5 2 3 2 2" xfId="10839"/>
    <cellStyle name="Note 2 2 4 5 2 3 2 2 2" xfId="22778"/>
    <cellStyle name="Note 2 2 4 5 2 3 2 2 3" xfId="31830"/>
    <cellStyle name="Note 2 2 4 5 2 3 2 2 4" xfId="35728"/>
    <cellStyle name="Note 2 2 4 5 2 3 2 3" xfId="16888"/>
    <cellStyle name="Note 2 2 4 5 2 3 2 4" xfId="27250"/>
    <cellStyle name="Note 2 2 4 5 2 3 2 5" xfId="30627"/>
    <cellStyle name="Note 2 2 4 5 2 3 3" xfId="6053"/>
    <cellStyle name="Note 2 2 4 5 2 3 3 2" xfId="11943"/>
    <cellStyle name="Note 2 2 4 5 2 3 3 2 2" xfId="23882"/>
    <cellStyle name="Note 2 2 4 5 2 3 3 2 3" xfId="32934"/>
    <cellStyle name="Note 2 2 4 5 2 3 3 2 4" xfId="36832"/>
    <cellStyle name="Note 2 2 4 5 2 3 3 3" xfId="17992"/>
    <cellStyle name="Note 2 2 4 5 2 3 3 4" xfId="28354"/>
    <cellStyle name="Note 2 2 4 5 2 3 3 5" xfId="33544"/>
    <cellStyle name="Note 2 2 4 5 2 3 4" xfId="8363"/>
    <cellStyle name="Note 2 2 4 5 2 3 4 2" xfId="20302"/>
    <cellStyle name="Note 2 2 4 5 2 3 4 3" xfId="30008"/>
    <cellStyle name="Note 2 2 4 5 2 3 4 4" xfId="34552"/>
    <cellStyle name="Note 2 2 4 5 2 3 5" xfId="14412"/>
    <cellStyle name="Note 2 2 4 5 2 3 6" xfId="25430"/>
    <cellStyle name="Note 2 2 4 5 2 3 7" xfId="29221"/>
    <cellStyle name="Note 2 2 4 5 2 4" xfId="4094"/>
    <cellStyle name="Note 2 2 4 5 2 4 2" xfId="9984"/>
    <cellStyle name="Note 2 2 4 5 2 4 2 2" xfId="21923"/>
    <cellStyle name="Note 2 2 4 5 2 4 2 3" xfId="30990"/>
    <cellStyle name="Note 2 2 4 5 2 4 2 4" xfId="34888"/>
    <cellStyle name="Note 2 2 4 5 2 4 3" xfId="16033"/>
    <cellStyle name="Note 2 2 4 5 2 4 4" xfId="26410"/>
    <cellStyle name="Note 2 2 4 5 2 4 5" xfId="30826"/>
    <cellStyle name="Note 2 2 4 5 2 5" xfId="5213"/>
    <cellStyle name="Note 2 2 4 5 2 5 2" xfId="11103"/>
    <cellStyle name="Note 2 2 4 5 2 5 2 2" xfId="23042"/>
    <cellStyle name="Note 2 2 4 5 2 5 2 3" xfId="32094"/>
    <cellStyle name="Note 2 2 4 5 2 5 2 4" xfId="35992"/>
    <cellStyle name="Note 2 2 4 5 2 5 3" xfId="17152"/>
    <cellStyle name="Note 2 2 4 5 2 5 4" xfId="27514"/>
    <cellStyle name="Note 2 2 4 5 2 5 5" xfId="30252"/>
    <cellStyle name="Note 2 2 4 5 2 6" xfId="13557"/>
    <cellStyle name="Note 2 2 4 5 3" xfId="2054"/>
    <cellStyle name="Note 2 2 4 5 3 2" xfId="4530"/>
    <cellStyle name="Note 2 2 4 5 3 2 2" xfId="10420"/>
    <cellStyle name="Note 2 2 4 5 3 2 2 2" xfId="22359"/>
    <cellStyle name="Note 2 2 4 5 3 2 2 3" xfId="31412"/>
    <cellStyle name="Note 2 2 4 5 3 2 2 4" xfId="35310"/>
    <cellStyle name="Note 2 2 4 5 3 2 3" xfId="16469"/>
    <cellStyle name="Note 2 2 4 5 3 2 4" xfId="26832"/>
    <cellStyle name="Note 2 2 4 5 3 2 5" xfId="24549"/>
    <cellStyle name="Note 2 2 4 5 3 3" xfId="5635"/>
    <cellStyle name="Note 2 2 4 5 3 3 2" xfId="11525"/>
    <cellStyle name="Note 2 2 4 5 3 3 2 2" xfId="23464"/>
    <cellStyle name="Note 2 2 4 5 3 3 2 3" xfId="32516"/>
    <cellStyle name="Note 2 2 4 5 3 3 2 4" xfId="36414"/>
    <cellStyle name="Note 2 2 4 5 3 3 3" xfId="17574"/>
    <cellStyle name="Note 2 2 4 5 3 3 4" xfId="27936"/>
    <cellStyle name="Note 2 2 4 5 3 3 5" xfId="33126"/>
    <cellStyle name="Note 2 2 4 5 3 4" xfId="7944"/>
    <cellStyle name="Note 2 2 4 5 3 4 2" xfId="19883"/>
    <cellStyle name="Note 2 2 4 5 3 4 3" xfId="29590"/>
    <cellStyle name="Note 2 2 4 5 3 4 4" xfId="34134"/>
    <cellStyle name="Note 2 2 4 5 3 5" xfId="13993"/>
    <cellStyle name="Note 2 2 4 5 3 6" xfId="25012"/>
    <cellStyle name="Note 2 2 4 5 3 7" xfId="30257"/>
    <cellStyle name="Note 2 2 4 5 4" xfId="1897"/>
    <cellStyle name="Note 2 2 4 5 4 2" xfId="4373"/>
    <cellStyle name="Note 2 2 4 5 4 2 2" xfId="10263"/>
    <cellStyle name="Note 2 2 4 5 4 2 2 2" xfId="22202"/>
    <cellStyle name="Note 2 2 4 5 4 2 2 3" xfId="31255"/>
    <cellStyle name="Note 2 2 4 5 4 2 2 4" xfId="35153"/>
    <cellStyle name="Note 2 2 4 5 4 2 3" xfId="16312"/>
    <cellStyle name="Note 2 2 4 5 4 2 4" xfId="26675"/>
    <cellStyle name="Note 2 2 4 5 4 2 5" xfId="24131"/>
    <cellStyle name="Note 2 2 4 5 4 3" xfId="5478"/>
    <cellStyle name="Note 2 2 4 5 4 3 2" xfId="11368"/>
    <cellStyle name="Note 2 2 4 5 4 3 2 2" xfId="23307"/>
    <cellStyle name="Note 2 2 4 5 4 3 2 3" xfId="32359"/>
    <cellStyle name="Note 2 2 4 5 4 3 2 4" xfId="36257"/>
    <cellStyle name="Note 2 2 4 5 4 3 3" xfId="17417"/>
    <cellStyle name="Note 2 2 4 5 4 3 4" xfId="27779"/>
    <cellStyle name="Note 2 2 4 5 4 3 5" xfId="24432"/>
    <cellStyle name="Note 2 2 4 5 4 4" xfId="7787"/>
    <cellStyle name="Note 2 2 4 5 4 4 2" xfId="19726"/>
    <cellStyle name="Note 2 2 4 5 4 4 3" xfId="29433"/>
    <cellStyle name="Note 2 2 4 5 4 4 4" xfId="33977"/>
    <cellStyle name="Note 2 2 4 5 4 5" xfId="13836"/>
    <cellStyle name="Note 2 2 4 5 4 6" xfId="24855"/>
    <cellStyle name="Note 2 2 4 5 4 7" xfId="29291"/>
    <cellStyle name="Note 2 2 4 5 5" xfId="1899"/>
    <cellStyle name="Note 2 2 4 5 5 2" xfId="4375"/>
    <cellStyle name="Note 2 2 4 5 5 2 2" xfId="10265"/>
    <cellStyle name="Note 2 2 4 5 5 2 2 2" xfId="22204"/>
    <cellStyle name="Note 2 2 4 5 5 2 2 3" xfId="31257"/>
    <cellStyle name="Note 2 2 4 5 5 2 2 4" xfId="35155"/>
    <cellStyle name="Note 2 2 4 5 5 2 3" xfId="16314"/>
    <cellStyle name="Note 2 2 4 5 5 2 4" xfId="26677"/>
    <cellStyle name="Note 2 2 4 5 5 2 5" xfId="30358"/>
    <cellStyle name="Note 2 2 4 5 5 3" xfId="5480"/>
    <cellStyle name="Note 2 2 4 5 5 3 2" xfId="11370"/>
    <cellStyle name="Note 2 2 4 5 5 3 2 2" xfId="23309"/>
    <cellStyle name="Note 2 2 4 5 5 3 2 3" xfId="32361"/>
    <cellStyle name="Note 2 2 4 5 5 3 2 4" xfId="36259"/>
    <cellStyle name="Note 2 2 4 5 5 3 3" xfId="17419"/>
    <cellStyle name="Note 2 2 4 5 5 3 4" xfId="27781"/>
    <cellStyle name="Note 2 2 4 5 5 3 5" xfId="28695"/>
    <cellStyle name="Note 2 2 4 5 5 4" xfId="7789"/>
    <cellStyle name="Note 2 2 4 5 5 4 2" xfId="19728"/>
    <cellStyle name="Note 2 2 4 5 5 4 3" xfId="29435"/>
    <cellStyle name="Note 2 2 4 5 5 4 4" xfId="33979"/>
    <cellStyle name="Note 2 2 4 5 5 5" xfId="13838"/>
    <cellStyle name="Note 2 2 4 5 5 6" xfId="24857"/>
    <cellStyle name="Note 2 2 4 5 5 7" xfId="26365"/>
    <cellStyle name="Note 2 2 4 5 6" xfId="3439"/>
    <cellStyle name="Note 2 2 4 5 6 2" xfId="9329"/>
    <cellStyle name="Note 2 2 4 5 6 2 2" xfId="21268"/>
    <cellStyle name="Note 2 2 4 5 6 2 3" xfId="30643"/>
    <cellStyle name="Note 2 2 4 5 6 2 4" xfId="34863"/>
    <cellStyle name="Note 2 2 4 5 6 3" xfId="15378"/>
    <cellStyle name="Note 2 2 4 5 6 4" xfId="26066"/>
    <cellStyle name="Note 2 2 4 5 6 5" xfId="24603"/>
    <cellStyle name="Note 2 2 4 5 7" xfId="5188"/>
    <cellStyle name="Note 2 2 4 5 7 2" xfId="11078"/>
    <cellStyle name="Note 2 2 4 5 7 2 2" xfId="23017"/>
    <cellStyle name="Note 2 2 4 5 7 2 3" xfId="32069"/>
    <cellStyle name="Note 2 2 4 5 7 2 4" xfId="35967"/>
    <cellStyle name="Note 2 2 4 5 7 3" xfId="17127"/>
    <cellStyle name="Note 2 2 4 5 7 4" xfId="27489"/>
    <cellStyle name="Note 2 2 4 5 7 5" xfId="28785"/>
    <cellStyle name="Note 2 2 4 5 8" xfId="7021"/>
    <cellStyle name="Note 2 2 4 5 8 2" xfId="18960"/>
    <cellStyle name="Note 2 2 4 5 8 3" xfId="28994"/>
    <cellStyle name="Note 2 2 4 5 8 4" xfId="33855"/>
    <cellStyle name="Note 2 2 4 5 9" xfId="12902"/>
    <cellStyle name="Note 2 2 4 6" xfId="1612"/>
    <cellStyle name="Note 2 2 4 6 2" xfId="2218"/>
    <cellStyle name="Note 2 2 4 6 2 2" xfId="4694"/>
    <cellStyle name="Note 2 2 4 6 2 2 2" xfId="10584"/>
    <cellStyle name="Note 2 2 4 6 2 2 2 2" xfId="22523"/>
    <cellStyle name="Note 2 2 4 6 2 2 2 3" xfId="31575"/>
    <cellStyle name="Note 2 2 4 6 2 2 2 4" xfId="35473"/>
    <cellStyle name="Note 2 2 4 6 2 2 3" xfId="16633"/>
    <cellStyle name="Note 2 2 4 6 2 2 4" xfId="26995"/>
    <cellStyle name="Note 2 2 4 6 2 2 5" xfId="30756"/>
    <cellStyle name="Note 2 2 4 6 2 3" xfId="5798"/>
    <cellStyle name="Note 2 2 4 6 2 3 2" xfId="11688"/>
    <cellStyle name="Note 2 2 4 6 2 3 2 2" xfId="23627"/>
    <cellStyle name="Note 2 2 4 6 2 3 2 3" xfId="32679"/>
    <cellStyle name="Note 2 2 4 6 2 3 2 4" xfId="36577"/>
    <cellStyle name="Note 2 2 4 6 2 3 3" xfId="17737"/>
    <cellStyle name="Note 2 2 4 6 2 3 4" xfId="28099"/>
    <cellStyle name="Note 2 2 4 6 2 3 5" xfId="33289"/>
    <cellStyle name="Note 2 2 4 6 2 4" xfId="8108"/>
    <cellStyle name="Note 2 2 4 6 2 4 2" xfId="20047"/>
    <cellStyle name="Note 2 2 4 6 2 4 3" xfId="29753"/>
    <cellStyle name="Note 2 2 4 6 2 4 4" xfId="34297"/>
    <cellStyle name="Note 2 2 4 6 2 5" xfId="14157"/>
    <cellStyle name="Note 2 2 4 6 2 6" xfId="25175"/>
    <cellStyle name="Note 2 2 4 6 2 7" xfId="30577"/>
    <cellStyle name="Note 2 2 4 6 3" xfId="2467"/>
    <cellStyle name="Note 2 2 4 6 3 2" xfId="4943"/>
    <cellStyle name="Note 2 2 4 6 3 2 2" xfId="10833"/>
    <cellStyle name="Note 2 2 4 6 3 2 2 2" xfId="22772"/>
    <cellStyle name="Note 2 2 4 6 3 2 2 3" xfId="31824"/>
    <cellStyle name="Note 2 2 4 6 3 2 2 4" xfId="35722"/>
    <cellStyle name="Note 2 2 4 6 3 2 3" xfId="16882"/>
    <cellStyle name="Note 2 2 4 6 3 2 4" xfId="27244"/>
    <cellStyle name="Note 2 2 4 6 3 2 5" xfId="25806"/>
    <cellStyle name="Note 2 2 4 6 3 3" xfId="6047"/>
    <cellStyle name="Note 2 2 4 6 3 3 2" xfId="11937"/>
    <cellStyle name="Note 2 2 4 6 3 3 2 2" xfId="23876"/>
    <cellStyle name="Note 2 2 4 6 3 3 2 3" xfId="32928"/>
    <cellStyle name="Note 2 2 4 6 3 3 2 4" xfId="36826"/>
    <cellStyle name="Note 2 2 4 6 3 3 3" xfId="17986"/>
    <cellStyle name="Note 2 2 4 6 3 3 4" xfId="28348"/>
    <cellStyle name="Note 2 2 4 6 3 3 5" xfId="33538"/>
    <cellStyle name="Note 2 2 4 6 3 4" xfId="8357"/>
    <cellStyle name="Note 2 2 4 6 3 4 2" xfId="20296"/>
    <cellStyle name="Note 2 2 4 6 3 4 3" xfId="30002"/>
    <cellStyle name="Note 2 2 4 6 3 4 4" xfId="34546"/>
    <cellStyle name="Note 2 2 4 6 3 5" xfId="14406"/>
    <cellStyle name="Note 2 2 4 6 3 6" xfId="25424"/>
    <cellStyle name="Note 2 2 4 6 3 7" xfId="30873"/>
    <cellStyle name="Note 2 2 4 6 4" xfId="4088"/>
    <cellStyle name="Note 2 2 4 6 4 2" xfId="9978"/>
    <cellStyle name="Note 2 2 4 6 4 2 2" xfId="21917"/>
    <cellStyle name="Note 2 2 4 6 4 2 3" xfId="30984"/>
    <cellStyle name="Note 2 2 4 6 4 2 4" xfId="34882"/>
    <cellStyle name="Note 2 2 4 6 4 3" xfId="16027"/>
    <cellStyle name="Note 2 2 4 6 4 4" xfId="26404"/>
    <cellStyle name="Note 2 2 4 6 4 5" xfId="24351"/>
    <cellStyle name="Note 2 2 4 6 5" xfId="5207"/>
    <cellStyle name="Note 2 2 4 6 5 2" xfId="11097"/>
    <cellStyle name="Note 2 2 4 6 5 2 2" xfId="23036"/>
    <cellStyle name="Note 2 2 4 6 5 2 3" xfId="32088"/>
    <cellStyle name="Note 2 2 4 6 5 2 4" xfId="35986"/>
    <cellStyle name="Note 2 2 4 6 5 3" xfId="17146"/>
    <cellStyle name="Note 2 2 4 6 5 4" xfId="27508"/>
    <cellStyle name="Note 2 2 4 6 5 5" xfId="30696"/>
    <cellStyle name="Note 2 2 4 6 6" xfId="13551"/>
    <cellStyle name="Note 2 2 4 7" xfId="1946"/>
    <cellStyle name="Note 2 2 4 7 2" xfId="4422"/>
    <cellStyle name="Note 2 2 4 7 2 2" xfId="10312"/>
    <cellStyle name="Note 2 2 4 7 2 2 2" xfId="22251"/>
    <cellStyle name="Note 2 2 4 7 2 2 3" xfId="31304"/>
    <cellStyle name="Note 2 2 4 7 2 2 4" xfId="35202"/>
    <cellStyle name="Note 2 2 4 7 2 3" xfId="16361"/>
    <cellStyle name="Note 2 2 4 7 2 4" xfId="26724"/>
    <cellStyle name="Note 2 2 4 7 2 5" xfId="30331"/>
    <cellStyle name="Note 2 2 4 7 3" xfId="5527"/>
    <cellStyle name="Note 2 2 4 7 3 2" xfId="11417"/>
    <cellStyle name="Note 2 2 4 7 3 2 2" xfId="23356"/>
    <cellStyle name="Note 2 2 4 7 3 2 3" xfId="32408"/>
    <cellStyle name="Note 2 2 4 7 3 2 4" xfId="36306"/>
    <cellStyle name="Note 2 2 4 7 3 3" xfId="17466"/>
    <cellStyle name="Note 2 2 4 7 3 4" xfId="27828"/>
    <cellStyle name="Note 2 2 4 7 3 5" xfId="24080"/>
    <cellStyle name="Note 2 2 4 7 4" xfId="7836"/>
    <cellStyle name="Note 2 2 4 7 4 2" xfId="19775"/>
    <cellStyle name="Note 2 2 4 7 4 3" xfId="29482"/>
    <cellStyle name="Note 2 2 4 7 4 4" xfId="34026"/>
    <cellStyle name="Note 2 2 4 7 5" xfId="13885"/>
    <cellStyle name="Note 2 2 4 7 6" xfId="24904"/>
    <cellStyle name="Note 2 2 4 7 7" xfId="30938"/>
    <cellStyle name="Note 2 2 4 8" xfId="2122"/>
    <cellStyle name="Note 2 2 4 8 2" xfId="4598"/>
    <cellStyle name="Note 2 2 4 8 2 2" xfId="10488"/>
    <cellStyle name="Note 2 2 4 8 2 2 2" xfId="22427"/>
    <cellStyle name="Note 2 2 4 8 2 2 3" xfId="31479"/>
    <cellStyle name="Note 2 2 4 8 2 2 4" xfId="35377"/>
    <cellStyle name="Note 2 2 4 8 2 3" xfId="16537"/>
    <cellStyle name="Note 2 2 4 8 2 4" xfId="26899"/>
    <cellStyle name="Note 2 2 4 8 2 5" xfId="28504"/>
    <cellStyle name="Note 2 2 4 8 3" xfId="5702"/>
    <cellStyle name="Note 2 2 4 8 3 2" xfId="11592"/>
    <cellStyle name="Note 2 2 4 8 3 2 2" xfId="23531"/>
    <cellStyle name="Note 2 2 4 8 3 2 3" xfId="32583"/>
    <cellStyle name="Note 2 2 4 8 3 2 4" xfId="36481"/>
    <cellStyle name="Note 2 2 4 8 3 3" xfId="17641"/>
    <cellStyle name="Note 2 2 4 8 3 4" xfId="28003"/>
    <cellStyle name="Note 2 2 4 8 3 5" xfId="33193"/>
    <cellStyle name="Note 2 2 4 8 4" xfId="8012"/>
    <cellStyle name="Note 2 2 4 8 4 2" xfId="19951"/>
    <cellStyle name="Note 2 2 4 8 4 3" xfId="29657"/>
    <cellStyle name="Note 2 2 4 8 4 4" xfId="34201"/>
    <cellStyle name="Note 2 2 4 8 5" xfId="14061"/>
    <cellStyle name="Note 2 2 4 8 6" xfId="25079"/>
    <cellStyle name="Note 2 2 4 8 7" xfId="28974"/>
    <cellStyle name="Note 2 2 4 9" xfId="2153"/>
    <cellStyle name="Note 2 2 4 9 2" xfId="4629"/>
    <cellStyle name="Note 2 2 4 9 2 2" xfId="10519"/>
    <cellStyle name="Note 2 2 4 9 2 2 2" xfId="22458"/>
    <cellStyle name="Note 2 2 4 9 2 2 3" xfId="31510"/>
    <cellStyle name="Note 2 2 4 9 2 2 4" xfId="35408"/>
    <cellStyle name="Note 2 2 4 9 2 3" xfId="16568"/>
    <cellStyle name="Note 2 2 4 9 2 4" xfId="26930"/>
    <cellStyle name="Note 2 2 4 9 2 5" xfId="30764"/>
    <cellStyle name="Note 2 2 4 9 3" xfId="5733"/>
    <cellStyle name="Note 2 2 4 9 3 2" xfId="11623"/>
    <cellStyle name="Note 2 2 4 9 3 2 2" xfId="23562"/>
    <cellStyle name="Note 2 2 4 9 3 2 3" xfId="32614"/>
    <cellStyle name="Note 2 2 4 9 3 2 4" xfId="36512"/>
    <cellStyle name="Note 2 2 4 9 3 3" xfId="17672"/>
    <cellStyle name="Note 2 2 4 9 3 4" xfId="28034"/>
    <cellStyle name="Note 2 2 4 9 3 5" xfId="33224"/>
    <cellStyle name="Note 2 2 4 9 4" xfId="8043"/>
    <cellStyle name="Note 2 2 4 9 4 2" xfId="19982"/>
    <cellStyle name="Note 2 2 4 9 4 3" xfId="29688"/>
    <cellStyle name="Note 2 2 4 9 4 4" xfId="34232"/>
    <cellStyle name="Note 2 2 4 9 5" xfId="14092"/>
    <cellStyle name="Note 2 2 4 9 6" xfId="25110"/>
    <cellStyle name="Note 2 2 4 9 7" xfId="24680"/>
    <cellStyle name="Note 2 2 5" xfId="226"/>
    <cellStyle name="Note 2 2 5 2" xfId="702"/>
    <cellStyle name="Note 2 2 5 2 10" xfId="24240"/>
    <cellStyle name="Note 2 2 5 2 11" xfId="30965"/>
    <cellStyle name="Note 2 2 5 2 2" xfId="1620"/>
    <cellStyle name="Note 2 2 5 2 2 2" xfId="2226"/>
    <cellStyle name="Note 2 2 5 2 2 2 2" xfId="4702"/>
    <cellStyle name="Note 2 2 5 2 2 2 2 2" xfId="10592"/>
    <cellStyle name="Note 2 2 5 2 2 2 2 2 2" xfId="22531"/>
    <cellStyle name="Note 2 2 5 2 2 2 2 2 3" xfId="31583"/>
    <cellStyle name="Note 2 2 5 2 2 2 2 2 4" xfId="35481"/>
    <cellStyle name="Note 2 2 5 2 2 2 2 3" xfId="16641"/>
    <cellStyle name="Note 2 2 5 2 2 2 2 4" xfId="27003"/>
    <cellStyle name="Note 2 2 5 2 2 2 2 5" xfId="26180"/>
    <cellStyle name="Note 2 2 5 2 2 2 3" xfId="5806"/>
    <cellStyle name="Note 2 2 5 2 2 2 3 2" xfId="11696"/>
    <cellStyle name="Note 2 2 5 2 2 2 3 2 2" xfId="23635"/>
    <cellStyle name="Note 2 2 5 2 2 2 3 2 3" xfId="32687"/>
    <cellStyle name="Note 2 2 5 2 2 2 3 2 4" xfId="36585"/>
    <cellStyle name="Note 2 2 5 2 2 2 3 3" xfId="17745"/>
    <cellStyle name="Note 2 2 5 2 2 2 3 4" xfId="28107"/>
    <cellStyle name="Note 2 2 5 2 2 2 3 5" xfId="33297"/>
    <cellStyle name="Note 2 2 5 2 2 2 4" xfId="8116"/>
    <cellStyle name="Note 2 2 5 2 2 2 4 2" xfId="20055"/>
    <cellStyle name="Note 2 2 5 2 2 2 4 3" xfId="29761"/>
    <cellStyle name="Note 2 2 5 2 2 2 4 4" xfId="34305"/>
    <cellStyle name="Note 2 2 5 2 2 2 5" xfId="14165"/>
    <cellStyle name="Note 2 2 5 2 2 2 6" xfId="25183"/>
    <cellStyle name="Note 2 2 5 2 2 2 7" xfId="12391"/>
    <cellStyle name="Note 2 2 5 2 2 3" xfId="2475"/>
    <cellStyle name="Note 2 2 5 2 2 3 2" xfId="4951"/>
    <cellStyle name="Note 2 2 5 2 2 3 2 2" xfId="10841"/>
    <cellStyle name="Note 2 2 5 2 2 3 2 2 2" xfId="22780"/>
    <cellStyle name="Note 2 2 5 2 2 3 2 2 3" xfId="31832"/>
    <cellStyle name="Note 2 2 5 2 2 3 2 2 4" xfId="35730"/>
    <cellStyle name="Note 2 2 5 2 2 3 2 3" xfId="16890"/>
    <cellStyle name="Note 2 2 5 2 2 3 2 4" xfId="27252"/>
    <cellStyle name="Note 2 2 5 2 2 3 2 5" xfId="29077"/>
    <cellStyle name="Note 2 2 5 2 2 3 3" xfId="6055"/>
    <cellStyle name="Note 2 2 5 2 2 3 3 2" xfId="11945"/>
    <cellStyle name="Note 2 2 5 2 2 3 3 2 2" xfId="23884"/>
    <cellStyle name="Note 2 2 5 2 2 3 3 2 3" xfId="32936"/>
    <cellStyle name="Note 2 2 5 2 2 3 3 2 4" xfId="36834"/>
    <cellStyle name="Note 2 2 5 2 2 3 3 3" xfId="17994"/>
    <cellStyle name="Note 2 2 5 2 2 3 3 4" xfId="28356"/>
    <cellStyle name="Note 2 2 5 2 2 3 3 5" xfId="33546"/>
    <cellStyle name="Note 2 2 5 2 2 3 4" xfId="8365"/>
    <cellStyle name="Note 2 2 5 2 2 3 4 2" xfId="20304"/>
    <cellStyle name="Note 2 2 5 2 2 3 4 3" xfId="30010"/>
    <cellStyle name="Note 2 2 5 2 2 3 4 4" xfId="34554"/>
    <cellStyle name="Note 2 2 5 2 2 3 5" xfId="14414"/>
    <cellStyle name="Note 2 2 5 2 2 3 6" xfId="25432"/>
    <cellStyle name="Note 2 2 5 2 2 3 7" xfId="26296"/>
    <cellStyle name="Note 2 2 5 2 2 4" xfId="4096"/>
    <cellStyle name="Note 2 2 5 2 2 4 2" xfId="9986"/>
    <cellStyle name="Note 2 2 5 2 2 4 2 2" xfId="21925"/>
    <cellStyle name="Note 2 2 5 2 2 4 2 3" xfId="30992"/>
    <cellStyle name="Note 2 2 5 2 2 4 2 4" xfId="34890"/>
    <cellStyle name="Note 2 2 5 2 2 4 3" xfId="16035"/>
    <cellStyle name="Note 2 2 5 2 2 4 4" xfId="26412"/>
    <cellStyle name="Note 2 2 5 2 2 4 5" xfId="24596"/>
    <cellStyle name="Note 2 2 5 2 2 5" xfId="5215"/>
    <cellStyle name="Note 2 2 5 2 2 5 2" xfId="11105"/>
    <cellStyle name="Note 2 2 5 2 2 5 2 2" xfId="23044"/>
    <cellStyle name="Note 2 2 5 2 2 5 2 3" xfId="32096"/>
    <cellStyle name="Note 2 2 5 2 2 5 2 4" xfId="35994"/>
    <cellStyle name="Note 2 2 5 2 2 5 3" xfId="17154"/>
    <cellStyle name="Note 2 2 5 2 2 5 4" xfId="27516"/>
    <cellStyle name="Note 2 2 5 2 2 5 5" xfId="29044"/>
    <cellStyle name="Note 2 2 5 2 2 6" xfId="13559"/>
    <cellStyle name="Note 2 2 5 2 3" xfId="1952"/>
    <cellStyle name="Note 2 2 5 2 3 2" xfId="4428"/>
    <cellStyle name="Note 2 2 5 2 3 2 2" xfId="10318"/>
    <cellStyle name="Note 2 2 5 2 3 2 2 2" xfId="22257"/>
    <cellStyle name="Note 2 2 5 2 3 2 2 3" xfId="31310"/>
    <cellStyle name="Note 2 2 5 2 3 2 2 4" xfId="35208"/>
    <cellStyle name="Note 2 2 5 2 3 2 3" xfId="16367"/>
    <cellStyle name="Note 2 2 5 2 3 2 4" xfId="26730"/>
    <cellStyle name="Note 2 2 5 2 3 2 5" xfId="28923"/>
    <cellStyle name="Note 2 2 5 2 3 3" xfId="5533"/>
    <cellStyle name="Note 2 2 5 2 3 3 2" xfId="11423"/>
    <cellStyle name="Note 2 2 5 2 3 3 2 2" xfId="23362"/>
    <cellStyle name="Note 2 2 5 2 3 3 2 3" xfId="32414"/>
    <cellStyle name="Note 2 2 5 2 3 3 2 4" xfId="36312"/>
    <cellStyle name="Note 2 2 5 2 3 3 3" xfId="17472"/>
    <cellStyle name="Note 2 2 5 2 3 3 4" xfId="27834"/>
    <cellStyle name="Note 2 2 5 2 3 3 5" xfId="26077"/>
    <cellStyle name="Note 2 2 5 2 3 4" xfId="7842"/>
    <cellStyle name="Note 2 2 5 2 3 4 2" xfId="19781"/>
    <cellStyle name="Note 2 2 5 2 3 4 3" xfId="29488"/>
    <cellStyle name="Note 2 2 5 2 3 4 4" xfId="34032"/>
    <cellStyle name="Note 2 2 5 2 3 5" xfId="13891"/>
    <cellStyle name="Note 2 2 5 2 3 6" xfId="24910"/>
    <cellStyle name="Note 2 2 5 2 3 7" xfId="29286"/>
    <cellStyle name="Note 2 2 5 2 4" xfId="1806"/>
    <cellStyle name="Note 2 2 5 2 4 2" xfId="4282"/>
    <cellStyle name="Note 2 2 5 2 4 2 2" xfId="10172"/>
    <cellStyle name="Note 2 2 5 2 4 2 2 2" xfId="22111"/>
    <cellStyle name="Note 2 2 5 2 4 2 2 3" xfId="31164"/>
    <cellStyle name="Note 2 2 5 2 4 2 2 4" xfId="35062"/>
    <cellStyle name="Note 2 2 5 2 4 2 3" xfId="16221"/>
    <cellStyle name="Note 2 2 5 2 4 2 4" xfId="26584"/>
    <cellStyle name="Note 2 2 5 2 4 2 5" xfId="28506"/>
    <cellStyle name="Note 2 2 5 2 4 3" xfId="5387"/>
    <cellStyle name="Note 2 2 5 2 4 3 2" xfId="11277"/>
    <cellStyle name="Note 2 2 5 2 4 3 2 2" xfId="23216"/>
    <cellStyle name="Note 2 2 5 2 4 3 2 3" xfId="32268"/>
    <cellStyle name="Note 2 2 5 2 4 3 2 4" xfId="36166"/>
    <cellStyle name="Note 2 2 5 2 4 3 3" xfId="17326"/>
    <cellStyle name="Note 2 2 5 2 4 3 4" xfId="27688"/>
    <cellStyle name="Note 2 2 5 2 4 3 5" xfId="30181"/>
    <cellStyle name="Note 2 2 5 2 4 4" xfId="7696"/>
    <cellStyle name="Note 2 2 5 2 4 4 2" xfId="19635"/>
    <cellStyle name="Note 2 2 5 2 4 4 3" xfId="29342"/>
    <cellStyle name="Note 2 2 5 2 4 4 4" xfId="33886"/>
    <cellStyle name="Note 2 2 5 2 4 5" xfId="13745"/>
    <cellStyle name="Note 2 2 5 2 4 6" xfId="24764"/>
    <cellStyle name="Note 2 2 5 2 4 7" xfId="28975"/>
    <cellStyle name="Note 2 2 5 2 5" xfId="2087"/>
    <cellStyle name="Note 2 2 5 2 5 2" xfId="4563"/>
    <cellStyle name="Note 2 2 5 2 5 2 2" xfId="10453"/>
    <cellStyle name="Note 2 2 5 2 5 2 2 2" xfId="22392"/>
    <cellStyle name="Note 2 2 5 2 5 2 2 3" xfId="31444"/>
    <cellStyle name="Note 2 2 5 2 5 2 2 4" xfId="35342"/>
    <cellStyle name="Note 2 2 5 2 5 2 3" xfId="16502"/>
    <cellStyle name="Note 2 2 5 2 5 2 4" xfId="26864"/>
    <cellStyle name="Note 2 2 5 2 5 2 5" xfId="24202"/>
    <cellStyle name="Note 2 2 5 2 5 3" xfId="5667"/>
    <cellStyle name="Note 2 2 5 2 5 3 2" xfId="11557"/>
    <cellStyle name="Note 2 2 5 2 5 3 2 2" xfId="23496"/>
    <cellStyle name="Note 2 2 5 2 5 3 2 3" xfId="32548"/>
    <cellStyle name="Note 2 2 5 2 5 3 2 4" xfId="36446"/>
    <cellStyle name="Note 2 2 5 2 5 3 3" xfId="17606"/>
    <cellStyle name="Note 2 2 5 2 5 3 4" xfId="27968"/>
    <cellStyle name="Note 2 2 5 2 5 3 5" xfId="33158"/>
    <cellStyle name="Note 2 2 5 2 5 4" xfId="7977"/>
    <cellStyle name="Note 2 2 5 2 5 4 2" xfId="19916"/>
    <cellStyle name="Note 2 2 5 2 5 4 3" xfId="29622"/>
    <cellStyle name="Note 2 2 5 2 5 4 4" xfId="34166"/>
    <cellStyle name="Note 2 2 5 2 5 5" xfId="14026"/>
    <cellStyle name="Note 2 2 5 2 5 6" xfId="25044"/>
    <cellStyle name="Note 2 2 5 2 5 7" xfId="26342"/>
    <cellStyle name="Note 2 2 5 2 6" xfId="3179"/>
    <cellStyle name="Note 2 2 5 2 6 2" xfId="9069"/>
    <cellStyle name="Note 2 2 5 2 6 2 2" xfId="21008"/>
    <cellStyle name="Note 2 2 5 2 6 2 3" xfId="30474"/>
    <cellStyle name="Note 2 2 5 2 6 2 4" xfId="34802"/>
    <cellStyle name="Note 2 2 5 2 6 3" xfId="15118"/>
    <cellStyle name="Note 2 2 5 2 6 4" xfId="25894"/>
    <cellStyle name="Note 2 2 5 2 6 5" xfId="26262"/>
    <cellStyle name="Note 2 2 5 2 7" xfId="5127"/>
    <cellStyle name="Note 2 2 5 2 7 2" xfId="11017"/>
    <cellStyle name="Note 2 2 5 2 7 2 2" xfId="22956"/>
    <cellStyle name="Note 2 2 5 2 7 2 3" xfId="32008"/>
    <cellStyle name="Note 2 2 5 2 7 2 4" xfId="35906"/>
    <cellStyle name="Note 2 2 5 2 7 3" xfId="17066"/>
    <cellStyle name="Note 2 2 5 2 7 4" xfId="27428"/>
    <cellStyle name="Note 2 2 5 2 7 5" xfId="25825"/>
    <cellStyle name="Note 2 2 5 2 8" xfId="6761"/>
    <cellStyle name="Note 2 2 5 2 8 2" xfId="18700"/>
    <cellStyle name="Note 2 2 5 2 8 3" xfId="28823"/>
    <cellStyle name="Note 2 2 5 2 8 4" xfId="33794"/>
    <cellStyle name="Note 2 2 5 2 9" xfId="12642"/>
    <cellStyle name="Note 2 2 5 3" xfId="1619"/>
    <cellStyle name="Note 2 2 5 3 2" xfId="2225"/>
    <cellStyle name="Note 2 2 5 3 2 2" xfId="4701"/>
    <cellStyle name="Note 2 2 5 3 2 2 2" xfId="10591"/>
    <cellStyle name="Note 2 2 5 3 2 2 2 2" xfId="22530"/>
    <cellStyle name="Note 2 2 5 3 2 2 2 3" xfId="31582"/>
    <cellStyle name="Note 2 2 5 3 2 2 2 4" xfId="35480"/>
    <cellStyle name="Note 2 2 5 3 2 2 3" xfId="16640"/>
    <cellStyle name="Note 2 2 5 3 2 2 4" xfId="27002"/>
    <cellStyle name="Note 2 2 5 3 2 2 5" xfId="30757"/>
    <cellStyle name="Note 2 2 5 3 2 3" xfId="5805"/>
    <cellStyle name="Note 2 2 5 3 2 3 2" xfId="11695"/>
    <cellStyle name="Note 2 2 5 3 2 3 2 2" xfId="23634"/>
    <cellStyle name="Note 2 2 5 3 2 3 2 3" xfId="32686"/>
    <cellStyle name="Note 2 2 5 3 2 3 2 4" xfId="36584"/>
    <cellStyle name="Note 2 2 5 3 2 3 3" xfId="17744"/>
    <cellStyle name="Note 2 2 5 3 2 3 4" xfId="28106"/>
    <cellStyle name="Note 2 2 5 3 2 3 5" xfId="33296"/>
    <cellStyle name="Note 2 2 5 3 2 4" xfId="8115"/>
    <cellStyle name="Note 2 2 5 3 2 4 2" xfId="20054"/>
    <cellStyle name="Note 2 2 5 3 2 4 3" xfId="29760"/>
    <cellStyle name="Note 2 2 5 3 2 4 4" xfId="34304"/>
    <cellStyle name="Note 2 2 5 3 2 5" xfId="14164"/>
    <cellStyle name="Note 2 2 5 3 2 6" xfId="25182"/>
    <cellStyle name="Note 2 2 5 3 2 7" xfId="24098"/>
    <cellStyle name="Note 2 2 5 3 3" xfId="2474"/>
    <cellStyle name="Note 2 2 5 3 3 2" xfId="4950"/>
    <cellStyle name="Note 2 2 5 3 3 2 2" xfId="10840"/>
    <cellStyle name="Note 2 2 5 3 3 2 2 2" xfId="22779"/>
    <cellStyle name="Note 2 2 5 3 3 2 2 3" xfId="31831"/>
    <cellStyle name="Note 2 2 5 3 3 2 2 4" xfId="35729"/>
    <cellStyle name="Note 2 2 5 3 3 2 3" xfId="16889"/>
    <cellStyle name="Note 2 2 5 3 3 2 4" xfId="27251"/>
    <cellStyle name="Note 2 2 5 3 3 2 5" xfId="26049"/>
    <cellStyle name="Note 2 2 5 3 3 3" xfId="6054"/>
    <cellStyle name="Note 2 2 5 3 3 3 2" xfId="11944"/>
    <cellStyle name="Note 2 2 5 3 3 3 2 2" xfId="23883"/>
    <cellStyle name="Note 2 2 5 3 3 3 2 3" xfId="32935"/>
    <cellStyle name="Note 2 2 5 3 3 3 2 4" xfId="36833"/>
    <cellStyle name="Note 2 2 5 3 3 3 3" xfId="17993"/>
    <cellStyle name="Note 2 2 5 3 3 3 4" xfId="28355"/>
    <cellStyle name="Note 2 2 5 3 3 3 5" xfId="33545"/>
    <cellStyle name="Note 2 2 5 3 3 4" xfId="8364"/>
    <cellStyle name="Note 2 2 5 3 3 4 2" xfId="20303"/>
    <cellStyle name="Note 2 2 5 3 3 4 3" xfId="30009"/>
    <cellStyle name="Note 2 2 5 3 3 4 4" xfId="34553"/>
    <cellStyle name="Note 2 2 5 3 3 5" xfId="14413"/>
    <cellStyle name="Note 2 2 5 3 3 6" xfId="25431"/>
    <cellStyle name="Note 2 2 5 3 3 7" xfId="30874"/>
    <cellStyle name="Note 2 2 5 3 4" xfId="4095"/>
    <cellStyle name="Note 2 2 5 3 4 2" xfId="9985"/>
    <cellStyle name="Note 2 2 5 3 4 2 2" xfId="21924"/>
    <cellStyle name="Note 2 2 5 3 4 2 3" xfId="30991"/>
    <cellStyle name="Note 2 2 5 3 4 2 4" xfId="34889"/>
    <cellStyle name="Note 2 2 5 3 4 3" xfId="16034"/>
    <cellStyle name="Note 2 2 5 3 4 4" xfId="26411"/>
    <cellStyle name="Note 2 2 5 3 4 5" xfId="26249"/>
    <cellStyle name="Note 2 2 5 3 5" xfId="5214"/>
    <cellStyle name="Note 2 2 5 3 5 2" xfId="11104"/>
    <cellStyle name="Note 2 2 5 3 5 2 2" xfId="23043"/>
    <cellStyle name="Note 2 2 5 3 5 2 3" xfId="32095"/>
    <cellStyle name="Note 2 2 5 3 5 2 4" xfId="35993"/>
    <cellStyle name="Note 2 2 5 3 5 3" xfId="17153"/>
    <cellStyle name="Note 2 2 5 3 5 4" xfId="27515"/>
    <cellStyle name="Note 2 2 5 3 5 5" xfId="25672"/>
    <cellStyle name="Note 2 2 5 3 6" xfId="13558"/>
    <cellStyle name="Note 2 2 5 4" xfId="1838"/>
    <cellStyle name="Note 2 2 5 4 2" xfId="4314"/>
    <cellStyle name="Note 2 2 5 4 2 2" xfId="10204"/>
    <cellStyle name="Note 2 2 5 4 2 2 2" xfId="22143"/>
    <cellStyle name="Note 2 2 5 4 2 2 3" xfId="31196"/>
    <cellStyle name="Note 2 2 5 4 2 2 4" xfId="35094"/>
    <cellStyle name="Note 2 2 5 4 2 3" xfId="16253"/>
    <cellStyle name="Note 2 2 5 4 2 4" xfId="26616"/>
    <cellStyle name="Note 2 2 5 4 2 5" xfId="26226"/>
    <cellStyle name="Note 2 2 5 4 3" xfId="5419"/>
    <cellStyle name="Note 2 2 5 4 3 2" xfId="11309"/>
    <cellStyle name="Note 2 2 5 4 3 2 2" xfId="23248"/>
    <cellStyle name="Note 2 2 5 4 3 2 3" xfId="32300"/>
    <cellStyle name="Note 2 2 5 4 3 2 4" xfId="36198"/>
    <cellStyle name="Note 2 2 5 4 3 3" xfId="17358"/>
    <cellStyle name="Note 2 2 5 4 3 4" xfId="27720"/>
    <cellStyle name="Note 2 2 5 4 3 5" xfId="25660"/>
    <cellStyle name="Note 2 2 5 4 4" xfId="7728"/>
    <cellStyle name="Note 2 2 5 4 4 2" xfId="19667"/>
    <cellStyle name="Note 2 2 5 4 4 3" xfId="29374"/>
    <cellStyle name="Note 2 2 5 4 4 4" xfId="33918"/>
    <cellStyle name="Note 2 2 5 4 5" xfId="13777"/>
    <cellStyle name="Note 2 2 5 4 6" xfId="24796"/>
    <cellStyle name="Note 2 2 5 4 7" xfId="28960"/>
    <cellStyle name="Note 2 2 5 5" xfId="2409"/>
    <cellStyle name="Note 2 2 5 5 2" xfId="4885"/>
    <cellStyle name="Note 2 2 5 5 2 2" xfId="10775"/>
    <cellStyle name="Note 2 2 5 5 2 2 2" xfId="22714"/>
    <cellStyle name="Note 2 2 5 5 2 2 3" xfId="31766"/>
    <cellStyle name="Note 2 2 5 5 2 2 4" xfId="35664"/>
    <cellStyle name="Note 2 2 5 5 2 3" xfId="16824"/>
    <cellStyle name="Note 2 2 5 5 2 4" xfId="27186"/>
    <cellStyle name="Note 2 2 5 5 2 5" xfId="26157"/>
    <cellStyle name="Note 2 2 5 5 3" xfId="5989"/>
    <cellStyle name="Note 2 2 5 5 3 2" xfId="11879"/>
    <cellStyle name="Note 2 2 5 5 3 2 2" xfId="23818"/>
    <cellStyle name="Note 2 2 5 5 3 2 3" xfId="32870"/>
    <cellStyle name="Note 2 2 5 5 3 2 4" xfId="36768"/>
    <cellStyle name="Note 2 2 5 5 3 3" xfId="17928"/>
    <cellStyle name="Note 2 2 5 5 3 4" xfId="28290"/>
    <cellStyle name="Note 2 2 5 5 3 5" xfId="33480"/>
    <cellStyle name="Note 2 2 5 5 4" xfId="8299"/>
    <cellStyle name="Note 2 2 5 5 4 2" xfId="20238"/>
    <cellStyle name="Note 2 2 5 5 4 3" xfId="29944"/>
    <cellStyle name="Note 2 2 5 5 4 4" xfId="34488"/>
    <cellStyle name="Note 2 2 5 5 5" xfId="14348"/>
    <cellStyle name="Note 2 2 5 5 6" xfId="25366"/>
    <cellStyle name="Note 2 2 5 5 7" xfId="30882"/>
    <cellStyle name="Note 2 2 5 6" xfId="1860"/>
    <cellStyle name="Note 2 2 5 6 2" xfId="4336"/>
    <cellStyle name="Note 2 2 5 6 2 2" xfId="10226"/>
    <cellStyle name="Note 2 2 5 6 2 2 2" xfId="22165"/>
    <cellStyle name="Note 2 2 5 6 2 2 3" xfId="31218"/>
    <cellStyle name="Note 2 2 5 6 2 2 4" xfId="35116"/>
    <cellStyle name="Note 2 2 5 6 2 3" xfId="16275"/>
    <cellStyle name="Note 2 2 5 6 2 4" xfId="26638"/>
    <cellStyle name="Note 2 2 5 6 2 5" xfId="29153"/>
    <cellStyle name="Note 2 2 5 6 3" xfId="5441"/>
    <cellStyle name="Note 2 2 5 6 3 2" xfId="11331"/>
    <cellStyle name="Note 2 2 5 6 3 2 2" xfId="23270"/>
    <cellStyle name="Note 2 2 5 6 3 2 3" xfId="32322"/>
    <cellStyle name="Note 2 2 5 6 3 2 4" xfId="36220"/>
    <cellStyle name="Note 2 2 5 6 3 3" xfId="17380"/>
    <cellStyle name="Note 2 2 5 6 3 4" xfId="27742"/>
    <cellStyle name="Note 2 2 5 6 3 5" xfId="28753"/>
    <cellStyle name="Note 2 2 5 6 4" xfId="7750"/>
    <cellStyle name="Note 2 2 5 6 4 2" xfId="19689"/>
    <cellStyle name="Note 2 2 5 6 4 3" xfId="29396"/>
    <cellStyle name="Note 2 2 5 6 4 4" xfId="33940"/>
    <cellStyle name="Note 2 2 5 6 5" xfId="13799"/>
    <cellStyle name="Note 2 2 5 6 6" xfId="24818"/>
    <cellStyle name="Note 2 2 5 6 7" xfId="24718"/>
    <cellStyle name="Note 2 2 5 7" xfId="2773"/>
    <cellStyle name="Note 2 2 5 7 2" xfId="8663"/>
    <cellStyle name="Note 2 2 5 7 2 2" xfId="20602"/>
    <cellStyle name="Note 2 2 5 7 2 3" xfId="30233"/>
    <cellStyle name="Note 2 2 5 7 2 4" xfId="34723"/>
    <cellStyle name="Note 2 2 5 7 3" xfId="14712"/>
    <cellStyle name="Note 2 2 5 7 4" xfId="25653"/>
    <cellStyle name="Note 2 2 5 7 5" xfId="30850"/>
    <cellStyle name="Note 2 2 5 8" xfId="6355"/>
    <cellStyle name="Note 2 2 5 8 2" xfId="18294"/>
    <cellStyle name="Note 2 2 5 8 3" xfId="28579"/>
    <cellStyle name="Note 2 2 5 8 4" xfId="33715"/>
    <cellStyle name="Note 2 2 6" xfId="296"/>
    <cellStyle name="Note 2 2 6 2" xfId="772"/>
    <cellStyle name="Note 2 2 6 2 10" xfId="24281"/>
    <cellStyle name="Note 2 2 6 2 11" xfId="12139"/>
    <cellStyle name="Note 2 2 6 2 2" xfId="1622"/>
    <cellStyle name="Note 2 2 6 2 2 2" xfId="2228"/>
    <cellStyle name="Note 2 2 6 2 2 2 2" xfId="4704"/>
    <cellStyle name="Note 2 2 6 2 2 2 2 2" xfId="10594"/>
    <cellStyle name="Note 2 2 6 2 2 2 2 2 2" xfId="22533"/>
    <cellStyle name="Note 2 2 6 2 2 2 2 2 3" xfId="31585"/>
    <cellStyle name="Note 2 2 6 2 2 2 2 2 4" xfId="35483"/>
    <cellStyle name="Note 2 2 6 2 2 2 2 3" xfId="16643"/>
    <cellStyle name="Note 2 2 6 2 2 2 2 4" xfId="27005"/>
    <cellStyle name="Note 2 2 6 2 2 2 2 5" xfId="24365"/>
    <cellStyle name="Note 2 2 6 2 2 2 3" xfId="5808"/>
    <cellStyle name="Note 2 2 6 2 2 2 3 2" xfId="11698"/>
    <cellStyle name="Note 2 2 6 2 2 2 3 2 2" xfId="23637"/>
    <cellStyle name="Note 2 2 6 2 2 2 3 2 3" xfId="32689"/>
    <cellStyle name="Note 2 2 6 2 2 2 3 2 4" xfId="36587"/>
    <cellStyle name="Note 2 2 6 2 2 2 3 3" xfId="17747"/>
    <cellStyle name="Note 2 2 6 2 2 2 3 4" xfId="28109"/>
    <cellStyle name="Note 2 2 6 2 2 2 3 5" xfId="33299"/>
    <cellStyle name="Note 2 2 6 2 2 2 4" xfId="8118"/>
    <cellStyle name="Note 2 2 6 2 2 2 4 2" xfId="20057"/>
    <cellStyle name="Note 2 2 6 2 2 2 4 3" xfId="29763"/>
    <cellStyle name="Note 2 2 6 2 2 2 4 4" xfId="34307"/>
    <cellStyle name="Note 2 2 6 2 2 2 5" xfId="14167"/>
    <cellStyle name="Note 2 2 6 2 2 2 6" xfId="25185"/>
    <cellStyle name="Note 2 2 6 2 2 2 7" xfId="30189"/>
    <cellStyle name="Note 2 2 6 2 2 3" xfId="2477"/>
    <cellStyle name="Note 2 2 6 2 2 3 2" xfId="4953"/>
    <cellStyle name="Note 2 2 6 2 2 3 2 2" xfId="10843"/>
    <cellStyle name="Note 2 2 6 2 2 3 2 2 2" xfId="22782"/>
    <cellStyle name="Note 2 2 6 2 2 3 2 2 3" xfId="31834"/>
    <cellStyle name="Note 2 2 6 2 2 3 2 2 4" xfId="35732"/>
    <cellStyle name="Note 2 2 6 2 2 3 2 3" xfId="16892"/>
    <cellStyle name="Note 2 2 6 2 2 3 2 4" xfId="27254"/>
    <cellStyle name="Note 2 2 6 2 2 3 2 5" xfId="26149"/>
    <cellStyle name="Note 2 2 6 2 2 3 3" xfId="6057"/>
    <cellStyle name="Note 2 2 6 2 2 3 3 2" xfId="11947"/>
    <cellStyle name="Note 2 2 6 2 2 3 3 2 2" xfId="23886"/>
    <cellStyle name="Note 2 2 6 2 2 3 3 2 3" xfId="32938"/>
    <cellStyle name="Note 2 2 6 2 2 3 3 2 4" xfId="36836"/>
    <cellStyle name="Note 2 2 6 2 2 3 3 3" xfId="17996"/>
    <cellStyle name="Note 2 2 6 2 2 3 3 4" xfId="28358"/>
    <cellStyle name="Note 2 2 6 2 2 3 3 5" xfId="33548"/>
    <cellStyle name="Note 2 2 6 2 2 3 4" xfId="8367"/>
    <cellStyle name="Note 2 2 6 2 2 3 4 2" xfId="20306"/>
    <cellStyle name="Note 2 2 6 2 2 3 4 3" xfId="30012"/>
    <cellStyle name="Note 2 2 6 2 2 3 4 4" xfId="34556"/>
    <cellStyle name="Note 2 2 6 2 2 3 5" xfId="14416"/>
    <cellStyle name="Note 2 2 6 2 2 3 6" xfId="25434"/>
    <cellStyle name="Note 2 2 6 2 2 3 7" xfId="24377"/>
    <cellStyle name="Note 2 2 6 2 2 4" xfId="4098"/>
    <cellStyle name="Note 2 2 6 2 2 4 2" xfId="9988"/>
    <cellStyle name="Note 2 2 6 2 2 4 2 2" xfId="21927"/>
    <cellStyle name="Note 2 2 6 2 2 4 2 3" xfId="30994"/>
    <cellStyle name="Note 2 2 6 2 2 4 2 4" xfId="34892"/>
    <cellStyle name="Note 2 2 6 2 2 4 3" xfId="16037"/>
    <cellStyle name="Note 2 2 6 2 2 4 4" xfId="26414"/>
    <cellStyle name="Note 2 2 6 2 2 4 5" xfId="30463"/>
    <cellStyle name="Note 2 2 6 2 2 5" xfId="5217"/>
    <cellStyle name="Note 2 2 6 2 2 5 2" xfId="11107"/>
    <cellStyle name="Note 2 2 6 2 2 5 2 2" xfId="23046"/>
    <cellStyle name="Note 2 2 6 2 2 5 2 3" xfId="32098"/>
    <cellStyle name="Note 2 2 6 2 2 5 2 4" xfId="35996"/>
    <cellStyle name="Note 2 2 6 2 2 5 3" xfId="17156"/>
    <cellStyle name="Note 2 2 6 2 2 5 4" xfId="27518"/>
    <cellStyle name="Note 2 2 6 2 2 5 5" xfId="26116"/>
    <cellStyle name="Note 2 2 6 2 2 6" xfId="13561"/>
    <cellStyle name="Note 2 2 6 2 3" xfId="1988"/>
    <cellStyle name="Note 2 2 6 2 3 2" xfId="4464"/>
    <cellStyle name="Note 2 2 6 2 3 2 2" xfId="10354"/>
    <cellStyle name="Note 2 2 6 2 3 2 2 2" xfId="22293"/>
    <cellStyle name="Note 2 2 6 2 3 2 2 3" xfId="31346"/>
    <cellStyle name="Note 2 2 6 2 3 2 2 4" xfId="35244"/>
    <cellStyle name="Note 2 2 6 2 3 2 3" xfId="16403"/>
    <cellStyle name="Note 2 2 6 2 3 2 4" xfId="26766"/>
    <cellStyle name="Note 2 2 6 2 3 2 5" xfId="30787"/>
    <cellStyle name="Note 2 2 6 2 3 3" xfId="5569"/>
    <cellStyle name="Note 2 2 6 2 3 3 2" xfId="11459"/>
    <cellStyle name="Note 2 2 6 2 3 3 2 2" xfId="23398"/>
    <cellStyle name="Note 2 2 6 2 3 3 2 3" xfId="32450"/>
    <cellStyle name="Note 2 2 6 2 3 3 2 4" xfId="36348"/>
    <cellStyle name="Note 2 2 6 2 3 3 3" xfId="17508"/>
    <cellStyle name="Note 2 2 6 2 3 3 4" xfId="27870"/>
    <cellStyle name="Note 2 2 6 2 3 3 5" xfId="26073"/>
    <cellStyle name="Note 2 2 6 2 3 4" xfId="7878"/>
    <cellStyle name="Note 2 2 6 2 3 4 2" xfId="19817"/>
    <cellStyle name="Note 2 2 6 2 3 4 3" xfId="29524"/>
    <cellStyle name="Note 2 2 6 2 3 4 4" xfId="34068"/>
    <cellStyle name="Note 2 2 6 2 3 5" xfId="13927"/>
    <cellStyle name="Note 2 2 6 2 3 6" xfId="24946"/>
    <cellStyle name="Note 2 2 6 2 3 7" xfId="24320"/>
    <cellStyle name="Note 2 2 6 2 4" xfId="1891"/>
    <cellStyle name="Note 2 2 6 2 4 2" xfId="4367"/>
    <cellStyle name="Note 2 2 6 2 4 2 2" xfId="10257"/>
    <cellStyle name="Note 2 2 6 2 4 2 2 2" xfId="22196"/>
    <cellStyle name="Note 2 2 6 2 4 2 2 3" xfId="31249"/>
    <cellStyle name="Note 2 2 6 2 4 2 2 4" xfId="35147"/>
    <cellStyle name="Note 2 2 6 2 4 2 3" xfId="16306"/>
    <cellStyle name="Note 2 2 6 2 4 2 4" xfId="26669"/>
    <cellStyle name="Note 2 2 6 2 4 2 5" xfId="26027"/>
    <cellStyle name="Note 2 2 6 2 4 3" xfId="5472"/>
    <cellStyle name="Note 2 2 6 2 4 3 2" xfId="11362"/>
    <cellStyle name="Note 2 2 6 2 4 3 2 2" xfId="23301"/>
    <cellStyle name="Note 2 2 6 2 4 3 2 3" xfId="32353"/>
    <cellStyle name="Note 2 2 6 2 4 3 2 4" xfId="36251"/>
    <cellStyle name="Note 2 2 6 2 4 3 3" xfId="17411"/>
    <cellStyle name="Note 2 2 6 2 4 3 4" xfId="27773"/>
    <cellStyle name="Note 2 2 6 2 4 3 5" xfId="28815"/>
    <cellStyle name="Note 2 2 6 2 4 4" xfId="7781"/>
    <cellStyle name="Note 2 2 6 2 4 4 2" xfId="19720"/>
    <cellStyle name="Note 2 2 6 2 4 4 3" xfId="29427"/>
    <cellStyle name="Note 2 2 6 2 4 4 4" xfId="33971"/>
    <cellStyle name="Note 2 2 6 2 4 5" xfId="13830"/>
    <cellStyle name="Note 2 2 6 2 4 6" xfId="24849"/>
    <cellStyle name="Note 2 2 6 2 4 7" xfId="26367"/>
    <cellStyle name="Note 2 2 6 2 5" xfId="1796"/>
    <cellStyle name="Note 2 2 6 2 5 2" xfId="4272"/>
    <cellStyle name="Note 2 2 6 2 5 2 2" xfId="10162"/>
    <cellStyle name="Note 2 2 6 2 5 2 2 2" xfId="22101"/>
    <cellStyle name="Note 2 2 6 2 5 2 2 3" xfId="31154"/>
    <cellStyle name="Note 2 2 6 2 5 2 2 4" xfId="35052"/>
    <cellStyle name="Note 2 2 6 2 5 2 3" xfId="16211"/>
    <cellStyle name="Note 2 2 6 2 5 2 4" xfId="26574"/>
    <cellStyle name="Note 2 2 6 2 5 2 5" xfId="30495"/>
    <cellStyle name="Note 2 2 6 2 5 3" xfId="5377"/>
    <cellStyle name="Note 2 2 6 2 5 3 2" xfId="11267"/>
    <cellStyle name="Note 2 2 6 2 5 3 2 2" xfId="23206"/>
    <cellStyle name="Note 2 2 6 2 5 3 2 3" xfId="32258"/>
    <cellStyle name="Note 2 2 6 2 5 3 2 4" xfId="36156"/>
    <cellStyle name="Note 2 2 6 2 5 3 3" xfId="17316"/>
    <cellStyle name="Note 2 2 6 2 5 3 4" xfId="27678"/>
    <cellStyle name="Note 2 2 6 2 5 3 5" xfId="30569"/>
    <cellStyle name="Note 2 2 6 2 5 4" xfId="7686"/>
    <cellStyle name="Note 2 2 6 2 5 4 2" xfId="19625"/>
    <cellStyle name="Note 2 2 6 2 5 4 3" xfId="29332"/>
    <cellStyle name="Note 2 2 6 2 5 4 4" xfId="33876"/>
    <cellStyle name="Note 2 2 6 2 5 5" xfId="13735"/>
    <cellStyle name="Note 2 2 6 2 5 6" xfId="24754"/>
    <cellStyle name="Note 2 2 6 2 5 7" xfId="24088"/>
    <cellStyle name="Note 2 2 6 2 6" xfId="3249"/>
    <cellStyle name="Note 2 2 6 2 6 2" xfId="9139"/>
    <cellStyle name="Note 2 2 6 2 6 2 2" xfId="21078"/>
    <cellStyle name="Note 2 2 6 2 6 2 3" xfId="30513"/>
    <cellStyle name="Note 2 2 6 2 6 2 4" xfId="34826"/>
    <cellStyle name="Note 2 2 6 2 6 3" xfId="15188"/>
    <cellStyle name="Note 2 2 6 2 6 4" xfId="25933"/>
    <cellStyle name="Note 2 2 6 2 6 5" xfId="26260"/>
    <cellStyle name="Note 2 2 6 2 7" xfId="5151"/>
    <cellStyle name="Note 2 2 6 2 7 2" xfId="11041"/>
    <cellStyle name="Note 2 2 6 2 7 2 2" xfId="22980"/>
    <cellStyle name="Note 2 2 6 2 7 2 3" xfId="32032"/>
    <cellStyle name="Note 2 2 6 2 7 2 4" xfId="35930"/>
    <cellStyle name="Note 2 2 6 2 7 3" xfId="17090"/>
    <cellStyle name="Note 2 2 6 2 7 4" xfId="27452"/>
    <cellStyle name="Note 2 2 6 2 7 5" xfId="25646"/>
    <cellStyle name="Note 2 2 6 2 8" xfId="6831"/>
    <cellStyle name="Note 2 2 6 2 8 2" xfId="18770"/>
    <cellStyle name="Note 2 2 6 2 8 3" xfId="28862"/>
    <cellStyle name="Note 2 2 6 2 8 4" xfId="33818"/>
    <cellStyle name="Note 2 2 6 2 9" xfId="12712"/>
    <cellStyle name="Note 2 2 6 3" xfId="1621"/>
    <cellStyle name="Note 2 2 6 3 2" xfId="2227"/>
    <cellStyle name="Note 2 2 6 3 2 2" xfId="4703"/>
    <cellStyle name="Note 2 2 6 3 2 2 2" xfId="10593"/>
    <cellStyle name="Note 2 2 6 3 2 2 2 2" xfId="22532"/>
    <cellStyle name="Note 2 2 6 3 2 2 2 3" xfId="31584"/>
    <cellStyle name="Note 2 2 6 3 2 2 2 4" xfId="35482"/>
    <cellStyle name="Note 2 2 6 3 2 2 3" xfId="16642"/>
    <cellStyle name="Note 2 2 6 3 2 2 4" xfId="27004"/>
    <cellStyle name="Note 2 2 6 3 2 2 5" xfId="24527"/>
    <cellStyle name="Note 2 2 6 3 2 3" xfId="5807"/>
    <cellStyle name="Note 2 2 6 3 2 3 2" xfId="11697"/>
    <cellStyle name="Note 2 2 6 3 2 3 2 2" xfId="23636"/>
    <cellStyle name="Note 2 2 6 3 2 3 2 3" xfId="32688"/>
    <cellStyle name="Note 2 2 6 3 2 3 2 4" xfId="36586"/>
    <cellStyle name="Note 2 2 6 3 2 3 3" xfId="17746"/>
    <cellStyle name="Note 2 2 6 3 2 3 4" xfId="28108"/>
    <cellStyle name="Note 2 2 6 3 2 3 5" xfId="33298"/>
    <cellStyle name="Note 2 2 6 3 2 4" xfId="8117"/>
    <cellStyle name="Note 2 2 6 3 2 4 2" xfId="20056"/>
    <cellStyle name="Note 2 2 6 3 2 4 3" xfId="29762"/>
    <cellStyle name="Note 2 2 6 3 2 4 4" xfId="34306"/>
    <cellStyle name="Note 2 2 6 3 2 5" xfId="14166"/>
    <cellStyle name="Note 2 2 6 3 2 6" xfId="25184"/>
    <cellStyle name="Note 2 2 6 3 2 7" xfId="28536"/>
    <cellStyle name="Note 2 2 6 3 3" xfId="2476"/>
    <cellStyle name="Note 2 2 6 3 3 2" xfId="4952"/>
    <cellStyle name="Note 2 2 6 3 3 2 2" xfId="10842"/>
    <cellStyle name="Note 2 2 6 3 3 2 2 2" xfId="22781"/>
    <cellStyle name="Note 2 2 6 3 3 2 2 3" xfId="31833"/>
    <cellStyle name="Note 2 2 6 3 3 2 2 4" xfId="35731"/>
    <cellStyle name="Note 2 2 6 3 3 2 3" xfId="16891"/>
    <cellStyle name="Note 2 2 6 3 3 2 4" xfId="27253"/>
    <cellStyle name="Note 2 2 6 3 3 2 5" xfId="30726"/>
    <cellStyle name="Note 2 2 6 3 3 3" xfId="6056"/>
    <cellStyle name="Note 2 2 6 3 3 3 2" xfId="11946"/>
    <cellStyle name="Note 2 2 6 3 3 3 2 2" xfId="23885"/>
    <cellStyle name="Note 2 2 6 3 3 3 2 3" xfId="32937"/>
    <cellStyle name="Note 2 2 6 3 3 3 2 4" xfId="36835"/>
    <cellStyle name="Note 2 2 6 3 3 3 3" xfId="17995"/>
    <cellStyle name="Note 2 2 6 3 3 3 4" xfId="28357"/>
    <cellStyle name="Note 2 2 6 3 3 3 5" xfId="33547"/>
    <cellStyle name="Note 2 2 6 3 3 4" xfId="8366"/>
    <cellStyle name="Note 2 2 6 3 3 4 2" xfId="20305"/>
    <cellStyle name="Note 2 2 6 3 3 4 3" xfId="30011"/>
    <cellStyle name="Note 2 2 6 3 3 4 4" xfId="34555"/>
    <cellStyle name="Note 2 2 6 3 3 5" xfId="14415"/>
    <cellStyle name="Note 2 2 6 3 3 6" xfId="25433"/>
    <cellStyle name="Note 2 2 6 3 3 7" xfId="24642"/>
    <cellStyle name="Note 2 2 6 3 4" xfId="4097"/>
    <cellStyle name="Note 2 2 6 3 4 2" xfId="9987"/>
    <cellStyle name="Note 2 2 6 3 4 2 2" xfId="21926"/>
    <cellStyle name="Note 2 2 6 3 4 2 3" xfId="30993"/>
    <cellStyle name="Note 2 2 6 3 4 2 4" xfId="34891"/>
    <cellStyle name="Note 2 2 6 3 4 3" xfId="16036"/>
    <cellStyle name="Note 2 2 6 3 4 4" xfId="26413"/>
    <cellStyle name="Note 2 2 6 3 4 5" xfId="28812"/>
    <cellStyle name="Note 2 2 6 3 5" xfId="5216"/>
    <cellStyle name="Note 2 2 6 3 5 2" xfId="11106"/>
    <cellStyle name="Note 2 2 6 3 5 2 2" xfId="23045"/>
    <cellStyle name="Note 2 2 6 3 5 2 3" xfId="32097"/>
    <cellStyle name="Note 2 2 6 3 5 2 4" xfId="35995"/>
    <cellStyle name="Note 2 2 6 3 5 3" xfId="17155"/>
    <cellStyle name="Note 2 2 6 3 5 4" xfId="27517"/>
    <cellStyle name="Note 2 2 6 3 5 5" xfId="30693"/>
    <cellStyle name="Note 2 2 6 3 6" xfId="13560"/>
    <cellStyle name="Note 2 2 6 4" xfId="1801"/>
    <cellStyle name="Note 2 2 6 4 2" xfId="4277"/>
    <cellStyle name="Note 2 2 6 4 2 2" xfId="10167"/>
    <cellStyle name="Note 2 2 6 4 2 2 2" xfId="22106"/>
    <cellStyle name="Note 2 2 6 4 2 2 3" xfId="31159"/>
    <cellStyle name="Note 2 2 6 4 2 2 4" xfId="35057"/>
    <cellStyle name="Note 2 2 6 4 2 3" xfId="16216"/>
    <cellStyle name="Note 2 2 6 4 2 4" xfId="26579"/>
    <cellStyle name="Note 2 2 6 4 2 5" xfId="24581"/>
    <cellStyle name="Note 2 2 6 4 3" xfId="5382"/>
    <cellStyle name="Note 2 2 6 4 3 2" xfId="11272"/>
    <cellStyle name="Note 2 2 6 4 3 2 2" xfId="23211"/>
    <cellStyle name="Note 2 2 6 4 3 2 3" xfId="32263"/>
    <cellStyle name="Note 2 2 6 4 3 2 4" xfId="36161"/>
    <cellStyle name="Note 2 2 6 4 3 3" xfId="17321"/>
    <cellStyle name="Note 2 2 6 4 3 4" xfId="27683"/>
    <cellStyle name="Note 2 2 6 4 3 5" xfId="24444"/>
    <cellStyle name="Note 2 2 6 4 4" xfId="7691"/>
    <cellStyle name="Note 2 2 6 4 4 2" xfId="19630"/>
    <cellStyle name="Note 2 2 6 4 4 3" xfId="29337"/>
    <cellStyle name="Note 2 2 6 4 4 4" xfId="33881"/>
    <cellStyle name="Note 2 2 6 4 5" xfId="13740"/>
    <cellStyle name="Note 2 2 6 4 6" xfId="24759"/>
    <cellStyle name="Note 2 2 6 4 7" xfId="25803"/>
    <cellStyle name="Note 2 2 6 5" xfId="2139"/>
    <cellStyle name="Note 2 2 6 5 2" xfId="4615"/>
    <cellStyle name="Note 2 2 6 5 2 2" xfId="10505"/>
    <cellStyle name="Note 2 2 6 5 2 2 2" xfId="22444"/>
    <cellStyle name="Note 2 2 6 5 2 2 3" xfId="31496"/>
    <cellStyle name="Note 2 2 6 5 2 2 4" xfId="35394"/>
    <cellStyle name="Note 2 2 6 5 2 3" xfId="16554"/>
    <cellStyle name="Note 2 2 6 5 2 4" xfId="26916"/>
    <cellStyle name="Note 2 2 6 5 2 5" xfId="24536"/>
    <cellStyle name="Note 2 2 6 5 3" xfId="5719"/>
    <cellStyle name="Note 2 2 6 5 3 2" xfId="11609"/>
    <cellStyle name="Note 2 2 6 5 3 2 2" xfId="23548"/>
    <cellStyle name="Note 2 2 6 5 3 2 3" xfId="32600"/>
    <cellStyle name="Note 2 2 6 5 3 2 4" xfId="36498"/>
    <cellStyle name="Note 2 2 6 5 3 3" xfId="17658"/>
    <cellStyle name="Note 2 2 6 5 3 4" xfId="28020"/>
    <cellStyle name="Note 2 2 6 5 3 5" xfId="33210"/>
    <cellStyle name="Note 2 2 6 5 4" xfId="8029"/>
    <cellStyle name="Note 2 2 6 5 4 2" xfId="19968"/>
    <cellStyle name="Note 2 2 6 5 4 3" xfId="29674"/>
    <cellStyle name="Note 2 2 6 5 4 4" xfId="34218"/>
    <cellStyle name="Note 2 2 6 5 5" xfId="14078"/>
    <cellStyle name="Note 2 2 6 5 6" xfId="25096"/>
    <cellStyle name="Note 2 2 6 5 7" xfId="30615"/>
    <cellStyle name="Note 2 2 6 6" xfId="2089"/>
    <cellStyle name="Note 2 2 6 6 2" xfId="4565"/>
    <cellStyle name="Note 2 2 6 6 2 2" xfId="10455"/>
    <cellStyle name="Note 2 2 6 6 2 2 2" xfId="22394"/>
    <cellStyle name="Note 2 2 6 6 2 2 3" xfId="31446"/>
    <cellStyle name="Note 2 2 6 6 2 2 4" xfId="35344"/>
    <cellStyle name="Note 2 2 6 6 2 3" xfId="16504"/>
    <cellStyle name="Note 2 2 6 6 2 4" xfId="26866"/>
    <cellStyle name="Note 2 2 6 6 2 5" xfId="30324"/>
    <cellStyle name="Note 2 2 6 6 3" xfId="5669"/>
    <cellStyle name="Note 2 2 6 6 3 2" xfId="11559"/>
    <cellStyle name="Note 2 2 6 6 3 2 2" xfId="23498"/>
    <cellStyle name="Note 2 2 6 6 3 2 3" xfId="32550"/>
    <cellStyle name="Note 2 2 6 6 3 2 4" xfId="36448"/>
    <cellStyle name="Note 2 2 6 6 3 3" xfId="17608"/>
    <cellStyle name="Note 2 2 6 6 3 4" xfId="27970"/>
    <cellStyle name="Note 2 2 6 6 3 5" xfId="33160"/>
    <cellStyle name="Note 2 2 6 6 4" xfId="7979"/>
    <cellStyle name="Note 2 2 6 6 4 2" xfId="19918"/>
    <cellStyle name="Note 2 2 6 6 4 3" xfId="29624"/>
    <cellStyle name="Note 2 2 6 6 4 4" xfId="34168"/>
    <cellStyle name="Note 2 2 6 6 5" xfId="14028"/>
    <cellStyle name="Note 2 2 6 6 6" xfId="25046"/>
    <cellStyle name="Note 2 2 6 6 7" xfId="28894"/>
    <cellStyle name="Note 2 2 6 7" xfId="2843"/>
    <cellStyle name="Note 2 2 6 7 2" xfId="8733"/>
    <cellStyle name="Note 2 2 6 7 2 2" xfId="20672"/>
    <cellStyle name="Note 2 2 6 7 2 3" xfId="30273"/>
    <cellStyle name="Note 2 2 6 7 2 4" xfId="34747"/>
    <cellStyle name="Note 2 2 6 7 3" xfId="14782"/>
    <cellStyle name="Note 2 2 6 7 4" xfId="25693"/>
    <cellStyle name="Note 2 2 6 7 5" xfId="25751"/>
    <cellStyle name="Note 2 2 6 8" xfId="6425"/>
    <cellStyle name="Note 2 2 6 8 2" xfId="18364"/>
    <cellStyle name="Note 2 2 6 8 3" xfId="28619"/>
    <cellStyle name="Note 2 2 6 8 4" xfId="33739"/>
    <cellStyle name="Note 2 2 7" xfId="449"/>
    <cellStyle name="Note 2 2 8" xfId="591"/>
    <cellStyle name="Note 2 2 8 10" xfId="24182"/>
    <cellStyle name="Note 2 2 8 11" xfId="30968"/>
    <cellStyle name="Note 2 2 8 2" xfId="1623"/>
    <cellStyle name="Note 2 2 8 2 2" xfId="2229"/>
    <cellStyle name="Note 2 2 8 2 2 2" xfId="4705"/>
    <cellStyle name="Note 2 2 8 2 2 2 2" xfId="10595"/>
    <cellStyle name="Note 2 2 8 2 2 2 2 2" xfId="22534"/>
    <cellStyle name="Note 2 2 8 2 2 2 2 3" xfId="31586"/>
    <cellStyle name="Note 2 2 8 2 2 2 2 4" xfId="35484"/>
    <cellStyle name="Note 2 2 8 2 2 2 3" xfId="16644"/>
    <cellStyle name="Note 2 2 8 2 2 2 4" xfId="27006"/>
    <cellStyle name="Note 2 2 8 2 2 2 5" xfId="24120"/>
    <cellStyle name="Note 2 2 8 2 2 3" xfId="5809"/>
    <cellStyle name="Note 2 2 8 2 2 3 2" xfId="11699"/>
    <cellStyle name="Note 2 2 8 2 2 3 2 2" xfId="23638"/>
    <cellStyle name="Note 2 2 8 2 2 3 2 3" xfId="32690"/>
    <cellStyle name="Note 2 2 8 2 2 3 2 4" xfId="36588"/>
    <cellStyle name="Note 2 2 8 2 2 3 3" xfId="17748"/>
    <cellStyle name="Note 2 2 8 2 2 3 4" xfId="28110"/>
    <cellStyle name="Note 2 2 8 2 2 3 5" xfId="33300"/>
    <cellStyle name="Note 2 2 8 2 2 4" xfId="8119"/>
    <cellStyle name="Note 2 2 8 2 2 4 2" xfId="20058"/>
    <cellStyle name="Note 2 2 8 2 2 4 3" xfId="29764"/>
    <cellStyle name="Note 2 2 8 2 2 4 4" xfId="34308"/>
    <cellStyle name="Note 2 2 8 2 2 5" xfId="14168"/>
    <cellStyle name="Note 2 2 8 2 2 6" xfId="25186"/>
    <cellStyle name="Note 2 2 8 2 2 7" xfId="25610"/>
    <cellStyle name="Note 2 2 8 2 3" xfId="2478"/>
    <cellStyle name="Note 2 2 8 2 3 2" xfId="4954"/>
    <cellStyle name="Note 2 2 8 2 3 2 2" xfId="10844"/>
    <cellStyle name="Note 2 2 8 2 3 2 2 2" xfId="22783"/>
    <cellStyle name="Note 2 2 8 2 3 2 2 3" xfId="31835"/>
    <cellStyle name="Note 2 2 8 2 3 2 2 4" xfId="35733"/>
    <cellStyle name="Note 2 2 8 2 3 2 3" xfId="16893"/>
    <cellStyle name="Note 2 2 8 2 3 2 4" xfId="27255"/>
    <cellStyle name="Note 2 2 8 2 3 2 5" xfId="24496"/>
    <cellStyle name="Note 2 2 8 2 3 3" xfId="6058"/>
    <cellStyle name="Note 2 2 8 2 3 3 2" xfId="11948"/>
    <cellStyle name="Note 2 2 8 2 3 3 2 2" xfId="23887"/>
    <cellStyle name="Note 2 2 8 2 3 3 2 3" xfId="32939"/>
    <cellStyle name="Note 2 2 8 2 3 3 2 4" xfId="36837"/>
    <cellStyle name="Note 2 2 8 2 3 3 3" xfId="17997"/>
    <cellStyle name="Note 2 2 8 2 3 3 4" xfId="28359"/>
    <cellStyle name="Note 2 2 8 2 3 3 5" xfId="33549"/>
    <cellStyle name="Note 2 2 8 2 3 4" xfId="8368"/>
    <cellStyle name="Note 2 2 8 2 3 4 2" xfId="20307"/>
    <cellStyle name="Note 2 2 8 2 3 4 3" xfId="30013"/>
    <cellStyle name="Note 2 2 8 2 3 4 4" xfId="34557"/>
    <cellStyle name="Note 2 2 8 2 3 5" xfId="14417"/>
    <cellStyle name="Note 2 2 8 2 3 6" xfId="25435"/>
    <cellStyle name="Note 2 2 8 2 3 7" xfId="24132"/>
    <cellStyle name="Note 2 2 8 2 4" xfId="4099"/>
    <cellStyle name="Note 2 2 8 2 4 2" xfId="9989"/>
    <cellStyle name="Note 2 2 8 2 4 2 2" xfId="21928"/>
    <cellStyle name="Note 2 2 8 2 4 2 3" xfId="30995"/>
    <cellStyle name="Note 2 2 8 2 4 2 4" xfId="34893"/>
    <cellStyle name="Note 2 2 8 2 4 3" xfId="16038"/>
    <cellStyle name="Note 2 2 8 2 4 4" xfId="26415"/>
    <cellStyle name="Note 2 2 8 2 4 5" xfId="25883"/>
    <cellStyle name="Note 2 2 8 2 5" xfId="5218"/>
    <cellStyle name="Note 2 2 8 2 5 2" xfId="11108"/>
    <cellStyle name="Note 2 2 8 2 5 2 2" xfId="23047"/>
    <cellStyle name="Note 2 2 8 2 5 2 3" xfId="32099"/>
    <cellStyle name="Note 2 2 8 2 5 2 4" xfId="35997"/>
    <cellStyle name="Note 2 2 8 2 5 3" xfId="17157"/>
    <cellStyle name="Note 2 2 8 2 5 4" xfId="27519"/>
    <cellStyle name="Note 2 2 8 2 5 5" xfId="24463"/>
    <cellStyle name="Note 2 2 8 2 6" xfId="13562"/>
    <cellStyle name="Note 2 2 8 3" xfId="1910"/>
    <cellStyle name="Note 2 2 8 3 2" xfId="4386"/>
    <cellStyle name="Note 2 2 8 3 2 2" xfId="10276"/>
    <cellStyle name="Note 2 2 8 3 2 2 2" xfId="22215"/>
    <cellStyle name="Note 2 2 8 3 2 2 3" xfId="31268"/>
    <cellStyle name="Note 2 2 8 3 2 2 4" xfId="35166"/>
    <cellStyle name="Note 2 2 8 3 2 3" xfId="16325"/>
    <cellStyle name="Note 2 2 8 3 2 4" xfId="26688"/>
    <cellStyle name="Note 2 2 8 3 2 5" xfId="26219"/>
    <cellStyle name="Note 2 2 8 3 3" xfId="5491"/>
    <cellStyle name="Note 2 2 8 3 3 2" xfId="11381"/>
    <cellStyle name="Note 2 2 8 3 3 2 2" xfId="23320"/>
    <cellStyle name="Note 2 2 8 3 3 2 3" xfId="32372"/>
    <cellStyle name="Note 2 2 8 3 3 2 4" xfId="36270"/>
    <cellStyle name="Note 2 2 8 3 3 3" xfId="17430"/>
    <cellStyle name="Note 2 2 8 3 3 4" xfId="27792"/>
    <cellStyle name="Note 2 2 8 3 3 5" xfId="30661"/>
    <cellStyle name="Note 2 2 8 3 4" xfId="7800"/>
    <cellStyle name="Note 2 2 8 3 4 2" xfId="19739"/>
    <cellStyle name="Note 2 2 8 3 4 3" xfId="29446"/>
    <cellStyle name="Note 2 2 8 3 4 4" xfId="33990"/>
    <cellStyle name="Note 2 2 8 3 5" xfId="13849"/>
    <cellStyle name="Note 2 2 8 3 6" xfId="24868"/>
    <cellStyle name="Note 2 2 8 3 7" xfId="12113"/>
    <cellStyle name="Note 2 2 8 4" xfId="1805"/>
    <cellStyle name="Note 2 2 8 4 2" xfId="4281"/>
    <cellStyle name="Note 2 2 8 4 2 2" xfId="10171"/>
    <cellStyle name="Note 2 2 8 4 2 2 2" xfId="22110"/>
    <cellStyle name="Note 2 2 8 4 2 2 3" xfId="31163"/>
    <cellStyle name="Note 2 2 8 4 2 2 4" xfId="35061"/>
    <cellStyle name="Note 2 2 8 4 2 3" xfId="16220"/>
    <cellStyle name="Note 2 2 8 4 2 4" xfId="26583"/>
    <cellStyle name="Note 2 2 8 4 2 5" xfId="12199"/>
    <cellStyle name="Note 2 2 8 4 3" xfId="5386"/>
    <cellStyle name="Note 2 2 8 4 3 2" xfId="11276"/>
    <cellStyle name="Note 2 2 8 4 3 2 2" xfId="23215"/>
    <cellStyle name="Note 2 2 8 4 3 2 3" xfId="32267"/>
    <cellStyle name="Note 2 2 8 4 3 2 4" xfId="36165"/>
    <cellStyle name="Note 2 2 8 4 3 3" xfId="17325"/>
    <cellStyle name="Note 2 2 8 4 3 4" xfId="27687"/>
    <cellStyle name="Note 2 2 8 4 3 5" xfId="28528"/>
    <cellStyle name="Note 2 2 8 4 4" xfId="7695"/>
    <cellStyle name="Note 2 2 8 4 4 2" xfId="19634"/>
    <cellStyle name="Note 2 2 8 4 4 3" xfId="29341"/>
    <cellStyle name="Note 2 2 8 4 4 4" xfId="33885"/>
    <cellStyle name="Note 2 2 8 4 5" xfId="13744"/>
    <cellStyle name="Note 2 2 8 4 6" xfId="24763"/>
    <cellStyle name="Note 2 2 8 4 7" xfId="24723"/>
    <cellStyle name="Note 2 2 8 5" xfId="2202"/>
    <cellStyle name="Note 2 2 8 5 2" xfId="4678"/>
    <cellStyle name="Note 2 2 8 5 2 2" xfId="10568"/>
    <cellStyle name="Note 2 2 8 5 2 2 2" xfId="22507"/>
    <cellStyle name="Note 2 2 8 5 2 2 3" xfId="31559"/>
    <cellStyle name="Note 2 2 8 5 2 2 4" xfId="35457"/>
    <cellStyle name="Note 2 2 8 5 2 3" xfId="16617"/>
    <cellStyle name="Note 2 2 8 5 2 4" xfId="26979"/>
    <cellStyle name="Note 2 2 8 5 2 5" xfId="30758"/>
    <cellStyle name="Note 2 2 8 5 3" xfId="5782"/>
    <cellStyle name="Note 2 2 8 5 3 2" xfId="11672"/>
    <cellStyle name="Note 2 2 8 5 3 2 2" xfId="23611"/>
    <cellStyle name="Note 2 2 8 5 3 2 3" xfId="32663"/>
    <cellStyle name="Note 2 2 8 5 3 2 4" xfId="36561"/>
    <cellStyle name="Note 2 2 8 5 3 3" xfId="17721"/>
    <cellStyle name="Note 2 2 8 5 3 4" xfId="28083"/>
    <cellStyle name="Note 2 2 8 5 3 5" xfId="33273"/>
    <cellStyle name="Note 2 2 8 5 4" xfId="8092"/>
    <cellStyle name="Note 2 2 8 5 4 2" xfId="20031"/>
    <cellStyle name="Note 2 2 8 5 4 3" xfId="29737"/>
    <cellStyle name="Note 2 2 8 5 4 4" xfId="34281"/>
    <cellStyle name="Note 2 2 8 5 5" xfId="14141"/>
    <cellStyle name="Note 2 2 8 5 6" xfId="25159"/>
    <cellStyle name="Note 2 2 8 5 7" xfId="28813"/>
    <cellStyle name="Note 2 2 8 6" xfId="3068"/>
    <cellStyle name="Note 2 2 8 6 2" xfId="8958"/>
    <cellStyle name="Note 2 2 8 6 2 2" xfId="20897"/>
    <cellStyle name="Note 2 2 8 6 2 3" xfId="30416"/>
    <cellStyle name="Note 2 2 8 6 2 4" xfId="34778"/>
    <cellStyle name="Note 2 2 8 6 3" xfId="15007"/>
    <cellStyle name="Note 2 2 8 6 4" xfId="25836"/>
    <cellStyle name="Note 2 2 8 6 5" xfId="24612"/>
    <cellStyle name="Note 2 2 8 7" xfId="5103"/>
    <cellStyle name="Note 2 2 8 7 2" xfId="10993"/>
    <cellStyle name="Note 2 2 8 7 2 2" xfId="22932"/>
    <cellStyle name="Note 2 2 8 7 2 3" xfId="31984"/>
    <cellStyle name="Note 2 2 8 7 2 4" xfId="35882"/>
    <cellStyle name="Note 2 2 8 7 3" xfId="17042"/>
    <cellStyle name="Note 2 2 8 7 4" xfId="27404"/>
    <cellStyle name="Note 2 2 8 7 5" xfId="25662"/>
    <cellStyle name="Note 2 2 8 8" xfId="6650"/>
    <cellStyle name="Note 2 2 8 8 2" xfId="18589"/>
    <cellStyle name="Note 2 2 8 8 3" xfId="28765"/>
    <cellStyle name="Note 2 2 8 8 4" xfId="33770"/>
    <cellStyle name="Note 2 2 8 9" xfId="12531"/>
    <cellStyle name="Note 2 2 9" xfId="580"/>
    <cellStyle name="Note 2 2 9 10" xfId="24181"/>
    <cellStyle name="Note 2 2 9 11" xfId="28578"/>
    <cellStyle name="Note 2 2 9 2" xfId="1624"/>
    <cellStyle name="Note 2 2 9 2 2" xfId="2230"/>
    <cellStyle name="Note 2 2 9 2 2 2" xfId="4706"/>
    <cellStyle name="Note 2 2 9 2 2 2 2" xfId="10596"/>
    <cellStyle name="Note 2 2 9 2 2 2 2 2" xfId="22535"/>
    <cellStyle name="Note 2 2 9 2 2 2 2 3" xfId="31587"/>
    <cellStyle name="Note 2 2 9 2 2 2 2 4" xfId="35485"/>
    <cellStyle name="Note 2 2 9 2 2 2 3" xfId="16645"/>
    <cellStyle name="Note 2 2 9 2 2 2 4" xfId="27007"/>
    <cellStyle name="Note 2 2 9 2 2 2 5" xfId="28689"/>
    <cellStyle name="Note 2 2 9 2 2 3" xfId="5810"/>
    <cellStyle name="Note 2 2 9 2 2 3 2" xfId="11700"/>
    <cellStyle name="Note 2 2 9 2 2 3 2 2" xfId="23639"/>
    <cellStyle name="Note 2 2 9 2 2 3 2 3" xfId="32691"/>
    <cellStyle name="Note 2 2 9 2 2 3 2 4" xfId="36589"/>
    <cellStyle name="Note 2 2 9 2 2 3 3" xfId="17749"/>
    <cellStyle name="Note 2 2 9 2 2 3 4" xfId="28111"/>
    <cellStyle name="Note 2 2 9 2 2 3 5" xfId="33301"/>
    <cellStyle name="Note 2 2 9 2 2 4" xfId="8120"/>
    <cellStyle name="Note 2 2 9 2 2 4 2" xfId="20059"/>
    <cellStyle name="Note 2 2 9 2 2 4 3" xfId="29765"/>
    <cellStyle name="Note 2 2 9 2 2 4 4" xfId="34309"/>
    <cellStyle name="Note 2 2 9 2 2 5" xfId="14169"/>
    <cellStyle name="Note 2 2 9 2 2 6" xfId="25187"/>
    <cellStyle name="Note 2 2 9 2 2 7" xfId="29245"/>
    <cellStyle name="Note 2 2 9 2 3" xfId="2479"/>
    <cellStyle name="Note 2 2 9 2 3 2" xfId="4955"/>
    <cellStyle name="Note 2 2 9 2 3 2 2" xfId="10845"/>
    <cellStyle name="Note 2 2 9 2 3 2 2 2" xfId="22784"/>
    <cellStyle name="Note 2 2 9 2 3 2 2 3" xfId="31836"/>
    <cellStyle name="Note 2 2 9 2 3 2 2 4" xfId="35734"/>
    <cellStyle name="Note 2 2 9 2 3 2 3" xfId="16894"/>
    <cellStyle name="Note 2 2 9 2 3 2 4" xfId="27256"/>
    <cellStyle name="Note 2 2 9 2 3 2 5" xfId="24397"/>
    <cellStyle name="Note 2 2 9 2 3 3" xfId="6059"/>
    <cellStyle name="Note 2 2 9 2 3 3 2" xfId="11949"/>
    <cellStyle name="Note 2 2 9 2 3 3 2 2" xfId="23888"/>
    <cellStyle name="Note 2 2 9 2 3 3 2 3" xfId="32940"/>
    <cellStyle name="Note 2 2 9 2 3 3 2 4" xfId="36838"/>
    <cellStyle name="Note 2 2 9 2 3 3 3" xfId="17998"/>
    <cellStyle name="Note 2 2 9 2 3 3 4" xfId="28360"/>
    <cellStyle name="Note 2 2 9 2 3 3 5" xfId="33550"/>
    <cellStyle name="Note 2 2 9 2 3 4" xfId="8369"/>
    <cellStyle name="Note 2 2 9 2 3 4 2" xfId="20308"/>
    <cellStyle name="Note 2 2 9 2 3 4 3" xfId="30014"/>
    <cellStyle name="Note 2 2 9 2 3 4 4" xfId="34558"/>
    <cellStyle name="Note 2 2 9 2 3 5" xfId="14418"/>
    <cellStyle name="Note 2 2 9 2 3 6" xfId="25436"/>
    <cellStyle name="Note 2 2 9 2 3 7" xfId="28707"/>
    <cellStyle name="Note 2 2 9 2 4" xfId="4100"/>
    <cellStyle name="Note 2 2 9 2 4 2" xfId="9990"/>
    <cellStyle name="Note 2 2 9 2 4 2 2" xfId="21929"/>
    <cellStyle name="Note 2 2 9 2 4 2 3" xfId="30996"/>
    <cellStyle name="Note 2 2 9 2 4 2 4" xfId="34894"/>
    <cellStyle name="Note 2 2 9 2 4 3" xfId="16039"/>
    <cellStyle name="Note 2 2 9 2 4 4" xfId="26416"/>
    <cellStyle name="Note 2 2 9 2 4 5" xfId="29180"/>
    <cellStyle name="Note 2 2 9 2 5" xfId="5219"/>
    <cellStyle name="Note 2 2 9 2 5 2" xfId="11109"/>
    <cellStyle name="Note 2 2 9 2 5 2 2" xfId="23048"/>
    <cellStyle name="Note 2 2 9 2 5 2 3" xfId="32100"/>
    <cellStyle name="Note 2 2 9 2 5 2 4" xfId="35998"/>
    <cellStyle name="Note 2 2 9 2 5 3" xfId="17158"/>
    <cellStyle name="Note 2 2 9 2 5 4" xfId="27520"/>
    <cellStyle name="Note 2 2 9 2 5 5" xfId="28841"/>
    <cellStyle name="Note 2 2 9 2 6" xfId="13563"/>
    <cellStyle name="Note 2 2 9 3" xfId="1906"/>
    <cellStyle name="Note 2 2 9 3 2" xfId="4382"/>
    <cellStyle name="Note 2 2 9 3 2 2" xfId="10272"/>
    <cellStyle name="Note 2 2 9 3 2 2 2" xfId="22211"/>
    <cellStyle name="Note 2 2 9 3 2 2 3" xfId="31264"/>
    <cellStyle name="Note 2 2 9 3 2 2 4" xfId="35162"/>
    <cellStyle name="Note 2 2 9 3 2 3" xfId="16321"/>
    <cellStyle name="Note 2 2 9 3 2 4" xfId="26684"/>
    <cellStyle name="Note 2 2 9 3 2 5" xfId="30599"/>
    <cellStyle name="Note 2 2 9 3 3" xfId="5487"/>
    <cellStyle name="Note 2 2 9 3 3 2" xfId="11377"/>
    <cellStyle name="Note 2 2 9 3 3 2 2" xfId="23316"/>
    <cellStyle name="Note 2 2 9 3 3 2 3" xfId="32368"/>
    <cellStyle name="Note 2 2 9 3 3 2 4" xfId="36266"/>
    <cellStyle name="Note 2 2 9 3 3 3" xfId="17426"/>
    <cellStyle name="Note 2 2 9 3 3 4" xfId="27788"/>
    <cellStyle name="Note 2 2 9 3 3 5" xfId="28937"/>
    <cellStyle name="Note 2 2 9 3 4" xfId="7796"/>
    <cellStyle name="Note 2 2 9 3 4 2" xfId="19735"/>
    <cellStyle name="Note 2 2 9 3 4 3" xfId="29442"/>
    <cellStyle name="Note 2 2 9 3 4 4" xfId="33986"/>
    <cellStyle name="Note 2 2 9 3 5" xfId="13845"/>
    <cellStyle name="Note 2 2 9 3 6" xfId="24864"/>
    <cellStyle name="Note 2 2 9 3 7" xfId="26366"/>
    <cellStyle name="Note 2 2 9 4" xfId="2201"/>
    <cellStyle name="Note 2 2 9 4 2" xfId="4677"/>
    <cellStyle name="Note 2 2 9 4 2 2" xfId="10567"/>
    <cellStyle name="Note 2 2 9 4 2 2 2" xfId="22506"/>
    <cellStyle name="Note 2 2 9 4 2 2 3" xfId="31558"/>
    <cellStyle name="Note 2 2 9 4 2 2 4" xfId="35456"/>
    <cellStyle name="Note 2 2 9 4 2 3" xfId="16616"/>
    <cellStyle name="Note 2 2 9 4 2 4" xfId="26978"/>
    <cellStyle name="Note 2 2 9 4 2 5" xfId="29109"/>
    <cellStyle name="Note 2 2 9 4 3" xfId="5781"/>
    <cellStyle name="Note 2 2 9 4 3 2" xfId="11671"/>
    <cellStyle name="Note 2 2 9 4 3 2 2" xfId="23610"/>
    <cellStyle name="Note 2 2 9 4 3 2 3" xfId="32662"/>
    <cellStyle name="Note 2 2 9 4 3 2 4" xfId="36560"/>
    <cellStyle name="Note 2 2 9 4 3 3" xfId="17720"/>
    <cellStyle name="Note 2 2 9 4 3 4" xfId="28082"/>
    <cellStyle name="Note 2 2 9 4 3 5" xfId="33272"/>
    <cellStyle name="Note 2 2 9 4 4" xfId="8091"/>
    <cellStyle name="Note 2 2 9 4 4 2" xfId="20030"/>
    <cellStyle name="Note 2 2 9 4 4 3" xfId="29736"/>
    <cellStyle name="Note 2 2 9 4 4 4" xfId="34280"/>
    <cellStyle name="Note 2 2 9 4 5" xfId="14140"/>
    <cellStyle name="Note 2 2 9 4 6" xfId="25158"/>
    <cellStyle name="Note 2 2 9 4 7" xfId="24672"/>
    <cellStyle name="Note 2 2 9 5" xfId="2412"/>
    <cellStyle name="Note 2 2 9 5 2" xfId="4888"/>
    <cellStyle name="Note 2 2 9 5 2 2" xfId="10778"/>
    <cellStyle name="Note 2 2 9 5 2 2 2" xfId="22717"/>
    <cellStyle name="Note 2 2 9 5 2 2 3" xfId="31769"/>
    <cellStyle name="Note 2 2 9 5 2 2 4" xfId="35667"/>
    <cellStyle name="Note 2 2 9 5 2 3" xfId="16827"/>
    <cellStyle name="Note 2 2 9 5 2 4" xfId="27189"/>
    <cellStyle name="Note 2 2 9 5 2 5" xfId="30564"/>
    <cellStyle name="Note 2 2 9 5 3" xfId="5992"/>
    <cellStyle name="Note 2 2 9 5 3 2" xfId="11882"/>
    <cellStyle name="Note 2 2 9 5 3 2 2" xfId="23821"/>
    <cellStyle name="Note 2 2 9 5 3 2 3" xfId="32873"/>
    <cellStyle name="Note 2 2 9 5 3 2 4" xfId="36771"/>
    <cellStyle name="Note 2 2 9 5 3 3" xfId="17931"/>
    <cellStyle name="Note 2 2 9 5 3 4" xfId="28293"/>
    <cellStyle name="Note 2 2 9 5 3 5" xfId="33483"/>
    <cellStyle name="Note 2 2 9 5 4" xfId="8302"/>
    <cellStyle name="Note 2 2 9 5 4 2" xfId="20241"/>
    <cellStyle name="Note 2 2 9 5 4 3" xfId="29947"/>
    <cellStyle name="Note 2 2 9 5 4 4" xfId="34491"/>
    <cellStyle name="Note 2 2 9 5 5" xfId="14351"/>
    <cellStyle name="Note 2 2 9 5 6" xfId="25369"/>
    <cellStyle name="Note 2 2 9 5 7" xfId="24311"/>
    <cellStyle name="Note 2 2 9 6" xfId="3057"/>
    <cellStyle name="Note 2 2 9 6 2" xfId="8947"/>
    <cellStyle name="Note 2 2 9 6 2 2" xfId="20886"/>
    <cellStyle name="Note 2 2 9 6 2 3" xfId="30415"/>
    <cellStyle name="Note 2 2 9 6 2 4" xfId="34777"/>
    <cellStyle name="Note 2 2 9 6 3" xfId="14996"/>
    <cellStyle name="Note 2 2 9 6 4" xfId="25835"/>
    <cellStyle name="Note 2 2 9 6 5" xfId="26266"/>
    <cellStyle name="Note 2 2 9 7" xfId="5102"/>
    <cellStyle name="Note 2 2 9 7 2" xfId="10992"/>
    <cellStyle name="Note 2 2 9 7 2 2" xfId="22931"/>
    <cellStyle name="Note 2 2 9 7 2 3" xfId="31983"/>
    <cellStyle name="Note 2 2 9 7 2 4" xfId="35881"/>
    <cellStyle name="Note 2 2 9 7 3" xfId="17041"/>
    <cellStyle name="Note 2 2 9 7 4" xfId="27403"/>
    <cellStyle name="Note 2 2 9 7 5" xfId="30242"/>
    <cellStyle name="Note 2 2 9 8" xfId="6639"/>
    <cellStyle name="Note 2 2 9 8 2" xfId="18578"/>
    <cellStyle name="Note 2 2 9 8 3" xfId="28764"/>
    <cellStyle name="Note 2 2 9 8 4" xfId="33769"/>
    <cellStyle name="Note 2 2 9 9" xfId="12520"/>
    <cellStyle name="Note 2 3" xfId="107"/>
    <cellStyle name="Note 2 3 10" xfId="2195"/>
    <cellStyle name="Note 2 3 10 2" xfId="4671"/>
    <cellStyle name="Note 2 3 10 2 2" xfId="10561"/>
    <cellStyle name="Note 2 3 10 2 2 2" xfId="22500"/>
    <cellStyle name="Note 2 3 10 2 2 3" xfId="31552"/>
    <cellStyle name="Note 2 3 10 2 2 4" xfId="35450"/>
    <cellStyle name="Note 2 3 10 2 3" xfId="16610"/>
    <cellStyle name="Note 2 3 10 2 4" xfId="26972"/>
    <cellStyle name="Note 2 3 10 2 5" xfId="24531"/>
    <cellStyle name="Note 2 3 10 3" xfId="5775"/>
    <cellStyle name="Note 2 3 10 3 2" xfId="11665"/>
    <cellStyle name="Note 2 3 10 3 2 2" xfId="23604"/>
    <cellStyle name="Note 2 3 10 3 2 3" xfId="32656"/>
    <cellStyle name="Note 2 3 10 3 2 4" xfId="36554"/>
    <cellStyle name="Note 2 3 10 3 3" xfId="17714"/>
    <cellStyle name="Note 2 3 10 3 4" xfId="28076"/>
    <cellStyle name="Note 2 3 10 3 5" xfId="33266"/>
    <cellStyle name="Note 2 3 10 4" xfId="8085"/>
    <cellStyle name="Note 2 3 10 4 2" xfId="20024"/>
    <cellStyle name="Note 2 3 10 4 3" xfId="29730"/>
    <cellStyle name="Note 2 3 10 4 4" xfId="34274"/>
    <cellStyle name="Note 2 3 10 5" xfId="14134"/>
    <cellStyle name="Note 2 3 10 6" xfId="25152"/>
    <cellStyle name="Note 2 3 10 7" xfId="28568"/>
    <cellStyle name="Note 2 3 11" xfId="2430"/>
    <cellStyle name="Note 2 3 11 2" xfId="4906"/>
    <cellStyle name="Note 2 3 11 2 2" xfId="10796"/>
    <cellStyle name="Note 2 3 11 2 2 2" xfId="22735"/>
    <cellStyle name="Note 2 3 11 2 2 3" xfId="31787"/>
    <cellStyle name="Note 2 3 11 2 2 4" xfId="35685"/>
    <cellStyle name="Note 2 3 11 2 3" xfId="16845"/>
    <cellStyle name="Note 2 3 11 2 4" xfId="27207"/>
    <cellStyle name="Note 2 3 11 2 5" xfId="29084"/>
    <cellStyle name="Note 2 3 11 3" xfId="6010"/>
    <cellStyle name="Note 2 3 11 3 2" xfId="11900"/>
    <cellStyle name="Note 2 3 11 3 2 2" xfId="23839"/>
    <cellStyle name="Note 2 3 11 3 2 3" xfId="32891"/>
    <cellStyle name="Note 2 3 11 3 2 4" xfId="36789"/>
    <cellStyle name="Note 2 3 11 3 3" xfId="17949"/>
    <cellStyle name="Note 2 3 11 3 4" xfId="28311"/>
    <cellStyle name="Note 2 3 11 3 5" xfId="33501"/>
    <cellStyle name="Note 2 3 11 4" xfId="8320"/>
    <cellStyle name="Note 2 3 11 4 2" xfId="20259"/>
    <cellStyle name="Note 2 3 11 4 3" xfId="29965"/>
    <cellStyle name="Note 2 3 11 4 4" xfId="34509"/>
    <cellStyle name="Note 2 3 11 5" xfId="14369"/>
    <cellStyle name="Note 2 3 11 6" xfId="25387"/>
    <cellStyle name="Note 2 3 11 7" xfId="12201"/>
    <cellStyle name="Note 2 3 12" xfId="2451"/>
    <cellStyle name="Note 2 3 12 2" xfId="4927"/>
    <cellStyle name="Note 2 3 12 2 2" xfId="10817"/>
    <cellStyle name="Note 2 3 12 2 2 2" xfId="22756"/>
    <cellStyle name="Note 2 3 12 2 2 3" xfId="31808"/>
    <cellStyle name="Note 2 3 12 2 2 4" xfId="35706"/>
    <cellStyle name="Note 2 3 12 2 3" xfId="16866"/>
    <cellStyle name="Note 2 3 12 2 4" xfId="27228"/>
    <cellStyle name="Note 2 3 12 2 5" xfId="25719"/>
    <cellStyle name="Note 2 3 12 3" xfId="6031"/>
    <cellStyle name="Note 2 3 12 3 2" xfId="11921"/>
    <cellStyle name="Note 2 3 12 3 2 2" xfId="23860"/>
    <cellStyle name="Note 2 3 12 3 2 3" xfId="32912"/>
    <cellStyle name="Note 2 3 12 3 2 4" xfId="36810"/>
    <cellStyle name="Note 2 3 12 3 3" xfId="17970"/>
    <cellStyle name="Note 2 3 12 3 4" xfId="28332"/>
    <cellStyle name="Note 2 3 12 3 5" xfId="33522"/>
    <cellStyle name="Note 2 3 12 4" xfId="8341"/>
    <cellStyle name="Note 2 3 12 4 2" xfId="20280"/>
    <cellStyle name="Note 2 3 12 4 3" xfId="29986"/>
    <cellStyle name="Note 2 3 12 4 4" xfId="34530"/>
    <cellStyle name="Note 2 3 12 5" xfId="14390"/>
    <cellStyle name="Note 2 3 12 6" xfId="25408"/>
    <cellStyle name="Note 2 3 12 7" xfId="30875"/>
    <cellStyle name="Note 2 3 13" xfId="2663"/>
    <cellStyle name="Note 2 3 13 2" xfId="8553"/>
    <cellStyle name="Note 2 3 13 2 2" xfId="20492"/>
    <cellStyle name="Note 2 3 13 2 3" xfId="30175"/>
    <cellStyle name="Note 2 3 13 2 4" xfId="34700"/>
    <cellStyle name="Note 2 3 13 3" xfId="14602"/>
    <cellStyle name="Note 2 3 13 4" xfId="25596"/>
    <cellStyle name="Note 2 3 13 5" xfId="29202"/>
    <cellStyle name="Note 2 3 14" xfId="6245"/>
    <cellStyle name="Note 2 3 14 2" xfId="18184"/>
    <cellStyle name="Note 2 3 14 3" xfId="28522"/>
    <cellStyle name="Note 2 3 14 4" xfId="33692"/>
    <cellStyle name="Note 2 3 2" xfId="167"/>
    <cellStyle name="Note 2 3 2 10" xfId="2717"/>
    <cellStyle name="Note 2 3 2 10 2" xfId="8607"/>
    <cellStyle name="Note 2 3 2 10 2 2" xfId="20546"/>
    <cellStyle name="Note 2 3 2 10 2 3" xfId="30206"/>
    <cellStyle name="Note 2 3 2 10 2 4" xfId="34713"/>
    <cellStyle name="Note 2 3 2 10 3" xfId="14656"/>
    <cellStyle name="Note 2 3 2 10 4" xfId="25626"/>
    <cellStyle name="Note 2 3 2 10 5" xfId="30851"/>
    <cellStyle name="Note 2 3 2 11" xfId="6299"/>
    <cellStyle name="Note 2 3 2 11 2" xfId="18238"/>
    <cellStyle name="Note 2 3 2 11 3" xfId="28552"/>
    <cellStyle name="Note 2 3 2 11 4" xfId="33705"/>
    <cellStyle name="Note 2 3 2 2" xfId="281"/>
    <cellStyle name="Note 2 3 2 2 2" xfId="757"/>
    <cellStyle name="Note 2 3 2 2 2 10" xfId="24271"/>
    <cellStyle name="Note 2 3 2 2 2 11" xfId="30250"/>
    <cellStyle name="Note 2 3 2 2 2 2" xfId="1628"/>
    <cellStyle name="Note 2 3 2 2 2 2 2" xfId="2234"/>
    <cellStyle name="Note 2 3 2 2 2 2 2 2" xfId="4710"/>
    <cellStyle name="Note 2 3 2 2 2 2 2 2 2" xfId="10600"/>
    <cellStyle name="Note 2 3 2 2 2 2 2 2 2 2" xfId="22539"/>
    <cellStyle name="Note 2 3 2 2 2 2 2 2 2 3" xfId="31591"/>
    <cellStyle name="Note 2 3 2 2 2 2 2 2 2 4" xfId="35489"/>
    <cellStyle name="Note 2 3 2 2 2 2 2 2 3" xfId="16649"/>
    <cellStyle name="Note 2 3 2 2 2 2 2 2 4" xfId="27011"/>
    <cellStyle name="Note 2 3 2 2 2 2 2 2 5" xfId="30754"/>
    <cellStyle name="Note 2 3 2 2 2 2 2 3" xfId="5814"/>
    <cellStyle name="Note 2 3 2 2 2 2 2 3 2" xfId="11704"/>
    <cellStyle name="Note 2 3 2 2 2 2 2 3 2 2" xfId="23643"/>
    <cellStyle name="Note 2 3 2 2 2 2 2 3 2 3" xfId="32695"/>
    <cellStyle name="Note 2 3 2 2 2 2 2 3 2 4" xfId="36593"/>
    <cellStyle name="Note 2 3 2 2 2 2 2 3 3" xfId="17753"/>
    <cellStyle name="Note 2 3 2 2 2 2 2 3 4" xfId="28115"/>
    <cellStyle name="Note 2 3 2 2 2 2 2 3 5" xfId="33305"/>
    <cellStyle name="Note 2 3 2 2 2 2 2 4" xfId="8124"/>
    <cellStyle name="Note 2 3 2 2 2 2 2 4 2" xfId="20063"/>
    <cellStyle name="Note 2 3 2 2 2 2 2 4 3" xfId="29769"/>
    <cellStyle name="Note 2 3 2 2 2 2 2 4 4" xfId="34313"/>
    <cellStyle name="Note 2 3 2 2 2 2 2 5" xfId="14173"/>
    <cellStyle name="Note 2 3 2 2 2 2 2 6" xfId="25191"/>
    <cellStyle name="Note 2 3 2 2 2 2 2 7" xfId="28781"/>
    <cellStyle name="Note 2 3 2 2 2 2 3" xfId="2483"/>
    <cellStyle name="Note 2 3 2 2 2 2 3 2" xfId="4959"/>
    <cellStyle name="Note 2 3 2 2 2 2 3 2 2" xfId="10849"/>
    <cellStyle name="Note 2 3 2 2 2 2 3 2 2 2" xfId="22788"/>
    <cellStyle name="Note 2 3 2 2 2 2 3 2 2 3" xfId="31840"/>
    <cellStyle name="Note 2 3 2 2 2 2 3 2 2 4" xfId="35738"/>
    <cellStyle name="Note 2 3 2 2 2 2 3 2 3" xfId="16898"/>
    <cellStyle name="Note 2 3 2 2 2 2 3 2 4" xfId="27260"/>
    <cellStyle name="Note 2 3 2 2 2 2 3 2 5" xfId="30378"/>
    <cellStyle name="Note 2 3 2 2 2 2 3 3" xfId="6063"/>
    <cellStyle name="Note 2 3 2 2 2 2 3 3 2" xfId="11953"/>
    <cellStyle name="Note 2 3 2 2 2 2 3 3 2 2" xfId="23892"/>
    <cellStyle name="Note 2 3 2 2 2 2 3 3 2 3" xfId="32944"/>
    <cellStyle name="Note 2 3 2 2 2 2 3 3 2 4" xfId="36842"/>
    <cellStyle name="Note 2 3 2 2 2 2 3 3 3" xfId="18002"/>
    <cellStyle name="Note 2 3 2 2 2 2 3 3 4" xfId="28364"/>
    <cellStyle name="Note 2 3 2 2 2 2 3 3 5" xfId="33554"/>
    <cellStyle name="Note 2 3 2 2 2 2 3 4" xfId="8373"/>
    <cellStyle name="Note 2 3 2 2 2 2 3 4 2" xfId="20312"/>
    <cellStyle name="Note 2 3 2 2 2 2 3 4 3" xfId="30018"/>
    <cellStyle name="Note 2 3 2 2 2 2 3 4 4" xfId="34562"/>
    <cellStyle name="Note 2 3 2 2 2 2 3 5" xfId="14422"/>
    <cellStyle name="Note 2 3 2 2 2 2 3 6" xfId="25440"/>
    <cellStyle name="Note 2 3 2 2 2 2 3 7" xfId="30871"/>
    <cellStyle name="Note 2 3 2 2 2 2 4" xfId="4104"/>
    <cellStyle name="Note 2 3 2 2 2 2 4 2" xfId="9994"/>
    <cellStyle name="Note 2 3 2 2 2 2 4 2 2" xfId="21933"/>
    <cellStyle name="Note 2 3 2 2 2 2 4 2 3" xfId="31000"/>
    <cellStyle name="Note 2 3 2 2 2 2 4 2 4" xfId="34898"/>
    <cellStyle name="Note 2 3 2 2 2 2 4 3" xfId="16043"/>
    <cellStyle name="Note 2 3 2 2 2 2 4 4" xfId="26420"/>
    <cellStyle name="Note 2 3 2 2 2 2 4 5" xfId="24228"/>
    <cellStyle name="Note 2 3 2 2 2 2 5" xfId="5223"/>
    <cellStyle name="Note 2 3 2 2 2 2 5 2" xfId="11113"/>
    <cellStyle name="Note 2 3 2 2 2 2 5 2 2" xfId="23052"/>
    <cellStyle name="Note 2 3 2 2 2 2 5 2 3" xfId="32104"/>
    <cellStyle name="Note 2 3 2 2 2 2 5 2 4" xfId="36002"/>
    <cellStyle name="Note 2 3 2 2 2 2 5 3" xfId="17162"/>
    <cellStyle name="Note 2 3 2 2 2 2 5 4" xfId="27524"/>
    <cellStyle name="Note 2 3 2 2 2 2 5 5" xfId="30694"/>
    <cellStyle name="Note 2 3 2 2 2 2 6" xfId="13567"/>
    <cellStyle name="Note 2 3 2 2 2 3" xfId="1977"/>
    <cellStyle name="Note 2 3 2 2 2 3 2" xfId="4453"/>
    <cellStyle name="Note 2 3 2 2 2 3 2 2" xfId="10343"/>
    <cellStyle name="Note 2 3 2 2 2 3 2 2 2" xfId="22282"/>
    <cellStyle name="Note 2 3 2 2 2 3 2 2 3" xfId="31335"/>
    <cellStyle name="Note 2 3 2 2 2 3 2 2 4" xfId="35233"/>
    <cellStyle name="Note 2 3 2 2 2 3 2 3" xfId="16392"/>
    <cellStyle name="Note 2 3 2 2 2 3 2 4" xfId="26755"/>
    <cellStyle name="Note 2 3 2 2 2 3 2 5" xfId="28664"/>
    <cellStyle name="Note 2 3 2 2 2 3 3" xfId="5558"/>
    <cellStyle name="Note 2 3 2 2 2 3 3 2" xfId="11448"/>
    <cellStyle name="Note 2 3 2 2 2 3 3 2 2" xfId="23387"/>
    <cellStyle name="Note 2 3 2 2 2 3 3 2 3" xfId="32439"/>
    <cellStyle name="Note 2 3 2 2 2 3 3 2 4" xfId="36337"/>
    <cellStyle name="Note 2 3 2 2 2 3 3 3" xfId="17497"/>
    <cellStyle name="Note 2 3 2 2 2 3 3 4" xfId="27859"/>
    <cellStyle name="Note 2 3 2 2 2 3 3 5" xfId="30297"/>
    <cellStyle name="Note 2 3 2 2 2 3 4" xfId="7867"/>
    <cellStyle name="Note 2 3 2 2 2 3 4 2" xfId="19806"/>
    <cellStyle name="Note 2 3 2 2 2 3 4 3" xfId="29513"/>
    <cellStyle name="Note 2 3 2 2 2 3 4 4" xfId="34057"/>
    <cellStyle name="Note 2 3 2 2 2 3 5" xfId="13916"/>
    <cellStyle name="Note 2 3 2 2 2 3 6" xfId="24935"/>
    <cellStyle name="Note 2 3 2 2 2 3 7" xfId="29281"/>
    <cellStyle name="Note 2 3 2 2 2 4" xfId="2116"/>
    <cellStyle name="Note 2 3 2 2 2 4 2" xfId="4592"/>
    <cellStyle name="Note 2 3 2 2 2 4 2 2" xfId="10482"/>
    <cellStyle name="Note 2 3 2 2 2 4 2 2 2" xfId="22421"/>
    <cellStyle name="Note 2 3 2 2 2 4 2 2 3" xfId="31473"/>
    <cellStyle name="Note 2 3 2 2 2 4 2 2 4" xfId="35371"/>
    <cellStyle name="Note 2 3 2 2 2 4 2 3" xfId="16531"/>
    <cellStyle name="Note 2 3 2 2 2 4 2 4" xfId="26893"/>
    <cellStyle name="Note 2 3 2 2 2 4 2 5" xfId="26195"/>
    <cellStyle name="Note 2 3 2 2 2 4 3" xfId="5696"/>
    <cellStyle name="Note 2 3 2 2 2 4 3 2" xfId="11586"/>
    <cellStyle name="Note 2 3 2 2 2 4 3 2 2" xfId="23525"/>
    <cellStyle name="Note 2 3 2 2 2 4 3 2 3" xfId="32577"/>
    <cellStyle name="Note 2 3 2 2 2 4 3 2 4" xfId="36475"/>
    <cellStyle name="Note 2 3 2 2 2 4 3 3" xfId="17635"/>
    <cellStyle name="Note 2 3 2 2 2 4 3 4" xfId="27997"/>
    <cellStyle name="Note 2 3 2 2 2 4 3 5" xfId="33187"/>
    <cellStyle name="Note 2 3 2 2 2 4 4" xfId="8006"/>
    <cellStyle name="Note 2 3 2 2 2 4 4 2" xfId="19945"/>
    <cellStyle name="Note 2 3 2 2 2 4 4 3" xfId="29651"/>
    <cellStyle name="Note 2 3 2 2 2 4 4 4" xfId="34195"/>
    <cellStyle name="Note 2 3 2 2 2 4 5" xfId="14055"/>
    <cellStyle name="Note 2 3 2 2 2 4 6" xfId="25073"/>
    <cellStyle name="Note 2 3 2 2 2 4 7" xfId="30382"/>
    <cellStyle name="Note 2 3 2 2 2 5" xfId="2024"/>
    <cellStyle name="Note 2 3 2 2 2 5 2" xfId="4500"/>
    <cellStyle name="Note 2 3 2 2 2 5 2 2" xfId="10390"/>
    <cellStyle name="Note 2 3 2 2 2 5 2 2 2" xfId="22329"/>
    <cellStyle name="Note 2 3 2 2 2 5 2 2 3" xfId="31382"/>
    <cellStyle name="Note 2 3 2 2 2 5 2 2 4" xfId="35280"/>
    <cellStyle name="Note 2 3 2 2 2 5 2 3" xfId="16439"/>
    <cellStyle name="Note 2 3 2 2 2 5 2 4" xfId="26802"/>
    <cellStyle name="Note 2 3 2 2 2 5 2 5" xfId="24172"/>
    <cellStyle name="Note 2 3 2 2 2 5 3" xfId="5605"/>
    <cellStyle name="Note 2 3 2 2 2 5 3 2" xfId="11495"/>
    <cellStyle name="Note 2 3 2 2 2 5 3 2 2" xfId="23434"/>
    <cellStyle name="Note 2 3 2 2 2 5 3 2 3" xfId="32486"/>
    <cellStyle name="Note 2 3 2 2 2 5 3 2 4" xfId="36384"/>
    <cellStyle name="Note 2 3 2 2 2 5 3 3" xfId="17544"/>
    <cellStyle name="Note 2 3 2 2 2 5 3 4" xfId="27906"/>
    <cellStyle name="Note 2 3 2 2 2 5 3 5" xfId="33096"/>
    <cellStyle name="Note 2 3 2 2 2 5 4" xfId="7914"/>
    <cellStyle name="Note 2 3 2 2 2 5 4 2" xfId="19853"/>
    <cellStyle name="Note 2 3 2 2 2 5 4 3" xfId="29560"/>
    <cellStyle name="Note 2 3 2 2 2 5 4 4" xfId="34104"/>
    <cellStyle name="Note 2 3 2 2 2 5 5" xfId="13963"/>
    <cellStyle name="Note 2 3 2 2 2 5 6" xfId="24982"/>
    <cellStyle name="Note 2 3 2 2 2 5 7" xfId="25620"/>
    <cellStyle name="Note 2 3 2 2 2 6" xfId="3234"/>
    <cellStyle name="Note 2 3 2 2 2 6 2" xfId="9124"/>
    <cellStyle name="Note 2 3 2 2 2 6 2 2" xfId="21063"/>
    <cellStyle name="Note 2 3 2 2 2 6 2 3" xfId="30503"/>
    <cellStyle name="Note 2 3 2 2 2 6 2 4" xfId="34816"/>
    <cellStyle name="Note 2 3 2 2 2 6 3" xfId="15173"/>
    <cellStyle name="Note 2 3 2 2 2 6 4" xfId="25923"/>
    <cellStyle name="Note 2 3 2 2 2 6 5" xfId="26261"/>
    <cellStyle name="Note 2 3 2 2 2 7" xfId="5141"/>
    <cellStyle name="Note 2 3 2 2 2 7 2" xfId="11031"/>
    <cellStyle name="Note 2 3 2 2 2 7 2 2" xfId="22970"/>
    <cellStyle name="Note 2 3 2 2 2 7 2 3" xfId="32022"/>
    <cellStyle name="Note 2 3 2 2 2 7 2 4" xfId="35920"/>
    <cellStyle name="Note 2 3 2 2 2 7 3" xfId="17080"/>
    <cellStyle name="Note 2 3 2 2 2 7 4" xfId="27442"/>
    <cellStyle name="Note 2 3 2 2 2 7 5" xfId="30547"/>
    <cellStyle name="Note 2 3 2 2 2 8" xfId="6816"/>
    <cellStyle name="Note 2 3 2 2 2 8 2" xfId="18755"/>
    <cellStyle name="Note 2 3 2 2 2 8 3" xfId="28852"/>
    <cellStyle name="Note 2 3 2 2 2 8 4" xfId="33808"/>
    <cellStyle name="Note 2 3 2 2 2 9" xfId="12697"/>
    <cellStyle name="Note 2 3 2 2 3" xfId="1627"/>
    <cellStyle name="Note 2 3 2 2 3 2" xfId="2233"/>
    <cellStyle name="Note 2 3 2 2 3 2 2" xfId="4709"/>
    <cellStyle name="Note 2 3 2 2 3 2 2 2" xfId="10599"/>
    <cellStyle name="Note 2 3 2 2 3 2 2 2 2" xfId="22538"/>
    <cellStyle name="Note 2 3 2 2 3 2 2 2 3" xfId="31590"/>
    <cellStyle name="Note 2 3 2 2 3 2 2 2 4" xfId="35488"/>
    <cellStyle name="Note 2 3 2 2 3 2 2 3" xfId="16648"/>
    <cellStyle name="Note 2 3 2 2 3 2 2 4" xfId="27010"/>
    <cellStyle name="Note 2 3 2 2 3 2 2 5" xfId="29105"/>
    <cellStyle name="Note 2 3 2 2 3 2 3" xfId="5813"/>
    <cellStyle name="Note 2 3 2 2 3 2 3 2" xfId="11703"/>
    <cellStyle name="Note 2 3 2 2 3 2 3 2 2" xfId="23642"/>
    <cellStyle name="Note 2 3 2 2 3 2 3 2 3" xfId="32694"/>
    <cellStyle name="Note 2 3 2 2 3 2 3 2 4" xfId="36592"/>
    <cellStyle name="Note 2 3 2 2 3 2 3 3" xfId="17752"/>
    <cellStyle name="Note 2 3 2 2 3 2 3 4" xfId="28114"/>
    <cellStyle name="Note 2 3 2 2 3 2 3 5" xfId="33304"/>
    <cellStyle name="Note 2 3 2 2 3 2 4" xfId="8123"/>
    <cellStyle name="Note 2 3 2 2 3 2 4 2" xfId="20062"/>
    <cellStyle name="Note 2 3 2 2 3 2 4 3" xfId="29768"/>
    <cellStyle name="Note 2 3 2 2 3 2 4 4" xfId="34312"/>
    <cellStyle name="Note 2 3 2 2 3 2 5" xfId="14172"/>
    <cellStyle name="Note 2 3 2 2 3 2 6" xfId="25190"/>
    <cellStyle name="Note 2 3 2 2 3 2 7" xfId="24666"/>
    <cellStyle name="Note 2 3 2 2 3 3" xfId="2482"/>
    <cellStyle name="Note 2 3 2 2 3 3 2" xfId="4958"/>
    <cellStyle name="Note 2 3 2 2 3 3 2 2" xfId="10848"/>
    <cellStyle name="Note 2 3 2 2 3 3 2 2 2" xfId="22787"/>
    <cellStyle name="Note 2 3 2 2 3 3 2 2 3" xfId="31839"/>
    <cellStyle name="Note 2 3 2 2 3 3 2 2 4" xfId="35737"/>
    <cellStyle name="Note 2 3 2 2 3 3 2 3" xfId="16897"/>
    <cellStyle name="Note 2 3 2 2 3 3 2 4" xfId="27259"/>
    <cellStyle name="Note 2 3 2 2 3 3 2 5" xfId="28727"/>
    <cellStyle name="Note 2 3 2 2 3 3 3" xfId="6062"/>
    <cellStyle name="Note 2 3 2 2 3 3 3 2" xfId="11952"/>
    <cellStyle name="Note 2 3 2 2 3 3 3 2 2" xfId="23891"/>
    <cellStyle name="Note 2 3 2 2 3 3 3 2 3" xfId="32943"/>
    <cellStyle name="Note 2 3 2 2 3 3 3 2 4" xfId="36841"/>
    <cellStyle name="Note 2 3 2 2 3 3 3 3" xfId="18001"/>
    <cellStyle name="Note 2 3 2 2 3 3 3 4" xfId="28363"/>
    <cellStyle name="Note 2 3 2 2 3 3 3 5" xfId="33553"/>
    <cellStyle name="Note 2 3 2 2 3 3 4" xfId="8372"/>
    <cellStyle name="Note 2 3 2 2 3 3 4 2" xfId="20311"/>
    <cellStyle name="Note 2 3 2 2 3 3 4 3" xfId="30017"/>
    <cellStyle name="Note 2 3 2 2 3 3 4 4" xfId="34561"/>
    <cellStyle name="Note 2 3 2 2 3 3 5" xfId="14421"/>
    <cellStyle name="Note 2 3 2 2 3 3 6" xfId="25439"/>
    <cellStyle name="Note 2 3 2 2 3 3 7" xfId="29218"/>
    <cellStyle name="Note 2 3 2 2 3 4" xfId="4103"/>
    <cellStyle name="Note 2 3 2 2 3 4 2" xfId="9993"/>
    <cellStyle name="Note 2 3 2 2 3 4 2 2" xfId="21932"/>
    <cellStyle name="Note 2 3 2 2 3 4 2 3" xfId="30999"/>
    <cellStyle name="Note 2 3 2 2 3 4 2 4" xfId="34897"/>
    <cellStyle name="Note 2 3 2 2 3 4 3" xfId="16042"/>
    <cellStyle name="Note 2 3 2 2 3 4 4" xfId="26419"/>
    <cellStyle name="Note 2 3 2 2 3 4 5" xfId="24599"/>
    <cellStyle name="Note 2 3 2 2 3 5" xfId="5222"/>
    <cellStyle name="Note 2 3 2 2 3 5 2" xfId="11112"/>
    <cellStyle name="Note 2 3 2 2 3 5 2 2" xfId="23051"/>
    <cellStyle name="Note 2 3 2 2 3 5 2 3" xfId="32103"/>
    <cellStyle name="Note 2 3 2 2 3 5 2 4" xfId="36001"/>
    <cellStyle name="Note 2 3 2 2 3 5 3" xfId="17161"/>
    <cellStyle name="Note 2 3 2 2 3 5 4" xfId="27523"/>
    <cellStyle name="Note 2 3 2 2 3 5 5" xfId="29045"/>
    <cellStyle name="Note 2 3 2 2 3 6" xfId="13566"/>
    <cellStyle name="Note 2 3 2 2 4" xfId="2174"/>
    <cellStyle name="Note 2 3 2 2 4 2" xfId="4650"/>
    <cellStyle name="Note 2 3 2 2 4 2 2" xfId="10540"/>
    <cellStyle name="Note 2 3 2 2 4 2 2 2" xfId="22479"/>
    <cellStyle name="Note 2 3 2 2 4 2 2 3" xfId="31531"/>
    <cellStyle name="Note 2 3 2 2 4 2 2 4" xfId="35429"/>
    <cellStyle name="Note 2 3 2 2 4 2 3" xfId="16589"/>
    <cellStyle name="Note 2 3 2 2 4 2 4" xfId="26951"/>
    <cellStyle name="Note 2 3 2 2 4 2 5" xfId="30620"/>
    <cellStyle name="Note 2 3 2 2 4 3" xfId="5754"/>
    <cellStyle name="Note 2 3 2 2 4 3 2" xfId="11644"/>
    <cellStyle name="Note 2 3 2 2 4 3 2 2" xfId="23583"/>
    <cellStyle name="Note 2 3 2 2 4 3 2 3" xfId="32635"/>
    <cellStyle name="Note 2 3 2 2 4 3 2 4" xfId="36533"/>
    <cellStyle name="Note 2 3 2 2 4 3 3" xfId="17693"/>
    <cellStyle name="Note 2 3 2 2 4 3 4" xfId="28055"/>
    <cellStyle name="Note 2 3 2 2 4 3 5" xfId="33245"/>
    <cellStyle name="Note 2 3 2 2 4 4" xfId="8064"/>
    <cellStyle name="Note 2 3 2 2 4 4 2" xfId="20003"/>
    <cellStyle name="Note 2 3 2 2 4 4 3" xfId="29709"/>
    <cellStyle name="Note 2 3 2 2 4 4 4" xfId="34253"/>
    <cellStyle name="Note 2 3 2 2 4 5" xfId="14113"/>
    <cellStyle name="Note 2 3 2 2 4 6" xfId="25131"/>
    <cellStyle name="Note 2 3 2 2 4 7" xfId="30911"/>
    <cellStyle name="Note 2 3 2 2 5" xfId="2398"/>
    <cellStyle name="Note 2 3 2 2 5 2" xfId="4874"/>
    <cellStyle name="Note 2 3 2 2 5 2 2" xfId="10764"/>
    <cellStyle name="Note 2 3 2 2 5 2 2 2" xfId="22703"/>
    <cellStyle name="Note 2 3 2 2 5 2 2 3" xfId="31755"/>
    <cellStyle name="Note 2 3 2 2 5 2 2 4" xfId="35653"/>
    <cellStyle name="Note 2 3 2 2 5 2 3" xfId="16813"/>
    <cellStyle name="Note 2 3 2 2 5 2 4" xfId="27175"/>
    <cellStyle name="Note 2 3 2 2 5 2 5" xfId="25856"/>
    <cellStyle name="Note 2 3 2 2 5 3" xfId="5978"/>
    <cellStyle name="Note 2 3 2 2 5 3 2" xfId="11868"/>
    <cellStyle name="Note 2 3 2 2 5 3 2 2" xfId="23807"/>
    <cellStyle name="Note 2 3 2 2 5 3 2 3" xfId="32859"/>
    <cellStyle name="Note 2 3 2 2 5 3 2 4" xfId="36757"/>
    <cellStyle name="Note 2 3 2 2 5 3 3" xfId="17917"/>
    <cellStyle name="Note 2 3 2 2 5 3 4" xfId="28279"/>
    <cellStyle name="Note 2 3 2 2 5 3 5" xfId="33469"/>
    <cellStyle name="Note 2 3 2 2 5 4" xfId="8288"/>
    <cellStyle name="Note 2 3 2 2 5 4 2" xfId="20227"/>
    <cellStyle name="Note 2 3 2 2 5 4 3" xfId="29933"/>
    <cellStyle name="Note 2 3 2 2 5 4 4" xfId="34477"/>
    <cellStyle name="Note 2 3 2 2 5 5" xfId="14337"/>
    <cellStyle name="Note 2 3 2 2 5 6" xfId="25355"/>
    <cellStyle name="Note 2 3 2 2 5 7" xfId="28649"/>
    <cellStyle name="Note 2 3 2 2 6" xfId="2062"/>
    <cellStyle name="Note 2 3 2 2 6 2" xfId="4538"/>
    <cellStyle name="Note 2 3 2 2 6 2 2" xfId="10428"/>
    <cellStyle name="Note 2 3 2 2 6 2 2 2" xfId="22367"/>
    <cellStyle name="Note 2 3 2 2 6 2 2 3" xfId="31419"/>
    <cellStyle name="Note 2 3 2 2 6 2 2 4" xfId="35317"/>
    <cellStyle name="Note 2 3 2 2 6 2 3" xfId="16477"/>
    <cellStyle name="Note 2 3 2 2 6 2 4" xfId="26839"/>
    <cellStyle name="Note 2 3 2 2 6 2 5" xfId="24547"/>
    <cellStyle name="Note 2 3 2 2 6 3" xfId="5642"/>
    <cellStyle name="Note 2 3 2 2 6 3 2" xfId="11532"/>
    <cellStyle name="Note 2 3 2 2 6 3 2 2" xfId="23471"/>
    <cellStyle name="Note 2 3 2 2 6 3 2 3" xfId="32523"/>
    <cellStyle name="Note 2 3 2 2 6 3 2 4" xfId="36421"/>
    <cellStyle name="Note 2 3 2 2 6 3 3" xfId="17581"/>
    <cellStyle name="Note 2 3 2 2 6 3 4" xfId="27943"/>
    <cellStyle name="Note 2 3 2 2 6 3 5" xfId="33133"/>
    <cellStyle name="Note 2 3 2 2 6 4" xfId="7952"/>
    <cellStyle name="Note 2 3 2 2 6 4 2" xfId="19891"/>
    <cellStyle name="Note 2 3 2 2 6 4 3" xfId="29597"/>
    <cellStyle name="Note 2 3 2 2 6 4 4" xfId="34141"/>
    <cellStyle name="Note 2 3 2 2 6 5" xfId="14001"/>
    <cellStyle name="Note 2 3 2 2 6 6" xfId="25019"/>
    <cellStyle name="Note 2 3 2 2 6 7" xfId="25917"/>
    <cellStyle name="Note 2 3 2 2 7" xfId="2828"/>
    <cellStyle name="Note 2 3 2 2 7 2" xfId="8718"/>
    <cellStyle name="Note 2 3 2 2 7 2 2" xfId="20657"/>
    <cellStyle name="Note 2 3 2 2 7 2 3" xfId="30263"/>
    <cellStyle name="Note 2 3 2 2 7 2 4" xfId="34737"/>
    <cellStyle name="Note 2 3 2 2 7 3" xfId="14767"/>
    <cellStyle name="Note 2 3 2 2 7 4" xfId="25683"/>
    <cellStyle name="Note 2 3 2 2 7 5" xfId="25639"/>
    <cellStyle name="Note 2 3 2 2 8" xfId="6410"/>
    <cellStyle name="Note 2 3 2 2 8 2" xfId="18349"/>
    <cellStyle name="Note 2 3 2 2 8 3" xfId="28609"/>
    <cellStyle name="Note 2 3 2 2 8 4" xfId="33729"/>
    <cellStyle name="Note 2 3 2 3" xfId="310"/>
    <cellStyle name="Note 2 3 2 3 2" xfId="786"/>
    <cellStyle name="Note 2 3 2 3 2 10" xfId="24295"/>
    <cellStyle name="Note 2 3 2 3 2 11" xfId="25823"/>
    <cellStyle name="Note 2 3 2 3 2 2" xfId="1630"/>
    <cellStyle name="Note 2 3 2 3 2 2 2" xfId="2236"/>
    <cellStyle name="Note 2 3 2 3 2 2 2 2" xfId="4712"/>
    <cellStyle name="Note 2 3 2 3 2 2 2 2 2" xfId="10602"/>
    <cellStyle name="Note 2 3 2 3 2 2 2 2 2 2" xfId="22541"/>
    <cellStyle name="Note 2 3 2 3 2 2 2 2 2 3" xfId="31593"/>
    <cellStyle name="Note 2 3 2 3 2 2 2 2 2 4" xfId="35491"/>
    <cellStyle name="Note 2 3 2 3 2 2 2 2 3" xfId="16651"/>
    <cellStyle name="Note 2 3 2 3 2 2 2 2 4" xfId="27013"/>
    <cellStyle name="Note 2 3 2 3 2 2 2 2 5" xfId="24524"/>
    <cellStyle name="Note 2 3 2 3 2 2 2 3" xfId="5816"/>
    <cellStyle name="Note 2 3 2 3 2 2 2 3 2" xfId="11706"/>
    <cellStyle name="Note 2 3 2 3 2 2 2 3 2 2" xfId="23645"/>
    <cellStyle name="Note 2 3 2 3 2 2 2 3 2 3" xfId="32697"/>
    <cellStyle name="Note 2 3 2 3 2 2 2 3 2 4" xfId="36595"/>
    <cellStyle name="Note 2 3 2 3 2 2 2 3 3" xfId="17755"/>
    <cellStyle name="Note 2 3 2 3 2 2 2 3 4" xfId="28117"/>
    <cellStyle name="Note 2 3 2 3 2 2 2 3 5" xfId="33307"/>
    <cellStyle name="Note 2 3 2 3 2 2 2 4" xfId="8126"/>
    <cellStyle name="Note 2 3 2 3 2 2 2 4 2" xfId="20065"/>
    <cellStyle name="Note 2 3 2 3 2 2 2 4 3" xfId="29771"/>
    <cellStyle name="Note 2 3 2 3 2 2 2 4 4" xfId="34315"/>
    <cellStyle name="Note 2 3 2 3 2 2 2 5" xfId="14175"/>
    <cellStyle name="Note 2 3 2 3 2 2 2 6" xfId="25193"/>
    <cellStyle name="Note 2 3 2 3 2 2 2 7" xfId="25851"/>
    <cellStyle name="Note 2 3 2 3 2 2 3" xfId="2485"/>
    <cellStyle name="Note 2 3 2 3 2 2 3 2" xfId="4961"/>
    <cellStyle name="Note 2 3 2 3 2 2 3 2 2" xfId="10851"/>
    <cellStyle name="Note 2 3 2 3 2 2 3 2 2 2" xfId="22790"/>
    <cellStyle name="Note 2 3 2 3 2 2 3 2 2 3" xfId="31842"/>
    <cellStyle name="Note 2 3 2 3 2 2 3 2 2 4" xfId="35740"/>
    <cellStyle name="Note 2 3 2 3 2 2 3 2 3" xfId="16900"/>
    <cellStyle name="Note 2 3 2 3 2 2 3 2 4" xfId="27262"/>
    <cellStyle name="Note 2 3 2 3 2 2 3 2 5" xfId="29074"/>
    <cellStyle name="Note 2 3 2 3 2 2 3 3" xfId="6065"/>
    <cellStyle name="Note 2 3 2 3 2 2 3 3 2" xfId="11955"/>
    <cellStyle name="Note 2 3 2 3 2 2 3 3 2 2" xfId="23894"/>
    <cellStyle name="Note 2 3 2 3 2 2 3 3 2 3" xfId="32946"/>
    <cellStyle name="Note 2 3 2 3 2 2 3 3 2 4" xfId="36844"/>
    <cellStyle name="Note 2 3 2 3 2 2 3 3 3" xfId="18004"/>
    <cellStyle name="Note 2 3 2 3 2 2 3 3 4" xfId="28366"/>
    <cellStyle name="Note 2 3 2 3 2 2 3 3 5" xfId="33556"/>
    <cellStyle name="Note 2 3 2 3 2 2 3 4" xfId="8375"/>
    <cellStyle name="Note 2 3 2 3 2 2 3 4 2" xfId="20314"/>
    <cellStyle name="Note 2 3 2 3 2 2 3 4 3" xfId="30020"/>
    <cellStyle name="Note 2 3 2 3 2 2 3 4 4" xfId="34564"/>
    <cellStyle name="Note 2 3 2 3 2 2 3 5" xfId="14424"/>
    <cellStyle name="Note 2 3 2 3 2 2 3 6" xfId="25442"/>
    <cellStyle name="Note 2 3 2 3 2 2 3 7" xfId="24639"/>
    <cellStyle name="Note 2 3 2 3 2 2 4" xfId="4106"/>
    <cellStyle name="Note 2 3 2 3 2 2 4 2" xfId="9996"/>
    <cellStyle name="Note 2 3 2 3 2 2 4 2 2" xfId="21935"/>
    <cellStyle name="Note 2 3 2 3 2 2 4 2 3" xfId="31002"/>
    <cellStyle name="Note 2 3 2 3 2 2 4 2 4" xfId="34900"/>
    <cellStyle name="Note 2 3 2 3 2 2 4 3" xfId="16045"/>
    <cellStyle name="Note 2 3 2 3 2 2 4 4" xfId="26422"/>
    <cellStyle name="Note 2 3 2 3 2 2 4 5" xfId="30333"/>
    <cellStyle name="Note 2 3 2 3 2 2 5" xfId="5225"/>
    <cellStyle name="Note 2 3 2 3 2 2 5 2" xfId="11115"/>
    <cellStyle name="Note 2 3 2 3 2 2 5 2 2" xfId="23054"/>
    <cellStyle name="Note 2 3 2 3 2 2 5 2 3" xfId="32106"/>
    <cellStyle name="Note 2 3 2 3 2 2 5 2 4" xfId="36004"/>
    <cellStyle name="Note 2 3 2 3 2 2 5 3" xfId="17164"/>
    <cellStyle name="Note 2 3 2 3 2 2 5 4" xfId="27526"/>
    <cellStyle name="Note 2 3 2 3 2 2 5 5" xfId="24464"/>
    <cellStyle name="Note 2 3 2 3 2 2 6" xfId="13569"/>
    <cellStyle name="Note 2 3 2 3 2 3" xfId="2002"/>
    <cellStyle name="Note 2 3 2 3 2 3 2" xfId="4478"/>
    <cellStyle name="Note 2 3 2 3 2 3 2 2" xfId="10368"/>
    <cellStyle name="Note 2 3 2 3 2 3 2 2 2" xfId="22307"/>
    <cellStyle name="Note 2 3 2 3 2 3 2 2 3" xfId="31360"/>
    <cellStyle name="Note 2 3 2 3 2 3 2 2 4" xfId="35258"/>
    <cellStyle name="Note 2 3 2 3 2 3 2 3" xfId="16417"/>
    <cellStyle name="Note 2 3 2 3 2 3 2 4" xfId="26780"/>
    <cellStyle name="Note 2 3 2 3 2 3 2 5" xfId="25905"/>
    <cellStyle name="Note 2 3 2 3 2 3 3" xfId="5583"/>
    <cellStyle name="Note 2 3 2 3 2 3 3 2" xfId="11473"/>
    <cellStyle name="Note 2 3 2 3 2 3 3 2 2" xfId="23412"/>
    <cellStyle name="Note 2 3 2 3 2 3 3 2 3" xfId="32464"/>
    <cellStyle name="Note 2 3 2 3 2 3 3 2 4" xfId="36362"/>
    <cellStyle name="Note 2 3 2 3 2 3 3 3" xfId="17522"/>
    <cellStyle name="Note 2 3 2 3 2 3 3 4" xfId="27884"/>
    <cellStyle name="Note 2 3 2 3 2 3 3 5" xfId="28999"/>
    <cellStyle name="Note 2 3 2 3 2 3 4" xfId="7892"/>
    <cellStyle name="Note 2 3 2 3 2 3 4 2" xfId="19831"/>
    <cellStyle name="Note 2 3 2 3 2 3 4 3" xfId="29538"/>
    <cellStyle name="Note 2 3 2 3 2 3 4 4" xfId="34082"/>
    <cellStyle name="Note 2 3 2 3 2 3 5" xfId="13941"/>
    <cellStyle name="Note 2 3 2 3 2 3 6" xfId="24960"/>
    <cellStyle name="Note 2 3 2 3 2 3 7" xfId="26354"/>
    <cellStyle name="Note 2 3 2 3 2 4" xfId="2100"/>
    <cellStyle name="Note 2 3 2 3 2 4 2" xfId="4576"/>
    <cellStyle name="Note 2 3 2 3 2 4 2 2" xfId="10466"/>
    <cellStyle name="Note 2 3 2 3 2 4 2 2 2" xfId="22405"/>
    <cellStyle name="Note 2 3 2 3 2 4 2 2 3" xfId="31457"/>
    <cellStyle name="Note 2 3 2 3 2 4 2 2 4" xfId="35355"/>
    <cellStyle name="Note 2 3 2 3 2 4 2 3" xfId="16515"/>
    <cellStyle name="Note 2 3 2 3 2 4 2 4" xfId="26877"/>
    <cellStyle name="Note 2 3 2 3 2 4 2 5" xfId="26197"/>
    <cellStyle name="Note 2 3 2 3 2 4 3" xfId="5680"/>
    <cellStyle name="Note 2 3 2 3 2 4 3 2" xfId="11570"/>
    <cellStyle name="Note 2 3 2 3 2 4 3 2 2" xfId="23509"/>
    <cellStyle name="Note 2 3 2 3 2 4 3 2 3" xfId="32561"/>
    <cellStyle name="Note 2 3 2 3 2 4 3 2 4" xfId="36459"/>
    <cellStyle name="Note 2 3 2 3 2 4 3 3" xfId="17619"/>
    <cellStyle name="Note 2 3 2 3 2 4 3 4" xfId="27981"/>
    <cellStyle name="Note 2 3 2 3 2 4 3 5" xfId="33171"/>
    <cellStyle name="Note 2 3 2 3 2 4 4" xfId="7990"/>
    <cellStyle name="Note 2 3 2 3 2 4 4 2" xfId="19929"/>
    <cellStyle name="Note 2 3 2 3 2 4 4 3" xfId="29635"/>
    <cellStyle name="Note 2 3 2 3 2 4 4 4" xfId="34179"/>
    <cellStyle name="Note 2 3 2 3 2 4 5" xfId="14039"/>
    <cellStyle name="Note 2 3 2 3 2 4 6" xfId="25057"/>
    <cellStyle name="Note 2 3 2 3 2 4 7" xfId="25810"/>
    <cellStyle name="Note 2 3 2 3 2 5" xfId="1797"/>
    <cellStyle name="Note 2 3 2 3 2 5 2" xfId="4273"/>
    <cellStyle name="Note 2 3 2 3 2 5 2 2" xfId="10163"/>
    <cellStyle name="Note 2 3 2 3 2 5 2 2 2" xfId="22102"/>
    <cellStyle name="Note 2 3 2 3 2 5 2 2 3" xfId="31155"/>
    <cellStyle name="Note 2 3 2 3 2 5 2 2 4" xfId="35053"/>
    <cellStyle name="Note 2 3 2 3 2 5 2 3" xfId="16212"/>
    <cellStyle name="Note 2 3 2 3 2 5 2 4" xfId="26575"/>
    <cellStyle name="Note 2 3 2 3 2 5 2 5" xfId="25915"/>
    <cellStyle name="Note 2 3 2 3 2 5 3" xfId="5378"/>
    <cellStyle name="Note 2 3 2 3 2 5 3 2" xfId="11268"/>
    <cellStyle name="Note 2 3 2 3 2 5 3 2 2" xfId="23207"/>
    <cellStyle name="Note 2 3 2 3 2 5 3 2 3" xfId="32259"/>
    <cellStyle name="Note 2 3 2 3 2 5 3 2 4" xfId="36157"/>
    <cellStyle name="Note 2 3 2 3 2 5 3 3" xfId="17317"/>
    <cellStyle name="Note 2 3 2 3 2 5 3 4" xfId="27679"/>
    <cellStyle name="Note 2 3 2 3 2 5 3 5" xfId="25990"/>
    <cellStyle name="Note 2 3 2 3 2 5 4" xfId="7687"/>
    <cellStyle name="Note 2 3 2 3 2 5 4 2" xfId="19626"/>
    <cellStyle name="Note 2 3 2 3 2 5 4 3" xfId="29333"/>
    <cellStyle name="Note 2 3 2 3 2 5 4 4" xfId="33877"/>
    <cellStyle name="Note 2 3 2 3 2 5 5" xfId="13736"/>
    <cellStyle name="Note 2 3 2 3 2 5 6" xfId="24755"/>
    <cellStyle name="Note 2 3 2 3 2 5 7" xfId="12200"/>
    <cellStyle name="Note 2 3 2 3 2 6" xfId="3263"/>
    <cellStyle name="Note 2 3 2 3 2 6 2" xfId="9153"/>
    <cellStyle name="Note 2 3 2 3 2 6 2 2" xfId="21092"/>
    <cellStyle name="Note 2 3 2 3 2 6 2 3" xfId="30527"/>
    <cellStyle name="Note 2 3 2 3 2 6 2 4" xfId="34840"/>
    <cellStyle name="Note 2 3 2 3 2 6 3" xfId="15202"/>
    <cellStyle name="Note 2 3 2 3 2 6 4" xfId="25947"/>
    <cellStyle name="Note 2 3 2 3 2 6 5" xfId="29187"/>
    <cellStyle name="Note 2 3 2 3 2 7" xfId="5165"/>
    <cellStyle name="Note 2 3 2 3 2 7 2" xfId="11055"/>
    <cellStyle name="Note 2 3 2 3 2 7 2 2" xfId="22994"/>
    <cellStyle name="Note 2 3 2 3 2 7 2 3" xfId="32046"/>
    <cellStyle name="Note 2 3 2 3 2 7 2 4" xfId="35944"/>
    <cellStyle name="Note 2 3 2 3 2 7 3" xfId="17104"/>
    <cellStyle name="Note 2 3 2 3 2 7 4" xfId="27466"/>
    <cellStyle name="Note 2 3 2 3 2 7 5" xfId="30346"/>
    <cellStyle name="Note 2 3 2 3 2 8" xfId="6845"/>
    <cellStyle name="Note 2 3 2 3 2 8 2" xfId="18784"/>
    <cellStyle name="Note 2 3 2 3 2 8 3" xfId="28876"/>
    <cellStyle name="Note 2 3 2 3 2 8 4" xfId="33832"/>
    <cellStyle name="Note 2 3 2 3 2 9" xfId="12726"/>
    <cellStyle name="Note 2 3 2 3 3" xfId="1629"/>
    <cellStyle name="Note 2 3 2 3 3 2" xfId="2235"/>
    <cellStyle name="Note 2 3 2 3 3 2 2" xfId="4711"/>
    <cellStyle name="Note 2 3 2 3 3 2 2 2" xfId="10601"/>
    <cellStyle name="Note 2 3 2 3 3 2 2 2 2" xfId="22540"/>
    <cellStyle name="Note 2 3 2 3 3 2 2 2 3" xfId="31592"/>
    <cellStyle name="Note 2 3 2 3 3 2 2 2 4" xfId="35490"/>
    <cellStyle name="Note 2 3 2 3 3 2 2 3" xfId="16650"/>
    <cellStyle name="Note 2 3 2 3 3 2 2 4" xfId="27012"/>
    <cellStyle name="Note 2 3 2 3 3 2 2 5" xfId="26177"/>
    <cellStyle name="Note 2 3 2 3 3 2 3" xfId="5815"/>
    <cellStyle name="Note 2 3 2 3 3 2 3 2" xfId="11705"/>
    <cellStyle name="Note 2 3 2 3 3 2 3 2 2" xfId="23644"/>
    <cellStyle name="Note 2 3 2 3 3 2 3 2 3" xfId="32696"/>
    <cellStyle name="Note 2 3 2 3 3 2 3 2 4" xfId="36594"/>
    <cellStyle name="Note 2 3 2 3 3 2 3 3" xfId="17754"/>
    <cellStyle name="Note 2 3 2 3 3 2 3 4" xfId="28116"/>
    <cellStyle name="Note 2 3 2 3 3 2 3 5" xfId="33306"/>
    <cellStyle name="Note 2 3 2 3 3 2 4" xfId="8125"/>
    <cellStyle name="Note 2 3 2 3 3 2 4 2" xfId="20064"/>
    <cellStyle name="Note 2 3 2 3 3 2 4 3" xfId="29770"/>
    <cellStyle name="Note 2 3 2 3 3 2 4 4" xfId="34314"/>
    <cellStyle name="Note 2 3 2 3 3 2 5" xfId="14174"/>
    <cellStyle name="Note 2 3 2 3 3 2 6" xfId="25192"/>
    <cellStyle name="Note 2 3 2 3 3 2 7" xfId="30432"/>
    <cellStyle name="Note 2 3 2 3 3 3" xfId="2484"/>
    <cellStyle name="Note 2 3 2 3 3 3 2" xfId="4960"/>
    <cellStyle name="Note 2 3 2 3 3 3 2 2" xfId="10850"/>
    <cellStyle name="Note 2 3 2 3 3 3 2 2 2" xfId="22789"/>
    <cellStyle name="Note 2 3 2 3 3 3 2 2 3" xfId="31841"/>
    <cellStyle name="Note 2 3 2 3 3 3 2 2 4" xfId="35739"/>
    <cellStyle name="Note 2 3 2 3 3 3 2 3" xfId="16899"/>
    <cellStyle name="Note 2 3 2 3 3 3 2 4" xfId="27261"/>
    <cellStyle name="Note 2 3 2 3 3 3 2 5" xfId="25798"/>
    <cellStyle name="Note 2 3 2 3 3 3 3" xfId="6064"/>
    <cellStyle name="Note 2 3 2 3 3 3 3 2" xfId="11954"/>
    <cellStyle name="Note 2 3 2 3 3 3 3 2 2" xfId="23893"/>
    <cellStyle name="Note 2 3 2 3 3 3 3 2 3" xfId="32945"/>
    <cellStyle name="Note 2 3 2 3 3 3 3 2 4" xfId="36843"/>
    <cellStyle name="Note 2 3 2 3 3 3 3 3" xfId="18003"/>
    <cellStyle name="Note 2 3 2 3 3 3 3 4" xfId="28365"/>
    <cellStyle name="Note 2 3 2 3 3 3 3 5" xfId="33555"/>
    <cellStyle name="Note 2 3 2 3 3 3 4" xfId="8374"/>
    <cellStyle name="Note 2 3 2 3 3 3 4 2" xfId="20313"/>
    <cellStyle name="Note 2 3 2 3 3 3 4 3" xfId="30019"/>
    <cellStyle name="Note 2 3 2 3 3 3 4 4" xfId="34563"/>
    <cellStyle name="Note 2 3 2 3 3 3 5" xfId="14423"/>
    <cellStyle name="Note 2 3 2 3 3 3 6" xfId="25441"/>
    <cellStyle name="Note 2 3 2 3 3 3 7" xfId="26293"/>
    <cellStyle name="Note 2 3 2 3 3 4" xfId="4105"/>
    <cellStyle name="Note 2 3 2 3 3 4 2" xfId="9995"/>
    <cellStyle name="Note 2 3 2 3 3 4 2 2" xfId="21934"/>
    <cellStyle name="Note 2 3 2 3 3 4 2 3" xfId="31001"/>
    <cellStyle name="Note 2 3 2 3 3 4 2 4" xfId="34899"/>
    <cellStyle name="Note 2 3 2 3 3 4 3" xfId="16044"/>
    <cellStyle name="Note 2 3 2 3 3 4 4" xfId="26421"/>
    <cellStyle name="Note 2 3 2 3 3 4 5" xfId="28682"/>
    <cellStyle name="Note 2 3 2 3 3 5" xfId="5224"/>
    <cellStyle name="Note 2 3 2 3 3 5 2" xfId="11114"/>
    <cellStyle name="Note 2 3 2 3 3 5 2 2" xfId="23053"/>
    <cellStyle name="Note 2 3 2 3 3 5 2 3" xfId="32105"/>
    <cellStyle name="Note 2 3 2 3 3 5 2 4" xfId="36003"/>
    <cellStyle name="Note 2 3 2 3 3 5 3" xfId="17163"/>
    <cellStyle name="Note 2 3 2 3 3 5 4" xfId="27525"/>
    <cellStyle name="Note 2 3 2 3 3 5 5" xfId="26117"/>
    <cellStyle name="Note 2 3 2 3 3 6" xfId="13568"/>
    <cellStyle name="Note 2 3 2 3 4" xfId="1962"/>
    <cellStyle name="Note 2 3 2 3 4 2" xfId="4438"/>
    <cellStyle name="Note 2 3 2 3 4 2 2" xfId="10328"/>
    <cellStyle name="Note 2 3 2 3 4 2 2 2" xfId="22267"/>
    <cellStyle name="Note 2 3 2 3 4 2 2 3" xfId="31320"/>
    <cellStyle name="Note 2 3 2 3 4 2 2 4" xfId="35218"/>
    <cellStyle name="Note 2 3 2 3 4 2 3" xfId="16377"/>
    <cellStyle name="Note 2 3 2 3 4 2 4" xfId="26740"/>
    <cellStyle name="Note 2 3 2 3 4 2 5" xfId="28533"/>
    <cellStyle name="Note 2 3 2 3 4 3" xfId="5543"/>
    <cellStyle name="Note 2 3 2 3 4 3 2" xfId="11433"/>
    <cellStyle name="Note 2 3 2 3 4 3 2 2" xfId="23372"/>
    <cellStyle name="Note 2 3 2 3 4 3 2 3" xfId="32424"/>
    <cellStyle name="Note 2 3 2 3 4 3 2 4" xfId="36322"/>
    <cellStyle name="Note 2 3 2 3 4 3 3" xfId="17482"/>
    <cellStyle name="Note 2 3 2 3 4 3 4" xfId="27844"/>
    <cellStyle name="Note 2 3 2 3 4 3 5" xfId="24043"/>
    <cellStyle name="Note 2 3 2 3 4 4" xfId="7852"/>
    <cellStyle name="Note 2 3 2 3 4 4 2" xfId="19791"/>
    <cellStyle name="Note 2 3 2 3 4 4 3" xfId="29498"/>
    <cellStyle name="Note 2 3 2 3 4 4 4" xfId="34042"/>
    <cellStyle name="Note 2 3 2 3 4 5" xfId="13901"/>
    <cellStyle name="Note 2 3 2 3 4 6" xfId="24920"/>
    <cellStyle name="Note 2 3 2 3 4 7" xfId="29270"/>
    <cellStyle name="Note 2 3 2 3 5" xfId="2114"/>
    <cellStyle name="Note 2 3 2 3 5 2" xfId="4590"/>
    <cellStyle name="Note 2 3 2 3 5 2 2" xfId="10480"/>
    <cellStyle name="Note 2 3 2 3 5 2 2 2" xfId="22419"/>
    <cellStyle name="Note 2 3 2 3 5 2 2 3" xfId="31471"/>
    <cellStyle name="Note 2 3 2 3 5 2 2 4" xfId="35369"/>
    <cellStyle name="Note 2 3 2 3 5 2 3" xfId="16529"/>
    <cellStyle name="Note 2 3 2 3 5 2 4" xfId="26891"/>
    <cellStyle name="Note 2 3 2 3 5 2 5" xfId="29123"/>
    <cellStyle name="Note 2 3 2 3 5 3" xfId="5694"/>
    <cellStyle name="Note 2 3 2 3 5 3 2" xfId="11584"/>
    <cellStyle name="Note 2 3 2 3 5 3 2 2" xfId="23523"/>
    <cellStyle name="Note 2 3 2 3 5 3 2 3" xfId="32575"/>
    <cellStyle name="Note 2 3 2 3 5 3 2 4" xfId="36473"/>
    <cellStyle name="Note 2 3 2 3 5 3 3" xfId="17633"/>
    <cellStyle name="Note 2 3 2 3 5 3 4" xfId="27995"/>
    <cellStyle name="Note 2 3 2 3 5 3 5" xfId="33185"/>
    <cellStyle name="Note 2 3 2 3 5 4" xfId="8004"/>
    <cellStyle name="Note 2 3 2 3 5 4 2" xfId="19943"/>
    <cellStyle name="Note 2 3 2 3 5 4 3" xfId="29649"/>
    <cellStyle name="Note 2 3 2 3 5 4 4" xfId="34193"/>
    <cellStyle name="Note 2 3 2 3 5 5" xfId="14053"/>
    <cellStyle name="Note 2 3 2 3 5 6" xfId="25071"/>
    <cellStyle name="Note 2 3 2 3 5 7" xfId="12309"/>
    <cellStyle name="Note 2 3 2 3 6" xfId="2439"/>
    <cellStyle name="Note 2 3 2 3 6 2" xfId="4915"/>
    <cellStyle name="Note 2 3 2 3 6 2 2" xfId="10805"/>
    <cellStyle name="Note 2 3 2 3 6 2 2 2" xfId="22744"/>
    <cellStyle name="Note 2 3 2 3 6 2 2 3" xfId="31796"/>
    <cellStyle name="Note 2 3 2 3 6 2 2 4" xfId="35694"/>
    <cellStyle name="Note 2 3 2 3 6 2 3" xfId="16854"/>
    <cellStyle name="Note 2 3 2 3 6 2 4" xfId="27216"/>
    <cellStyle name="Note 2 3 2 3 6 2 5" xfId="30157"/>
    <cellStyle name="Note 2 3 2 3 6 3" xfId="6019"/>
    <cellStyle name="Note 2 3 2 3 6 3 2" xfId="11909"/>
    <cellStyle name="Note 2 3 2 3 6 3 2 2" xfId="23848"/>
    <cellStyle name="Note 2 3 2 3 6 3 2 3" xfId="32900"/>
    <cellStyle name="Note 2 3 2 3 6 3 2 4" xfId="36798"/>
    <cellStyle name="Note 2 3 2 3 6 3 3" xfId="17958"/>
    <cellStyle name="Note 2 3 2 3 6 3 4" xfId="28320"/>
    <cellStyle name="Note 2 3 2 3 6 3 5" xfId="33510"/>
    <cellStyle name="Note 2 3 2 3 6 4" xfId="8329"/>
    <cellStyle name="Note 2 3 2 3 6 4 2" xfId="20268"/>
    <cellStyle name="Note 2 3 2 3 6 4 3" xfId="29974"/>
    <cellStyle name="Note 2 3 2 3 6 4 4" xfId="34518"/>
    <cellStyle name="Note 2 3 2 3 6 5" xfId="14378"/>
    <cellStyle name="Note 2 3 2 3 6 6" xfId="25396"/>
    <cellStyle name="Note 2 3 2 3 6 7" xfId="30622"/>
    <cellStyle name="Note 2 3 2 3 7" xfId="2857"/>
    <cellStyle name="Note 2 3 2 3 7 2" xfId="8747"/>
    <cellStyle name="Note 2 3 2 3 7 2 2" xfId="20686"/>
    <cellStyle name="Note 2 3 2 3 7 2 3" xfId="30287"/>
    <cellStyle name="Note 2 3 2 3 7 2 4" xfId="34761"/>
    <cellStyle name="Note 2 3 2 3 7 3" xfId="14796"/>
    <cellStyle name="Note 2 3 2 3 7 4" xfId="25707"/>
    <cellStyle name="Note 2 3 2 3 7 5" xfId="12376"/>
    <cellStyle name="Note 2 3 2 3 8" xfId="6439"/>
    <cellStyle name="Note 2 3 2 3 8 2" xfId="18378"/>
    <cellStyle name="Note 2 3 2 3 8 3" xfId="28633"/>
    <cellStyle name="Note 2 3 2 3 8 4" xfId="33753"/>
    <cellStyle name="Note 2 3 2 4" xfId="646"/>
    <cellStyle name="Note 2 3 2 4 10" xfId="24213"/>
    <cellStyle name="Note 2 3 2 4 11" xfId="25773"/>
    <cellStyle name="Note 2 3 2 4 2" xfId="1631"/>
    <cellStyle name="Note 2 3 2 4 2 2" xfId="2237"/>
    <cellStyle name="Note 2 3 2 4 2 2 2" xfId="4713"/>
    <cellStyle name="Note 2 3 2 4 2 2 2 2" xfId="10603"/>
    <cellStyle name="Note 2 3 2 4 2 2 2 2 2" xfId="22542"/>
    <cellStyle name="Note 2 3 2 4 2 2 2 2 3" xfId="31594"/>
    <cellStyle name="Note 2 3 2 4 2 2 2 2 4" xfId="35492"/>
    <cellStyle name="Note 2 3 2 4 2 2 2 3" xfId="16652"/>
    <cellStyle name="Note 2 3 2 4 2 2 2 4" xfId="27014"/>
    <cellStyle name="Note 2 3 2 4 2 2 2 5" xfId="28930"/>
    <cellStyle name="Note 2 3 2 4 2 2 3" xfId="5817"/>
    <cellStyle name="Note 2 3 2 4 2 2 3 2" xfId="11707"/>
    <cellStyle name="Note 2 3 2 4 2 2 3 2 2" xfId="23646"/>
    <cellStyle name="Note 2 3 2 4 2 2 3 2 3" xfId="32698"/>
    <cellStyle name="Note 2 3 2 4 2 2 3 2 4" xfId="36596"/>
    <cellStyle name="Note 2 3 2 4 2 2 3 3" xfId="17756"/>
    <cellStyle name="Note 2 3 2 4 2 2 3 4" xfId="28118"/>
    <cellStyle name="Note 2 3 2 4 2 2 3 5" xfId="33308"/>
    <cellStyle name="Note 2 3 2 4 2 2 4" xfId="8127"/>
    <cellStyle name="Note 2 3 2 4 2 2 4 2" xfId="20066"/>
    <cellStyle name="Note 2 3 2 4 2 2 4 3" xfId="29772"/>
    <cellStyle name="Note 2 3 2 4 2 2 4 4" xfId="34316"/>
    <cellStyle name="Note 2 3 2 4 2 2 5" xfId="14176"/>
    <cellStyle name="Note 2 3 2 4 2 2 6" xfId="25194"/>
    <cellStyle name="Note 2 3 2 4 2 2 7" xfId="29250"/>
    <cellStyle name="Note 2 3 2 4 2 3" xfId="2486"/>
    <cellStyle name="Note 2 3 2 4 2 3 2" xfId="4962"/>
    <cellStyle name="Note 2 3 2 4 2 3 2 2" xfId="10852"/>
    <cellStyle name="Note 2 3 2 4 2 3 2 2 2" xfId="22791"/>
    <cellStyle name="Note 2 3 2 4 2 3 2 2 3" xfId="31843"/>
    <cellStyle name="Note 2 3 2 4 2 3 2 2 4" xfId="35741"/>
    <cellStyle name="Note 2 3 2 4 2 3 2 3" xfId="16901"/>
    <cellStyle name="Note 2 3 2 4 2 3 2 4" xfId="27263"/>
    <cellStyle name="Note 2 3 2 4 2 3 2 5" xfId="30723"/>
    <cellStyle name="Note 2 3 2 4 2 3 3" xfId="6066"/>
    <cellStyle name="Note 2 3 2 4 2 3 3 2" xfId="11956"/>
    <cellStyle name="Note 2 3 2 4 2 3 3 2 2" xfId="23895"/>
    <cellStyle name="Note 2 3 2 4 2 3 3 2 3" xfId="32947"/>
    <cellStyle name="Note 2 3 2 4 2 3 3 2 4" xfId="36845"/>
    <cellStyle name="Note 2 3 2 4 2 3 3 3" xfId="18005"/>
    <cellStyle name="Note 2 3 2 4 2 3 3 4" xfId="28367"/>
    <cellStyle name="Note 2 3 2 4 2 3 3 5" xfId="33557"/>
    <cellStyle name="Note 2 3 2 4 2 3 4" xfId="8376"/>
    <cellStyle name="Note 2 3 2 4 2 3 4 2" xfId="20315"/>
    <cellStyle name="Note 2 3 2 4 2 3 4 3" xfId="30021"/>
    <cellStyle name="Note 2 3 2 4 2 3 4 4" xfId="34565"/>
    <cellStyle name="Note 2 3 2 4 2 3 5" xfId="14425"/>
    <cellStyle name="Note 2 3 2 4 2 3 6" xfId="25443"/>
    <cellStyle name="Note 2 3 2 4 2 3 7" xfId="28951"/>
    <cellStyle name="Note 2 3 2 4 2 4" xfId="4107"/>
    <cellStyle name="Note 2 3 2 4 2 4 2" xfId="9997"/>
    <cellStyle name="Note 2 3 2 4 2 4 2 2" xfId="21936"/>
    <cellStyle name="Note 2 3 2 4 2 4 2 3" xfId="31003"/>
    <cellStyle name="Note 2 3 2 4 2 4 2 4" xfId="34901"/>
    <cellStyle name="Note 2 3 2 4 2 4 3" xfId="16046"/>
    <cellStyle name="Note 2 3 2 4 2 4 4" xfId="26423"/>
    <cellStyle name="Note 2 3 2 4 2 4 5" xfId="25754"/>
    <cellStyle name="Note 2 3 2 4 2 5" xfId="5226"/>
    <cellStyle name="Note 2 3 2 4 2 5 2" xfId="11116"/>
    <cellStyle name="Note 2 3 2 4 2 5 2 2" xfId="23055"/>
    <cellStyle name="Note 2 3 2 4 2 5 2 3" xfId="32107"/>
    <cellStyle name="Note 2 3 2 4 2 5 2 4" xfId="36005"/>
    <cellStyle name="Note 2 3 2 4 2 5 3" xfId="17165"/>
    <cellStyle name="Note 2 3 2 4 2 5 4" xfId="27527"/>
    <cellStyle name="Note 2 3 2 4 2 5 5" xfId="24259"/>
    <cellStyle name="Note 2 3 2 4 2 6" xfId="13570"/>
    <cellStyle name="Note 2 3 2 4 3" xfId="1932"/>
    <cellStyle name="Note 2 3 2 4 3 2" xfId="4408"/>
    <cellStyle name="Note 2 3 2 4 3 2 2" xfId="10298"/>
    <cellStyle name="Note 2 3 2 4 3 2 2 2" xfId="22237"/>
    <cellStyle name="Note 2 3 2 4 3 2 2 3" xfId="31290"/>
    <cellStyle name="Note 2 3 2 4 3 2 2 4" xfId="35188"/>
    <cellStyle name="Note 2 3 2 4 3 2 3" xfId="16347"/>
    <cellStyle name="Note 2 3 2 4 3 2 4" xfId="26710"/>
    <cellStyle name="Note 2 3 2 4 3 2 5" xfId="25640"/>
    <cellStyle name="Note 2 3 2 4 3 3" xfId="5513"/>
    <cellStyle name="Note 2 3 2 4 3 3 2" xfId="11403"/>
    <cellStyle name="Note 2 3 2 4 3 3 2 2" xfId="23342"/>
    <cellStyle name="Note 2 3 2 4 3 3 2 3" xfId="32394"/>
    <cellStyle name="Note 2 3 2 4 3 3 2 4" xfId="36292"/>
    <cellStyle name="Note 2 3 2 4 3 3 3" xfId="17452"/>
    <cellStyle name="Note 2 3 2 4 3 3 4" xfId="27814"/>
    <cellStyle name="Note 2 3 2 4 3 3 5" xfId="30321"/>
    <cellStyle name="Note 2 3 2 4 3 4" xfId="7822"/>
    <cellStyle name="Note 2 3 2 4 3 4 2" xfId="19761"/>
    <cellStyle name="Note 2 3 2 4 3 4 3" xfId="29468"/>
    <cellStyle name="Note 2 3 2 4 3 4 4" xfId="34012"/>
    <cellStyle name="Note 2 3 2 4 3 5" xfId="13871"/>
    <cellStyle name="Note 2 3 2 4 3 6" xfId="24890"/>
    <cellStyle name="Note 2 3 2 4 3 7" xfId="24708"/>
    <cellStyle name="Note 2 3 2 4 4" xfId="2146"/>
    <cellStyle name="Note 2 3 2 4 4 2" xfId="4622"/>
    <cellStyle name="Note 2 3 2 4 4 2 2" xfId="10512"/>
    <cellStyle name="Note 2 3 2 4 4 2 2 2" xfId="22451"/>
    <cellStyle name="Note 2 3 2 4 4 2 2 3" xfId="31503"/>
    <cellStyle name="Note 2 3 2 4 4 2 2 4" xfId="35401"/>
    <cellStyle name="Note 2 3 2 4 4 2 3" xfId="16561"/>
    <cellStyle name="Note 2 3 2 4 4 2 4" xfId="26923"/>
    <cellStyle name="Note 2 3 2 4 4 2 5" xfId="24537"/>
    <cellStyle name="Note 2 3 2 4 4 3" xfId="5726"/>
    <cellStyle name="Note 2 3 2 4 4 3 2" xfId="11616"/>
    <cellStyle name="Note 2 3 2 4 4 3 2 2" xfId="23555"/>
    <cellStyle name="Note 2 3 2 4 4 3 2 3" xfId="32607"/>
    <cellStyle name="Note 2 3 2 4 4 3 2 4" xfId="36505"/>
    <cellStyle name="Note 2 3 2 4 4 3 3" xfId="17665"/>
    <cellStyle name="Note 2 3 2 4 4 3 4" xfId="28027"/>
    <cellStyle name="Note 2 3 2 4 4 3 5" xfId="33217"/>
    <cellStyle name="Note 2 3 2 4 4 4" xfId="8036"/>
    <cellStyle name="Note 2 3 2 4 4 4 2" xfId="19975"/>
    <cellStyle name="Note 2 3 2 4 4 4 3" xfId="29681"/>
    <cellStyle name="Note 2 3 2 4 4 4 4" xfId="34225"/>
    <cellStyle name="Note 2 3 2 4 4 5" xfId="14085"/>
    <cellStyle name="Note 2 3 2 4 4 6" xfId="25103"/>
    <cellStyle name="Note 2 3 2 4 4 7" xfId="24141"/>
    <cellStyle name="Note 2 3 2 4 5" xfId="2131"/>
    <cellStyle name="Note 2 3 2 4 5 2" xfId="4607"/>
    <cellStyle name="Note 2 3 2 4 5 2 2" xfId="10497"/>
    <cellStyle name="Note 2 3 2 4 5 2 2 2" xfId="22436"/>
    <cellStyle name="Note 2 3 2 4 5 2 2 3" xfId="31488"/>
    <cellStyle name="Note 2 3 2 4 5 2 2 4" xfId="35386"/>
    <cellStyle name="Note 2 3 2 4 5 2 3" xfId="16546"/>
    <cellStyle name="Note 2 3 2 4 5 2 4" xfId="26908"/>
    <cellStyle name="Note 2 3 2 4 5 2 5" xfId="24538"/>
    <cellStyle name="Note 2 3 2 4 5 3" xfId="5711"/>
    <cellStyle name="Note 2 3 2 4 5 3 2" xfId="11601"/>
    <cellStyle name="Note 2 3 2 4 5 3 2 2" xfId="23540"/>
    <cellStyle name="Note 2 3 2 4 5 3 2 3" xfId="32592"/>
    <cellStyle name="Note 2 3 2 4 5 3 2 4" xfId="36490"/>
    <cellStyle name="Note 2 3 2 4 5 3 3" xfId="17650"/>
    <cellStyle name="Note 2 3 2 4 5 3 4" xfId="28012"/>
    <cellStyle name="Note 2 3 2 4 5 3 5" xfId="33202"/>
    <cellStyle name="Note 2 3 2 4 5 4" xfId="8021"/>
    <cellStyle name="Note 2 3 2 4 5 4 2" xfId="19960"/>
    <cellStyle name="Note 2 3 2 4 5 4 3" xfId="29666"/>
    <cellStyle name="Note 2 3 2 4 5 4 4" xfId="34210"/>
    <cellStyle name="Note 2 3 2 4 5 5" xfId="14070"/>
    <cellStyle name="Note 2 3 2 4 5 6" xfId="25088"/>
    <cellStyle name="Note 2 3 2 4 5 7" xfId="28724"/>
    <cellStyle name="Note 2 3 2 4 6" xfId="3123"/>
    <cellStyle name="Note 2 3 2 4 6 2" xfId="9013"/>
    <cellStyle name="Note 2 3 2 4 6 2 2" xfId="20952"/>
    <cellStyle name="Note 2 3 2 4 6 2 3" xfId="30447"/>
    <cellStyle name="Note 2 3 2 4 6 2 4" xfId="34792"/>
    <cellStyle name="Note 2 3 2 4 6 3" xfId="15062"/>
    <cellStyle name="Note 2 3 2 4 6 4" xfId="25867"/>
    <cellStyle name="Note 2 3 2 4 6 5" xfId="24611"/>
    <cellStyle name="Note 2 3 2 4 7" xfId="5117"/>
    <cellStyle name="Note 2 3 2 4 7 2" xfId="11007"/>
    <cellStyle name="Note 2 3 2 4 7 2 2" xfId="22946"/>
    <cellStyle name="Note 2 3 2 4 7 2 3" xfId="31998"/>
    <cellStyle name="Note 2 3 2 4 7 2 4" xfId="35896"/>
    <cellStyle name="Note 2 3 2 4 7 3" xfId="17056"/>
    <cellStyle name="Note 2 3 2 4 7 4" xfId="27418"/>
    <cellStyle name="Note 2 3 2 4 7 5" xfId="12313"/>
    <cellStyle name="Note 2 3 2 4 8" xfId="6705"/>
    <cellStyle name="Note 2 3 2 4 8 2" xfId="18644"/>
    <cellStyle name="Note 2 3 2 4 8 3" xfId="28796"/>
    <cellStyle name="Note 2 3 2 4 8 4" xfId="33784"/>
    <cellStyle name="Note 2 3 2 4 9" xfId="12586"/>
    <cellStyle name="Note 2 3 2 5" xfId="956"/>
    <cellStyle name="Note 2 3 2 5 10" xfId="24407"/>
    <cellStyle name="Note 2 3 2 5 11" xfId="26378"/>
    <cellStyle name="Note 2 3 2 5 2" xfId="1632"/>
    <cellStyle name="Note 2 3 2 5 2 2" xfId="2238"/>
    <cellStyle name="Note 2 3 2 5 2 2 2" xfId="4714"/>
    <cellStyle name="Note 2 3 2 5 2 2 2 2" xfId="10604"/>
    <cellStyle name="Note 2 3 2 5 2 2 2 2 2" xfId="22543"/>
    <cellStyle name="Note 2 3 2 5 2 2 2 2 3" xfId="31595"/>
    <cellStyle name="Note 2 3 2 5 2 2 2 2 4" xfId="35493"/>
    <cellStyle name="Note 2 3 2 5 2 2 2 3" xfId="16653"/>
    <cellStyle name="Note 2 3 2 5 2 2 2 4" xfId="27015"/>
    <cellStyle name="Note 2 3 2 5 2 2 2 5" xfId="30581"/>
    <cellStyle name="Note 2 3 2 5 2 2 3" xfId="5818"/>
    <cellStyle name="Note 2 3 2 5 2 2 3 2" xfId="11708"/>
    <cellStyle name="Note 2 3 2 5 2 2 3 2 2" xfId="23647"/>
    <cellStyle name="Note 2 3 2 5 2 2 3 2 3" xfId="32699"/>
    <cellStyle name="Note 2 3 2 5 2 2 3 2 4" xfId="36597"/>
    <cellStyle name="Note 2 3 2 5 2 2 3 3" xfId="17757"/>
    <cellStyle name="Note 2 3 2 5 2 2 3 4" xfId="28119"/>
    <cellStyle name="Note 2 3 2 5 2 2 3 5" xfId="33309"/>
    <cellStyle name="Note 2 3 2 5 2 2 4" xfId="8128"/>
    <cellStyle name="Note 2 3 2 5 2 2 4 2" xfId="20067"/>
    <cellStyle name="Note 2 3 2 5 2 2 4 3" xfId="29773"/>
    <cellStyle name="Note 2 3 2 5 2 2 4 4" xfId="34317"/>
    <cellStyle name="Note 2 3 2 5 2 2 5" xfId="14177"/>
    <cellStyle name="Note 2 3 2 5 2 2 6" xfId="25195"/>
    <cellStyle name="Note 2 3 2 5 2 2 7" xfId="30903"/>
    <cellStyle name="Note 2 3 2 5 2 3" xfId="2487"/>
    <cellStyle name="Note 2 3 2 5 2 3 2" xfId="4963"/>
    <cellStyle name="Note 2 3 2 5 2 3 2 2" xfId="10853"/>
    <cellStyle name="Note 2 3 2 5 2 3 2 2 2" xfId="22792"/>
    <cellStyle name="Note 2 3 2 5 2 3 2 2 3" xfId="31844"/>
    <cellStyle name="Note 2 3 2 5 2 3 2 2 4" xfId="35742"/>
    <cellStyle name="Note 2 3 2 5 2 3 2 3" xfId="16902"/>
    <cellStyle name="Note 2 3 2 5 2 3 2 4" xfId="27264"/>
    <cellStyle name="Note 2 3 2 5 2 3 2 5" xfId="26146"/>
    <cellStyle name="Note 2 3 2 5 2 3 3" xfId="6067"/>
    <cellStyle name="Note 2 3 2 5 2 3 3 2" xfId="11957"/>
    <cellStyle name="Note 2 3 2 5 2 3 3 2 2" xfId="23896"/>
    <cellStyle name="Note 2 3 2 5 2 3 3 2 3" xfId="32948"/>
    <cellStyle name="Note 2 3 2 5 2 3 3 2 4" xfId="36846"/>
    <cellStyle name="Note 2 3 2 5 2 3 3 3" xfId="18006"/>
    <cellStyle name="Note 2 3 2 5 2 3 3 4" xfId="28368"/>
    <cellStyle name="Note 2 3 2 5 2 3 3 5" xfId="33558"/>
    <cellStyle name="Note 2 3 2 5 2 3 4" xfId="8377"/>
    <cellStyle name="Note 2 3 2 5 2 3 4 2" xfId="20316"/>
    <cellStyle name="Note 2 3 2 5 2 3 4 3" xfId="30022"/>
    <cellStyle name="Note 2 3 2 5 2 3 4 4" xfId="34566"/>
    <cellStyle name="Note 2 3 2 5 2 3 5" xfId="14426"/>
    <cellStyle name="Note 2 3 2 5 2 3 6" xfId="25444"/>
    <cellStyle name="Note 2 3 2 5 2 3 7" xfId="30600"/>
    <cellStyle name="Note 2 3 2 5 2 4" xfId="4108"/>
    <cellStyle name="Note 2 3 2 5 2 4 2" xfId="9998"/>
    <cellStyle name="Note 2 3 2 5 2 4 2 2" xfId="21937"/>
    <cellStyle name="Note 2 3 2 5 2 4 2 3" xfId="31004"/>
    <cellStyle name="Note 2 3 2 5 2 4 2 4" xfId="34902"/>
    <cellStyle name="Note 2 3 2 5 2 4 3" xfId="16047"/>
    <cellStyle name="Note 2 3 2 5 2 4 4" xfId="26424"/>
    <cellStyle name="Note 2 3 2 5 2 4 5" xfId="29178"/>
    <cellStyle name="Note 2 3 2 5 2 5" xfId="5227"/>
    <cellStyle name="Note 2 3 2 5 2 5 2" xfId="11117"/>
    <cellStyle name="Note 2 3 2 5 2 5 2 2" xfId="23056"/>
    <cellStyle name="Note 2 3 2 5 2 5 2 3" xfId="32108"/>
    <cellStyle name="Note 2 3 2 5 2 5 2 4" xfId="36006"/>
    <cellStyle name="Note 2 3 2 5 2 5 3" xfId="17166"/>
    <cellStyle name="Note 2 3 2 5 2 5 4" xfId="27528"/>
    <cellStyle name="Note 2 3 2 5 2 5 5" xfId="24044"/>
    <cellStyle name="Note 2 3 2 5 2 6" xfId="13571"/>
    <cellStyle name="Note 2 3 2 5 3" xfId="2048"/>
    <cellStyle name="Note 2 3 2 5 3 2" xfId="4524"/>
    <cellStyle name="Note 2 3 2 5 3 2 2" xfId="10414"/>
    <cellStyle name="Note 2 3 2 5 3 2 2 2" xfId="22353"/>
    <cellStyle name="Note 2 3 2 5 3 2 2 3" xfId="31406"/>
    <cellStyle name="Note 2 3 2 5 3 2 2 4" xfId="35304"/>
    <cellStyle name="Note 2 3 2 5 3 2 3" xfId="16463"/>
    <cellStyle name="Note 2 3 2 5 3 2 4" xfId="26826"/>
    <cellStyle name="Note 2 3 2 5 3 2 5" xfId="28818"/>
    <cellStyle name="Note 2 3 2 5 3 3" xfId="5629"/>
    <cellStyle name="Note 2 3 2 5 3 3 2" xfId="11519"/>
    <cellStyle name="Note 2 3 2 5 3 3 2 2" xfId="23458"/>
    <cellStyle name="Note 2 3 2 5 3 3 2 3" xfId="32510"/>
    <cellStyle name="Note 2 3 2 5 3 3 2 4" xfId="36408"/>
    <cellStyle name="Note 2 3 2 5 3 3 3" xfId="17568"/>
    <cellStyle name="Note 2 3 2 5 3 3 4" xfId="27930"/>
    <cellStyle name="Note 2 3 2 5 3 3 5" xfId="33120"/>
    <cellStyle name="Note 2 3 2 5 3 4" xfId="7938"/>
    <cellStyle name="Note 2 3 2 5 3 4 2" xfId="19877"/>
    <cellStyle name="Note 2 3 2 5 3 4 3" xfId="29584"/>
    <cellStyle name="Note 2 3 2 5 3 4 4" xfId="34128"/>
    <cellStyle name="Note 2 3 2 5 3 5" xfId="13987"/>
    <cellStyle name="Note 2 3 2 5 3 6" xfId="25006"/>
    <cellStyle name="Note 2 3 2 5 3 7" xfId="30928"/>
    <cellStyle name="Note 2 3 2 5 4" xfId="1864"/>
    <cellStyle name="Note 2 3 2 5 4 2" xfId="4340"/>
    <cellStyle name="Note 2 3 2 5 4 2 2" xfId="10230"/>
    <cellStyle name="Note 2 3 2 5 4 2 2 2" xfId="22169"/>
    <cellStyle name="Note 2 3 2 5 4 2 2 3" xfId="31222"/>
    <cellStyle name="Note 2 3 2 5 4 2 2 4" xfId="35120"/>
    <cellStyle name="Note 2 3 2 5 4 2 3" xfId="16279"/>
    <cellStyle name="Note 2 3 2 5 4 2 4" xfId="26642"/>
    <cellStyle name="Note 2 3 2 5 4 2 5" xfId="24391"/>
    <cellStyle name="Note 2 3 2 5 4 3" xfId="5445"/>
    <cellStyle name="Note 2 3 2 5 4 3 2" xfId="11335"/>
    <cellStyle name="Note 2 3 2 5 4 3 2 2" xfId="23274"/>
    <cellStyle name="Note 2 3 2 5 4 3 2 3" xfId="32326"/>
    <cellStyle name="Note 2 3 2 5 4 3 2 4" xfId="36224"/>
    <cellStyle name="Note 2 3 2 5 4 3 3" xfId="17384"/>
    <cellStyle name="Note 2 3 2 5 4 3 4" xfId="27746"/>
    <cellStyle name="Note 2 3 2 5 4 3 5" xfId="30665"/>
    <cellStyle name="Note 2 3 2 5 4 4" xfId="7754"/>
    <cellStyle name="Note 2 3 2 5 4 4 2" xfId="19693"/>
    <cellStyle name="Note 2 3 2 5 4 4 3" xfId="29400"/>
    <cellStyle name="Note 2 3 2 5 4 4 4" xfId="33944"/>
    <cellStyle name="Note 2 3 2 5 4 5" xfId="13803"/>
    <cellStyle name="Note 2 3 2 5 4 6" xfId="24822"/>
    <cellStyle name="Note 2 3 2 5 4 7" xfId="30344"/>
    <cellStyle name="Note 2 3 2 5 5" xfId="1879"/>
    <cellStyle name="Note 2 3 2 5 5 2" xfId="4355"/>
    <cellStyle name="Note 2 3 2 5 5 2 2" xfId="10245"/>
    <cellStyle name="Note 2 3 2 5 5 2 2 2" xfId="22184"/>
    <cellStyle name="Note 2 3 2 5 5 2 2 3" xfId="31237"/>
    <cellStyle name="Note 2 3 2 5 5 2 2 4" xfId="35135"/>
    <cellStyle name="Note 2 3 2 5 5 2 3" xfId="16294"/>
    <cellStyle name="Note 2 3 2 5 5 2 4" xfId="26657"/>
    <cellStyle name="Note 2 3 2 5 5 2 5" xfId="24570"/>
    <cellStyle name="Note 2 3 2 5 5 3" xfId="5460"/>
    <cellStyle name="Note 2 3 2 5 5 3 2" xfId="11350"/>
    <cellStyle name="Note 2 3 2 5 5 3 2 2" xfId="23289"/>
    <cellStyle name="Note 2 3 2 5 5 3 2 3" xfId="32341"/>
    <cellStyle name="Note 2 3 2 5 5 3 2 4" xfId="36239"/>
    <cellStyle name="Note 2 3 2 5 5 3 3" xfId="17399"/>
    <cellStyle name="Note 2 3 2 5 5 3 4" xfId="27761"/>
    <cellStyle name="Note 2 3 2 5 5 3 5" xfId="30664"/>
    <cellStyle name="Note 2 3 2 5 5 4" xfId="7769"/>
    <cellStyle name="Note 2 3 2 5 5 4 2" xfId="19708"/>
    <cellStyle name="Note 2 3 2 5 5 4 3" xfId="29415"/>
    <cellStyle name="Note 2 3 2 5 5 4 4" xfId="33959"/>
    <cellStyle name="Note 2 3 2 5 5 5" xfId="13818"/>
    <cellStyle name="Note 2 3 2 5 5 6" xfId="24837"/>
    <cellStyle name="Note 2 3 2 5 5 7" xfId="28569"/>
    <cellStyle name="Note 2 3 2 5 6" xfId="3433"/>
    <cellStyle name="Note 2 3 2 5 6 2" xfId="9323"/>
    <cellStyle name="Note 2 3 2 5 6 2 2" xfId="21262"/>
    <cellStyle name="Note 2 3 2 5 6 2 3" xfId="30637"/>
    <cellStyle name="Note 2 3 2 5 6 2 4" xfId="34857"/>
    <cellStyle name="Note 2 3 2 5 6 3" xfId="15372"/>
    <cellStyle name="Note 2 3 2 5 6 4" xfId="26060"/>
    <cellStyle name="Note 2 3 2 5 6 5" xfId="28947"/>
    <cellStyle name="Note 2 3 2 5 7" xfId="5182"/>
    <cellStyle name="Note 2 3 2 5 7 2" xfId="11072"/>
    <cellStyle name="Note 2 3 2 5 7 2 2" xfId="23011"/>
    <cellStyle name="Note 2 3 2 5 7 2 3" xfId="32063"/>
    <cellStyle name="Note 2 3 2 5 7 2 4" xfId="35961"/>
    <cellStyle name="Note 2 3 2 5 7 3" xfId="17121"/>
    <cellStyle name="Note 2 3 2 5 7 4" xfId="27483"/>
    <cellStyle name="Note 2 3 2 5 7 5" xfId="30194"/>
    <cellStyle name="Note 2 3 2 5 8" xfId="7015"/>
    <cellStyle name="Note 2 3 2 5 8 2" xfId="18954"/>
    <cellStyle name="Note 2 3 2 5 8 3" xfId="28988"/>
    <cellStyle name="Note 2 3 2 5 8 4" xfId="33849"/>
    <cellStyle name="Note 2 3 2 5 9" xfId="12896"/>
    <cellStyle name="Note 2 3 2 6" xfId="1626"/>
    <cellStyle name="Note 2 3 2 6 2" xfId="2232"/>
    <cellStyle name="Note 2 3 2 6 2 2" xfId="4708"/>
    <cellStyle name="Note 2 3 2 6 2 2 2" xfId="10598"/>
    <cellStyle name="Note 2 3 2 6 2 2 2 2" xfId="22537"/>
    <cellStyle name="Note 2 3 2 6 2 2 2 3" xfId="31589"/>
    <cellStyle name="Note 2 3 2 6 2 2 2 4" xfId="35487"/>
    <cellStyle name="Note 2 3 2 6 2 2 3" xfId="16647"/>
    <cellStyle name="Note 2 3 2 6 2 2 4" xfId="27009"/>
    <cellStyle name="Note 2 3 2 6 2 2 5" xfId="25760"/>
    <cellStyle name="Note 2 3 2 6 2 3" xfId="5812"/>
    <cellStyle name="Note 2 3 2 6 2 3 2" xfId="11702"/>
    <cellStyle name="Note 2 3 2 6 2 3 2 2" xfId="23641"/>
    <cellStyle name="Note 2 3 2 6 2 3 2 3" xfId="32693"/>
    <cellStyle name="Note 2 3 2 6 2 3 2 4" xfId="36591"/>
    <cellStyle name="Note 2 3 2 6 2 3 3" xfId="17751"/>
    <cellStyle name="Note 2 3 2 6 2 3 4" xfId="28113"/>
    <cellStyle name="Note 2 3 2 6 2 3 5" xfId="33303"/>
    <cellStyle name="Note 2 3 2 6 2 4" xfId="8122"/>
    <cellStyle name="Note 2 3 2 6 2 4 2" xfId="20061"/>
    <cellStyle name="Note 2 3 2 6 2 4 3" xfId="29767"/>
    <cellStyle name="Note 2 3 2 6 2 4 4" xfId="34311"/>
    <cellStyle name="Note 2 3 2 6 2 5" xfId="14171"/>
    <cellStyle name="Note 2 3 2 6 2 6" xfId="25189"/>
    <cellStyle name="Note 2 3 2 6 2 7" xfId="26320"/>
    <cellStyle name="Note 2 3 2 6 3" xfId="2481"/>
    <cellStyle name="Note 2 3 2 6 3 2" xfId="4957"/>
    <cellStyle name="Note 2 3 2 6 3 2 2" xfId="10847"/>
    <cellStyle name="Note 2 3 2 6 3 2 2 2" xfId="22786"/>
    <cellStyle name="Note 2 3 2 6 3 2 2 3" xfId="31838"/>
    <cellStyle name="Note 2 3 2 6 3 2 2 4" xfId="35736"/>
    <cellStyle name="Note 2 3 2 6 3 2 3" xfId="16896"/>
    <cellStyle name="Note 2 3 2 6 3 2 4" xfId="27258"/>
    <cellStyle name="Note 2 3 2 6 3 2 5" xfId="12284"/>
    <cellStyle name="Note 2 3 2 6 3 3" xfId="6061"/>
    <cellStyle name="Note 2 3 2 6 3 3 2" xfId="11951"/>
    <cellStyle name="Note 2 3 2 6 3 3 2 2" xfId="23890"/>
    <cellStyle name="Note 2 3 2 6 3 3 2 3" xfId="32942"/>
    <cellStyle name="Note 2 3 2 6 3 3 2 4" xfId="36840"/>
    <cellStyle name="Note 2 3 2 6 3 3 3" xfId="18000"/>
    <cellStyle name="Note 2 3 2 6 3 3 4" xfId="28362"/>
    <cellStyle name="Note 2 3 2 6 3 3 5" xfId="33552"/>
    <cellStyle name="Note 2 3 2 6 3 4" xfId="8371"/>
    <cellStyle name="Note 2 3 2 6 3 4 2" xfId="20310"/>
    <cellStyle name="Note 2 3 2 6 3 4 3" xfId="30016"/>
    <cellStyle name="Note 2 3 2 6 3 4 4" xfId="34560"/>
    <cellStyle name="Note 2 3 2 6 3 5" xfId="14420"/>
    <cellStyle name="Note 2 3 2 6 3 6" xfId="25438"/>
    <cellStyle name="Note 2 3 2 6 3 7" xfId="25780"/>
    <cellStyle name="Note 2 3 2 6 4" xfId="4102"/>
    <cellStyle name="Note 2 3 2 6 4 2" xfId="9992"/>
    <cellStyle name="Note 2 3 2 6 4 2 2" xfId="21931"/>
    <cellStyle name="Note 2 3 2 6 4 2 3" xfId="30998"/>
    <cellStyle name="Note 2 3 2 6 4 2 4" xfId="34896"/>
    <cellStyle name="Note 2 3 2 6 4 3" xfId="16041"/>
    <cellStyle name="Note 2 3 2 6 4 4" xfId="26418"/>
    <cellStyle name="Note 2 3 2 6 4 5" xfId="26252"/>
    <cellStyle name="Note 2 3 2 6 5" xfId="5221"/>
    <cellStyle name="Note 2 3 2 6 5 2" xfId="11111"/>
    <cellStyle name="Note 2 3 2 6 5 2 2" xfId="23050"/>
    <cellStyle name="Note 2 3 2 6 5 2 3" xfId="32102"/>
    <cellStyle name="Note 2 3 2 6 5 2 4" xfId="36000"/>
    <cellStyle name="Note 2 3 2 6 5 3" xfId="17160"/>
    <cellStyle name="Note 2 3 2 6 5 4" xfId="27522"/>
    <cellStyle name="Note 2 3 2 6 5 5" xfId="25912"/>
    <cellStyle name="Note 2 3 2 6 6" xfId="13565"/>
    <cellStyle name="Note 2 3 2 7" xfId="2184"/>
    <cellStyle name="Note 2 3 2 7 2" xfId="4660"/>
    <cellStyle name="Note 2 3 2 7 2 2" xfId="10550"/>
    <cellStyle name="Note 2 3 2 7 2 2 2" xfId="22489"/>
    <cellStyle name="Note 2 3 2 7 2 2 3" xfId="31541"/>
    <cellStyle name="Note 2 3 2 7 2 2 4" xfId="35439"/>
    <cellStyle name="Note 2 3 2 7 2 3" xfId="16599"/>
    <cellStyle name="Note 2 3 2 7 2 4" xfId="26961"/>
    <cellStyle name="Note 2 3 2 7 2 5" xfId="25792"/>
    <cellStyle name="Note 2 3 2 7 3" xfId="5764"/>
    <cellStyle name="Note 2 3 2 7 3 2" xfId="11654"/>
    <cellStyle name="Note 2 3 2 7 3 2 2" xfId="23593"/>
    <cellStyle name="Note 2 3 2 7 3 2 3" xfId="32645"/>
    <cellStyle name="Note 2 3 2 7 3 2 4" xfId="36543"/>
    <cellStyle name="Note 2 3 2 7 3 3" xfId="17703"/>
    <cellStyle name="Note 2 3 2 7 3 4" xfId="28065"/>
    <cellStyle name="Note 2 3 2 7 3 5" xfId="33255"/>
    <cellStyle name="Note 2 3 2 7 4" xfId="8074"/>
    <cellStyle name="Note 2 3 2 7 4 2" xfId="20013"/>
    <cellStyle name="Note 2 3 2 7 4 3" xfId="29719"/>
    <cellStyle name="Note 2 3 2 7 4 4" xfId="34263"/>
    <cellStyle name="Note 2 3 2 7 5" xfId="14123"/>
    <cellStyle name="Note 2 3 2 7 6" xfId="25141"/>
    <cellStyle name="Note 2 3 2 7 7" xfId="26330"/>
    <cellStyle name="Note 2 3 2 8" xfId="1791"/>
    <cellStyle name="Note 2 3 2 8 2" xfId="4267"/>
    <cellStyle name="Note 2 3 2 8 2 2" xfId="10157"/>
    <cellStyle name="Note 2 3 2 8 2 2 2" xfId="22096"/>
    <cellStyle name="Note 2 3 2 8 2 2 3" xfId="31149"/>
    <cellStyle name="Note 2 3 2 8 2 2 4" xfId="35047"/>
    <cellStyle name="Note 2 3 2 8 2 3" xfId="16206"/>
    <cellStyle name="Note 2 3 2 8 2 4" xfId="26569"/>
    <cellStyle name="Note 2 3 2 8 2 5" xfId="29161"/>
    <cellStyle name="Note 2 3 2 8 3" xfId="5372"/>
    <cellStyle name="Note 2 3 2 8 3 2" xfId="11262"/>
    <cellStyle name="Note 2 3 2 8 3 2 2" xfId="23201"/>
    <cellStyle name="Note 2 3 2 8 3 2 3" xfId="32253"/>
    <cellStyle name="Note 2 3 2 8 3 2 4" xfId="36151"/>
    <cellStyle name="Note 2 3 2 8 3 3" xfId="17311"/>
    <cellStyle name="Note 2 3 2 8 3 4" xfId="27673"/>
    <cellStyle name="Note 2 3 2 8 3 5" xfId="29024"/>
    <cellStyle name="Note 2 3 2 8 4" xfId="7681"/>
    <cellStyle name="Note 2 3 2 8 4 2" xfId="19620"/>
    <cellStyle name="Note 2 3 2 8 4 3" xfId="29327"/>
    <cellStyle name="Note 2 3 2 8 4 4" xfId="33871"/>
    <cellStyle name="Note 2 3 2 8 5" xfId="13730"/>
    <cellStyle name="Note 2 3 2 8 6" xfId="24749"/>
    <cellStyle name="Note 2 3 2 8 7" xfId="24055"/>
    <cellStyle name="Note 2 3 2 9" xfId="1878"/>
    <cellStyle name="Note 2 3 2 9 2" xfId="4354"/>
    <cellStyle name="Note 2 3 2 9 2 2" xfId="10244"/>
    <cellStyle name="Note 2 3 2 9 2 2 2" xfId="22183"/>
    <cellStyle name="Note 2 3 2 9 2 2 3" xfId="31236"/>
    <cellStyle name="Note 2 3 2 9 2 2 4" xfId="35134"/>
    <cellStyle name="Note 2 3 2 9 2 3" xfId="16293"/>
    <cellStyle name="Note 2 3 2 9 2 4" xfId="26656"/>
    <cellStyle name="Note 2 3 2 9 2 5" xfId="26223"/>
    <cellStyle name="Note 2 3 2 9 3" xfId="5459"/>
    <cellStyle name="Note 2 3 2 9 3 2" xfId="11349"/>
    <cellStyle name="Note 2 3 2 9 3 2 2" xfId="23288"/>
    <cellStyle name="Note 2 3 2 9 3 2 3" xfId="32340"/>
    <cellStyle name="Note 2 3 2 9 3 2 4" xfId="36238"/>
    <cellStyle name="Note 2 3 2 9 3 3" xfId="17398"/>
    <cellStyle name="Note 2 3 2 9 3 4" xfId="27760"/>
    <cellStyle name="Note 2 3 2 9 3 5" xfId="29015"/>
    <cellStyle name="Note 2 3 2 9 4" xfId="7768"/>
    <cellStyle name="Note 2 3 2 9 4 2" xfId="19707"/>
    <cellStyle name="Note 2 3 2 9 4 3" xfId="29414"/>
    <cellStyle name="Note 2 3 2 9 4 4" xfId="33958"/>
    <cellStyle name="Note 2 3 2 9 5" xfId="13817"/>
    <cellStyle name="Note 2 3 2 9 6" xfId="24836"/>
    <cellStyle name="Note 2 3 2 9 7" xfId="24108"/>
    <cellStyle name="Note 2 3 3" xfId="118"/>
    <cellStyle name="Note 2 3 3 10" xfId="2668"/>
    <cellStyle name="Note 2 3 3 10 2" xfId="8558"/>
    <cellStyle name="Note 2 3 3 10 2 2" xfId="20497"/>
    <cellStyle name="Note 2 3 3 10 2 3" xfId="30180"/>
    <cellStyle name="Note 2 3 3 10 2 4" xfId="34705"/>
    <cellStyle name="Note 2 3 3 10 3" xfId="14607"/>
    <cellStyle name="Note 2 3 3 10 4" xfId="25601"/>
    <cellStyle name="Note 2 3 3 10 5" xfId="28673"/>
    <cellStyle name="Note 2 3 3 11" xfId="6250"/>
    <cellStyle name="Note 2 3 3 11 2" xfId="18189"/>
    <cellStyle name="Note 2 3 3 11 3" xfId="28527"/>
    <cellStyle name="Note 2 3 3 11 4" xfId="33697"/>
    <cellStyle name="Note 2 3 3 2" xfId="232"/>
    <cellStyle name="Note 2 3 3 2 2" xfId="708"/>
    <cellStyle name="Note 2 3 3 2 2 10" xfId="24246"/>
    <cellStyle name="Note 2 3 3 2 2 11" xfId="12145"/>
    <cellStyle name="Note 2 3 3 2 2 2" xfId="1635"/>
    <cellStyle name="Note 2 3 3 2 2 2 2" xfId="2241"/>
    <cellStyle name="Note 2 3 3 2 2 2 2 2" xfId="4717"/>
    <cellStyle name="Note 2 3 3 2 2 2 2 2 2" xfId="10607"/>
    <cellStyle name="Note 2 3 3 2 2 2 2 2 2 2" xfId="22546"/>
    <cellStyle name="Note 2 3 3 2 2 2 2 2 2 3" xfId="31598"/>
    <cellStyle name="Note 2 3 3 2 2 2 2 2 2 4" xfId="35496"/>
    <cellStyle name="Note 2 3 3 2 2 2 2 2 3" xfId="16656"/>
    <cellStyle name="Note 2 3 3 2 2 2 2 2 4" xfId="27018"/>
    <cellStyle name="Note 2 3 3 2 2 2 2 2 5" xfId="30755"/>
    <cellStyle name="Note 2 3 3 2 2 2 2 3" xfId="5821"/>
    <cellStyle name="Note 2 3 3 2 2 2 2 3 2" xfId="11711"/>
    <cellStyle name="Note 2 3 3 2 2 2 2 3 2 2" xfId="23650"/>
    <cellStyle name="Note 2 3 3 2 2 2 2 3 2 3" xfId="32702"/>
    <cellStyle name="Note 2 3 3 2 2 2 2 3 2 4" xfId="36600"/>
    <cellStyle name="Note 2 3 3 2 2 2 2 3 3" xfId="17760"/>
    <cellStyle name="Note 2 3 3 2 2 2 2 3 4" xfId="28122"/>
    <cellStyle name="Note 2 3 3 2 2 2 2 3 5" xfId="33312"/>
    <cellStyle name="Note 2 3 3 2 2 2 2 4" xfId="8131"/>
    <cellStyle name="Note 2 3 3 2 2 2 2 4 2" xfId="20070"/>
    <cellStyle name="Note 2 3 3 2 2 2 2 4 3" xfId="29776"/>
    <cellStyle name="Note 2 3 3 2 2 2 2 4 4" xfId="34320"/>
    <cellStyle name="Note 2 3 3 2 2 2 2 5" xfId="14180"/>
    <cellStyle name="Note 2 3 3 2 2 2 2 6" xfId="25198"/>
    <cellStyle name="Note 2 3 3 2 2 2 2 7" xfId="24196"/>
    <cellStyle name="Note 2 3 3 2 2 2 3" xfId="2490"/>
    <cellStyle name="Note 2 3 3 2 2 2 3 2" xfId="4966"/>
    <cellStyle name="Note 2 3 3 2 2 2 3 2 2" xfId="10856"/>
    <cellStyle name="Note 2 3 3 2 2 2 3 2 2 2" xfId="22795"/>
    <cellStyle name="Note 2 3 3 2 2 2 3 2 2 3" xfId="31847"/>
    <cellStyle name="Note 2 3 3 2 2 2 3 2 2 4" xfId="35745"/>
    <cellStyle name="Note 2 3 3 2 2 2 3 2 3" xfId="16905"/>
    <cellStyle name="Note 2 3 3 2 2 2 3 2 4" xfId="27267"/>
    <cellStyle name="Note 2 3 3 2 2 2 3 2 5" xfId="30618"/>
    <cellStyle name="Note 2 3 3 2 2 2 3 3" xfId="6070"/>
    <cellStyle name="Note 2 3 3 2 2 2 3 3 2" xfId="11960"/>
    <cellStyle name="Note 2 3 3 2 2 2 3 3 2 2" xfId="23899"/>
    <cellStyle name="Note 2 3 3 2 2 2 3 3 2 3" xfId="32951"/>
    <cellStyle name="Note 2 3 3 2 2 2 3 3 2 4" xfId="36849"/>
    <cellStyle name="Note 2 3 3 2 2 2 3 3 3" xfId="18009"/>
    <cellStyle name="Note 2 3 3 2 2 2 3 3 4" xfId="28371"/>
    <cellStyle name="Note 2 3 3 2 2 2 3 3 5" xfId="33561"/>
    <cellStyle name="Note 2 3 3 2 2 2 3 4" xfId="8380"/>
    <cellStyle name="Note 2 3 3 2 2 2 3 4 2" xfId="20319"/>
    <cellStyle name="Note 2 3 3 2 2 2 3 4 3" xfId="30025"/>
    <cellStyle name="Note 2 3 3 2 2 2 3 4 4" xfId="34569"/>
    <cellStyle name="Note 2 3 3 2 2 2 3 5" xfId="14429"/>
    <cellStyle name="Note 2 3 3 2 2 2 3 6" xfId="25447"/>
    <cellStyle name="Note 2 3 3 2 2 2 3 7" xfId="30872"/>
    <cellStyle name="Note 2 3 3 2 2 2 4" xfId="4111"/>
    <cellStyle name="Note 2 3 3 2 2 2 4 2" xfId="10001"/>
    <cellStyle name="Note 2 3 3 2 2 2 4 2 2" xfId="21940"/>
    <cellStyle name="Note 2 3 3 2 2 2 4 2 3" xfId="31007"/>
    <cellStyle name="Note 2 3 3 2 2 2 4 2 4" xfId="34905"/>
    <cellStyle name="Note 2 3 3 2 2 2 4 3" xfId="16050"/>
    <cellStyle name="Note 2 3 3 2 2 2 4 4" xfId="26427"/>
    <cellStyle name="Note 2 3 3 2 2 2 4 5" xfId="24597"/>
    <cellStyle name="Note 2 3 3 2 2 2 5" xfId="5230"/>
    <cellStyle name="Note 2 3 3 2 2 2 5 2" xfId="11120"/>
    <cellStyle name="Note 2 3 3 2 2 2 5 2 2" xfId="23059"/>
    <cellStyle name="Note 2 3 3 2 2 2 5 2 3" xfId="32111"/>
    <cellStyle name="Note 2 3 3 2 2 2 5 2 4" xfId="36009"/>
    <cellStyle name="Note 2 3 3 2 2 2 5 3" xfId="17169"/>
    <cellStyle name="Note 2 3 3 2 2 2 5 4" xfId="27531"/>
    <cellStyle name="Note 2 3 3 2 2 2 5 5" xfId="28502"/>
    <cellStyle name="Note 2 3 3 2 2 2 6" xfId="13574"/>
    <cellStyle name="Note 2 3 3 2 2 3" xfId="1958"/>
    <cellStyle name="Note 2 3 3 2 2 3 2" xfId="4434"/>
    <cellStyle name="Note 2 3 3 2 2 3 2 2" xfId="10324"/>
    <cellStyle name="Note 2 3 3 2 2 3 2 2 2" xfId="22263"/>
    <cellStyle name="Note 2 3 3 2 2 3 2 2 3" xfId="31316"/>
    <cellStyle name="Note 2 3 3 2 2 3 2 2 4" xfId="35214"/>
    <cellStyle name="Note 2 3 3 2 2 3 2 3" xfId="16373"/>
    <cellStyle name="Note 2 3 3 2 2 3 2 4" xfId="26736"/>
    <cellStyle name="Note 2 3 3 2 2 3 2 5" xfId="24561"/>
    <cellStyle name="Note 2 3 3 2 2 3 3" xfId="5539"/>
    <cellStyle name="Note 2 3 3 2 2 3 3 2" xfId="11429"/>
    <cellStyle name="Note 2 3 3 2 2 3 3 2 2" xfId="23368"/>
    <cellStyle name="Note 2 3 3 2 2 3 3 2 3" xfId="32420"/>
    <cellStyle name="Note 2 3 3 2 2 3 3 2 4" xfId="36318"/>
    <cellStyle name="Note 2 3 3 2 2 3 3 3" xfId="17478"/>
    <cellStyle name="Note 2 3 3 2 2 3 3 4" xfId="27840"/>
    <cellStyle name="Note 2 3 3 2 2 3 3 5" xfId="30655"/>
    <cellStyle name="Note 2 3 3 2 2 3 4" xfId="7848"/>
    <cellStyle name="Note 2 3 3 2 2 3 4 2" xfId="19787"/>
    <cellStyle name="Note 2 3 3 2 2 3 4 3" xfId="29494"/>
    <cellStyle name="Note 2 3 3 2 2 3 4 4" xfId="34038"/>
    <cellStyle name="Note 2 3 3 2 2 3 5" xfId="13897"/>
    <cellStyle name="Note 2 3 3 2 2 3 6" xfId="24916"/>
    <cellStyle name="Note 2 3 3 2 2 3 7" xfId="12140"/>
    <cellStyle name="Note 2 3 3 2 2 4" xfId="1848"/>
    <cellStyle name="Note 2 3 3 2 2 4 2" xfId="4324"/>
    <cellStyle name="Note 2 3 3 2 2 4 2 2" xfId="10214"/>
    <cellStyle name="Note 2 3 3 2 2 4 2 2 2" xfId="22153"/>
    <cellStyle name="Note 2 3 3 2 2 4 2 2 3" xfId="31206"/>
    <cellStyle name="Note 2 3 3 2 2 4 2 2 4" xfId="35104"/>
    <cellStyle name="Note 2 3 3 2 2 4 2 3" xfId="16263"/>
    <cellStyle name="Note 2 3 3 2 2 4 2 4" xfId="26626"/>
    <cellStyle name="Note 2 3 3 2 2 4 2 5" xfId="24154"/>
    <cellStyle name="Note 2 3 3 2 2 4 3" xfId="5429"/>
    <cellStyle name="Note 2 3 3 2 2 4 3 2" xfId="11319"/>
    <cellStyle name="Note 2 3 3 2 2 4 3 2 2" xfId="23258"/>
    <cellStyle name="Note 2 3 3 2 2 4 3 2 3" xfId="32310"/>
    <cellStyle name="Note 2 3 3 2 2 4 3 2 4" xfId="36208"/>
    <cellStyle name="Note 2 3 3 2 2 4 3 3" xfId="17368"/>
    <cellStyle name="Note 2 3 3 2 2 4 3 4" xfId="27730"/>
    <cellStyle name="Note 2 3 3 2 2 4 3 5" xfId="26091"/>
    <cellStyle name="Note 2 3 3 2 2 4 4" xfId="7738"/>
    <cellStyle name="Note 2 3 3 2 2 4 4 2" xfId="19677"/>
    <cellStyle name="Note 2 3 3 2 2 4 4 3" xfId="29384"/>
    <cellStyle name="Note 2 3 3 2 2 4 4 4" xfId="33928"/>
    <cellStyle name="Note 2 3 3 2 2 4 5" xfId="13787"/>
    <cellStyle name="Note 2 3 3 2 2 4 6" xfId="24806"/>
    <cellStyle name="Note 2 3 3 2 2 4 7" xfId="30361"/>
    <cellStyle name="Note 2 3 3 2 2 5" xfId="2189"/>
    <cellStyle name="Note 2 3 3 2 2 5 2" xfId="4665"/>
    <cellStyle name="Note 2 3 3 2 2 5 2 2" xfId="10555"/>
    <cellStyle name="Note 2 3 3 2 2 5 2 2 2" xfId="22494"/>
    <cellStyle name="Note 2 3 3 2 2 5 2 2 3" xfId="31546"/>
    <cellStyle name="Note 2 3 3 2 2 5 2 2 4" xfId="35444"/>
    <cellStyle name="Note 2 3 3 2 2 5 2 3" xfId="16604"/>
    <cellStyle name="Note 2 3 3 2 2 5 2 4" xfId="26966"/>
    <cellStyle name="Note 2 3 3 2 2 5 2 5" xfId="28963"/>
    <cellStyle name="Note 2 3 3 2 2 5 3" xfId="5769"/>
    <cellStyle name="Note 2 3 3 2 2 5 3 2" xfId="11659"/>
    <cellStyle name="Note 2 3 3 2 2 5 3 2 2" xfId="23598"/>
    <cellStyle name="Note 2 3 3 2 2 5 3 2 3" xfId="32650"/>
    <cellStyle name="Note 2 3 3 2 2 5 3 2 4" xfId="36548"/>
    <cellStyle name="Note 2 3 3 2 2 5 3 3" xfId="17708"/>
    <cellStyle name="Note 2 3 3 2 2 5 3 4" xfId="28070"/>
    <cellStyle name="Note 2 3 3 2 2 5 3 5" xfId="33260"/>
    <cellStyle name="Note 2 3 3 2 2 5 4" xfId="8079"/>
    <cellStyle name="Note 2 3 3 2 2 5 4 2" xfId="20018"/>
    <cellStyle name="Note 2 3 3 2 2 5 4 3" xfId="29724"/>
    <cellStyle name="Note 2 3 3 2 2 5 4 4" xfId="34268"/>
    <cellStyle name="Note 2 3 3 2 2 5 5" xfId="14128"/>
    <cellStyle name="Note 2 3 3 2 2 5 6" xfId="25146"/>
    <cellStyle name="Note 2 3 3 2 2 5 7" xfId="29256"/>
    <cellStyle name="Note 2 3 3 2 2 6" xfId="3185"/>
    <cellStyle name="Note 2 3 3 2 2 6 2" xfId="9075"/>
    <cellStyle name="Note 2 3 3 2 2 6 2 2" xfId="21014"/>
    <cellStyle name="Note 2 3 3 2 2 6 2 3" xfId="30480"/>
    <cellStyle name="Note 2 3 3 2 2 6 2 4" xfId="34808"/>
    <cellStyle name="Note 2 3 3 2 2 6 3" xfId="15124"/>
    <cellStyle name="Note 2 3 3 2 2 6 4" xfId="25900"/>
    <cellStyle name="Note 2 3 3 2 2 6 5" xfId="30840"/>
    <cellStyle name="Note 2 3 3 2 2 7" xfId="5133"/>
    <cellStyle name="Note 2 3 3 2 2 7 2" xfId="11023"/>
    <cellStyle name="Note 2 3 3 2 2 7 2 2" xfId="22962"/>
    <cellStyle name="Note 2 3 3 2 2 7 2 3" xfId="32014"/>
    <cellStyle name="Note 2 3 3 2 2 7 2 4" xfId="35912"/>
    <cellStyle name="Note 2 3 3 2 2 7 3" xfId="17072"/>
    <cellStyle name="Note 2 3 3 2 2 7 4" xfId="27434"/>
    <cellStyle name="Note 2 3 3 2 2 7 5" xfId="28652"/>
    <cellStyle name="Note 2 3 3 2 2 8" xfId="6767"/>
    <cellStyle name="Note 2 3 3 2 2 8 2" xfId="18706"/>
    <cellStyle name="Note 2 3 3 2 2 8 3" xfId="28829"/>
    <cellStyle name="Note 2 3 3 2 2 8 4" xfId="33800"/>
    <cellStyle name="Note 2 3 3 2 2 9" xfId="12648"/>
    <cellStyle name="Note 2 3 3 2 3" xfId="1634"/>
    <cellStyle name="Note 2 3 3 2 3 2" xfId="2240"/>
    <cellStyle name="Note 2 3 3 2 3 2 2" xfId="4716"/>
    <cellStyle name="Note 2 3 3 2 3 2 2 2" xfId="10606"/>
    <cellStyle name="Note 2 3 3 2 3 2 2 2 2" xfId="22545"/>
    <cellStyle name="Note 2 3 3 2 3 2 2 2 3" xfId="31597"/>
    <cellStyle name="Note 2 3 3 2 3 2 2 2 4" xfId="35495"/>
    <cellStyle name="Note 2 3 3 2 3 2 2 3" xfId="16655"/>
    <cellStyle name="Note 2 3 3 2 3 2 2 4" xfId="27017"/>
    <cellStyle name="Note 2 3 3 2 3 2 2 5" xfId="29106"/>
    <cellStyle name="Note 2 3 3 2 3 2 3" xfId="5820"/>
    <cellStyle name="Note 2 3 3 2 3 2 3 2" xfId="11710"/>
    <cellStyle name="Note 2 3 3 2 3 2 3 2 2" xfId="23649"/>
    <cellStyle name="Note 2 3 3 2 3 2 3 2 3" xfId="32701"/>
    <cellStyle name="Note 2 3 3 2 3 2 3 2 4" xfId="36599"/>
    <cellStyle name="Note 2 3 3 2 3 2 3 3" xfId="17759"/>
    <cellStyle name="Note 2 3 3 2 3 2 3 4" xfId="28121"/>
    <cellStyle name="Note 2 3 3 2 3 2 3 5" xfId="33311"/>
    <cellStyle name="Note 2 3 3 2 3 2 4" xfId="8130"/>
    <cellStyle name="Note 2 3 3 2 3 2 4 2" xfId="20069"/>
    <cellStyle name="Note 2 3 3 2 3 2 4 3" xfId="29775"/>
    <cellStyle name="Note 2 3 3 2 3 2 4 4" xfId="34319"/>
    <cellStyle name="Note 2 3 3 2 3 2 5" xfId="14179"/>
    <cellStyle name="Note 2 3 3 2 3 2 6" xfId="25197"/>
    <cellStyle name="Note 2 3 3 2 3 2 7" xfId="24671"/>
    <cellStyle name="Note 2 3 3 2 3 3" xfId="2489"/>
    <cellStyle name="Note 2 3 3 2 3 3 2" xfId="4965"/>
    <cellStyle name="Note 2 3 3 2 3 3 2 2" xfId="10855"/>
    <cellStyle name="Note 2 3 3 2 3 3 2 2 2" xfId="22794"/>
    <cellStyle name="Note 2 3 3 2 3 3 2 2 3" xfId="31846"/>
    <cellStyle name="Note 2 3 3 2 3 3 2 2 4" xfId="35744"/>
    <cellStyle name="Note 2 3 3 2 3 3 2 3" xfId="16904"/>
    <cellStyle name="Note 2 3 3 2 3 3 2 4" xfId="27266"/>
    <cellStyle name="Note 2 3 3 2 3 3 2 5" xfId="28969"/>
    <cellStyle name="Note 2 3 3 2 3 3 3" xfId="6069"/>
    <cellStyle name="Note 2 3 3 2 3 3 3 2" xfId="11959"/>
    <cellStyle name="Note 2 3 3 2 3 3 3 2 2" xfId="23898"/>
    <cellStyle name="Note 2 3 3 2 3 3 3 2 3" xfId="32950"/>
    <cellStyle name="Note 2 3 3 2 3 3 3 2 4" xfId="36848"/>
    <cellStyle name="Note 2 3 3 2 3 3 3 3" xfId="18008"/>
    <cellStyle name="Note 2 3 3 2 3 3 3 4" xfId="28370"/>
    <cellStyle name="Note 2 3 3 2 3 3 3 5" xfId="33560"/>
    <cellStyle name="Note 2 3 3 2 3 3 4" xfId="8379"/>
    <cellStyle name="Note 2 3 3 2 3 3 4 2" xfId="20318"/>
    <cellStyle name="Note 2 3 3 2 3 3 4 3" xfId="30024"/>
    <cellStyle name="Note 2 3 3 2 3 3 4 4" xfId="34568"/>
    <cellStyle name="Note 2 3 3 2 3 3 5" xfId="14428"/>
    <cellStyle name="Note 2 3 3 2 3 3 6" xfId="25446"/>
    <cellStyle name="Note 2 3 3 2 3 3 7" xfId="29219"/>
    <cellStyle name="Note 2 3 3 2 3 4" xfId="4110"/>
    <cellStyle name="Note 2 3 3 2 3 4 2" xfId="10000"/>
    <cellStyle name="Note 2 3 3 2 3 4 2 2" xfId="21939"/>
    <cellStyle name="Note 2 3 3 2 3 4 2 3" xfId="31006"/>
    <cellStyle name="Note 2 3 3 2 3 4 2 4" xfId="34904"/>
    <cellStyle name="Note 2 3 3 2 3 4 3" xfId="16049"/>
    <cellStyle name="Note 2 3 3 2 3 4 4" xfId="26426"/>
    <cellStyle name="Note 2 3 3 2 3 4 5" xfId="26250"/>
    <cellStyle name="Note 2 3 3 2 3 5" xfId="5229"/>
    <cellStyle name="Note 2 3 3 2 3 5 2" xfId="11119"/>
    <cellStyle name="Note 2 3 3 2 3 5 2 2" xfId="23058"/>
    <cellStyle name="Note 2 3 3 2 3 5 2 3" xfId="32110"/>
    <cellStyle name="Note 2 3 3 2 3 5 2 4" xfId="36008"/>
    <cellStyle name="Note 2 3 3 2 3 5 3" xfId="17168"/>
    <cellStyle name="Note 2 3 3 2 3 5 4" xfId="27530"/>
    <cellStyle name="Note 2 3 3 2 3 5 5" xfId="12187"/>
    <cellStyle name="Note 2 3 3 2 3 6" xfId="13573"/>
    <cellStyle name="Note 2 3 3 2 4" xfId="1901"/>
    <cellStyle name="Note 2 3 3 2 4 2" xfId="4377"/>
    <cellStyle name="Note 2 3 3 2 4 2 2" xfId="10267"/>
    <cellStyle name="Note 2 3 3 2 4 2 2 2" xfId="22206"/>
    <cellStyle name="Note 2 3 3 2 4 2 2 3" xfId="31259"/>
    <cellStyle name="Note 2 3 3 2 4 2 2 4" xfId="35157"/>
    <cellStyle name="Note 2 3 3 2 4 2 3" xfId="16316"/>
    <cellStyle name="Note 2 3 3 2 4 2 4" xfId="26679"/>
    <cellStyle name="Note 2 3 3 2 4 2 5" xfId="29146"/>
    <cellStyle name="Note 2 3 3 2 4 3" xfId="5482"/>
    <cellStyle name="Note 2 3 3 2 4 3 2" xfId="11372"/>
    <cellStyle name="Note 2 3 3 2 4 3 2 2" xfId="23311"/>
    <cellStyle name="Note 2 3 3 2 4 3 2 3" xfId="32363"/>
    <cellStyle name="Note 2 3 3 2 4 3 2 4" xfId="36261"/>
    <cellStyle name="Note 2 3 3 2 4 3 3" xfId="17421"/>
    <cellStyle name="Note 2 3 3 2 4 3 4" xfId="27783"/>
    <cellStyle name="Note 2 3 3 2 4 3 5" xfId="25766"/>
    <cellStyle name="Note 2 3 3 2 4 4" xfId="7791"/>
    <cellStyle name="Note 2 3 3 2 4 4 2" xfId="19730"/>
    <cellStyle name="Note 2 3 3 2 4 4 3" xfId="29437"/>
    <cellStyle name="Note 2 3 3 2 4 4 4" xfId="33981"/>
    <cellStyle name="Note 2 3 3 2 4 5" xfId="13840"/>
    <cellStyle name="Note 2 3 3 2 4 6" xfId="24859"/>
    <cellStyle name="Note 2 3 3 2 4 7" xfId="28927"/>
    <cellStyle name="Note 2 3 3 2 5" xfId="2407"/>
    <cellStyle name="Note 2 3 3 2 5 2" xfId="4883"/>
    <cellStyle name="Note 2 3 3 2 5 2 2" xfId="10773"/>
    <cellStyle name="Note 2 3 3 2 5 2 2 2" xfId="22712"/>
    <cellStyle name="Note 2 3 3 2 5 2 2 3" xfId="31764"/>
    <cellStyle name="Note 2 3 3 2 5 2 2 4" xfId="35662"/>
    <cellStyle name="Note 2 3 3 2 5 2 3" xfId="16822"/>
    <cellStyle name="Note 2 3 3 2 5 2 4" xfId="27184"/>
    <cellStyle name="Note 2 3 3 2 5 2 5" xfId="29085"/>
    <cellStyle name="Note 2 3 3 2 5 3" xfId="5987"/>
    <cellStyle name="Note 2 3 3 2 5 3 2" xfId="11877"/>
    <cellStyle name="Note 2 3 3 2 5 3 2 2" xfId="23816"/>
    <cellStyle name="Note 2 3 3 2 5 3 2 3" xfId="32868"/>
    <cellStyle name="Note 2 3 3 2 5 3 2 4" xfId="36766"/>
    <cellStyle name="Note 2 3 3 2 5 3 3" xfId="17926"/>
    <cellStyle name="Note 2 3 3 2 5 3 4" xfId="28288"/>
    <cellStyle name="Note 2 3 3 2 5 3 5" xfId="33478"/>
    <cellStyle name="Note 2 3 3 2 5 4" xfId="8297"/>
    <cellStyle name="Note 2 3 3 2 5 4 2" xfId="20236"/>
    <cellStyle name="Note 2 3 3 2 5 4 3" xfId="29942"/>
    <cellStyle name="Note 2 3 3 2 5 4 4" xfId="34486"/>
    <cellStyle name="Note 2 3 3 2 5 5" xfId="14346"/>
    <cellStyle name="Note 2 3 3 2 5 6" xfId="25364"/>
    <cellStyle name="Note 2 3 3 2 5 7" xfId="25964"/>
    <cellStyle name="Note 2 3 3 2 6" xfId="1855"/>
    <cellStyle name="Note 2 3 3 2 6 2" xfId="4331"/>
    <cellStyle name="Note 2 3 3 2 6 2 2" xfId="10221"/>
    <cellStyle name="Note 2 3 3 2 6 2 2 2" xfId="22160"/>
    <cellStyle name="Note 2 3 3 2 6 2 2 3" xfId="31213"/>
    <cellStyle name="Note 2 3 3 2 6 2 2 4" xfId="35111"/>
    <cellStyle name="Note 2 3 3 2 6 2 3" xfId="16270"/>
    <cellStyle name="Note 2 3 3 2 6 2 4" xfId="26633"/>
    <cellStyle name="Note 2 3 3 2 6 2 5" xfId="26224"/>
    <cellStyle name="Note 2 3 3 2 6 3" xfId="5436"/>
    <cellStyle name="Note 2 3 3 2 6 3 2" xfId="11326"/>
    <cellStyle name="Note 2 3 3 2 6 3 2 2" xfId="23265"/>
    <cellStyle name="Note 2 3 3 2 6 3 2 3" xfId="32317"/>
    <cellStyle name="Note 2 3 3 2 6 3 2 4" xfId="36215"/>
    <cellStyle name="Note 2 3 3 2 6 3 3" xfId="17375"/>
    <cellStyle name="Note 2 3 3 2 6 3 4" xfId="27737"/>
    <cellStyle name="Note 2 3 3 2 6 3 5" xfId="25586"/>
    <cellStyle name="Note 2 3 3 2 6 4" xfId="7745"/>
    <cellStyle name="Note 2 3 3 2 6 4 2" xfId="19684"/>
    <cellStyle name="Note 2 3 3 2 6 4 3" xfId="29391"/>
    <cellStyle name="Note 2 3 3 2 6 4 4" xfId="33935"/>
    <cellStyle name="Note 2 3 3 2 6 5" xfId="13794"/>
    <cellStyle name="Note 2 3 3 2 6 6" xfId="24813"/>
    <cellStyle name="Note 2 3 3 2 6 7" xfId="30602"/>
    <cellStyle name="Note 2 3 3 2 7" xfId="2779"/>
    <cellStyle name="Note 2 3 3 2 7 2" xfId="8669"/>
    <cellStyle name="Note 2 3 3 2 7 2 2" xfId="20608"/>
    <cellStyle name="Note 2 3 3 2 7 2 3" xfId="30239"/>
    <cellStyle name="Note 2 3 3 2 7 2 4" xfId="34729"/>
    <cellStyle name="Note 2 3 3 2 7 3" xfId="14718"/>
    <cellStyle name="Note 2 3 3 2 7 4" xfId="25659"/>
    <cellStyle name="Note 2 3 3 2 7 5" xfId="30365"/>
    <cellStyle name="Note 2 3 3 2 8" xfId="6361"/>
    <cellStyle name="Note 2 3 3 2 8 2" xfId="18300"/>
    <cellStyle name="Note 2 3 3 2 8 3" xfId="28585"/>
    <cellStyle name="Note 2 3 3 2 8 4" xfId="33721"/>
    <cellStyle name="Note 2 3 3 3" xfId="302"/>
    <cellStyle name="Note 2 3 3 3 2" xfId="778"/>
    <cellStyle name="Note 2 3 3 3 2 10" xfId="24287"/>
    <cellStyle name="Note 2 3 3 3 2 11" xfId="30163"/>
    <cellStyle name="Note 2 3 3 3 2 2" xfId="1637"/>
    <cellStyle name="Note 2 3 3 3 2 2 2" xfId="2243"/>
    <cellStyle name="Note 2 3 3 3 2 2 2 2" xfId="4719"/>
    <cellStyle name="Note 2 3 3 3 2 2 2 2 2" xfId="10609"/>
    <cellStyle name="Note 2 3 3 3 2 2 2 2 2 2" xfId="22548"/>
    <cellStyle name="Note 2 3 3 3 2 2 2 2 2 3" xfId="31600"/>
    <cellStyle name="Note 2 3 3 3 2 2 2 2 2 4" xfId="35498"/>
    <cellStyle name="Note 2 3 3 3 2 2 2 2 3" xfId="16658"/>
    <cellStyle name="Note 2 3 3 3 2 2 2 2 4" xfId="27020"/>
    <cellStyle name="Note 2 3 3 3 2 2 2 2 5" xfId="24525"/>
    <cellStyle name="Note 2 3 3 3 2 2 2 3" xfId="5823"/>
    <cellStyle name="Note 2 3 3 3 2 2 2 3 2" xfId="11713"/>
    <cellStyle name="Note 2 3 3 3 2 2 2 3 2 2" xfId="23652"/>
    <cellStyle name="Note 2 3 3 3 2 2 2 3 2 3" xfId="32704"/>
    <cellStyle name="Note 2 3 3 3 2 2 2 3 2 4" xfId="36602"/>
    <cellStyle name="Note 2 3 3 3 2 2 2 3 3" xfId="17762"/>
    <cellStyle name="Note 2 3 3 3 2 2 2 3 4" xfId="28124"/>
    <cellStyle name="Note 2 3 3 3 2 2 2 3 5" xfId="33314"/>
    <cellStyle name="Note 2 3 3 3 2 2 2 4" xfId="8133"/>
    <cellStyle name="Note 2 3 3 3 2 2 2 4 2" xfId="20072"/>
    <cellStyle name="Note 2 3 3 3 2 2 2 4 3" xfId="29778"/>
    <cellStyle name="Note 2 3 3 3 2 2 2 4 4" xfId="34322"/>
    <cellStyle name="Note 2 3 3 3 2 2 2 5" xfId="14182"/>
    <cellStyle name="Note 2 3 3 3 2 2 2 6" xfId="25200"/>
    <cellStyle name="Note 2 3 3 3 2 2 2 7" xfId="30319"/>
    <cellStyle name="Note 2 3 3 3 2 2 3" xfId="2492"/>
    <cellStyle name="Note 2 3 3 3 2 2 3 2" xfId="4968"/>
    <cellStyle name="Note 2 3 3 3 2 2 3 2 2" xfId="10858"/>
    <cellStyle name="Note 2 3 3 3 2 2 3 2 2 2" xfId="22797"/>
    <cellStyle name="Note 2 3 3 3 2 2 3 2 2 3" xfId="31849"/>
    <cellStyle name="Note 2 3 3 3 2 2 3 2 2 4" xfId="35747"/>
    <cellStyle name="Note 2 3 3 3 2 2 3 2 3" xfId="16907"/>
    <cellStyle name="Note 2 3 3 3 2 2 3 2 4" xfId="27269"/>
    <cellStyle name="Note 2 3 3 3 2 2 3 2 5" xfId="29075"/>
    <cellStyle name="Note 2 3 3 3 2 2 3 3" xfId="6072"/>
    <cellStyle name="Note 2 3 3 3 2 2 3 3 2" xfId="11962"/>
    <cellStyle name="Note 2 3 3 3 2 2 3 3 2 2" xfId="23901"/>
    <cellStyle name="Note 2 3 3 3 2 2 3 3 2 3" xfId="32953"/>
    <cellStyle name="Note 2 3 3 3 2 2 3 3 2 4" xfId="36851"/>
    <cellStyle name="Note 2 3 3 3 2 2 3 3 3" xfId="18011"/>
    <cellStyle name="Note 2 3 3 3 2 2 3 3 4" xfId="28373"/>
    <cellStyle name="Note 2 3 3 3 2 2 3 3 5" xfId="33563"/>
    <cellStyle name="Note 2 3 3 3 2 2 3 4" xfId="8382"/>
    <cellStyle name="Note 2 3 3 3 2 2 3 4 2" xfId="20321"/>
    <cellStyle name="Note 2 3 3 3 2 2 3 4 3" xfId="30027"/>
    <cellStyle name="Note 2 3 3 3 2 2 3 4 4" xfId="34571"/>
    <cellStyle name="Note 2 3 3 3 2 2 3 5" xfId="14431"/>
    <cellStyle name="Note 2 3 3 3 2 2 3 6" xfId="25449"/>
    <cellStyle name="Note 2 3 3 3 2 2 3 7" xfId="24640"/>
    <cellStyle name="Note 2 3 3 3 2 2 4" xfId="4113"/>
    <cellStyle name="Note 2 3 3 3 2 2 4 2" xfId="10003"/>
    <cellStyle name="Note 2 3 3 3 2 2 4 2 2" xfId="21942"/>
    <cellStyle name="Note 2 3 3 3 2 2 4 2 3" xfId="31009"/>
    <cellStyle name="Note 2 3 3 3 2 2 4 2 4" xfId="34907"/>
    <cellStyle name="Note 2 3 3 3 2 2 4 3" xfId="16052"/>
    <cellStyle name="Note 2 3 3 3 2 2 4 4" xfId="26429"/>
    <cellStyle name="Note 2 3 3 3 2 2 4 5" xfId="30576"/>
    <cellStyle name="Note 2 3 3 3 2 2 5" xfId="5232"/>
    <cellStyle name="Note 2 3 3 3 2 2 5 2" xfId="11122"/>
    <cellStyle name="Note 2 3 3 3 2 2 5 2 2" xfId="23061"/>
    <cellStyle name="Note 2 3 3 3 2 2 5 2 3" xfId="32113"/>
    <cellStyle name="Note 2 3 3 3 2 2 5 2 4" xfId="36011"/>
    <cellStyle name="Note 2 3 3 3 2 2 5 3" xfId="17171"/>
    <cellStyle name="Note 2 3 3 3 2 2 5 4" xfId="27533"/>
    <cellStyle name="Note 2 3 3 3 2 2 5 5" xfId="25578"/>
    <cellStyle name="Note 2 3 3 3 2 2 6" xfId="13576"/>
    <cellStyle name="Note 2 3 3 3 2 3" xfId="1994"/>
    <cellStyle name="Note 2 3 3 3 2 3 2" xfId="4470"/>
    <cellStyle name="Note 2 3 3 3 2 3 2 2" xfId="10360"/>
    <cellStyle name="Note 2 3 3 3 2 3 2 2 2" xfId="22299"/>
    <cellStyle name="Note 2 3 3 3 2 3 2 2 3" xfId="31352"/>
    <cellStyle name="Note 2 3 3 3 2 3 2 2 4" xfId="35250"/>
    <cellStyle name="Note 2 3 3 3 2 3 2 3" xfId="16409"/>
    <cellStyle name="Note 2 3 3 3 2 3 2 4" xfId="26772"/>
    <cellStyle name="Note 2 3 3 3 2 3 2 5" xfId="30244"/>
    <cellStyle name="Note 2 3 3 3 2 3 3" xfId="5575"/>
    <cellStyle name="Note 2 3 3 3 2 3 3 2" xfId="11465"/>
    <cellStyle name="Note 2 3 3 3 2 3 3 2 2" xfId="23404"/>
    <cellStyle name="Note 2 3 3 3 2 3 3 2 3" xfId="32456"/>
    <cellStyle name="Note 2 3 3 3 2 3 3 2 4" xfId="36354"/>
    <cellStyle name="Note 2 3 3 3 2 3 3 3" xfId="17514"/>
    <cellStyle name="Note 2 3 3 3 2 3 3 4" xfId="27876"/>
    <cellStyle name="Note 2 3 3 3 2 3 3 5" xfId="25804"/>
    <cellStyle name="Note 2 3 3 3 2 3 4" xfId="7884"/>
    <cellStyle name="Note 2 3 3 3 2 3 4 2" xfId="19823"/>
    <cellStyle name="Note 2 3 3 3 2 3 4 3" xfId="29530"/>
    <cellStyle name="Note 2 3 3 3 2 3 4 4" xfId="34074"/>
    <cellStyle name="Note 2 3 3 3 2 3 5" xfId="13933"/>
    <cellStyle name="Note 2 3 3 3 2 3 6" xfId="24952"/>
    <cellStyle name="Note 2 3 3 3 2 3 7" xfId="30930"/>
    <cellStyle name="Note 2 3 3 3 2 4" xfId="2039"/>
    <cellStyle name="Note 2 3 3 3 2 4 2" xfId="4515"/>
    <cellStyle name="Note 2 3 3 3 2 4 2 2" xfId="10405"/>
    <cellStyle name="Note 2 3 3 3 2 4 2 2 2" xfId="22344"/>
    <cellStyle name="Note 2 3 3 3 2 4 2 2 3" xfId="31397"/>
    <cellStyle name="Note 2 3 3 3 2 4 2 2 4" xfId="35295"/>
    <cellStyle name="Note 2 3 3 3 2 4 2 3" xfId="16454"/>
    <cellStyle name="Note 2 3 3 3 2 4 2 4" xfId="26817"/>
    <cellStyle name="Note 2 3 3 3 2 4 2 5" xfId="24317"/>
    <cellStyle name="Note 2 3 3 3 2 4 3" xfId="5620"/>
    <cellStyle name="Note 2 3 3 3 2 4 3 2" xfId="11510"/>
    <cellStyle name="Note 2 3 3 3 2 4 3 2 2" xfId="23449"/>
    <cellStyle name="Note 2 3 3 3 2 4 3 2 3" xfId="32501"/>
    <cellStyle name="Note 2 3 3 3 2 4 3 2 4" xfId="36399"/>
    <cellStyle name="Note 2 3 3 3 2 4 3 3" xfId="17559"/>
    <cellStyle name="Note 2 3 3 3 2 4 3 4" xfId="27921"/>
    <cellStyle name="Note 2 3 3 3 2 4 3 5" xfId="33111"/>
    <cellStyle name="Note 2 3 3 3 2 4 4" xfId="7929"/>
    <cellStyle name="Note 2 3 3 3 2 4 4 2" xfId="19868"/>
    <cellStyle name="Note 2 3 3 3 2 4 4 3" xfId="29575"/>
    <cellStyle name="Note 2 3 3 3 2 4 4 4" xfId="34119"/>
    <cellStyle name="Note 2 3 3 3 2 4 5" xfId="13978"/>
    <cellStyle name="Note 2 3 3 3 2 4 6" xfId="24997"/>
    <cellStyle name="Note 2 3 3 3 2 4 7" xfId="25746"/>
    <cellStyle name="Note 2 3 3 3 2 5" xfId="1943"/>
    <cellStyle name="Note 2 3 3 3 2 5 2" xfId="4419"/>
    <cellStyle name="Note 2 3 3 3 2 5 2 2" xfId="10309"/>
    <cellStyle name="Note 2 3 3 3 2 5 2 2 2" xfId="22248"/>
    <cellStyle name="Note 2 3 3 3 2 5 2 2 3" xfId="31301"/>
    <cellStyle name="Note 2 3 3 3 2 5 2 2 4" xfId="35199"/>
    <cellStyle name="Note 2 3 3 3 2 5 2 3" xfId="16358"/>
    <cellStyle name="Note 2 3 3 3 2 5 2 4" xfId="26721"/>
    <cellStyle name="Note 2 3 3 3 2 5 2 5" xfId="24562"/>
    <cellStyle name="Note 2 3 3 3 2 5 3" xfId="5524"/>
    <cellStyle name="Note 2 3 3 3 2 5 3 2" xfId="11414"/>
    <cellStyle name="Note 2 3 3 3 2 5 3 2 2" xfId="23353"/>
    <cellStyle name="Note 2 3 3 3 2 5 3 2 3" xfId="32405"/>
    <cellStyle name="Note 2 3 3 3 2 5 3 2 4" xfId="36303"/>
    <cellStyle name="Note 2 3 3 3 2 5 3 3" xfId="17463"/>
    <cellStyle name="Note 2 3 3 3 2 5 3 4" xfId="27825"/>
    <cellStyle name="Note 2 3 3 3 2 5 3 5" xfId="26080"/>
    <cellStyle name="Note 2 3 3 3 2 5 4" xfId="7833"/>
    <cellStyle name="Note 2 3 3 3 2 5 4 2" xfId="19772"/>
    <cellStyle name="Note 2 3 3 3 2 5 4 3" xfId="29479"/>
    <cellStyle name="Note 2 3 3 3 2 5 4 4" xfId="34023"/>
    <cellStyle name="Note 2 3 3 3 2 5 5" xfId="13882"/>
    <cellStyle name="Note 2 3 3 3 2 5 6" xfId="24901"/>
    <cellStyle name="Note 2 3 3 3 2 5 7" xfId="30249"/>
    <cellStyle name="Note 2 3 3 3 2 6" xfId="3255"/>
    <cellStyle name="Note 2 3 3 3 2 6 2" xfId="9145"/>
    <cellStyle name="Note 2 3 3 3 2 6 2 2" xfId="21084"/>
    <cellStyle name="Note 2 3 3 3 2 6 2 3" xfId="30519"/>
    <cellStyle name="Note 2 3 3 3 2 6 2 4" xfId="34832"/>
    <cellStyle name="Note 2 3 3 3 2 6 3" xfId="15194"/>
    <cellStyle name="Note 2 3 3 3 2 6 4" xfId="25939"/>
    <cellStyle name="Note 2 3 3 3 2 6 5" xfId="25650"/>
    <cellStyle name="Note 2 3 3 3 2 7" xfId="5157"/>
    <cellStyle name="Note 2 3 3 3 2 7 2" xfId="11047"/>
    <cellStyle name="Note 2 3 3 3 2 7 2 2" xfId="22986"/>
    <cellStyle name="Note 2 3 3 3 2 7 2 3" xfId="32038"/>
    <cellStyle name="Note 2 3 3 3 2 7 2 4" xfId="35936"/>
    <cellStyle name="Note 2 3 3 3 2 7 3" xfId="17096"/>
    <cellStyle name="Note 2 3 3 3 2 7 4" xfId="27458"/>
    <cellStyle name="Note 2 3 3 3 2 7 5" xfId="30467"/>
    <cellStyle name="Note 2 3 3 3 2 8" xfId="6837"/>
    <cellStyle name="Note 2 3 3 3 2 8 2" xfId="18776"/>
    <cellStyle name="Note 2 3 3 3 2 8 3" xfId="28868"/>
    <cellStyle name="Note 2 3 3 3 2 8 4" xfId="33824"/>
    <cellStyle name="Note 2 3 3 3 2 9" xfId="12718"/>
    <cellStyle name="Note 2 3 3 3 3" xfId="1636"/>
    <cellStyle name="Note 2 3 3 3 3 2" xfId="2242"/>
    <cellStyle name="Note 2 3 3 3 3 2 2" xfId="4718"/>
    <cellStyle name="Note 2 3 3 3 3 2 2 2" xfId="10608"/>
    <cellStyle name="Note 2 3 3 3 3 2 2 2 2" xfId="22547"/>
    <cellStyle name="Note 2 3 3 3 3 2 2 2 3" xfId="31599"/>
    <cellStyle name="Note 2 3 3 3 3 2 2 2 4" xfId="35497"/>
    <cellStyle name="Note 2 3 3 3 3 2 2 3" xfId="16657"/>
    <cellStyle name="Note 2 3 3 3 3 2 2 4" xfId="27019"/>
    <cellStyle name="Note 2 3 3 3 3 2 2 5" xfId="26178"/>
    <cellStyle name="Note 2 3 3 3 3 2 3" xfId="5822"/>
    <cellStyle name="Note 2 3 3 3 3 2 3 2" xfId="11712"/>
    <cellStyle name="Note 2 3 3 3 3 2 3 2 2" xfId="23651"/>
    <cellStyle name="Note 2 3 3 3 3 2 3 2 3" xfId="32703"/>
    <cellStyle name="Note 2 3 3 3 3 2 3 2 4" xfId="36601"/>
    <cellStyle name="Note 2 3 3 3 3 2 3 3" xfId="17761"/>
    <cellStyle name="Note 2 3 3 3 3 2 3 4" xfId="28123"/>
    <cellStyle name="Note 2 3 3 3 3 2 3 5" xfId="33313"/>
    <cellStyle name="Note 2 3 3 3 3 2 4" xfId="8132"/>
    <cellStyle name="Note 2 3 3 3 3 2 4 2" xfId="20071"/>
    <cellStyle name="Note 2 3 3 3 3 2 4 3" xfId="29777"/>
    <cellStyle name="Note 2 3 3 3 3 2 4 4" xfId="34321"/>
    <cellStyle name="Note 2 3 3 3 3 2 5" xfId="14181"/>
    <cellStyle name="Note 2 3 3 3 3 2 6" xfId="25199"/>
    <cellStyle name="Note 2 3 3 3 3 2 7" xfId="28667"/>
    <cellStyle name="Note 2 3 3 3 3 3" xfId="2491"/>
    <cellStyle name="Note 2 3 3 3 3 3 2" xfId="4967"/>
    <cellStyle name="Note 2 3 3 3 3 3 2 2" xfId="10857"/>
    <cellStyle name="Note 2 3 3 3 3 3 2 2 2" xfId="22796"/>
    <cellStyle name="Note 2 3 3 3 3 3 2 2 3" xfId="31848"/>
    <cellStyle name="Note 2 3 3 3 3 3 2 2 4" xfId="35746"/>
    <cellStyle name="Note 2 3 3 3 3 3 2 3" xfId="16906"/>
    <cellStyle name="Note 2 3 3 3 3 3 2 4" xfId="27268"/>
    <cellStyle name="Note 2 3 3 3 3 3 2 5" xfId="26040"/>
    <cellStyle name="Note 2 3 3 3 3 3 3" xfId="6071"/>
    <cellStyle name="Note 2 3 3 3 3 3 3 2" xfId="11961"/>
    <cellStyle name="Note 2 3 3 3 3 3 3 2 2" xfId="23900"/>
    <cellStyle name="Note 2 3 3 3 3 3 3 2 3" xfId="32952"/>
    <cellStyle name="Note 2 3 3 3 3 3 3 2 4" xfId="36850"/>
    <cellStyle name="Note 2 3 3 3 3 3 3 3" xfId="18010"/>
    <cellStyle name="Note 2 3 3 3 3 3 3 4" xfId="28372"/>
    <cellStyle name="Note 2 3 3 3 3 3 3 5" xfId="33562"/>
    <cellStyle name="Note 2 3 3 3 3 3 4" xfId="8381"/>
    <cellStyle name="Note 2 3 3 3 3 3 4 2" xfId="20320"/>
    <cellStyle name="Note 2 3 3 3 3 3 4 3" xfId="30026"/>
    <cellStyle name="Note 2 3 3 3 3 3 4 4" xfId="34570"/>
    <cellStyle name="Note 2 3 3 3 3 3 5" xfId="14430"/>
    <cellStyle name="Note 2 3 3 3 3 3 6" xfId="25448"/>
    <cellStyle name="Note 2 3 3 3 3 3 7" xfId="26294"/>
    <cellStyle name="Note 2 3 3 3 3 4" xfId="4112"/>
    <cellStyle name="Note 2 3 3 3 3 4 2" xfId="10002"/>
    <cellStyle name="Note 2 3 3 3 3 4 2 2" xfId="21941"/>
    <cellStyle name="Note 2 3 3 3 3 4 2 3" xfId="31008"/>
    <cellStyle name="Note 2 3 3 3 3 4 2 4" xfId="34906"/>
    <cellStyle name="Note 2 3 3 3 3 4 3" xfId="16051"/>
    <cellStyle name="Note 2 3 3 3 3 4 4" xfId="26428"/>
    <cellStyle name="Note 2 3 3 3 3 4 5" xfId="28925"/>
    <cellStyle name="Note 2 3 3 3 3 5" xfId="5231"/>
    <cellStyle name="Note 2 3 3 3 3 5 2" xfId="11121"/>
    <cellStyle name="Note 2 3 3 3 3 5 2 2" xfId="23060"/>
    <cellStyle name="Note 2 3 3 3 3 5 2 3" xfId="32112"/>
    <cellStyle name="Note 2 3 3 3 3 5 2 4" xfId="36010"/>
    <cellStyle name="Note 2 3 3 3 3 5 3" xfId="17170"/>
    <cellStyle name="Note 2 3 3 3 3 5 4" xfId="27532"/>
    <cellStyle name="Note 2 3 3 3 3 5 5" xfId="30156"/>
    <cellStyle name="Note 2 3 3 3 3 6" xfId="13575"/>
    <cellStyle name="Note 2 3 3 3 4" xfId="2165"/>
    <cellStyle name="Note 2 3 3 3 4 2" xfId="4641"/>
    <cellStyle name="Note 2 3 3 3 4 2 2" xfId="10531"/>
    <cellStyle name="Note 2 3 3 3 4 2 2 2" xfId="22470"/>
    <cellStyle name="Note 2 3 3 3 4 2 2 3" xfId="31522"/>
    <cellStyle name="Note 2 3 3 3 4 2 2 4" xfId="35420"/>
    <cellStyle name="Note 2 3 3 3 4 2 3" xfId="16580"/>
    <cellStyle name="Note 2 3 3 3 4 2 4" xfId="26942"/>
    <cellStyle name="Note 2 3 3 3 4 2 5" xfId="12198"/>
    <cellStyle name="Note 2 3 3 3 4 3" xfId="5745"/>
    <cellStyle name="Note 2 3 3 3 4 3 2" xfId="11635"/>
    <cellStyle name="Note 2 3 3 3 4 3 2 2" xfId="23574"/>
    <cellStyle name="Note 2 3 3 3 4 3 2 3" xfId="32626"/>
    <cellStyle name="Note 2 3 3 3 4 3 2 4" xfId="36524"/>
    <cellStyle name="Note 2 3 3 3 4 3 3" xfId="17684"/>
    <cellStyle name="Note 2 3 3 3 4 3 4" xfId="28046"/>
    <cellStyle name="Note 2 3 3 3 4 3 5" xfId="33236"/>
    <cellStyle name="Note 2 3 3 3 4 4" xfId="8055"/>
    <cellStyle name="Note 2 3 3 3 4 4 2" xfId="19994"/>
    <cellStyle name="Note 2 3 3 3 4 4 3" xfId="29700"/>
    <cellStyle name="Note 2 3 3 3 4 4 4" xfId="34244"/>
    <cellStyle name="Note 2 3 3 3 4 5" xfId="14104"/>
    <cellStyle name="Note 2 3 3 3 4 6" xfId="25122"/>
    <cellStyle name="Note 2 3 3 3 4 7" xfId="25781"/>
    <cellStyle name="Note 2 3 3 3 5" xfId="2391"/>
    <cellStyle name="Note 2 3 3 3 5 2" xfId="4867"/>
    <cellStyle name="Note 2 3 3 3 5 2 2" xfId="10757"/>
    <cellStyle name="Note 2 3 3 3 5 2 2 2" xfId="22696"/>
    <cellStyle name="Note 2 3 3 3 5 2 2 3" xfId="31748"/>
    <cellStyle name="Note 2 3 3 3 5 2 2 4" xfId="35646"/>
    <cellStyle name="Note 2 3 3 3 5 2 3" xfId="16806"/>
    <cellStyle name="Note 2 3 3 3 5 2 4" xfId="27168"/>
    <cellStyle name="Note 2 3 3 3 5 2 5" xfId="25616"/>
    <cellStyle name="Note 2 3 3 3 5 3" xfId="5971"/>
    <cellStyle name="Note 2 3 3 3 5 3 2" xfId="11861"/>
    <cellStyle name="Note 2 3 3 3 5 3 2 2" xfId="23800"/>
    <cellStyle name="Note 2 3 3 3 5 3 2 3" xfId="32852"/>
    <cellStyle name="Note 2 3 3 3 5 3 2 4" xfId="36750"/>
    <cellStyle name="Note 2 3 3 3 5 3 3" xfId="17910"/>
    <cellStyle name="Note 2 3 3 3 5 3 4" xfId="28272"/>
    <cellStyle name="Note 2 3 3 3 5 3 5" xfId="33462"/>
    <cellStyle name="Note 2 3 3 3 5 4" xfId="8281"/>
    <cellStyle name="Note 2 3 3 3 5 4 2" xfId="20220"/>
    <cellStyle name="Note 2 3 3 3 5 4 3" xfId="29926"/>
    <cellStyle name="Note 2 3 3 3 5 4 4" xfId="34470"/>
    <cellStyle name="Note 2 3 3 3 5 5" xfId="14330"/>
    <cellStyle name="Note 2 3 3 3 5 6" xfId="25348"/>
    <cellStyle name="Note 2 3 3 3 5 7" xfId="30400"/>
    <cellStyle name="Note 2 3 3 3 6" xfId="1944"/>
    <cellStyle name="Note 2 3 3 3 6 2" xfId="4420"/>
    <cellStyle name="Note 2 3 3 3 6 2 2" xfId="10310"/>
    <cellStyle name="Note 2 3 3 3 6 2 2 2" xfId="22249"/>
    <cellStyle name="Note 2 3 3 3 6 2 2 3" xfId="31302"/>
    <cellStyle name="Note 2 3 3 3 6 2 2 4" xfId="35200"/>
    <cellStyle name="Note 2 3 3 3 6 2 3" xfId="16359"/>
    <cellStyle name="Note 2 3 3 3 6 2 4" xfId="26722"/>
    <cellStyle name="Note 2 3 3 3 6 2 5" xfId="24226"/>
    <cellStyle name="Note 2 3 3 3 6 3" xfId="5525"/>
    <cellStyle name="Note 2 3 3 3 6 3 2" xfId="11415"/>
    <cellStyle name="Note 2 3 3 3 6 3 2 2" xfId="23354"/>
    <cellStyle name="Note 2 3 3 3 6 3 2 3" xfId="32406"/>
    <cellStyle name="Note 2 3 3 3 6 3 2 4" xfId="36304"/>
    <cellStyle name="Note 2 3 3 3 6 3 3" xfId="17464"/>
    <cellStyle name="Note 2 3 3 3 6 3 4" xfId="27826"/>
    <cellStyle name="Note 2 3 3 3 6 3 5" xfId="24427"/>
    <cellStyle name="Note 2 3 3 3 6 4" xfId="7834"/>
    <cellStyle name="Note 2 3 3 3 6 4 2" xfId="19773"/>
    <cellStyle name="Note 2 3 3 3 6 4 3" xfId="29480"/>
    <cellStyle name="Note 2 3 3 3 6 4 4" xfId="34024"/>
    <cellStyle name="Note 2 3 3 3 6 5" xfId="13883"/>
    <cellStyle name="Note 2 3 3 3 6 6" xfId="24902"/>
    <cellStyle name="Note 2 3 3 3 6 7" xfId="25669"/>
    <cellStyle name="Note 2 3 3 3 7" xfId="2849"/>
    <cellStyle name="Note 2 3 3 3 7 2" xfId="8739"/>
    <cellStyle name="Note 2 3 3 3 7 2 2" xfId="20678"/>
    <cellStyle name="Note 2 3 3 3 7 2 3" xfId="30279"/>
    <cellStyle name="Note 2 3 3 3 7 2 4" xfId="34753"/>
    <cellStyle name="Note 2 3 3 3 7 3" xfId="14788"/>
    <cellStyle name="Note 2 3 3 3 7 4" xfId="25699"/>
    <cellStyle name="Note 2 3 3 3 7 5" xfId="30573"/>
    <cellStyle name="Note 2 3 3 3 8" xfId="6431"/>
    <cellStyle name="Note 2 3 3 3 8 2" xfId="18370"/>
    <cellStyle name="Note 2 3 3 3 8 3" xfId="28625"/>
    <cellStyle name="Note 2 3 3 3 8 4" xfId="33745"/>
    <cellStyle name="Note 2 3 3 4" xfId="597"/>
    <cellStyle name="Note 2 3 3 4 10" xfId="24188"/>
    <cellStyle name="Note 2 3 3 4 11" xfId="30204"/>
    <cellStyle name="Note 2 3 3 4 2" xfId="1638"/>
    <cellStyle name="Note 2 3 3 4 2 2" xfId="2244"/>
    <cellStyle name="Note 2 3 3 4 2 2 2" xfId="4720"/>
    <cellStyle name="Note 2 3 3 4 2 2 2 2" xfId="10610"/>
    <cellStyle name="Note 2 3 3 4 2 2 2 2 2" xfId="22549"/>
    <cellStyle name="Note 2 3 3 4 2 2 2 2 3" xfId="31601"/>
    <cellStyle name="Note 2 3 3 4 2 2 2 2 4" xfId="35499"/>
    <cellStyle name="Note 2 3 3 4 2 2 2 3" xfId="16659"/>
    <cellStyle name="Note 2 3 3 4 2 2 2 4" xfId="27021"/>
    <cellStyle name="Note 2 3 3 4 2 2 2 5" xfId="24348"/>
    <cellStyle name="Note 2 3 3 4 2 2 3" xfId="5824"/>
    <cellStyle name="Note 2 3 3 4 2 2 3 2" xfId="11714"/>
    <cellStyle name="Note 2 3 3 4 2 2 3 2 2" xfId="23653"/>
    <cellStyle name="Note 2 3 3 4 2 2 3 2 3" xfId="32705"/>
    <cellStyle name="Note 2 3 3 4 2 2 3 2 4" xfId="36603"/>
    <cellStyle name="Note 2 3 3 4 2 2 3 3" xfId="17763"/>
    <cellStyle name="Note 2 3 3 4 2 2 3 4" xfId="28125"/>
    <cellStyle name="Note 2 3 3 4 2 2 3 5" xfId="33315"/>
    <cellStyle name="Note 2 3 3 4 2 2 4" xfId="8134"/>
    <cellStyle name="Note 2 3 3 4 2 2 4 2" xfId="20073"/>
    <cellStyle name="Note 2 3 3 4 2 2 4 3" xfId="29779"/>
    <cellStyle name="Note 2 3 3 4 2 2 4 4" xfId="34323"/>
    <cellStyle name="Note 2 3 3 4 2 2 5" xfId="14183"/>
    <cellStyle name="Note 2 3 3 4 2 2 6" xfId="25201"/>
    <cellStyle name="Note 2 3 3 4 2 2 7" xfId="25739"/>
    <cellStyle name="Note 2 3 3 4 2 3" xfId="2493"/>
    <cellStyle name="Note 2 3 3 4 2 3 2" xfId="4969"/>
    <cellStyle name="Note 2 3 3 4 2 3 2 2" xfId="10859"/>
    <cellStyle name="Note 2 3 3 4 2 3 2 2 2" xfId="22798"/>
    <cellStyle name="Note 2 3 3 4 2 3 2 2 3" xfId="31850"/>
    <cellStyle name="Note 2 3 3 4 2 3 2 2 4" xfId="35748"/>
    <cellStyle name="Note 2 3 3 4 2 3 2 3" xfId="16908"/>
    <cellStyle name="Note 2 3 3 4 2 3 2 4" xfId="27270"/>
    <cellStyle name="Note 2 3 3 4 2 3 2 5" xfId="30724"/>
    <cellStyle name="Note 2 3 3 4 2 3 3" xfId="6073"/>
    <cellStyle name="Note 2 3 3 4 2 3 3 2" xfId="11963"/>
    <cellStyle name="Note 2 3 3 4 2 3 3 2 2" xfId="23902"/>
    <cellStyle name="Note 2 3 3 4 2 3 3 2 3" xfId="32954"/>
    <cellStyle name="Note 2 3 3 4 2 3 3 2 4" xfId="36852"/>
    <cellStyle name="Note 2 3 3 4 2 3 3 3" xfId="18012"/>
    <cellStyle name="Note 2 3 3 4 2 3 3 4" xfId="28374"/>
    <cellStyle name="Note 2 3 3 4 2 3 3 5" xfId="33564"/>
    <cellStyle name="Note 2 3 3 4 2 3 4" xfId="8383"/>
    <cellStyle name="Note 2 3 3 4 2 3 4 2" xfId="20322"/>
    <cellStyle name="Note 2 3 3 4 2 3 4 3" xfId="30028"/>
    <cellStyle name="Note 2 3 3 4 2 3 4 4" xfId="34572"/>
    <cellStyle name="Note 2 3 3 4 2 3 5" xfId="14432"/>
    <cellStyle name="Note 2 3 3 4 2 3 6" xfId="25450"/>
    <cellStyle name="Note 2 3 3 4 2 3 7" xfId="24367"/>
    <cellStyle name="Note 2 3 3 4 2 4" xfId="4114"/>
    <cellStyle name="Note 2 3 3 4 2 4 2" xfId="10004"/>
    <cellStyle name="Note 2 3 3 4 2 4 2 2" xfId="21943"/>
    <cellStyle name="Note 2 3 3 4 2 4 2 3" xfId="31010"/>
    <cellStyle name="Note 2 3 3 4 2 4 2 4" xfId="34908"/>
    <cellStyle name="Note 2 3 3 4 2 4 3" xfId="16053"/>
    <cellStyle name="Note 2 3 3 4 2 4 4" xfId="26430"/>
    <cellStyle name="Note 2 3 3 4 2 4 5" xfId="25997"/>
    <cellStyle name="Note 2 3 3 4 2 5" xfId="5233"/>
    <cellStyle name="Note 2 3 3 4 2 5 2" xfId="11123"/>
    <cellStyle name="Note 2 3 3 4 2 5 2 2" xfId="23062"/>
    <cellStyle name="Note 2 3 3 4 2 5 2 3" xfId="32114"/>
    <cellStyle name="Note 2 3 3 4 2 5 2 4" xfId="36012"/>
    <cellStyle name="Note 2 3 3 4 2 5 3" xfId="17172"/>
    <cellStyle name="Note 2 3 3 4 2 5 4" xfId="27534"/>
    <cellStyle name="Note 2 3 3 4 2 5 5" xfId="28742"/>
    <cellStyle name="Note 2 3 3 4 2 6" xfId="13577"/>
    <cellStyle name="Note 2 3 3 4 3" xfId="1916"/>
    <cellStyle name="Note 2 3 3 4 3 2" xfId="4392"/>
    <cellStyle name="Note 2 3 3 4 3 2 2" xfId="10282"/>
    <cellStyle name="Note 2 3 3 4 3 2 2 2" xfId="22221"/>
    <cellStyle name="Note 2 3 3 4 3 2 2 3" xfId="31274"/>
    <cellStyle name="Note 2 3 3 4 3 2 2 4" xfId="35172"/>
    <cellStyle name="Note 2 3 3 4 3 2 3" xfId="16331"/>
    <cellStyle name="Note 2 3 3 4 3 2 4" xfId="26694"/>
    <cellStyle name="Note 2 3 3 4 3 2 5" xfId="25761"/>
    <cellStyle name="Note 2 3 3 4 3 3" xfId="5497"/>
    <cellStyle name="Note 2 3 3 4 3 3 2" xfId="11387"/>
    <cellStyle name="Note 2 3 3 4 3 3 2 2" xfId="23326"/>
    <cellStyle name="Note 2 3 3 4 3 3 2 3" xfId="32378"/>
    <cellStyle name="Note 2 3 3 4 3 3 2 4" xfId="36276"/>
    <cellStyle name="Note 2 3 3 4 3 3 3" xfId="17436"/>
    <cellStyle name="Note 2 3 3 4 3 3 4" xfId="27798"/>
    <cellStyle name="Note 2 3 3 4 3 3 5" xfId="28539"/>
    <cellStyle name="Note 2 3 3 4 3 4" xfId="7806"/>
    <cellStyle name="Note 2 3 3 4 3 4 2" xfId="19745"/>
    <cellStyle name="Note 2 3 3 4 3 4 3" xfId="29452"/>
    <cellStyle name="Note 2 3 3 4 3 4 4" xfId="33996"/>
    <cellStyle name="Note 2 3 3 4 3 5" xfId="13855"/>
    <cellStyle name="Note 2 3 3 4 3 6" xfId="24874"/>
    <cellStyle name="Note 2 3 3 4 3 7" xfId="26358"/>
    <cellStyle name="Note 2 3 3 4 4" xfId="1780"/>
    <cellStyle name="Note 2 3 3 4 4 2" xfId="4256"/>
    <cellStyle name="Note 2 3 3 4 4 2 2" xfId="10146"/>
    <cellStyle name="Note 2 3 3 4 4 2 2 2" xfId="22085"/>
    <cellStyle name="Note 2 3 3 4 4 2 2 3" xfId="31138"/>
    <cellStyle name="Note 2 3 3 4 4 2 2 4" xfId="35036"/>
    <cellStyle name="Note 2 3 3 4 4 2 3" xfId="16195"/>
    <cellStyle name="Note 2 3 3 4 4 2 4" xfId="26558"/>
    <cellStyle name="Note 2 3 3 4 4 2 5" xfId="30566"/>
    <cellStyle name="Note 2 3 3 4 4 3" xfId="5361"/>
    <cellStyle name="Note 2 3 3 4 4 3 2" xfId="11251"/>
    <cellStyle name="Note 2 3 3 4 4 3 2 2" xfId="23190"/>
    <cellStyle name="Note 2 3 3 4 4 3 2 3" xfId="32242"/>
    <cellStyle name="Note 2 3 3 4 4 3 2 4" xfId="36140"/>
    <cellStyle name="Note 2 3 3 4 4 3 3" xfId="17300"/>
    <cellStyle name="Note 2 3 3 4 4 3 4" xfId="27662"/>
    <cellStyle name="Note 2 3 3 4 4 3 5" xfId="28806"/>
    <cellStyle name="Note 2 3 3 4 4 4" xfId="7670"/>
    <cellStyle name="Note 2 3 3 4 4 4 2" xfId="19609"/>
    <cellStyle name="Note 2 3 3 4 4 4 3" xfId="29316"/>
    <cellStyle name="Note 2 3 3 4 4 4 4" xfId="33860"/>
    <cellStyle name="Note 2 3 3 4 4 5" xfId="13719"/>
    <cellStyle name="Note 2 3 3 4 4 6" xfId="24738"/>
    <cellStyle name="Note 2 3 3 4 4 7" xfId="24099"/>
    <cellStyle name="Note 2 3 3 4 5" xfId="2040"/>
    <cellStyle name="Note 2 3 3 4 5 2" xfId="4516"/>
    <cellStyle name="Note 2 3 3 4 5 2 2" xfId="10406"/>
    <cellStyle name="Note 2 3 3 4 5 2 2 2" xfId="22345"/>
    <cellStyle name="Note 2 3 3 4 5 2 2 3" xfId="31398"/>
    <cellStyle name="Note 2 3 3 4 5 2 2 4" xfId="35296"/>
    <cellStyle name="Note 2 3 3 4 5 2 3" xfId="16455"/>
    <cellStyle name="Note 2 3 3 4 5 2 4" xfId="26818"/>
    <cellStyle name="Note 2 3 3 4 5 2 5" xfId="24068"/>
    <cellStyle name="Note 2 3 3 4 5 3" xfId="5621"/>
    <cellStyle name="Note 2 3 3 4 5 3 2" xfId="11511"/>
    <cellStyle name="Note 2 3 3 4 5 3 2 2" xfId="23450"/>
    <cellStyle name="Note 2 3 3 4 5 3 2 3" xfId="32502"/>
    <cellStyle name="Note 2 3 3 4 5 3 2 4" xfId="36400"/>
    <cellStyle name="Note 2 3 3 4 5 3 3" xfId="17560"/>
    <cellStyle name="Note 2 3 3 4 5 3 4" xfId="27922"/>
    <cellStyle name="Note 2 3 3 4 5 3 5" xfId="33112"/>
    <cellStyle name="Note 2 3 3 4 5 4" xfId="7930"/>
    <cellStyle name="Note 2 3 3 4 5 4 2" xfId="19869"/>
    <cellStyle name="Note 2 3 3 4 5 4 3" xfId="29576"/>
    <cellStyle name="Note 2 3 3 4 5 4 4" xfId="34120"/>
    <cellStyle name="Note 2 3 3 4 5 5" xfId="13979"/>
    <cellStyle name="Note 2 3 3 4 5 6" xfId="24998"/>
    <cellStyle name="Note 2 3 3 4 5 7" xfId="29274"/>
    <cellStyle name="Note 2 3 3 4 6" xfId="3074"/>
    <cellStyle name="Note 2 3 3 4 6 2" xfId="8964"/>
    <cellStyle name="Note 2 3 3 4 6 2 2" xfId="20903"/>
    <cellStyle name="Note 2 3 3 4 6 2 3" xfId="30422"/>
    <cellStyle name="Note 2 3 3 4 6 2 4" xfId="34784"/>
    <cellStyle name="Note 2 3 3 4 6 3" xfId="15013"/>
    <cellStyle name="Note 2 3 3 4 6 4" xfId="25842"/>
    <cellStyle name="Note 2 3 3 4 6 5" xfId="26265"/>
    <cellStyle name="Note 2 3 3 4 7" xfId="5109"/>
    <cellStyle name="Note 2 3 3 4 7 2" xfId="10999"/>
    <cellStyle name="Note 2 3 3 4 7 2 2" xfId="22938"/>
    <cellStyle name="Note 2 3 3 4 7 2 3" xfId="31990"/>
    <cellStyle name="Note 2 3 3 4 7 2 4" xfId="35888"/>
    <cellStyle name="Note 2 3 3 4 7 3" xfId="17048"/>
    <cellStyle name="Note 2 3 3 4 7 4" xfId="27410"/>
    <cellStyle name="Note 2 3 3 4 7 5" xfId="30483"/>
    <cellStyle name="Note 2 3 3 4 8" xfId="6656"/>
    <cellStyle name="Note 2 3 3 4 8 2" xfId="18595"/>
    <cellStyle name="Note 2 3 3 4 8 3" xfId="28771"/>
    <cellStyle name="Note 2 3 3 4 8 4" xfId="33776"/>
    <cellStyle name="Note 2 3 3 4 9" xfId="12537"/>
    <cellStyle name="Note 2 3 3 5" xfId="578"/>
    <cellStyle name="Note 2 3 3 5 10" xfId="24179"/>
    <cellStyle name="Note 2 3 3 5 11" xfId="24370"/>
    <cellStyle name="Note 2 3 3 5 2" xfId="1639"/>
    <cellStyle name="Note 2 3 3 5 2 2" xfId="2245"/>
    <cellStyle name="Note 2 3 3 5 2 2 2" xfId="4721"/>
    <cellStyle name="Note 2 3 3 5 2 2 2 2" xfId="10611"/>
    <cellStyle name="Note 2 3 3 5 2 2 2 2 2" xfId="22550"/>
    <cellStyle name="Note 2 3 3 5 2 2 2 2 3" xfId="31602"/>
    <cellStyle name="Note 2 3 3 5 2 2 2 2 4" xfId="35500"/>
    <cellStyle name="Note 2 3 3 5 2 2 2 3" xfId="16660"/>
    <cellStyle name="Note 2 3 3 5 2 2 2 4" xfId="27022"/>
    <cellStyle name="Note 2 3 3 5 2 2 2 5" xfId="24103"/>
    <cellStyle name="Note 2 3 3 5 2 2 3" xfId="5825"/>
    <cellStyle name="Note 2 3 3 5 2 2 3 2" xfId="11715"/>
    <cellStyle name="Note 2 3 3 5 2 2 3 2 2" xfId="23654"/>
    <cellStyle name="Note 2 3 3 5 2 2 3 2 3" xfId="32706"/>
    <cellStyle name="Note 2 3 3 5 2 2 3 2 4" xfId="36604"/>
    <cellStyle name="Note 2 3 3 5 2 2 3 3" xfId="17764"/>
    <cellStyle name="Note 2 3 3 5 2 2 3 4" xfId="28126"/>
    <cellStyle name="Note 2 3 3 5 2 2 3 5" xfId="33316"/>
    <cellStyle name="Note 2 3 3 5 2 2 4" xfId="8135"/>
    <cellStyle name="Note 2 3 3 5 2 2 4 2" xfId="20074"/>
    <cellStyle name="Note 2 3 3 5 2 2 4 3" xfId="29780"/>
    <cellStyle name="Note 2 3 3 5 2 2 4 4" xfId="34324"/>
    <cellStyle name="Note 2 3 3 5 2 2 5" xfId="14184"/>
    <cellStyle name="Note 2 3 3 5 2 2 6" xfId="25202"/>
    <cellStyle name="Note 2 3 3 5 2 2 7" xfId="29248"/>
    <cellStyle name="Note 2 3 3 5 2 3" xfId="2494"/>
    <cellStyle name="Note 2 3 3 5 2 3 2" xfId="4970"/>
    <cellStyle name="Note 2 3 3 5 2 3 2 2" xfId="10860"/>
    <cellStyle name="Note 2 3 3 5 2 3 2 2 2" xfId="22799"/>
    <cellStyle name="Note 2 3 3 5 2 3 2 2 3" xfId="31851"/>
    <cellStyle name="Note 2 3 3 5 2 3 2 2 4" xfId="35749"/>
    <cellStyle name="Note 2 3 3 5 2 3 2 3" xfId="16909"/>
    <cellStyle name="Note 2 3 3 5 2 3 2 4" xfId="27271"/>
    <cellStyle name="Note 2 3 3 5 2 3 2 5" xfId="26147"/>
    <cellStyle name="Note 2 3 3 5 2 3 3" xfId="6074"/>
    <cellStyle name="Note 2 3 3 5 2 3 3 2" xfId="11964"/>
    <cellStyle name="Note 2 3 3 5 2 3 3 2 2" xfId="23903"/>
    <cellStyle name="Note 2 3 3 5 2 3 3 2 3" xfId="32955"/>
    <cellStyle name="Note 2 3 3 5 2 3 3 2 4" xfId="36853"/>
    <cellStyle name="Note 2 3 3 5 2 3 3 3" xfId="18013"/>
    <cellStyle name="Note 2 3 3 5 2 3 3 4" xfId="28375"/>
    <cellStyle name="Note 2 3 3 5 2 3 3 5" xfId="33565"/>
    <cellStyle name="Note 2 3 3 5 2 3 4" xfId="8384"/>
    <cellStyle name="Note 2 3 3 5 2 3 4 2" xfId="20323"/>
    <cellStyle name="Note 2 3 3 5 2 3 4 3" xfId="30029"/>
    <cellStyle name="Note 2 3 3 5 2 3 4 4" xfId="34573"/>
    <cellStyle name="Note 2 3 3 5 2 3 5" xfId="14433"/>
    <cellStyle name="Note 2 3 3 5 2 3 6" xfId="25451"/>
    <cellStyle name="Note 2 3 3 5 2 3 7" xfId="24122"/>
    <cellStyle name="Note 2 3 3 5 2 4" xfId="4115"/>
    <cellStyle name="Note 2 3 3 5 2 4 2" xfId="10005"/>
    <cellStyle name="Note 2 3 3 5 2 4 2 2" xfId="21944"/>
    <cellStyle name="Note 2 3 3 5 2 4 2 3" xfId="31011"/>
    <cellStyle name="Note 2 3 3 5 2 4 2 4" xfId="34909"/>
    <cellStyle name="Note 2 3 3 5 2 4 3" xfId="16054"/>
    <cellStyle name="Note 2 3 3 5 2 4 4" xfId="26431"/>
    <cellStyle name="Note 2 3 3 5 2 4 5" xfId="29179"/>
    <cellStyle name="Note 2 3 3 5 2 5" xfId="5234"/>
    <cellStyle name="Note 2 3 3 5 2 5 2" xfId="11124"/>
    <cellStyle name="Note 2 3 3 5 2 5 2 2" xfId="23063"/>
    <cellStyle name="Note 2 3 3 5 2 5 2 3" xfId="32115"/>
    <cellStyle name="Note 2 3 3 5 2 5 2 4" xfId="36013"/>
    <cellStyle name="Note 2 3 3 5 2 5 3" xfId="17173"/>
    <cellStyle name="Note 2 3 3 5 2 5 4" xfId="27535"/>
    <cellStyle name="Note 2 3 3 5 2 5 5" xfId="30393"/>
    <cellStyle name="Note 2 3 3 5 2 6" xfId="13578"/>
    <cellStyle name="Note 2 3 3 5 3" xfId="1904"/>
    <cellStyle name="Note 2 3 3 5 3 2" xfId="4380"/>
    <cellStyle name="Note 2 3 3 5 3 2 2" xfId="10270"/>
    <cellStyle name="Note 2 3 3 5 3 2 2 2" xfId="22209"/>
    <cellStyle name="Note 2 3 3 5 3 2 2 3" xfId="31262"/>
    <cellStyle name="Note 2 3 3 5 3 2 2 4" xfId="35160"/>
    <cellStyle name="Note 2 3 3 5 3 2 3" xfId="16319"/>
    <cellStyle name="Note 2 3 3 5 3 2 4" xfId="26682"/>
    <cellStyle name="Note 2 3 3 5 3 2 5" xfId="24565"/>
    <cellStyle name="Note 2 3 3 5 3 3" xfId="5485"/>
    <cellStyle name="Note 2 3 3 5 3 3 2" xfId="11375"/>
    <cellStyle name="Note 2 3 3 5 3 3 2 2" xfId="23314"/>
    <cellStyle name="Note 2 3 3 5 3 3 2 3" xfId="32366"/>
    <cellStyle name="Note 2 3 3 5 3 3 2 4" xfId="36264"/>
    <cellStyle name="Note 2 3 3 5 3 3 3" xfId="17424"/>
    <cellStyle name="Note 2 3 3 5 3 3 4" xfId="27786"/>
    <cellStyle name="Note 2 3 3 5 3 3 5" xfId="26083"/>
    <cellStyle name="Note 2 3 3 5 3 4" xfId="7794"/>
    <cellStyle name="Note 2 3 3 5 3 4 2" xfId="19733"/>
    <cellStyle name="Note 2 3 3 5 3 4 3" xfId="29440"/>
    <cellStyle name="Note 2 3 3 5 3 4 4" xfId="33984"/>
    <cellStyle name="Note 2 3 3 5 3 5" xfId="13843"/>
    <cellStyle name="Note 2 3 3 5 3 6" xfId="24862"/>
    <cellStyle name="Note 2 3 3 5 3 7" xfId="29292"/>
    <cellStyle name="Note 2 3 3 5 4" xfId="2156"/>
    <cellStyle name="Note 2 3 3 5 4 2" xfId="4632"/>
    <cellStyle name="Note 2 3 3 5 4 2 2" xfId="10522"/>
    <cellStyle name="Note 2 3 3 5 4 2 2 2" xfId="22461"/>
    <cellStyle name="Note 2 3 3 5 4 2 2 3" xfId="31513"/>
    <cellStyle name="Note 2 3 3 5 4 2 2 4" xfId="35411"/>
    <cellStyle name="Note 2 3 3 5 4 2 3" xfId="16571"/>
    <cellStyle name="Note 2 3 3 5 4 2 4" xfId="26933"/>
    <cellStyle name="Note 2 3 3 5 4 2 5" xfId="28979"/>
    <cellStyle name="Note 2 3 3 5 4 3" xfId="5736"/>
    <cellStyle name="Note 2 3 3 5 4 3 2" xfId="11626"/>
    <cellStyle name="Note 2 3 3 5 4 3 2 2" xfId="23565"/>
    <cellStyle name="Note 2 3 3 5 4 3 2 3" xfId="32617"/>
    <cellStyle name="Note 2 3 3 5 4 3 2 4" xfId="36515"/>
    <cellStyle name="Note 2 3 3 5 4 3 3" xfId="17675"/>
    <cellStyle name="Note 2 3 3 5 4 3 4" xfId="28037"/>
    <cellStyle name="Note 2 3 3 5 4 3 5" xfId="33227"/>
    <cellStyle name="Note 2 3 3 5 4 4" xfId="8046"/>
    <cellStyle name="Note 2 3 3 5 4 4 2" xfId="19985"/>
    <cellStyle name="Note 2 3 3 5 4 4 3" xfId="29691"/>
    <cellStyle name="Note 2 3 3 5 4 4 4" xfId="34235"/>
    <cellStyle name="Note 2 3 3 5 4 5" xfId="14095"/>
    <cellStyle name="Note 2 3 3 5 4 6" xfId="25113"/>
    <cellStyle name="Note 2 3 3 5 4 7" xfId="26029"/>
    <cellStyle name="Note 2 3 3 5 5" xfId="1824"/>
    <cellStyle name="Note 2 3 3 5 5 2" xfId="4300"/>
    <cellStyle name="Note 2 3 3 5 5 2 2" xfId="10190"/>
    <cellStyle name="Note 2 3 3 5 5 2 2 2" xfId="22129"/>
    <cellStyle name="Note 2 3 3 5 5 2 2 3" xfId="31182"/>
    <cellStyle name="Note 2 3 3 5 5 2 2 4" xfId="35080"/>
    <cellStyle name="Note 2 3 3 5 5 2 3" xfId="16239"/>
    <cellStyle name="Note 2 3 3 5 5 2 4" xfId="26602"/>
    <cellStyle name="Note 2 3 3 5 5 2 5" xfId="28892"/>
    <cellStyle name="Note 2 3 3 5 5 3" xfId="5405"/>
    <cellStyle name="Note 2 3 3 5 5 3 2" xfId="11295"/>
    <cellStyle name="Note 2 3 3 5 5 3 2 2" xfId="23234"/>
    <cellStyle name="Note 2 3 3 5 5 3 2 3" xfId="32286"/>
    <cellStyle name="Note 2 3 3 5 5 3 2 4" xfId="36184"/>
    <cellStyle name="Note 2 3 3 5 5 3 3" xfId="17344"/>
    <cellStyle name="Note 2 3 3 5 5 3 4" xfId="27706"/>
    <cellStyle name="Note 2 3 3 5 5 3 5" xfId="30669"/>
    <cellStyle name="Note 2 3 3 5 5 4" xfId="7714"/>
    <cellStyle name="Note 2 3 3 5 5 4 2" xfId="19653"/>
    <cellStyle name="Note 2 3 3 5 5 4 3" xfId="29360"/>
    <cellStyle name="Note 2 3 3 5 5 4 4" xfId="33904"/>
    <cellStyle name="Note 2 3 3 5 5 5" xfId="13763"/>
    <cellStyle name="Note 2 3 3 5 5 6" xfId="24782"/>
    <cellStyle name="Note 2 3 3 5 5 7" xfId="26038"/>
    <cellStyle name="Note 2 3 3 5 6" xfId="3055"/>
    <cellStyle name="Note 2 3 3 5 6 2" xfId="8945"/>
    <cellStyle name="Note 2 3 3 5 6 2 2" xfId="20884"/>
    <cellStyle name="Note 2 3 3 5 6 2 3" xfId="30413"/>
    <cellStyle name="Note 2 3 3 5 6 2 4" xfId="34775"/>
    <cellStyle name="Note 2 3 3 5 6 3" xfId="14994"/>
    <cellStyle name="Note 2 3 3 5 6 4" xfId="25833"/>
    <cellStyle name="Note 2 3 3 5 6 5" xfId="29192"/>
    <cellStyle name="Note 2 3 3 5 7" xfId="5100"/>
    <cellStyle name="Note 2 3 3 5 7 2" xfId="10990"/>
    <cellStyle name="Note 2 3 3 5 7 2 2" xfId="22929"/>
    <cellStyle name="Note 2 3 3 5 7 2 3" xfId="31981"/>
    <cellStyle name="Note 2 3 3 5 7 2 4" xfId="35879"/>
    <cellStyle name="Note 2 3 3 5 7 3" xfId="17039"/>
    <cellStyle name="Note 2 3 3 5 7 4" xfId="27401"/>
    <cellStyle name="Note 2 3 3 5 7 5" xfId="24073"/>
    <cellStyle name="Note 2 3 3 5 8" xfId="6637"/>
    <cellStyle name="Note 2 3 3 5 8 2" xfId="18576"/>
    <cellStyle name="Note 2 3 3 5 8 3" xfId="28762"/>
    <cellStyle name="Note 2 3 3 5 8 4" xfId="33767"/>
    <cellStyle name="Note 2 3 3 5 9" xfId="12518"/>
    <cellStyle name="Note 2 3 3 6" xfId="1633"/>
    <cellStyle name="Note 2 3 3 6 2" xfId="2239"/>
    <cellStyle name="Note 2 3 3 6 2 2" xfId="4715"/>
    <cellStyle name="Note 2 3 3 6 2 2 2" xfId="10605"/>
    <cellStyle name="Note 2 3 3 6 2 2 2 2" xfId="22544"/>
    <cellStyle name="Note 2 3 3 6 2 2 2 3" xfId="31596"/>
    <cellStyle name="Note 2 3 3 6 2 2 2 4" xfId="35494"/>
    <cellStyle name="Note 2 3 3 6 2 2 3" xfId="16654"/>
    <cellStyle name="Note 2 3 3 6 2 2 4" xfId="27016"/>
    <cellStyle name="Note 2 3 3 6 2 2 5" xfId="26002"/>
    <cellStyle name="Note 2 3 3 6 2 3" xfId="5819"/>
    <cellStyle name="Note 2 3 3 6 2 3 2" xfId="11709"/>
    <cellStyle name="Note 2 3 3 6 2 3 2 2" xfId="23648"/>
    <cellStyle name="Note 2 3 3 6 2 3 2 3" xfId="32700"/>
    <cellStyle name="Note 2 3 3 6 2 3 2 4" xfId="36598"/>
    <cellStyle name="Note 2 3 3 6 2 3 3" xfId="17758"/>
    <cellStyle name="Note 2 3 3 6 2 3 4" xfId="28120"/>
    <cellStyle name="Note 2 3 3 6 2 3 5" xfId="33310"/>
    <cellStyle name="Note 2 3 3 6 2 4" xfId="8129"/>
    <cellStyle name="Note 2 3 3 6 2 4 2" xfId="20068"/>
    <cellStyle name="Note 2 3 3 6 2 4 3" xfId="29774"/>
    <cellStyle name="Note 2 3 3 6 2 4 4" xfId="34318"/>
    <cellStyle name="Note 2 3 3 6 2 5" xfId="14178"/>
    <cellStyle name="Note 2 3 3 6 2 6" xfId="25196"/>
    <cellStyle name="Note 2 3 3 6 2 7" xfId="26325"/>
    <cellStyle name="Note 2 3 3 6 3" xfId="2488"/>
    <cellStyle name="Note 2 3 3 6 3 2" xfId="4964"/>
    <cellStyle name="Note 2 3 3 6 3 2 2" xfId="10854"/>
    <cellStyle name="Note 2 3 3 6 3 2 2 2" xfId="22793"/>
    <cellStyle name="Note 2 3 3 6 3 2 2 3" xfId="31845"/>
    <cellStyle name="Note 2 3 3 6 3 2 2 4" xfId="35743"/>
    <cellStyle name="Note 2 3 3 6 3 2 3" xfId="16903"/>
    <cellStyle name="Note 2 3 3 6 3 2 4" xfId="27265"/>
    <cellStyle name="Note 2 3 3 6 3 2 5" xfId="24493"/>
    <cellStyle name="Note 2 3 3 6 3 3" xfId="6068"/>
    <cellStyle name="Note 2 3 3 6 3 3 2" xfId="11958"/>
    <cellStyle name="Note 2 3 3 6 3 3 2 2" xfId="23897"/>
    <cellStyle name="Note 2 3 3 6 3 3 2 3" xfId="32949"/>
    <cellStyle name="Note 2 3 3 6 3 3 2 4" xfId="36847"/>
    <cellStyle name="Note 2 3 3 6 3 3 3" xfId="18007"/>
    <cellStyle name="Note 2 3 3 6 3 3 4" xfId="28369"/>
    <cellStyle name="Note 2 3 3 6 3 3 5" xfId="33559"/>
    <cellStyle name="Note 2 3 3 6 3 4" xfId="8378"/>
    <cellStyle name="Note 2 3 3 6 3 4 2" xfId="20317"/>
    <cellStyle name="Note 2 3 3 6 3 4 3" xfId="30023"/>
    <cellStyle name="Note 2 3 3 6 3 4 4" xfId="34567"/>
    <cellStyle name="Note 2 3 3 6 3 5" xfId="14427"/>
    <cellStyle name="Note 2 3 3 6 3 6" xfId="25445"/>
    <cellStyle name="Note 2 3 3 6 3 7" xfId="26021"/>
    <cellStyle name="Note 2 3 3 6 4" xfId="4109"/>
    <cellStyle name="Note 2 3 3 6 4 2" xfId="9999"/>
    <cellStyle name="Note 2 3 3 6 4 2 2" xfId="21938"/>
    <cellStyle name="Note 2 3 3 6 4 2 3" xfId="31005"/>
    <cellStyle name="Note 2 3 3 6 4 2 4" xfId="34903"/>
    <cellStyle name="Note 2 3 3 6 4 3" xfId="16048"/>
    <cellStyle name="Note 2 3 3 6 4 4" xfId="26425"/>
    <cellStyle name="Note 2 3 3 6 4 5" xfId="30827"/>
    <cellStyle name="Note 2 3 3 6 5" xfId="5228"/>
    <cellStyle name="Note 2 3 3 6 5 2" xfId="11118"/>
    <cellStyle name="Note 2 3 3 6 5 2 2" xfId="23057"/>
    <cellStyle name="Note 2 3 3 6 5 2 3" xfId="32109"/>
    <cellStyle name="Note 2 3 3 6 5 2 4" xfId="36007"/>
    <cellStyle name="Note 2 3 3 6 5 3" xfId="17167"/>
    <cellStyle name="Note 2 3 3 6 5 4" xfId="27529"/>
    <cellStyle name="Note 2 3 3 6 5 5" xfId="12347"/>
    <cellStyle name="Note 2 3 3 6 6" xfId="13572"/>
    <cellStyle name="Note 2 3 3 7" xfId="2196"/>
    <cellStyle name="Note 2 3 3 7 2" xfId="4672"/>
    <cellStyle name="Note 2 3 3 7 2 2" xfId="10562"/>
    <cellStyle name="Note 2 3 3 7 2 2 2" xfId="22501"/>
    <cellStyle name="Note 2 3 3 7 2 2 3" xfId="31553"/>
    <cellStyle name="Note 2 3 3 7 2 2 4" xfId="35451"/>
    <cellStyle name="Note 2 3 3 7 2 3" xfId="16611"/>
    <cellStyle name="Note 2 3 3 7 2 4" xfId="26973"/>
    <cellStyle name="Note 2 3 3 7 2 5" xfId="24382"/>
    <cellStyle name="Note 2 3 3 7 3" xfId="5776"/>
    <cellStyle name="Note 2 3 3 7 3 2" xfId="11666"/>
    <cellStyle name="Note 2 3 3 7 3 2 2" xfId="23605"/>
    <cellStyle name="Note 2 3 3 7 3 2 3" xfId="32657"/>
    <cellStyle name="Note 2 3 3 7 3 2 4" xfId="36555"/>
    <cellStyle name="Note 2 3 3 7 3 3" xfId="17715"/>
    <cellStyle name="Note 2 3 3 7 3 4" xfId="28077"/>
    <cellStyle name="Note 2 3 3 7 3 5" xfId="33267"/>
    <cellStyle name="Note 2 3 3 7 4" xfId="8086"/>
    <cellStyle name="Note 2 3 3 7 4 2" xfId="20025"/>
    <cellStyle name="Note 2 3 3 7 4 3" xfId="29731"/>
    <cellStyle name="Note 2 3 3 7 4 4" xfId="34275"/>
    <cellStyle name="Note 2 3 3 7 5" xfId="14135"/>
    <cellStyle name="Note 2 3 3 7 6" xfId="25153"/>
    <cellStyle name="Note 2 3 3 7 7" xfId="30223"/>
    <cellStyle name="Note 2 3 3 8" xfId="1815"/>
    <cellStyle name="Note 2 3 3 8 2" xfId="4291"/>
    <cellStyle name="Note 2 3 3 8 2 2" xfId="10181"/>
    <cellStyle name="Note 2 3 3 8 2 2 2" xfId="22120"/>
    <cellStyle name="Note 2 3 3 8 2 2 3" xfId="31173"/>
    <cellStyle name="Note 2 3 3 8 2 2 4" xfId="35071"/>
    <cellStyle name="Note 2 3 3 8 2 3" xfId="16230"/>
    <cellStyle name="Note 2 3 3 8 2 4" xfId="26593"/>
    <cellStyle name="Note 2 3 3 8 2 5" xfId="24577"/>
    <cellStyle name="Note 2 3 3 8 3" xfId="5396"/>
    <cellStyle name="Note 2 3 3 8 3 2" xfId="11286"/>
    <cellStyle name="Note 2 3 3 8 3 2 2" xfId="23225"/>
    <cellStyle name="Note 2 3 3 8 3 2 3" xfId="32277"/>
    <cellStyle name="Note 2 3 3 8 3 2 4" xfId="36175"/>
    <cellStyle name="Note 2 3 3 8 3 3" xfId="17335"/>
    <cellStyle name="Note 2 3 3 8 3 4" xfId="27697"/>
    <cellStyle name="Note 2 3 3 8 3 5" xfId="29022"/>
    <cellStyle name="Note 2 3 3 8 4" xfId="7705"/>
    <cellStyle name="Note 2 3 3 8 4 2" xfId="19644"/>
    <cellStyle name="Note 2 3 3 8 4 3" xfId="29351"/>
    <cellStyle name="Note 2 3 3 8 4 4" xfId="33895"/>
    <cellStyle name="Note 2 3 3 8 5" xfId="13754"/>
    <cellStyle name="Note 2 3 3 8 6" xfId="24773"/>
    <cellStyle name="Note 2 3 3 8 7" xfId="28725"/>
    <cellStyle name="Note 2 3 3 9" xfId="2449"/>
    <cellStyle name="Note 2 3 3 9 2" xfId="4925"/>
    <cellStyle name="Note 2 3 3 9 2 2" xfId="10815"/>
    <cellStyle name="Note 2 3 3 9 2 2 2" xfId="22754"/>
    <cellStyle name="Note 2 3 3 9 2 2 3" xfId="31806"/>
    <cellStyle name="Note 2 3 3 9 2 2 4" xfId="35704"/>
    <cellStyle name="Note 2 3 3 9 2 3" xfId="16864"/>
    <cellStyle name="Note 2 3 3 9 2 4" xfId="27226"/>
    <cellStyle name="Note 2 3 3 9 2 5" xfId="28645"/>
    <cellStyle name="Note 2 3 3 9 3" xfId="6029"/>
    <cellStyle name="Note 2 3 3 9 3 2" xfId="11919"/>
    <cellStyle name="Note 2 3 3 9 3 2 2" xfId="23858"/>
    <cellStyle name="Note 2 3 3 9 3 2 3" xfId="32910"/>
    <cellStyle name="Note 2 3 3 9 3 2 4" xfId="36808"/>
    <cellStyle name="Note 2 3 3 9 3 3" xfId="17968"/>
    <cellStyle name="Note 2 3 3 9 3 4" xfId="28330"/>
    <cellStyle name="Note 2 3 3 9 3 5" xfId="33520"/>
    <cellStyle name="Note 2 3 3 9 4" xfId="8339"/>
    <cellStyle name="Note 2 3 3 9 4 2" xfId="20278"/>
    <cellStyle name="Note 2 3 3 9 4 3" xfId="29984"/>
    <cellStyle name="Note 2 3 3 9 4 4" xfId="34528"/>
    <cellStyle name="Note 2 3 3 9 5" xfId="14388"/>
    <cellStyle name="Note 2 3 3 9 6" xfId="25406"/>
    <cellStyle name="Note 2 3 3 9 7" xfId="25794"/>
    <cellStyle name="Note 2 3 4" xfId="175"/>
    <cellStyle name="Note 2 3 4 10" xfId="2725"/>
    <cellStyle name="Note 2 3 4 10 2" xfId="8615"/>
    <cellStyle name="Note 2 3 4 10 2 2" xfId="20554"/>
    <cellStyle name="Note 2 3 4 10 2 3" xfId="30214"/>
    <cellStyle name="Note 2 3 4 10 2 4" xfId="34721"/>
    <cellStyle name="Note 2 3 4 10 3" xfId="14664"/>
    <cellStyle name="Note 2 3 4 10 4" xfId="25634"/>
    <cellStyle name="Note 2 3 4 10 5" xfId="26275"/>
    <cellStyle name="Note 2 3 4 11" xfId="6307"/>
    <cellStyle name="Note 2 3 4 11 2" xfId="18246"/>
    <cellStyle name="Note 2 3 4 11 3" xfId="28560"/>
    <cellStyle name="Note 2 3 4 11 4" xfId="33713"/>
    <cellStyle name="Note 2 3 4 2" xfId="289"/>
    <cellStyle name="Note 2 3 4 2 2" xfId="765"/>
    <cellStyle name="Note 2 3 4 2 2 10" xfId="24279"/>
    <cellStyle name="Note 2 3 4 2 2 11" xfId="25910"/>
    <cellStyle name="Note 2 3 4 2 2 2" xfId="1642"/>
    <cellStyle name="Note 2 3 4 2 2 2 2" xfId="2248"/>
    <cellStyle name="Note 2 3 4 2 2 2 2 2" xfId="4724"/>
    <cellStyle name="Note 2 3 4 2 2 2 2 2 2" xfId="10614"/>
    <cellStyle name="Note 2 3 4 2 2 2 2 2 2 2" xfId="22553"/>
    <cellStyle name="Note 2 3 4 2 2 2 2 2 2 3" xfId="31605"/>
    <cellStyle name="Note 2 3 4 2 2 2 2 2 2 4" xfId="35503"/>
    <cellStyle name="Note 2 3 4 2 2 2 2 2 3" xfId="16663"/>
    <cellStyle name="Note 2 3 4 2 2 2 2 2 4" xfId="27025"/>
    <cellStyle name="Note 2 3 4 2 2 2 2 2 5" xfId="25638"/>
    <cellStyle name="Note 2 3 4 2 2 2 2 3" xfId="5828"/>
    <cellStyle name="Note 2 3 4 2 2 2 2 3 2" xfId="11718"/>
    <cellStyle name="Note 2 3 4 2 2 2 2 3 2 2" xfId="23657"/>
    <cellStyle name="Note 2 3 4 2 2 2 2 3 2 3" xfId="32709"/>
    <cellStyle name="Note 2 3 4 2 2 2 2 3 2 4" xfId="36607"/>
    <cellStyle name="Note 2 3 4 2 2 2 2 3 3" xfId="17767"/>
    <cellStyle name="Note 2 3 4 2 2 2 2 3 4" xfId="28129"/>
    <cellStyle name="Note 2 3 4 2 2 2 2 3 5" xfId="33319"/>
    <cellStyle name="Note 2 3 4 2 2 2 2 4" xfId="8138"/>
    <cellStyle name="Note 2 3 4 2 2 2 2 4 2" xfId="20077"/>
    <cellStyle name="Note 2 3 4 2 2 2 2 4 3" xfId="29783"/>
    <cellStyle name="Note 2 3 4 2 2 2 2 4 4" xfId="34327"/>
    <cellStyle name="Note 2 3 4 2 2 2 2 5" xfId="14187"/>
    <cellStyle name="Note 2 3 4 2 2 2 2 6" xfId="25205"/>
    <cellStyle name="Note 2 3 4 2 2 2 2 7" xfId="24669"/>
    <cellStyle name="Note 2 3 4 2 2 2 3" xfId="2497"/>
    <cellStyle name="Note 2 3 4 2 2 2 3 2" xfId="4973"/>
    <cellStyle name="Note 2 3 4 2 2 2 3 2 2" xfId="10863"/>
    <cellStyle name="Note 2 3 4 2 2 2 3 2 2 2" xfId="22802"/>
    <cellStyle name="Note 2 3 4 2 2 2 3 2 2 3" xfId="31854"/>
    <cellStyle name="Note 2 3 4 2 2 2 3 2 2 4" xfId="35752"/>
    <cellStyle name="Note 2 3 4 2 2 2 3 2 3" xfId="16912"/>
    <cellStyle name="Note 2 3 4 2 2 2 3 2 4" xfId="27274"/>
    <cellStyle name="Note 2 3 4 2 2 2 3 2 5" xfId="24144"/>
    <cellStyle name="Note 2 3 4 2 2 2 3 3" xfId="6077"/>
    <cellStyle name="Note 2 3 4 2 2 2 3 3 2" xfId="11967"/>
    <cellStyle name="Note 2 3 4 2 2 2 3 3 2 2" xfId="23906"/>
    <cellStyle name="Note 2 3 4 2 2 2 3 3 2 3" xfId="32958"/>
    <cellStyle name="Note 2 3 4 2 2 2 3 3 2 4" xfId="36856"/>
    <cellStyle name="Note 2 3 4 2 2 2 3 3 3" xfId="18016"/>
    <cellStyle name="Note 2 3 4 2 2 2 3 3 4" xfId="28378"/>
    <cellStyle name="Note 2 3 4 2 2 2 3 3 5" xfId="33568"/>
    <cellStyle name="Note 2 3 4 2 2 2 3 4" xfId="8387"/>
    <cellStyle name="Note 2 3 4 2 2 2 3 4 2" xfId="20326"/>
    <cellStyle name="Note 2 3 4 2 2 2 3 4 3" xfId="30032"/>
    <cellStyle name="Note 2 3 4 2 2 2 3 4 4" xfId="34576"/>
    <cellStyle name="Note 2 3 4 2 2 2 3 5" xfId="14436"/>
    <cellStyle name="Note 2 3 4 2 2 2 3 6" xfId="25454"/>
    <cellStyle name="Note 2 3 4 2 2 2 3 7" xfId="25762"/>
    <cellStyle name="Note 2 3 4 2 2 2 4" xfId="4118"/>
    <cellStyle name="Note 2 3 4 2 2 2 4 2" xfId="10008"/>
    <cellStyle name="Note 2 3 4 2 2 2 4 2 2" xfId="21947"/>
    <cellStyle name="Note 2 3 4 2 2 2 4 2 3" xfId="31014"/>
    <cellStyle name="Note 2 3 4 2 2 2 4 2 4" xfId="34912"/>
    <cellStyle name="Note 2 3 4 2 2 2 4 3" xfId="16057"/>
    <cellStyle name="Note 2 3 4 2 2 2 4 4" xfId="26434"/>
    <cellStyle name="Note 2 3 4 2 2 2 4 5" xfId="24598"/>
    <cellStyle name="Note 2 3 4 2 2 2 5" xfId="5237"/>
    <cellStyle name="Note 2 3 4 2 2 2 5 2" xfId="11127"/>
    <cellStyle name="Note 2 3 4 2 2 2 5 2 2" xfId="23066"/>
    <cellStyle name="Note 2 3 4 2 2 2 5 2 3" xfId="32118"/>
    <cellStyle name="Note 2 3 4 2 2 2 5 2 4" xfId="36016"/>
    <cellStyle name="Note 2 3 4 2 2 2 5 3" xfId="17176"/>
    <cellStyle name="Note 2 3 4 2 2 2 5 4" xfId="27538"/>
    <cellStyle name="Note 2 3 4 2 2 2 5 5" xfId="30690"/>
    <cellStyle name="Note 2 3 4 2 2 2 6" xfId="13581"/>
    <cellStyle name="Note 2 3 4 2 2 3" xfId="1985"/>
    <cellStyle name="Note 2 3 4 2 2 3 2" xfId="4461"/>
    <cellStyle name="Note 2 3 4 2 2 3 2 2" xfId="10351"/>
    <cellStyle name="Note 2 3 4 2 2 3 2 2 2" xfId="22290"/>
    <cellStyle name="Note 2 3 4 2 2 3 2 2 3" xfId="31343"/>
    <cellStyle name="Note 2 3 4 2 2 3 2 2 4" xfId="35241"/>
    <cellStyle name="Note 2 3 4 2 2 3 2 3" xfId="16400"/>
    <cellStyle name="Note 2 3 4 2 2 3 2 4" xfId="26763"/>
    <cellStyle name="Note 2 3 4 2 2 3 2 5" xfId="30557"/>
    <cellStyle name="Note 2 3 4 2 2 3 3" xfId="5566"/>
    <cellStyle name="Note 2 3 4 2 2 3 3 2" xfId="11456"/>
    <cellStyle name="Note 2 3 4 2 2 3 3 2 2" xfId="23395"/>
    <cellStyle name="Note 2 3 4 2 2 3 3 2 3" xfId="32447"/>
    <cellStyle name="Note 2 3 4 2 2 3 3 2 4" xfId="36345"/>
    <cellStyle name="Note 2 3 4 2 2 3 3 3" xfId="17505"/>
    <cellStyle name="Note 2 3 4 2 2 3 3 4" xfId="27867"/>
    <cellStyle name="Note 2 3 4 2 2 3 3 5" xfId="25957"/>
    <cellStyle name="Note 2 3 4 2 2 3 4" xfId="7875"/>
    <cellStyle name="Note 2 3 4 2 2 3 4 2" xfId="19814"/>
    <cellStyle name="Note 2 3 4 2 2 3 4 3" xfId="29521"/>
    <cellStyle name="Note 2 3 4 2 2 3 4 4" xfId="34065"/>
    <cellStyle name="Note 2 3 4 2 2 3 5" xfId="13924"/>
    <cellStyle name="Note 2 3 4 2 2 3 6" xfId="24943"/>
    <cellStyle name="Note 2 3 4 2 2 3 7" xfId="30935"/>
    <cellStyle name="Note 2 3 4 2 2 4" xfId="1856"/>
    <cellStyle name="Note 2 3 4 2 2 4 2" xfId="4332"/>
    <cellStyle name="Note 2 3 4 2 2 4 2 2" xfId="10222"/>
    <cellStyle name="Note 2 3 4 2 2 4 2 2 2" xfId="22161"/>
    <cellStyle name="Note 2 3 4 2 2 4 2 2 3" xfId="31214"/>
    <cellStyle name="Note 2 3 4 2 2 4 2 2 4" xfId="35112"/>
    <cellStyle name="Note 2 3 4 2 2 4 2 3" xfId="16271"/>
    <cellStyle name="Note 2 3 4 2 2 4 2 4" xfId="26634"/>
    <cellStyle name="Note 2 3 4 2 2 4 2 5" xfId="24571"/>
    <cellStyle name="Note 2 3 4 2 2 4 3" xfId="5437"/>
    <cellStyle name="Note 2 3 4 2 2 4 3 2" xfId="11327"/>
    <cellStyle name="Note 2 3 4 2 2 4 3 2 2" xfId="23266"/>
    <cellStyle name="Note 2 3 4 2 2 4 3 2 3" xfId="32318"/>
    <cellStyle name="Note 2 3 4 2 2 4 3 2 4" xfId="36216"/>
    <cellStyle name="Note 2 3 4 2 2 4 3 3" xfId="17376"/>
    <cellStyle name="Note 2 3 4 2 2 4 3 4" xfId="27738"/>
    <cellStyle name="Note 2 3 4 2 2 4 3 5" xfId="29003"/>
    <cellStyle name="Note 2 3 4 2 2 4 4" xfId="7746"/>
    <cellStyle name="Note 2 3 4 2 2 4 4 2" xfId="19685"/>
    <cellStyle name="Note 2 3 4 2 2 4 4 3" xfId="29392"/>
    <cellStyle name="Note 2 3 4 2 2 4 4 4" xfId="33936"/>
    <cellStyle name="Note 2 3 4 2 2 4 5" xfId="13795"/>
    <cellStyle name="Note 2 3 4 2 2 4 6" xfId="24814"/>
    <cellStyle name="Note 2 3 4 2 2 4 7" xfId="26023"/>
    <cellStyle name="Note 2 3 4 2 2 5" xfId="1885"/>
    <cellStyle name="Note 2 3 4 2 2 5 2" xfId="4361"/>
    <cellStyle name="Note 2 3 4 2 2 5 2 2" xfId="10251"/>
    <cellStyle name="Note 2 3 4 2 2 5 2 2 2" xfId="22190"/>
    <cellStyle name="Note 2 3 4 2 2 5 2 2 3" xfId="31243"/>
    <cellStyle name="Note 2 3 4 2 2 5 2 2 4" xfId="35141"/>
    <cellStyle name="Note 2 3 4 2 2 5 2 3" xfId="16300"/>
    <cellStyle name="Note 2 3 4 2 2 5 2 4" xfId="26663"/>
    <cellStyle name="Note 2 3 4 2 2 5 2 5" xfId="29148"/>
    <cellStyle name="Note 2 3 4 2 2 5 3" xfId="5466"/>
    <cellStyle name="Note 2 3 4 2 2 5 3 2" xfId="11356"/>
    <cellStyle name="Note 2 3 4 2 2 5 3 2 2" xfId="23295"/>
    <cellStyle name="Note 2 3 4 2 2 5 3 2 3" xfId="32347"/>
    <cellStyle name="Note 2 3 4 2 2 5 3 2 4" xfId="36245"/>
    <cellStyle name="Note 2 3 4 2 2 5 3 3" xfId="17405"/>
    <cellStyle name="Note 2 3 4 2 2 5 3 4" xfId="27767"/>
    <cellStyle name="Note 2 3 4 2 2 5 3 5" xfId="30225"/>
    <cellStyle name="Note 2 3 4 2 2 5 4" xfId="7775"/>
    <cellStyle name="Note 2 3 4 2 2 5 4 2" xfId="19714"/>
    <cellStyle name="Note 2 3 4 2 2 5 4 3" xfId="29421"/>
    <cellStyle name="Note 2 3 4 2 2 5 4 4" xfId="33965"/>
    <cellStyle name="Note 2 3 4 2 2 5 5" xfId="13824"/>
    <cellStyle name="Note 2 3 4 2 2 5 6" xfId="24843"/>
    <cellStyle name="Note 2 3 4 2 2 5 7" xfId="24711"/>
    <cellStyle name="Note 2 3 4 2 2 6" xfId="3242"/>
    <cellStyle name="Note 2 3 4 2 2 6 2" xfId="9132"/>
    <cellStyle name="Note 2 3 4 2 2 6 2 2" xfId="21071"/>
    <cellStyle name="Note 2 3 4 2 2 6 2 3" xfId="30511"/>
    <cellStyle name="Note 2 3 4 2 2 6 2 4" xfId="34824"/>
    <cellStyle name="Note 2 3 4 2 2 6 3" xfId="15181"/>
    <cellStyle name="Note 2 3 4 2 2 6 4" xfId="25931"/>
    <cellStyle name="Note 2 3 4 2 2 6 5" xfId="26259"/>
    <cellStyle name="Note 2 3 4 2 2 7" xfId="5149"/>
    <cellStyle name="Note 2 3 4 2 2 7 2" xfId="11039"/>
    <cellStyle name="Note 2 3 4 2 2 7 2 2" xfId="22978"/>
    <cellStyle name="Note 2 3 4 2 2 7 2 3" xfId="32030"/>
    <cellStyle name="Note 2 3 4 2 2 7 2 4" xfId="35928"/>
    <cellStyle name="Note 2 3 4 2 2 7 3" xfId="17088"/>
    <cellStyle name="Note 2 3 4 2 2 7 4" xfId="27450"/>
    <cellStyle name="Note 2 3 4 2 2 7 5" xfId="28571"/>
    <cellStyle name="Note 2 3 4 2 2 8" xfId="6824"/>
    <cellStyle name="Note 2 3 4 2 2 8 2" xfId="18763"/>
    <cellStyle name="Note 2 3 4 2 2 8 3" xfId="28860"/>
    <cellStyle name="Note 2 3 4 2 2 8 4" xfId="33816"/>
    <cellStyle name="Note 2 3 4 2 2 9" xfId="12705"/>
    <cellStyle name="Note 2 3 4 2 3" xfId="1641"/>
    <cellStyle name="Note 2 3 4 2 3 2" xfId="2247"/>
    <cellStyle name="Note 2 3 4 2 3 2 2" xfId="4723"/>
    <cellStyle name="Note 2 3 4 2 3 2 2 2" xfId="10613"/>
    <cellStyle name="Note 2 3 4 2 3 2 2 2 2" xfId="22552"/>
    <cellStyle name="Note 2 3 4 2 3 2 2 2 3" xfId="31604"/>
    <cellStyle name="Note 2 3 4 2 3 2 2 2 4" xfId="35502"/>
    <cellStyle name="Note 2 3 4 2 3 2 2 3" xfId="16662"/>
    <cellStyle name="Note 2 3 4 2 3 2 2 4" xfId="27024"/>
    <cellStyle name="Note 2 3 4 2 3 2 2 5" xfId="30218"/>
    <cellStyle name="Note 2 3 4 2 3 2 3" xfId="5827"/>
    <cellStyle name="Note 2 3 4 2 3 2 3 2" xfId="11717"/>
    <cellStyle name="Note 2 3 4 2 3 2 3 2 2" xfId="23656"/>
    <cellStyle name="Note 2 3 4 2 3 2 3 2 3" xfId="32708"/>
    <cellStyle name="Note 2 3 4 2 3 2 3 2 4" xfId="36606"/>
    <cellStyle name="Note 2 3 4 2 3 2 3 3" xfId="17766"/>
    <cellStyle name="Note 2 3 4 2 3 2 3 4" xfId="28128"/>
    <cellStyle name="Note 2 3 4 2 3 2 3 5" xfId="33318"/>
    <cellStyle name="Note 2 3 4 2 3 2 4" xfId="8137"/>
    <cellStyle name="Note 2 3 4 2 3 2 4 2" xfId="20076"/>
    <cellStyle name="Note 2 3 4 2 3 2 4 3" xfId="29782"/>
    <cellStyle name="Note 2 3 4 2 3 2 4 4" xfId="34326"/>
    <cellStyle name="Note 2 3 4 2 3 2 5" xfId="14186"/>
    <cellStyle name="Note 2 3 4 2 3 2 6" xfId="25204"/>
    <cellStyle name="Note 2 3 4 2 3 2 7" xfId="26323"/>
    <cellStyle name="Note 2 3 4 2 3 3" xfId="2496"/>
    <cellStyle name="Note 2 3 4 2 3 3 2" xfId="4972"/>
    <cellStyle name="Note 2 3 4 2 3 3 2 2" xfId="10862"/>
    <cellStyle name="Note 2 3 4 2 3 3 2 2 2" xfId="22801"/>
    <cellStyle name="Note 2 3 4 2 3 3 2 2 3" xfId="31853"/>
    <cellStyle name="Note 2 3 4 2 3 3 2 2 4" xfId="35751"/>
    <cellStyle name="Note 2 3 4 2 3 3 2 3" xfId="16911"/>
    <cellStyle name="Note 2 3 4 2 3 3 2 4" xfId="27273"/>
    <cellStyle name="Note 2 3 4 2 3 3 2 5" xfId="24389"/>
    <cellStyle name="Note 2 3 4 2 3 3 3" xfId="6076"/>
    <cellStyle name="Note 2 3 4 2 3 3 3 2" xfId="11966"/>
    <cellStyle name="Note 2 3 4 2 3 3 3 2 2" xfId="23905"/>
    <cellStyle name="Note 2 3 4 2 3 3 3 2 3" xfId="32957"/>
    <cellStyle name="Note 2 3 4 2 3 3 3 2 4" xfId="36855"/>
    <cellStyle name="Note 2 3 4 2 3 3 3 3" xfId="18015"/>
    <cellStyle name="Note 2 3 4 2 3 3 3 4" xfId="28377"/>
    <cellStyle name="Note 2 3 4 2 3 3 3 5" xfId="33567"/>
    <cellStyle name="Note 2 3 4 2 3 3 4" xfId="8386"/>
    <cellStyle name="Note 2 3 4 2 3 3 4 2" xfId="20325"/>
    <cellStyle name="Note 2 3 4 2 3 3 4 3" xfId="30031"/>
    <cellStyle name="Note 2 3 4 2 3 3 4 4" xfId="34575"/>
    <cellStyle name="Note 2 3 4 2 3 3 5" xfId="14435"/>
    <cellStyle name="Note 2 3 4 2 3 3 6" xfId="25453"/>
    <cellStyle name="Note 2 3 4 2 3 3 7" xfId="30341"/>
    <cellStyle name="Note 2 3 4 2 3 4" xfId="4117"/>
    <cellStyle name="Note 2 3 4 2 3 4 2" xfId="10007"/>
    <cellStyle name="Note 2 3 4 2 3 4 2 2" xfId="21946"/>
    <cellStyle name="Note 2 3 4 2 3 4 2 3" xfId="31013"/>
    <cellStyle name="Note 2 3 4 2 3 4 2 4" xfId="34911"/>
    <cellStyle name="Note 2 3 4 2 3 4 3" xfId="16056"/>
    <cellStyle name="Note 2 3 4 2 3 4 4" xfId="26433"/>
    <cellStyle name="Note 2 3 4 2 3 4 5" xfId="26251"/>
    <cellStyle name="Note 2 3 4 2 3 5" xfId="5236"/>
    <cellStyle name="Note 2 3 4 2 3 5 2" xfId="11126"/>
    <cellStyle name="Note 2 3 4 2 3 5 2 2" xfId="23065"/>
    <cellStyle name="Note 2 3 4 2 3 5 2 3" xfId="32117"/>
    <cellStyle name="Note 2 3 4 2 3 5 2 4" xfId="36015"/>
    <cellStyle name="Note 2 3 4 2 3 5 3" xfId="17175"/>
    <cellStyle name="Note 2 3 4 2 3 5 4" xfId="27537"/>
    <cellStyle name="Note 2 3 4 2 3 5 5" xfId="29041"/>
    <cellStyle name="Note 2 3 4 2 3 6" xfId="13580"/>
    <cellStyle name="Note 2 3 4 2 4" xfId="2170"/>
    <cellStyle name="Note 2 3 4 2 4 2" xfId="4646"/>
    <cellStyle name="Note 2 3 4 2 4 2 2" xfId="10536"/>
    <cellStyle name="Note 2 3 4 2 4 2 2 2" xfId="22475"/>
    <cellStyle name="Note 2 3 4 2 4 2 2 3" xfId="31527"/>
    <cellStyle name="Note 2 3 4 2 4 2 2 4" xfId="35425"/>
    <cellStyle name="Note 2 3 4 2 4 2 3" xfId="16585"/>
    <cellStyle name="Note 2 3 4 2 4 2 4" xfId="26947"/>
    <cellStyle name="Note 2 3 4 2 4 2 5" xfId="30762"/>
    <cellStyle name="Note 2 3 4 2 4 3" xfId="5750"/>
    <cellStyle name="Note 2 3 4 2 4 3 2" xfId="11640"/>
    <cellStyle name="Note 2 3 4 2 4 3 2 2" xfId="23579"/>
    <cellStyle name="Note 2 3 4 2 4 3 2 3" xfId="32631"/>
    <cellStyle name="Note 2 3 4 2 4 3 2 4" xfId="36529"/>
    <cellStyle name="Note 2 3 4 2 4 3 3" xfId="17689"/>
    <cellStyle name="Note 2 3 4 2 4 3 4" xfId="28051"/>
    <cellStyle name="Note 2 3 4 2 4 3 5" xfId="33241"/>
    <cellStyle name="Note 2 3 4 2 4 4" xfId="8060"/>
    <cellStyle name="Note 2 3 4 2 4 4 2" xfId="19999"/>
    <cellStyle name="Note 2 3 4 2 4 4 3" xfId="29705"/>
    <cellStyle name="Note 2 3 4 2 4 4 4" xfId="34249"/>
    <cellStyle name="Note 2 3 4 2 4 5" xfId="14109"/>
    <cellStyle name="Note 2 3 4 2 4 6" xfId="25127"/>
    <cellStyle name="Note 2 3 4 2 4 7" xfId="28952"/>
    <cellStyle name="Note 2 3 4 2 5" xfId="2396"/>
    <cellStyle name="Note 2 3 4 2 5 2" xfId="4872"/>
    <cellStyle name="Note 2 3 4 2 5 2 2" xfId="10762"/>
    <cellStyle name="Note 2 3 4 2 5 2 2 2" xfId="22701"/>
    <cellStyle name="Note 2 3 4 2 5 2 2 3" xfId="31753"/>
    <cellStyle name="Note 2 3 4 2 5 2 2 4" xfId="35651"/>
    <cellStyle name="Note 2 3 4 2 5 2 3" xfId="16811"/>
    <cellStyle name="Note 2 3 4 2 5 2 4" xfId="27173"/>
    <cellStyle name="Note 2 3 4 2 5 2 5" xfId="28786"/>
    <cellStyle name="Note 2 3 4 2 5 3" xfId="5976"/>
    <cellStyle name="Note 2 3 4 2 5 3 2" xfId="11866"/>
    <cellStyle name="Note 2 3 4 2 5 3 2 2" xfId="23805"/>
    <cellStyle name="Note 2 3 4 2 5 3 2 3" xfId="32857"/>
    <cellStyle name="Note 2 3 4 2 5 3 2 4" xfId="36755"/>
    <cellStyle name="Note 2 3 4 2 5 3 3" xfId="17915"/>
    <cellStyle name="Note 2 3 4 2 5 3 4" xfId="28277"/>
    <cellStyle name="Note 2 3 4 2 5 3 5" xfId="33467"/>
    <cellStyle name="Note 2 3 4 2 5 4" xfId="8286"/>
    <cellStyle name="Note 2 3 4 2 5 4 2" xfId="20225"/>
    <cellStyle name="Note 2 3 4 2 5 4 3" xfId="29931"/>
    <cellStyle name="Note 2 3 4 2 5 4 4" xfId="34475"/>
    <cellStyle name="Note 2 3 4 2 5 5" xfId="14335"/>
    <cellStyle name="Note 2 3 4 2 5 6" xfId="25353"/>
    <cellStyle name="Note 2 3 4 2 5 7" xfId="24651"/>
    <cellStyle name="Note 2 3 4 2 6" xfId="1966"/>
    <cellStyle name="Note 2 3 4 2 6 2" xfId="4442"/>
    <cellStyle name="Note 2 3 4 2 6 2 2" xfId="10332"/>
    <cellStyle name="Note 2 3 4 2 6 2 2 2" xfId="22271"/>
    <cellStyle name="Note 2 3 4 2 6 2 2 3" xfId="31324"/>
    <cellStyle name="Note 2 3 4 2 6 2 2 4" xfId="35222"/>
    <cellStyle name="Note 2 3 4 2 6 2 3" xfId="16381"/>
    <cellStyle name="Note 2 3 4 2 6 2 4" xfId="26744"/>
    <cellStyle name="Note 2 3 4 2 6 2 5" xfId="30783"/>
    <cellStyle name="Note 2 3 4 2 6 3" xfId="5547"/>
    <cellStyle name="Note 2 3 4 2 6 3 2" xfId="11437"/>
    <cellStyle name="Note 2 3 4 2 6 3 2 2" xfId="23376"/>
    <cellStyle name="Note 2 3 4 2 6 3 2 3" xfId="32428"/>
    <cellStyle name="Note 2 3 4 2 6 3 2 4" xfId="36326"/>
    <cellStyle name="Note 2 3 4 2 6 3 3" xfId="17486"/>
    <cellStyle name="Note 2 3 4 2 6 3 4" xfId="27848"/>
    <cellStyle name="Note 2 3 4 2 6 3 5" xfId="30155"/>
    <cellStyle name="Note 2 3 4 2 6 4" xfId="7856"/>
    <cellStyle name="Note 2 3 4 2 6 4 2" xfId="19795"/>
    <cellStyle name="Note 2 3 4 2 6 4 3" xfId="29502"/>
    <cellStyle name="Note 2 3 4 2 6 4 4" xfId="34046"/>
    <cellStyle name="Note 2 3 4 2 6 5" xfId="13905"/>
    <cellStyle name="Note 2 3 4 2 6 6" xfId="24924"/>
    <cellStyle name="Note 2 3 4 2 6 7" xfId="28760"/>
    <cellStyle name="Note 2 3 4 2 7" xfId="2836"/>
    <cellStyle name="Note 2 3 4 2 7 2" xfId="8726"/>
    <cellStyle name="Note 2 3 4 2 7 2 2" xfId="20665"/>
    <cellStyle name="Note 2 3 4 2 7 2 3" xfId="30271"/>
    <cellStyle name="Note 2 3 4 2 7 2 4" xfId="34745"/>
    <cellStyle name="Note 2 3 4 2 7 3" xfId="14775"/>
    <cellStyle name="Note 2 3 4 2 7 4" xfId="25691"/>
    <cellStyle name="Note 2 3 4 2 7 5" xfId="29197"/>
    <cellStyle name="Note 2 3 4 2 8" xfId="6418"/>
    <cellStyle name="Note 2 3 4 2 8 2" xfId="18357"/>
    <cellStyle name="Note 2 3 4 2 8 3" xfId="28617"/>
    <cellStyle name="Note 2 3 4 2 8 4" xfId="33737"/>
    <cellStyle name="Note 2 3 4 3" xfId="318"/>
    <cellStyle name="Note 2 3 4 3 2" xfId="794"/>
    <cellStyle name="Note 2 3 4 3 2 10" xfId="24303"/>
    <cellStyle name="Note 2 3 4 3 2 11" xfId="25747"/>
    <cellStyle name="Note 2 3 4 3 2 2" xfId="1644"/>
    <cellStyle name="Note 2 3 4 3 2 2 2" xfId="2250"/>
    <cellStyle name="Note 2 3 4 3 2 2 2 2" xfId="4726"/>
    <cellStyle name="Note 2 3 4 3 2 2 2 2 2" xfId="10616"/>
    <cellStyle name="Note 2 3 4 3 2 2 2 2 2 2" xfId="22555"/>
    <cellStyle name="Note 2 3 4 3 2 2 2 2 2 3" xfId="31607"/>
    <cellStyle name="Note 2 3 4 3 2 2 2 2 2 4" xfId="35505"/>
    <cellStyle name="Note 2 3 4 3 2 2 2 2 3" xfId="16665"/>
    <cellStyle name="Note 2 3 4 3 2 2 2 2 4" xfId="27027"/>
    <cellStyle name="Note 2 3 4 3 2 2 2 2 5" xfId="30750"/>
    <cellStyle name="Note 2 3 4 3 2 2 2 3" xfId="5830"/>
    <cellStyle name="Note 2 3 4 3 2 2 2 3 2" xfId="11720"/>
    <cellStyle name="Note 2 3 4 3 2 2 2 3 2 2" xfId="23659"/>
    <cellStyle name="Note 2 3 4 3 2 2 2 3 2 3" xfId="32711"/>
    <cellStyle name="Note 2 3 4 3 2 2 2 3 2 4" xfId="36609"/>
    <cellStyle name="Note 2 3 4 3 2 2 2 3 3" xfId="17769"/>
    <cellStyle name="Note 2 3 4 3 2 2 2 3 4" xfId="28131"/>
    <cellStyle name="Note 2 3 4 3 2 2 2 3 5" xfId="33321"/>
    <cellStyle name="Note 2 3 4 3 2 2 2 4" xfId="8140"/>
    <cellStyle name="Note 2 3 4 3 2 2 2 4 2" xfId="20079"/>
    <cellStyle name="Note 2 3 4 3 2 2 2 4 3" xfId="29785"/>
    <cellStyle name="Note 2 3 4 3 2 2 2 4 4" xfId="34329"/>
    <cellStyle name="Note 2 3 4 3 2 2 2 5" xfId="14189"/>
    <cellStyle name="Note 2 3 4 3 2 2 2 6" xfId="25207"/>
    <cellStyle name="Note 2 3 4 3 2 2 2 7" xfId="30560"/>
    <cellStyle name="Note 2 3 4 3 2 2 3" xfId="2499"/>
    <cellStyle name="Note 2 3 4 3 2 2 3 2" xfId="4975"/>
    <cellStyle name="Note 2 3 4 3 2 2 3 2 2" xfId="10865"/>
    <cellStyle name="Note 2 3 4 3 2 2 3 2 2 2" xfId="22804"/>
    <cellStyle name="Note 2 3 4 3 2 2 3 2 2 3" xfId="31856"/>
    <cellStyle name="Note 2 3 4 3 2 2 3 2 2 4" xfId="35754"/>
    <cellStyle name="Note 2 3 4 3 2 2 3 2 3" xfId="16914"/>
    <cellStyle name="Note 2 3 4 3 2 2 3 2 4" xfId="27276"/>
    <cellStyle name="Note 2 3 4 3 2 2 3 2 5" xfId="30371"/>
    <cellStyle name="Note 2 3 4 3 2 2 3 3" xfId="6079"/>
    <cellStyle name="Note 2 3 4 3 2 2 3 3 2" xfId="11969"/>
    <cellStyle name="Note 2 3 4 3 2 2 3 3 2 2" xfId="23908"/>
    <cellStyle name="Note 2 3 4 3 2 2 3 3 2 3" xfId="32960"/>
    <cellStyle name="Note 2 3 4 3 2 2 3 3 2 4" xfId="36858"/>
    <cellStyle name="Note 2 3 4 3 2 2 3 3 3" xfId="18018"/>
    <cellStyle name="Note 2 3 4 3 2 2 3 3 4" xfId="28380"/>
    <cellStyle name="Note 2 3 4 3 2 2 3 3 5" xfId="33570"/>
    <cellStyle name="Note 2 3 4 3 2 2 3 4" xfId="8389"/>
    <cellStyle name="Note 2 3 4 3 2 2 3 4 2" xfId="20328"/>
    <cellStyle name="Note 2 3 4 3 2 2 3 4 3" xfId="30034"/>
    <cellStyle name="Note 2 3 4 3 2 2 3 4 4" xfId="34578"/>
    <cellStyle name="Note 2 3 4 3 2 2 3 5" xfId="14438"/>
    <cellStyle name="Note 2 3 4 3 2 2 3 6" xfId="25456"/>
    <cellStyle name="Note 2 3 4 3 2 2 3 7" xfId="30869"/>
    <cellStyle name="Note 2 3 4 3 2 2 4" xfId="4120"/>
    <cellStyle name="Note 2 3 4 3 2 2 4 2" xfId="10010"/>
    <cellStyle name="Note 2 3 4 3 2 2 4 2 2" xfId="21949"/>
    <cellStyle name="Note 2 3 4 3 2 2 4 2 3" xfId="31016"/>
    <cellStyle name="Note 2 3 4 3 2 2 4 2 4" xfId="34914"/>
    <cellStyle name="Note 2 3 4 3 2 2 4 3" xfId="16059"/>
    <cellStyle name="Note 2 3 4 3 2 2 4 4" xfId="26436"/>
    <cellStyle name="Note 2 3 4 3 2 2 4 5" xfId="24097"/>
    <cellStyle name="Note 2 3 4 3 2 2 5" xfId="5239"/>
    <cellStyle name="Note 2 3 4 3 2 2 5 2" xfId="11129"/>
    <cellStyle name="Note 2 3 4 3 2 2 5 2 2" xfId="23068"/>
    <cellStyle name="Note 2 3 4 3 2 2 5 2 3" xfId="32120"/>
    <cellStyle name="Note 2 3 4 3 2 2 5 2 4" xfId="36018"/>
    <cellStyle name="Note 2 3 4 3 2 2 5 3" xfId="17178"/>
    <cellStyle name="Note 2 3 4 3 2 2 5 4" xfId="27540"/>
    <cellStyle name="Note 2 3 4 3 2 2 5 5" xfId="24460"/>
    <cellStyle name="Note 2 3 4 3 2 2 6" xfId="13583"/>
    <cellStyle name="Note 2 3 4 3 2 3" xfId="2010"/>
    <cellStyle name="Note 2 3 4 3 2 3 2" xfId="4486"/>
    <cellStyle name="Note 2 3 4 3 2 3 2 2" xfId="10376"/>
    <cellStyle name="Note 2 3 4 3 2 3 2 2 2" xfId="22315"/>
    <cellStyle name="Note 2 3 4 3 2 3 2 2 3" xfId="31368"/>
    <cellStyle name="Note 2 3 4 3 2 3 2 2 4" xfId="35266"/>
    <cellStyle name="Note 2 3 4 3 2 3 2 3" xfId="16425"/>
    <cellStyle name="Note 2 3 4 3 2 3 2 4" xfId="26788"/>
    <cellStyle name="Note 2 3 4 3 2 3 2 5" xfId="28514"/>
    <cellStyle name="Note 2 3 4 3 2 3 3" xfId="5591"/>
    <cellStyle name="Note 2 3 4 3 2 3 3 2" xfId="11481"/>
    <cellStyle name="Note 2 3 4 3 2 3 3 2 2" xfId="23420"/>
    <cellStyle name="Note 2 3 4 3 2 3 3 2 3" xfId="32472"/>
    <cellStyle name="Note 2 3 4 3 2 3 3 2 4" xfId="36370"/>
    <cellStyle name="Note 2 3 4 3 2 3 3 3" xfId="17530"/>
    <cellStyle name="Note 2 3 4 3 2 3 3 4" xfId="27892"/>
    <cellStyle name="Note 2 3 4 3 2 3 3 5" xfId="33082"/>
    <cellStyle name="Note 2 3 4 3 2 3 4" xfId="7900"/>
    <cellStyle name="Note 2 3 4 3 2 3 4 2" xfId="19839"/>
    <cellStyle name="Note 2 3 4 3 2 3 4 3" xfId="29546"/>
    <cellStyle name="Note 2 3 4 3 2 3 4 4" xfId="34090"/>
    <cellStyle name="Note 2 3 4 3 2 3 5" xfId="13949"/>
    <cellStyle name="Note 2 3 4 3 2 3 6" xfId="24968"/>
    <cellStyle name="Note 2 3 4 3 2 3 7" xfId="26352"/>
    <cellStyle name="Note 2 3 4 3 2 4" xfId="1790"/>
    <cellStyle name="Note 2 3 4 3 2 4 2" xfId="4266"/>
    <cellStyle name="Note 2 3 4 3 2 4 2 2" xfId="10156"/>
    <cellStyle name="Note 2 3 4 3 2 4 2 2 2" xfId="22095"/>
    <cellStyle name="Note 2 3 4 3 2 4 2 2 3" xfId="31148"/>
    <cellStyle name="Note 2 3 4 3 2 4 2 2 4" xfId="35046"/>
    <cellStyle name="Note 2 3 4 3 2 4 2 3" xfId="16205"/>
    <cellStyle name="Note 2 3 4 3 2 4 2 4" xfId="26568"/>
    <cellStyle name="Note 2 3 4 3 2 4 2 5" xfId="25675"/>
    <cellStyle name="Note 2 3 4 3 2 4 3" xfId="5371"/>
    <cellStyle name="Note 2 3 4 3 2 4 3 2" xfId="11261"/>
    <cellStyle name="Note 2 3 4 3 2 4 3 2 2" xfId="23200"/>
    <cellStyle name="Note 2 3 4 3 2 4 3 2 3" xfId="32252"/>
    <cellStyle name="Note 2 3 4 3 2 4 3 2 4" xfId="36150"/>
    <cellStyle name="Note 2 3 4 3 2 4 3 3" xfId="17310"/>
    <cellStyle name="Note 2 3 4 3 2 4 3 4" xfId="27672"/>
    <cellStyle name="Note 2 3 4 3 2 4 3 5" xfId="25748"/>
    <cellStyle name="Note 2 3 4 3 2 4 4" xfId="7680"/>
    <cellStyle name="Note 2 3 4 3 2 4 4 2" xfId="19619"/>
    <cellStyle name="Note 2 3 4 3 2 4 4 3" xfId="29326"/>
    <cellStyle name="Note 2 3 4 3 2 4 4 4" xfId="33870"/>
    <cellStyle name="Note 2 3 4 3 2 4 5" xfId="13729"/>
    <cellStyle name="Note 2 3 4 3 2 4 6" xfId="24748"/>
    <cellStyle name="Note 2 3 4 3 2 4 7" xfId="12307"/>
    <cellStyle name="Note 2 3 4 3 2 5" xfId="2065"/>
    <cellStyle name="Note 2 3 4 3 2 5 2" xfId="4541"/>
    <cellStyle name="Note 2 3 4 3 2 5 2 2" xfId="10431"/>
    <cellStyle name="Note 2 3 4 3 2 5 2 2 2" xfId="22370"/>
    <cellStyle name="Note 2 3 4 3 2 5 2 2 3" xfId="31422"/>
    <cellStyle name="Note 2 3 4 3 2 5 2 2 4" xfId="35320"/>
    <cellStyle name="Note 2 3 4 3 2 5 2 3" xfId="16480"/>
    <cellStyle name="Note 2 3 4 3 2 5 2 4" xfId="26842"/>
    <cellStyle name="Note 2 3 4 3 2 5 2 5" xfId="26011"/>
    <cellStyle name="Note 2 3 4 3 2 5 3" xfId="5645"/>
    <cellStyle name="Note 2 3 4 3 2 5 3 2" xfId="11535"/>
    <cellStyle name="Note 2 3 4 3 2 5 3 2 2" xfId="23474"/>
    <cellStyle name="Note 2 3 4 3 2 5 3 2 3" xfId="32526"/>
    <cellStyle name="Note 2 3 4 3 2 5 3 2 4" xfId="36424"/>
    <cellStyle name="Note 2 3 4 3 2 5 3 3" xfId="17584"/>
    <cellStyle name="Note 2 3 4 3 2 5 3 4" xfId="27946"/>
    <cellStyle name="Note 2 3 4 3 2 5 3 5" xfId="33136"/>
    <cellStyle name="Note 2 3 4 3 2 5 4" xfId="7955"/>
    <cellStyle name="Note 2 3 4 3 2 5 4 2" xfId="19894"/>
    <cellStyle name="Note 2 3 4 3 2 5 4 3" xfId="29600"/>
    <cellStyle name="Note 2 3 4 3 2 5 4 4" xfId="34144"/>
    <cellStyle name="Note 2 3 4 3 2 5 5" xfId="14004"/>
    <cellStyle name="Note 2 3 4 3 2 5 6" xfId="25022"/>
    <cellStyle name="Note 2 3 4 3 2 5 7" xfId="26347"/>
    <cellStyle name="Note 2 3 4 3 2 6" xfId="3271"/>
    <cellStyle name="Note 2 3 4 3 2 6 2" xfId="9161"/>
    <cellStyle name="Note 2 3 4 3 2 6 2 2" xfId="21100"/>
    <cellStyle name="Note 2 3 4 3 2 6 2 3" xfId="30535"/>
    <cellStyle name="Note 2 3 4 3 2 6 2 4" xfId="34848"/>
    <cellStyle name="Note 2 3 4 3 2 6 3" xfId="15210"/>
    <cellStyle name="Note 2 3 4 3 2 6 4" xfId="25955"/>
    <cellStyle name="Note 2 3 4 3 2 6 5" xfId="29186"/>
    <cellStyle name="Note 2 3 4 3 2 7" xfId="5173"/>
    <cellStyle name="Note 2 3 4 3 2 7 2" xfId="11063"/>
    <cellStyle name="Note 2 3 4 3 2 7 2 2" xfId="23002"/>
    <cellStyle name="Note 2 3 4 3 2 7 2 3" xfId="32054"/>
    <cellStyle name="Note 2 3 4 3 2 7 2 4" xfId="35952"/>
    <cellStyle name="Note 2 3 4 3 2 7 3" xfId="17112"/>
    <cellStyle name="Note 2 3 4 3 2 7 4" xfId="27474"/>
    <cellStyle name="Note 2 3 4 3 2 7 5" xfId="26009"/>
    <cellStyle name="Note 2 3 4 3 2 8" xfId="6853"/>
    <cellStyle name="Note 2 3 4 3 2 8 2" xfId="18792"/>
    <cellStyle name="Note 2 3 4 3 2 8 3" xfId="28884"/>
    <cellStyle name="Note 2 3 4 3 2 8 4" xfId="33840"/>
    <cellStyle name="Note 2 3 4 3 2 9" xfId="12734"/>
    <cellStyle name="Note 2 3 4 3 3" xfId="1643"/>
    <cellStyle name="Note 2 3 4 3 3 2" xfId="2249"/>
    <cellStyle name="Note 2 3 4 3 3 2 2" xfId="4725"/>
    <cellStyle name="Note 2 3 4 3 3 2 2 2" xfId="10615"/>
    <cellStyle name="Note 2 3 4 3 3 2 2 2 2" xfId="22554"/>
    <cellStyle name="Note 2 3 4 3 3 2 2 2 3" xfId="31606"/>
    <cellStyle name="Note 2 3 4 3 3 2 2 2 4" xfId="35504"/>
    <cellStyle name="Note 2 3 4 3 3 2 2 3" xfId="16664"/>
    <cellStyle name="Note 2 3 4 3 3 2 2 4" xfId="27026"/>
    <cellStyle name="Note 2 3 4 3 3 2 2 5" xfId="29101"/>
    <cellStyle name="Note 2 3 4 3 3 2 3" xfId="5829"/>
    <cellStyle name="Note 2 3 4 3 3 2 3 2" xfId="11719"/>
    <cellStyle name="Note 2 3 4 3 3 2 3 2 2" xfId="23658"/>
    <cellStyle name="Note 2 3 4 3 3 2 3 2 3" xfId="32710"/>
    <cellStyle name="Note 2 3 4 3 3 2 3 2 4" xfId="36608"/>
    <cellStyle name="Note 2 3 4 3 3 2 3 3" xfId="17768"/>
    <cellStyle name="Note 2 3 4 3 3 2 3 4" xfId="28130"/>
    <cellStyle name="Note 2 3 4 3 3 2 3 5" xfId="33320"/>
    <cellStyle name="Note 2 3 4 3 3 2 4" xfId="8139"/>
    <cellStyle name="Note 2 3 4 3 3 2 4 2" xfId="20078"/>
    <cellStyle name="Note 2 3 4 3 3 2 4 3" xfId="29784"/>
    <cellStyle name="Note 2 3 4 3 3 2 4 4" xfId="34328"/>
    <cellStyle name="Note 2 3 4 3 3 2 5" xfId="14188"/>
    <cellStyle name="Note 2 3 4 3 3 2 6" xfId="25206"/>
    <cellStyle name="Note 2 3 4 3 3 2 7" xfId="28909"/>
    <cellStyle name="Note 2 3 4 3 3 3" xfId="2498"/>
    <cellStyle name="Note 2 3 4 3 3 3 2" xfId="4974"/>
    <cellStyle name="Note 2 3 4 3 3 3 2 2" xfId="10864"/>
    <cellStyle name="Note 2 3 4 3 3 3 2 2 2" xfId="22803"/>
    <cellStyle name="Note 2 3 4 3 3 3 2 2 3" xfId="31855"/>
    <cellStyle name="Note 2 3 4 3 3 3 2 2 4" xfId="35753"/>
    <cellStyle name="Note 2 3 4 3 3 3 2 3" xfId="16913"/>
    <cellStyle name="Note 2 3 4 3 3 3 2 4" xfId="27275"/>
    <cellStyle name="Note 2 3 4 3 3 3 2 5" xfId="28719"/>
    <cellStyle name="Note 2 3 4 3 3 3 3" xfId="6078"/>
    <cellStyle name="Note 2 3 4 3 3 3 3 2" xfId="11968"/>
    <cellStyle name="Note 2 3 4 3 3 3 3 2 2" xfId="23907"/>
    <cellStyle name="Note 2 3 4 3 3 3 3 2 3" xfId="32959"/>
    <cellStyle name="Note 2 3 4 3 3 3 3 2 4" xfId="36857"/>
    <cellStyle name="Note 2 3 4 3 3 3 3 3" xfId="18017"/>
    <cellStyle name="Note 2 3 4 3 3 3 3 4" xfId="28379"/>
    <cellStyle name="Note 2 3 4 3 3 3 3 5" xfId="33569"/>
    <cellStyle name="Note 2 3 4 3 3 3 4" xfId="8388"/>
    <cellStyle name="Note 2 3 4 3 3 3 4 2" xfId="20327"/>
    <cellStyle name="Note 2 3 4 3 3 3 4 3" xfId="30033"/>
    <cellStyle name="Note 2 3 4 3 3 3 4 4" xfId="34577"/>
    <cellStyle name="Note 2 3 4 3 3 3 5" xfId="14437"/>
    <cellStyle name="Note 2 3 4 3 3 3 6" xfId="25455"/>
    <cellStyle name="Note 2 3 4 3 3 3 7" xfId="29216"/>
    <cellStyle name="Note 2 3 4 3 3 4" xfId="4119"/>
    <cellStyle name="Note 2 3 4 3 3 4 2" xfId="10009"/>
    <cellStyle name="Note 2 3 4 3 3 4 2 2" xfId="21948"/>
    <cellStyle name="Note 2 3 4 3 3 4 2 3" xfId="31015"/>
    <cellStyle name="Note 2 3 4 3 3 4 2 4" xfId="34913"/>
    <cellStyle name="Note 2 3 4 3 3 4 3" xfId="16058"/>
    <cellStyle name="Note 2 3 4 3 3 4 4" xfId="26435"/>
    <cellStyle name="Note 2 3 4 3 3 4 5" xfId="24343"/>
    <cellStyle name="Note 2 3 4 3 3 5" xfId="5238"/>
    <cellStyle name="Note 2 3 4 3 3 5 2" xfId="11128"/>
    <cellStyle name="Note 2 3 4 3 3 5 2 2" xfId="23067"/>
    <cellStyle name="Note 2 3 4 3 3 5 2 3" xfId="32119"/>
    <cellStyle name="Note 2 3 4 3 3 5 2 4" xfId="36017"/>
    <cellStyle name="Note 2 3 4 3 3 5 3" xfId="17177"/>
    <cellStyle name="Note 2 3 4 3 3 5 4" xfId="27539"/>
    <cellStyle name="Note 2 3 4 3 3 5 5" xfId="26113"/>
    <cellStyle name="Note 2 3 4 3 3 6" xfId="13582"/>
    <cellStyle name="Note 2 3 4 3 4" xfId="1873"/>
    <cellStyle name="Note 2 3 4 3 4 2" xfId="4349"/>
    <cellStyle name="Note 2 3 4 3 4 2 2" xfId="10239"/>
    <cellStyle name="Note 2 3 4 3 4 2 2 2" xfId="22178"/>
    <cellStyle name="Note 2 3 4 3 4 2 2 3" xfId="31231"/>
    <cellStyle name="Note 2 3 4 3 4 2 2 4" xfId="35129"/>
    <cellStyle name="Note 2 3 4 3 4 2 3" xfId="16288"/>
    <cellStyle name="Note 2 3 4 3 4 2 4" xfId="26651"/>
    <cellStyle name="Note 2 3 4 3 4 2 5" xfId="28964"/>
    <cellStyle name="Note 2 3 4 3 4 3" xfId="5454"/>
    <cellStyle name="Note 2 3 4 3 4 3 2" xfId="11344"/>
    <cellStyle name="Note 2 3 4 3 4 3 2 2" xfId="23283"/>
    <cellStyle name="Note 2 3 4 3 4 3 2 3" xfId="32335"/>
    <cellStyle name="Note 2 3 4 3 4 3 2 4" xfId="36233"/>
    <cellStyle name="Note 2 3 4 3 4 3 3" xfId="17393"/>
    <cellStyle name="Note 2 3 4 3 4 3 4" xfId="27755"/>
    <cellStyle name="Note 2 3 4 3 4 3 5" xfId="26086"/>
    <cellStyle name="Note 2 3 4 3 4 4" xfId="7763"/>
    <cellStyle name="Note 2 3 4 3 4 4 2" xfId="19702"/>
    <cellStyle name="Note 2 3 4 3 4 4 3" xfId="29409"/>
    <cellStyle name="Note 2 3 4 3 4 4 4" xfId="33953"/>
    <cellStyle name="Note 2 3 4 3 4 5" xfId="13812"/>
    <cellStyle name="Note 2 3 4 3 4 6" xfId="24831"/>
    <cellStyle name="Note 2 3 4 3 4 7" xfId="29295"/>
    <cellStyle name="Note 2 3 4 3 5" xfId="2384"/>
    <cellStyle name="Note 2 3 4 3 5 2" xfId="4860"/>
    <cellStyle name="Note 2 3 4 3 5 2 2" xfId="10750"/>
    <cellStyle name="Note 2 3 4 3 5 2 2 2" xfId="22689"/>
    <cellStyle name="Note 2 3 4 3 5 2 2 3" xfId="31741"/>
    <cellStyle name="Note 2 3 4 3 5 2 2 4" xfId="35639"/>
    <cellStyle name="Note 2 3 4 3 5 2 3" xfId="16799"/>
    <cellStyle name="Note 2 3 4 3 5 2 4" xfId="27161"/>
    <cellStyle name="Note 2 3 4 3 5 2 5" xfId="26162"/>
    <cellStyle name="Note 2 3 4 3 5 3" xfId="5964"/>
    <cellStyle name="Note 2 3 4 3 5 3 2" xfId="11854"/>
    <cellStyle name="Note 2 3 4 3 5 3 2 2" xfId="23793"/>
    <cellStyle name="Note 2 3 4 3 5 3 2 3" xfId="32845"/>
    <cellStyle name="Note 2 3 4 3 5 3 2 4" xfId="36743"/>
    <cellStyle name="Note 2 3 4 3 5 3 3" xfId="17903"/>
    <cellStyle name="Note 2 3 4 3 5 3 4" xfId="28265"/>
    <cellStyle name="Note 2 3 4 3 5 3 5" xfId="33455"/>
    <cellStyle name="Note 2 3 4 3 5 4" xfId="8274"/>
    <cellStyle name="Note 2 3 4 3 5 4 2" xfId="20213"/>
    <cellStyle name="Note 2 3 4 3 5 4 3" xfId="29919"/>
    <cellStyle name="Note 2 3 4 3 5 4 4" xfId="34463"/>
    <cellStyle name="Note 2 3 4 3 5 5" xfId="14323"/>
    <cellStyle name="Note 2 3 4 3 5 6" xfId="25341"/>
    <cellStyle name="Note 2 3 4 3 5 7" xfId="24048"/>
    <cellStyle name="Note 2 3 4 3 6" xfId="2106"/>
    <cellStyle name="Note 2 3 4 3 6 2" xfId="4582"/>
    <cellStyle name="Note 2 3 4 3 6 2 2" xfId="10472"/>
    <cellStyle name="Note 2 3 4 3 6 2 2 2" xfId="22411"/>
    <cellStyle name="Note 2 3 4 3 6 2 2 3" xfId="31463"/>
    <cellStyle name="Note 2 3 4 3 6 2 2 4" xfId="35361"/>
    <cellStyle name="Note 2 3 4 3 6 2 3" xfId="16521"/>
    <cellStyle name="Note 2 3 4 3 6 2 4" xfId="26883"/>
    <cellStyle name="Note 2 3 4 3 6 2 5" xfId="25674"/>
    <cellStyle name="Note 2 3 4 3 6 3" xfId="5686"/>
    <cellStyle name="Note 2 3 4 3 6 3 2" xfId="11576"/>
    <cellStyle name="Note 2 3 4 3 6 3 2 2" xfId="23515"/>
    <cellStyle name="Note 2 3 4 3 6 3 2 3" xfId="32567"/>
    <cellStyle name="Note 2 3 4 3 6 3 2 4" xfId="36465"/>
    <cellStyle name="Note 2 3 4 3 6 3 3" xfId="17625"/>
    <cellStyle name="Note 2 3 4 3 6 3 4" xfId="27987"/>
    <cellStyle name="Note 2 3 4 3 6 3 5" xfId="33177"/>
    <cellStyle name="Note 2 3 4 3 6 4" xfId="7996"/>
    <cellStyle name="Note 2 3 4 3 6 4 2" xfId="19935"/>
    <cellStyle name="Note 2 3 4 3 6 4 3" xfId="29641"/>
    <cellStyle name="Note 2 3 4 3 6 4 4" xfId="34185"/>
    <cellStyle name="Note 2 3 4 3 6 5" xfId="14045"/>
    <cellStyle name="Note 2 3 4 3 6 6" xfId="25063"/>
    <cellStyle name="Note 2 3 4 3 6 7" xfId="30631"/>
    <cellStyle name="Note 2 3 4 3 7" xfId="2865"/>
    <cellStyle name="Note 2 3 4 3 7 2" xfId="8755"/>
    <cellStyle name="Note 2 3 4 3 7 2 2" xfId="20694"/>
    <cellStyle name="Note 2 3 4 3 7 2 3" xfId="30295"/>
    <cellStyle name="Note 2 3 4 3 7 2 4" xfId="34769"/>
    <cellStyle name="Note 2 3 4 3 7 3" xfId="14804"/>
    <cellStyle name="Note 2 3 4 3 7 4" xfId="25715"/>
    <cellStyle name="Note 2 3 4 3 7 5" xfId="28777"/>
    <cellStyle name="Note 2 3 4 3 8" xfId="6447"/>
    <cellStyle name="Note 2 3 4 3 8 2" xfId="18386"/>
    <cellStyle name="Note 2 3 4 3 8 3" xfId="28641"/>
    <cellStyle name="Note 2 3 4 3 8 4" xfId="33761"/>
    <cellStyle name="Note 2 3 4 4" xfId="654"/>
    <cellStyle name="Note 2 3 4 4 10" xfId="24221"/>
    <cellStyle name="Note 2 3 4 4 11" xfId="29313"/>
    <cellStyle name="Note 2 3 4 4 2" xfId="1645"/>
    <cellStyle name="Note 2 3 4 4 2 2" xfId="2251"/>
    <cellStyle name="Note 2 3 4 4 2 2 2" xfId="4727"/>
    <cellStyle name="Note 2 3 4 4 2 2 2 2" xfId="10617"/>
    <cellStyle name="Note 2 3 4 4 2 2 2 2 2" xfId="22556"/>
    <cellStyle name="Note 2 3 4 4 2 2 2 2 3" xfId="31608"/>
    <cellStyle name="Note 2 3 4 4 2 2 2 2 4" xfId="35506"/>
    <cellStyle name="Note 2 3 4 4 2 2 2 3" xfId="16666"/>
    <cellStyle name="Note 2 3 4 4 2 2 2 4" xfId="27028"/>
    <cellStyle name="Note 2 3 4 4 2 2 2 5" xfId="26173"/>
    <cellStyle name="Note 2 3 4 4 2 2 3" xfId="5831"/>
    <cellStyle name="Note 2 3 4 4 2 2 3 2" xfId="11721"/>
    <cellStyle name="Note 2 3 4 4 2 2 3 2 2" xfId="23660"/>
    <cellStyle name="Note 2 3 4 4 2 2 3 2 3" xfId="32712"/>
    <cellStyle name="Note 2 3 4 4 2 2 3 2 4" xfId="36610"/>
    <cellStyle name="Note 2 3 4 4 2 2 3 3" xfId="17770"/>
    <cellStyle name="Note 2 3 4 4 2 2 3 4" xfId="28132"/>
    <cellStyle name="Note 2 3 4 4 2 2 3 5" xfId="33322"/>
    <cellStyle name="Note 2 3 4 4 2 2 4" xfId="8141"/>
    <cellStyle name="Note 2 3 4 4 2 2 4 2" xfId="20080"/>
    <cellStyle name="Note 2 3 4 4 2 2 4 3" xfId="29786"/>
    <cellStyle name="Note 2 3 4 4 2 2 4 4" xfId="34330"/>
    <cellStyle name="Note 2 3 4 4 2 2 5" xfId="14190"/>
    <cellStyle name="Note 2 3 4 4 2 2 6" xfId="25208"/>
    <cellStyle name="Note 2 3 4 4 2 2 7" xfId="25981"/>
    <cellStyle name="Note 2 3 4 4 2 3" xfId="2500"/>
    <cellStyle name="Note 2 3 4 4 2 3 2" xfId="4976"/>
    <cellStyle name="Note 2 3 4 4 2 3 2 2" xfId="10866"/>
    <cellStyle name="Note 2 3 4 4 2 3 2 2 2" xfId="22805"/>
    <cellStyle name="Note 2 3 4 4 2 3 2 2 3" xfId="31857"/>
    <cellStyle name="Note 2 3 4 4 2 3 2 2 4" xfId="35755"/>
    <cellStyle name="Note 2 3 4 4 2 3 2 3" xfId="16915"/>
    <cellStyle name="Note 2 3 4 4 2 3 2 4" xfId="27277"/>
    <cellStyle name="Note 2 3 4 4 2 3 2 5" xfId="25791"/>
    <cellStyle name="Note 2 3 4 4 2 3 3" xfId="6080"/>
    <cellStyle name="Note 2 3 4 4 2 3 3 2" xfId="11970"/>
    <cellStyle name="Note 2 3 4 4 2 3 3 2 2" xfId="23909"/>
    <cellStyle name="Note 2 3 4 4 2 3 3 2 3" xfId="32961"/>
    <cellStyle name="Note 2 3 4 4 2 3 3 2 4" xfId="36859"/>
    <cellStyle name="Note 2 3 4 4 2 3 3 3" xfId="18019"/>
    <cellStyle name="Note 2 3 4 4 2 3 3 4" xfId="28381"/>
    <cellStyle name="Note 2 3 4 4 2 3 3 5" xfId="33571"/>
    <cellStyle name="Note 2 3 4 4 2 3 4" xfId="8390"/>
    <cellStyle name="Note 2 3 4 4 2 3 4 2" xfId="20329"/>
    <cellStyle name="Note 2 3 4 4 2 3 4 3" xfId="30035"/>
    <cellStyle name="Note 2 3 4 4 2 3 4 4" xfId="34579"/>
    <cellStyle name="Note 2 3 4 4 2 3 5" xfId="14439"/>
    <cellStyle name="Note 2 3 4 4 2 3 6" xfId="25457"/>
    <cellStyle name="Note 2 3 4 4 2 3 7" xfId="26291"/>
    <cellStyle name="Note 2 3 4 4 2 4" xfId="4121"/>
    <cellStyle name="Note 2 3 4 4 2 4 2" xfId="10011"/>
    <cellStyle name="Note 2 3 4 4 2 4 2 2" xfId="21950"/>
    <cellStyle name="Note 2 3 4 4 2 4 2 3" xfId="31017"/>
    <cellStyle name="Note 2 3 4 4 2 4 2 4" xfId="34915"/>
    <cellStyle name="Note 2 3 4 4 2 4 3" xfId="16060"/>
    <cellStyle name="Note 2 3 4 4 2 4 4" xfId="26437"/>
    <cellStyle name="Note 2 3 4 4 2 4 5" xfId="12331"/>
    <cellStyle name="Note 2 3 4 4 2 5" xfId="5240"/>
    <cellStyle name="Note 2 3 4 4 2 5 2" xfId="11130"/>
    <cellStyle name="Note 2 3 4 4 2 5 2 2" xfId="23069"/>
    <cellStyle name="Note 2 3 4 4 2 5 2 3" xfId="32121"/>
    <cellStyle name="Note 2 3 4 4 2 5 2 4" xfId="36019"/>
    <cellStyle name="Note 2 3 4 4 2 5 3" xfId="17179"/>
    <cellStyle name="Note 2 3 4 4 2 5 4" xfId="27541"/>
    <cellStyle name="Note 2 3 4 4 2 5 5" xfId="24159"/>
    <cellStyle name="Note 2 3 4 4 2 6" xfId="13584"/>
    <cellStyle name="Note 2 3 4 4 3" xfId="1940"/>
    <cellStyle name="Note 2 3 4 4 3 2" xfId="4416"/>
    <cellStyle name="Note 2 3 4 4 3 2 2" xfId="10306"/>
    <cellStyle name="Note 2 3 4 4 3 2 2 2" xfId="22245"/>
    <cellStyle name="Note 2 3 4 4 3 2 2 3" xfId="31298"/>
    <cellStyle name="Note 2 3 4 4 3 2 2 4" xfId="35196"/>
    <cellStyle name="Note 2 3 4 4 3 2 3" xfId="16355"/>
    <cellStyle name="Note 2 3 4 4 3 2 4" xfId="26718"/>
    <cellStyle name="Note 2 3 4 4 3 2 5" xfId="29143"/>
    <cellStyle name="Note 2 3 4 4 3 3" xfId="5521"/>
    <cellStyle name="Note 2 3 4 4 3 3 2" xfId="11411"/>
    <cellStyle name="Note 2 3 4 4 3 3 2 2" xfId="23350"/>
    <cellStyle name="Note 2 3 4 4 3 3 2 3" xfId="32402"/>
    <cellStyle name="Note 2 3 4 4 3 3 2 4" xfId="36300"/>
    <cellStyle name="Note 2 3 4 4 3 3 3" xfId="17460"/>
    <cellStyle name="Note 2 3 4 4 3 3 4" xfId="27822"/>
    <cellStyle name="Note 2 3 4 4 3 3 5" xfId="25983"/>
    <cellStyle name="Note 2 3 4 4 3 4" xfId="7830"/>
    <cellStyle name="Note 2 3 4 4 3 4 2" xfId="19769"/>
    <cellStyle name="Note 2 3 4 4 3 4 3" xfId="29476"/>
    <cellStyle name="Note 2 3 4 4 3 4 4" xfId="34020"/>
    <cellStyle name="Note 2 3 4 4 3 5" xfId="13879"/>
    <cellStyle name="Note 2 3 4 4 3 6" xfId="24898"/>
    <cellStyle name="Note 2 3 4 4 3 7" xfId="24328"/>
    <cellStyle name="Note 2 3 4 4 4" xfId="1794"/>
    <cellStyle name="Note 2 3 4 4 4 2" xfId="4270"/>
    <cellStyle name="Note 2 3 4 4 4 2 2" xfId="10160"/>
    <cellStyle name="Note 2 3 4 4 4 2 2 2" xfId="22099"/>
    <cellStyle name="Note 2 3 4 4 4 2 2 3" xfId="31152"/>
    <cellStyle name="Note 2 3 4 4 4 2 2 4" xfId="35050"/>
    <cellStyle name="Note 2 3 4 4 4 2 3" xfId="16209"/>
    <cellStyle name="Note 2 3 4 4 4 2 4" xfId="26572"/>
    <cellStyle name="Note 2 3 4 4 4 2 5" xfId="24580"/>
    <cellStyle name="Note 2 3 4 4 4 3" xfId="5375"/>
    <cellStyle name="Note 2 3 4 4 4 3 2" xfId="11265"/>
    <cellStyle name="Note 2 3 4 4 4 3 2 2" xfId="23204"/>
    <cellStyle name="Note 2 3 4 4 4 3 2 3" xfId="32256"/>
    <cellStyle name="Note 2 3 4 4 4 3 2 4" xfId="36154"/>
    <cellStyle name="Note 2 3 4 4 4 3 3" xfId="17314"/>
    <cellStyle name="Note 2 3 4 4 4 3 4" xfId="27676"/>
    <cellStyle name="Note 2 3 4 4 4 3 5" xfId="24443"/>
    <cellStyle name="Note 2 3 4 4 4 4" xfId="7684"/>
    <cellStyle name="Note 2 3 4 4 4 4 2" xfId="19623"/>
    <cellStyle name="Note 2 3 4 4 4 4 3" xfId="29330"/>
    <cellStyle name="Note 2 3 4 4 4 4 4" xfId="33874"/>
    <cellStyle name="Note 2 3 4 4 4 5" xfId="13733"/>
    <cellStyle name="Note 2 3 4 4 4 6" xfId="24752"/>
    <cellStyle name="Note 2 3 4 4 4 7" xfId="12166"/>
    <cellStyle name="Note 2 3 4 4 5" xfId="2141"/>
    <cellStyle name="Note 2 3 4 4 5 2" xfId="4617"/>
    <cellStyle name="Note 2 3 4 4 5 2 2" xfId="10507"/>
    <cellStyle name="Note 2 3 4 4 5 2 2 2" xfId="22446"/>
    <cellStyle name="Note 2 3 4 4 5 2 2 3" xfId="31498"/>
    <cellStyle name="Note 2 3 4 4 5 2 2 4" xfId="35396"/>
    <cellStyle name="Note 2 3 4 4 5 2 3" xfId="16556"/>
    <cellStyle name="Note 2 3 4 4 5 2 4" xfId="26918"/>
    <cellStyle name="Note 2 3 4 4 5 2 5" xfId="30541"/>
    <cellStyle name="Note 2 3 4 4 5 3" xfId="5721"/>
    <cellStyle name="Note 2 3 4 4 5 3 2" xfId="11611"/>
    <cellStyle name="Note 2 3 4 4 5 3 2 2" xfId="23550"/>
    <cellStyle name="Note 2 3 4 4 5 3 2 3" xfId="32602"/>
    <cellStyle name="Note 2 3 4 4 5 3 2 4" xfId="36500"/>
    <cellStyle name="Note 2 3 4 4 5 3 3" xfId="17660"/>
    <cellStyle name="Note 2 3 4 4 5 3 4" xfId="28022"/>
    <cellStyle name="Note 2 3 4 4 5 3 5" xfId="33212"/>
    <cellStyle name="Note 2 3 4 4 5 4" xfId="8031"/>
    <cellStyle name="Note 2 3 4 4 5 4 2" xfId="19970"/>
    <cellStyle name="Note 2 3 4 4 5 4 3" xfId="29676"/>
    <cellStyle name="Note 2 3 4 4 5 4 4" xfId="34220"/>
    <cellStyle name="Note 2 3 4 4 5 5" xfId="14080"/>
    <cellStyle name="Note 2 3 4 4 5 6" xfId="25098"/>
    <cellStyle name="Note 2 3 4 4 5 7" xfId="29262"/>
    <cellStyle name="Note 2 3 4 4 6" xfId="3131"/>
    <cellStyle name="Note 2 3 4 4 6 2" xfId="9021"/>
    <cellStyle name="Note 2 3 4 4 6 2 2" xfId="20960"/>
    <cellStyle name="Note 2 3 4 4 6 2 3" xfId="30455"/>
    <cellStyle name="Note 2 3 4 4 6 2 4" xfId="34800"/>
    <cellStyle name="Note 2 3 4 4 6 3" xfId="15070"/>
    <cellStyle name="Note 2 3 4 4 6 4" xfId="25875"/>
    <cellStyle name="Note 2 3 4 4 6 5" xfId="26263"/>
    <cellStyle name="Note 2 3 4 4 7" xfId="5125"/>
    <cellStyle name="Note 2 3 4 4 7 2" xfId="11015"/>
    <cellStyle name="Note 2 3 4 4 7 2 2" xfId="22954"/>
    <cellStyle name="Note 2 3 4 4 7 2 3" xfId="32006"/>
    <cellStyle name="Note 2 3 4 4 7 2 4" xfId="35904"/>
    <cellStyle name="Note 2 3 4 4 7 3" xfId="17064"/>
    <cellStyle name="Note 2 3 4 4 7 4" xfId="27426"/>
    <cellStyle name="Note 2 3 4 4 7 5" xfId="28754"/>
    <cellStyle name="Note 2 3 4 4 8" xfId="6713"/>
    <cellStyle name="Note 2 3 4 4 8 2" xfId="18652"/>
    <cellStyle name="Note 2 3 4 4 8 3" xfId="28804"/>
    <cellStyle name="Note 2 3 4 4 8 4" xfId="33792"/>
    <cellStyle name="Note 2 3 4 4 9" xfId="12594"/>
    <cellStyle name="Note 2 3 4 5" xfId="964"/>
    <cellStyle name="Note 2 3 4 5 10" xfId="24415"/>
    <cellStyle name="Note 2 3 4 5 11" xfId="24726"/>
    <cellStyle name="Note 2 3 4 5 2" xfId="1646"/>
    <cellStyle name="Note 2 3 4 5 2 2" xfId="2252"/>
    <cellStyle name="Note 2 3 4 5 2 2 2" xfId="4728"/>
    <cellStyle name="Note 2 3 4 5 2 2 2 2" xfId="10618"/>
    <cellStyle name="Note 2 3 4 5 2 2 2 2 2" xfId="22557"/>
    <cellStyle name="Note 2 3 4 5 2 2 2 2 3" xfId="31609"/>
    <cellStyle name="Note 2 3 4 5 2 2 2 2 4" xfId="35507"/>
    <cellStyle name="Note 2 3 4 5 2 2 2 3" xfId="16667"/>
    <cellStyle name="Note 2 3 4 5 2 2 2 4" xfId="27029"/>
    <cellStyle name="Note 2 3 4 5 2 2 2 5" xfId="24520"/>
    <cellStyle name="Note 2 3 4 5 2 2 3" xfId="5832"/>
    <cellStyle name="Note 2 3 4 5 2 2 3 2" xfId="11722"/>
    <cellStyle name="Note 2 3 4 5 2 2 3 2 2" xfId="23661"/>
    <cellStyle name="Note 2 3 4 5 2 2 3 2 3" xfId="32713"/>
    <cellStyle name="Note 2 3 4 5 2 2 3 2 4" xfId="36611"/>
    <cellStyle name="Note 2 3 4 5 2 2 3 3" xfId="17771"/>
    <cellStyle name="Note 2 3 4 5 2 2 3 4" xfId="28133"/>
    <cellStyle name="Note 2 3 4 5 2 2 3 5" xfId="33323"/>
    <cellStyle name="Note 2 3 4 5 2 2 4" xfId="8142"/>
    <cellStyle name="Note 2 3 4 5 2 2 4 2" xfId="20081"/>
    <cellStyle name="Note 2 3 4 5 2 2 4 3" xfId="29787"/>
    <cellStyle name="Note 2 3 4 5 2 2 4 4" xfId="34331"/>
    <cellStyle name="Note 2 3 4 5 2 2 5" xfId="14191"/>
    <cellStyle name="Note 2 3 4 5 2 2 6" xfId="25209"/>
    <cellStyle name="Note 2 3 4 5 2 2 7" xfId="29249"/>
    <cellStyle name="Note 2 3 4 5 2 3" xfId="2501"/>
    <cellStyle name="Note 2 3 4 5 2 3 2" xfId="4977"/>
    <cellStyle name="Note 2 3 4 5 2 3 2 2" xfId="10867"/>
    <cellStyle name="Note 2 3 4 5 2 3 2 2 2" xfId="22806"/>
    <cellStyle name="Note 2 3 4 5 2 3 2 2 3" xfId="31858"/>
    <cellStyle name="Note 2 3 4 5 2 3 2 2 4" xfId="35756"/>
    <cellStyle name="Note 2 3 4 5 2 3 2 3" xfId="16916"/>
    <cellStyle name="Note 2 3 4 5 2 3 2 4" xfId="27278"/>
    <cellStyle name="Note 2 3 4 5 2 3 2 5" xfId="29072"/>
    <cellStyle name="Note 2 3 4 5 2 3 3" xfId="6081"/>
    <cellStyle name="Note 2 3 4 5 2 3 3 2" xfId="11971"/>
    <cellStyle name="Note 2 3 4 5 2 3 3 2 2" xfId="23910"/>
    <cellStyle name="Note 2 3 4 5 2 3 3 2 3" xfId="32962"/>
    <cellStyle name="Note 2 3 4 5 2 3 3 2 4" xfId="36860"/>
    <cellStyle name="Note 2 3 4 5 2 3 3 3" xfId="18020"/>
    <cellStyle name="Note 2 3 4 5 2 3 3 4" xfId="28382"/>
    <cellStyle name="Note 2 3 4 5 2 3 3 5" xfId="33572"/>
    <cellStyle name="Note 2 3 4 5 2 3 4" xfId="8391"/>
    <cellStyle name="Note 2 3 4 5 2 3 4 2" xfId="20330"/>
    <cellStyle name="Note 2 3 4 5 2 3 4 3" xfId="30036"/>
    <cellStyle name="Note 2 3 4 5 2 3 4 4" xfId="34580"/>
    <cellStyle name="Note 2 3 4 5 2 3 5" xfId="14440"/>
    <cellStyle name="Note 2 3 4 5 2 3 6" xfId="25458"/>
    <cellStyle name="Note 2 3 4 5 2 3 7" xfId="24637"/>
    <cellStyle name="Note 2 3 4 5 2 4" xfId="4122"/>
    <cellStyle name="Note 2 3 4 5 2 4 2" xfId="10012"/>
    <cellStyle name="Note 2 3 4 5 2 4 2 2" xfId="21951"/>
    <cellStyle name="Note 2 3 4 5 2 4 2 3" xfId="31018"/>
    <cellStyle name="Note 2 3 4 5 2 4 2 4" xfId="34916"/>
    <cellStyle name="Note 2 3 4 5 2 4 3" xfId="16061"/>
    <cellStyle name="Note 2 3 4 5 2 4 4" xfId="26438"/>
    <cellStyle name="Note 2 3 4 5 2 4 5" xfId="28535"/>
    <cellStyle name="Note 2 3 4 5 2 5" xfId="5241"/>
    <cellStyle name="Note 2 3 4 5 2 5 2" xfId="11131"/>
    <cellStyle name="Note 2 3 4 5 2 5 2 2" xfId="23070"/>
    <cellStyle name="Note 2 3 4 5 2 5 2 3" xfId="32122"/>
    <cellStyle name="Note 2 3 4 5 2 5 2 4" xfId="36020"/>
    <cellStyle name="Note 2 3 4 5 2 5 3" xfId="17180"/>
    <cellStyle name="Note 2 3 4 5 2 5 4" xfId="27542"/>
    <cellStyle name="Note 2 3 4 5 2 5 5" xfId="28644"/>
    <cellStyle name="Note 2 3 4 5 2 6" xfId="13585"/>
    <cellStyle name="Note 2 3 4 5 3" xfId="2056"/>
    <cellStyle name="Note 2 3 4 5 3 2" xfId="4532"/>
    <cellStyle name="Note 2 3 4 5 3 2 2" xfId="10422"/>
    <cellStyle name="Note 2 3 4 5 3 2 2 2" xfId="22361"/>
    <cellStyle name="Note 2 3 4 5 3 2 2 3" xfId="31414"/>
    <cellStyle name="Note 2 3 4 5 3 2 2 4" xfId="35312"/>
    <cellStyle name="Note 2 3 4 5 3 2 3" xfId="16471"/>
    <cellStyle name="Note 2 3 4 5 3 2 4" xfId="26834"/>
    <cellStyle name="Note 2 3 4 5 3 2 5" xfId="28699"/>
    <cellStyle name="Note 2 3 4 5 3 3" xfId="5637"/>
    <cellStyle name="Note 2 3 4 5 3 3 2" xfId="11527"/>
    <cellStyle name="Note 2 3 4 5 3 3 2 2" xfId="23466"/>
    <cellStyle name="Note 2 3 4 5 3 3 2 3" xfId="32518"/>
    <cellStyle name="Note 2 3 4 5 3 3 2 4" xfId="36416"/>
    <cellStyle name="Note 2 3 4 5 3 3 3" xfId="17576"/>
    <cellStyle name="Note 2 3 4 5 3 3 4" xfId="27938"/>
    <cellStyle name="Note 2 3 4 5 3 3 5" xfId="33128"/>
    <cellStyle name="Note 2 3 4 5 3 4" xfId="7946"/>
    <cellStyle name="Note 2 3 4 5 3 4 2" xfId="19885"/>
    <cellStyle name="Note 2 3 4 5 3 4 3" xfId="29592"/>
    <cellStyle name="Note 2 3 4 5 3 4 4" xfId="34136"/>
    <cellStyle name="Note 2 3 4 5 3 5" xfId="13995"/>
    <cellStyle name="Note 2 3 4 5 3 6" xfId="25014"/>
    <cellStyle name="Note 2 3 4 5 3 7" xfId="29272"/>
    <cellStyle name="Note 2 3 4 5 4" xfId="2148"/>
    <cellStyle name="Note 2 3 4 5 4 2" xfId="4624"/>
    <cellStyle name="Note 2 3 4 5 4 2 2" xfId="10514"/>
    <cellStyle name="Note 2 3 4 5 4 2 2 2" xfId="22453"/>
    <cellStyle name="Note 2 3 4 5 4 2 2 3" xfId="31505"/>
    <cellStyle name="Note 2 3 4 5 4 2 2 4" xfId="35403"/>
    <cellStyle name="Note 2 3 4 5 4 2 3" xfId="16563"/>
    <cellStyle name="Note 2 3 4 5 4 2 4" xfId="26925"/>
    <cellStyle name="Note 2 3 4 5 4 2 5" xfId="24058"/>
    <cellStyle name="Note 2 3 4 5 4 3" xfId="5728"/>
    <cellStyle name="Note 2 3 4 5 4 3 2" xfId="11618"/>
    <cellStyle name="Note 2 3 4 5 4 3 2 2" xfId="23557"/>
    <cellStyle name="Note 2 3 4 5 4 3 2 3" xfId="32609"/>
    <cellStyle name="Note 2 3 4 5 4 3 2 4" xfId="36507"/>
    <cellStyle name="Note 2 3 4 5 4 3 3" xfId="17667"/>
    <cellStyle name="Note 2 3 4 5 4 3 4" xfId="28029"/>
    <cellStyle name="Note 2 3 4 5 4 3 5" xfId="33219"/>
    <cellStyle name="Note 2 3 4 5 4 4" xfId="8038"/>
    <cellStyle name="Note 2 3 4 5 4 4 2" xfId="19977"/>
    <cellStyle name="Note 2 3 4 5 4 4 3" xfId="29683"/>
    <cellStyle name="Note 2 3 4 5 4 4 4" xfId="34227"/>
    <cellStyle name="Note 2 3 4 5 4 5" xfId="14087"/>
    <cellStyle name="Note 2 3 4 5 4 6" xfId="25105"/>
    <cellStyle name="Note 2 3 4 5 4 7" xfId="30368"/>
    <cellStyle name="Note 2 3 4 5 5" xfId="2102"/>
    <cellStyle name="Note 2 3 4 5 5 2" xfId="4578"/>
    <cellStyle name="Note 2 3 4 5 5 2 2" xfId="10468"/>
    <cellStyle name="Note 2 3 4 5 5 2 2 2" xfId="22407"/>
    <cellStyle name="Note 2 3 4 5 5 2 2 3" xfId="31459"/>
    <cellStyle name="Note 2 3 4 5 5 2 2 4" xfId="35357"/>
    <cellStyle name="Note 2 3 4 5 5 2 3" xfId="16517"/>
    <cellStyle name="Note 2 3 4 5 5 2 4" xfId="26879"/>
    <cellStyle name="Note 2 3 4 5 5 2 5" xfId="24332"/>
    <cellStyle name="Note 2 3 4 5 5 3" xfId="5682"/>
    <cellStyle name="Note 2 3 4 5 5 3 2" xfId="11572"/>
    <cellStyle name="Note 2 3 4 5 5 3 2 2" xfId="23511"/>
    <cellStyle name="Note 2 3 4 5 5 3 2 3" xfId="32563"/>
    <cellStyle name="Note 2 3 4 5 5 3 2 4" xfId="36461"/>
    <cellStyle name="Note 2 3 4 5 5 3 3" xfId="17621"/>
    <cellStyle name="Note 2 3 4 5 5 3 4" xfId="27983"/>
    <cellStyle name="Note 2 3 4 5 5 3 5" xfId="33173"/>
    <cellStyle name="Note 2 3 4 5 5 4" xfId="7992"/>
    <cellStyle name="Note 2 3 4 5 5 4 2" xfId="19931"/>
    <cellStyle name="Note 2 3 4 5 5 4 3" xfId="29637"/>
    <cellStyle name="Note 2 3 4 5 5 4 4" xfId="34181"/>
    <cellStyle name="Note 2 3 4 5 5 5" xfId="14041"/>
    <cellStyle name="Note 2 3 4 5 5 6" xfId="25059"/>
    <cellStyle name="Note 2 3 4 5 5 7" xfId="30918"/>
    <cellStyle name="Note 2 3 4 5 6" xfId="3441"/>
    <cellStyle name="Note 2 3 4 5 6 2" xfId="9331"/>
    <cellStyle name="Note 2 3 4 5 6 2 2" xfId="21270"/>
    <cellStyle name="Note 2 3 4 5 6 2 3" xfId="30645"/>
    <cellStyle name="Note 2 3 4 5 6 2 4" xfId="34865"/>
    <cellStyle name="Note 2 3 4 5 6 3" xfId="15380"/>
    <cellStyle name="Note 2 3 4 5 6 4" xfId="26068"/>
    <cellStyle name="Note 2 3 4 5 6 5" xfId="24117"/>
    <cellStyle name="Note 2 3 4 5 7" xfId="5190"/>
    <cellStyle name="Note 2 3 4 5 7 2" xfId="11080"/>
    <cellStyle name="Note 2 3 4 5 7 2 2" xfId="23019"/>
    <cellStyle name="Note 2 3 4 5 7 2 3" xfId="32071"/>
    <cellStyle name="Note 2 3 4 5 7 2 4" xfId="35969"/>
    <cellStyle name="Note 2 3 4 5 7 3" xfId="17129"/>
    <cellStyle name="Note 2 3 4 5 7 4" xfId="27491"/>
    <cellStyle name="Note 2 3 4 5 7 5" xfId="25855"/>
    <cellStyle name="Note 2 3 4 5 8" xfId="7023"/>
    <cellStyle name="Note 2 3 4 5 8 2" xfId="18962"/>
    <cellStyle name="Note 2 3 4 5 8 3" xfId="28996"/>
    <cellStyle name="Note 2 3 4 5 8 4" xfId="33857"/>
    <cellStyle name="Note 2 3 4 5 9" xfId="12904"/>
    <cellStyle name="Note 2 3 4 6" xfId="1640"/>
    <cellStyle name="Note 2 3 4 6 2" xfId="2246"/>
    <cellStyle name="Note 2 3 4 6 2 2" xfId="4722"/>
    <cellStyle name="Note 2 3 4 6 2 2 2" xfId="10612"/>
    <cellStyle name="Note 2 3 4 6 2 2 2 2" xfId="22551"/>
    <cellStyle name="Note 2 3 4 6 2 2 2 3" xfId="31603"/>
    <cellStyle name="Note 2 3 4 6 2 2 2 4" xfId="35501"/>
    <cellStyle name="Note 2 3 4 6 2 2 3" xfId="16661"/>
    <cellStyle name="Note 2 3 4 6 2 2 4" xfId="27023"/>
    <cellStyle name="Note 2 3 4 6 2 2 5" xfId="28564"/>
    <cellStyle name="Note 2 3 4 6 2 3" xfId="5826"/>
    <cellStyle name="Note 2 3 4 6 2 3 2" xfId="11716"/>
    <cellStyle name="Note 2 3 4 6 2 3 2 2" xfId="23655"/>
    <cellStyle name="Note 2 3 4 6 2 3 2 3" xfId="32707"/>
    <cellStyle name="Note 2 3 4 6 2 3 2 4" xfId="36605"/>
    <cellStyle name="Note 2 3 4 6 2 3 3" xfId="17765"/>
    <cellStyle name="Note 2 3 4 6 2 3 4" xfId="28127"/>
    <cellStyle name="Note 2 3 4 6 2 3 5" xfId="33317"/>
    <cellStyle name="Note 2 3 4 6 2 4" xfId="8136"/>
    <cellStyle name="Note 2 3 4 6 2 4 2" xfId="20075"/>
    <cellStyle name="Note 2 3 4 6 2 4 3" xfId="29781"/>
    <cellStyle name="Note 2 3 4 6 2 4 4" xfId="34325"/>
    <cellStyle name="Note 2 3 4 6 2 5" xfId="14185"/>
    <cellStyle name="Note 2 3 4 6 2 6" xfId="25203"/>
    <cellStyle name="Note 2 3 4 6 2 7" xfId="30901"/>
    <cellStyle name="Note 2 3 4 6 3" xfId="2495"/>
    <cellStyle name="Note 2 3 4 6 3 2" xfId="4971"/>
    <cellStyle name="Note 2 3 4 6 3 2 2" xfId="10861"/>
    <cellStyle name="Note 2 3 4 6 3 2 2 2" xfId="22800"/>
    <cellStyle name="Note 2 3 4 6 3 2 2 3" xfId="31852"/>
    <cellStyle name="Note 2 3 4 6 3 2 2 4" xfId="35750"/>
    <cellStyle name="Note 2 3 4 6 3 2 3" xfId="16910"/>
    <cellStyle name="Note 2 3 4 6 3 2 4" xfId="27272"/>
    <cellStyle name="Note 2 3 4 6 3 2 5" xfId="24494"/>
    <cellStyle name="Note 2 3 4 6 3 3" xfId="6075"/>
    <cellStyle name="Note 2 3 4 6 3 3 2" xfId="11965"/>
    <cellStyle name="Note 2 3 4 6 3 3 2 2" xfId="23904"/>
    <cellStyle name="Note 2 3 4 6 3 3 2 3" xfId="32956"/>
    <cellStyle name="Note 2 3 4 6 3 3 2 4" xfId="36854"/>
    <cellStyle name="Note 2 3 4 6 3 3 3" xfId="18014"/>
    <cellStyle name="Note 2 3 4 6 3 3 4" xfId="28376"/>
    <cellStyle name="Note 2 3 4 6 3 3 5" xfId="33566"/>
    <cellStyle name="Note 2 3 4 6 3 4" xfId="8385"/>
    <cellStyle name="Note 2 3 4 6 3 4 2" xfId="20324"/>
    <cellStyle name="Note 2 3 4 6 3 4 3" xfId="30030"/>
    <cellStyle name="Note 2 3 4 6 3 4 4" xfId="34574"/>
    <cellStyle name="Note 2 3 4 6 3 5" xfId="14434"/>
    <cellStyle name="Note 2 3 4 6 3 6" xfId="25452"/>
    <cellStyle name="Note 2 3 4 6 3 7" xfId="28691"/>
    <cellStyle name="Note 2 3 4 6 4" xfId="4116"/>
    <cellStyle name="Note 2 3 4 6 4 2" xfId="10006"/>
    <cellStyle name="Note 2 3 4 6 4 2 2" xfId="21945"/>
    <cellStyle name="Note 2 3 4 6 4 2 3" xfId="31012"/>
    <cellStyle name="Note 2 3 4 6 4 2 4" xfId="34910"/>
    <cellStyle name="Note 2 3 4 6 4 3" xfId="16055"/>
    <cellStyle name="Note 2 3 4 6 4 4" xfId="26432"/>
    <cellStyle name="Note 2 3 4 6 4 5" xfId="30828"/>
    <cellStyle name="Note 2 3 4 6 5" xfId="5235"/>
    <cellStyle name="Note 2 3 4 6 5 2" xfId="11125"/>
    <cellStyle name="Note 2 3 4 6 5 2 2" xfId="23064"/>
    <cellStyle name="Note 2 3 4 6 5 2 3" xfId="32116"/>
    <cellStyle name="Note 2 3 4 6 5 2 4" xfId="36014"/>
    <cellStyle name="Note 2 3 4 6 5 3" xfId="17174"/>
    <cellStyle name="Note 2 3 4 6 5 4" xfId="27536"/>
    <cellStyle name="Note 2 3 4 6 5 5" xfId="25813"/>
    <cellStyle name="Note 2 3 4 6 6" xfId="13579"/>
    <cellStyle name="Note 2 3 4 7" xfId="1820"/>
    <cellStyle name="Note 2 3 4 7 2" xfId="4296"/>
    <cellStyle name="Note 2 3 4 7 2 2" xfId="10186"/>
    <cellStyle name="Note 2 3 4 7 2 2 2" xfId="22125"/>
    <cellStyle name="Note 2 3 4 7 2 2 3" xfId="31178"/>
    <cellStyle name="Note 2 3 4 7 2 2 4" xfId="35076"/>
    <cellStyle name="Note 2 3 4 7 2 3" xfId="16235"/>
    <cellStyle name="Note 2 3 4 7 2 4" xfId="26598"/>
    <cellStyle name="Note 2 3 4 7 2 5" xfId="29156"/>
    <cellStyle name="Note 2 3 4 7 3" xfId="5401"/>
    <cellStyle name="Note 2 3 4 7 3 2" xfId="11291"/>
    <cellStyle name="Note 2 3 4 7 3 2 2" xfId="23230"/>
    <cellStyle name="Note 2 3 4 7 3 2 3" xfId="32282"/>
    <cellStyle name="Note 2 3 4 7 3 2 4" xfId="36180"/>
    <cellStyle name="Note 2 3 4 7 3 3" xfId="17340"/>
    <cellStyle name="Note 2 3 4 7 3 4" xfId="27702"/>
    <cellStyle name="Note 2 3 4 7 3 5" xfId="28660"/>
    <cellStyle name="Note 2 3 4 7 4" xfId="7710"/>
    <cellStyle name="Note 2 3 4 7 4 2" xfId="19649"/>
    <cellStyle name="Note 2 3 4 7 4 3" xfId="29356"/>
    <cellStyle name="Note 2 3 4 7 4 4" xfId="33900"/>
    <cellStyle name="Note 2 3 4 7 5" xfId="13759"/>
    <cellStyle name="Note 2 3 4 7 6" xfId="24778"/>
    <cellStyle name="Note 2 3 4 7 7" xfId="26374"/>
    <cellStyle name="Note 2 3 4 8" xfId="2417"/>
    <cellStyle name="Note 2 3 4 8 2" xfId="4893"/>
    <cellStyle name="Note 2 3 4 8 2 2" xfId="10783"/>
    <cellStyle name="Note 2 3 4 8 2 2 2" xfId="22722"/>
    <cellStyle name="Note 2 3 4 8 2 2 3" xfId="31774"/>
    <cellStyle name="Note 2 3 4 8 2 2 4" xfId="35672"/>
    <cellStyle name="Note 2 3 4 8 2 3" xfId="16832"/>
    <cellStyle name="Note 2 3 4 8 2 4" xfId="27194"/>
    <cellStyle name="Note 2 3 4 8 2 5" xfId="24505"/>
    <cellStyle name="Note 2 3 4 8 3" xfId="5997"/>
    <cellStyle name="Note 2 3 4 8 3 2" xfId="11887"/>
    <cellStyle name="Note 2 3 4 8 3 2 2" xfId="23826"/>
    <cellStyle name="Note 2 3 4 8 3 2 3" xfId="32878"/>
    <cellStyle name="Note 2 3 4 8 3 2 4" xfId="36776"/>
    <cellStyle name="Note 2 3 4 8 3 3" xfId="17936"/>
    <cellStyle name="Note 2 3 4 8 3 4" xfId="28298"/>
    <cellStyle name="Note 2 3 4 8 3 5" xfId="33488"/>
    <cellStyle name="Note 2 3 4 8 4" xfId="8307"/>
    <cellStyle name="Note 2 3 4 8 4 2" xfId="20246"/>
    <cellStyle name="Note 2 3 4 8 4 3" xfId="29952"/>
    <cellStyle name="Note 2 3 4 8 4 4" xfId="34496"/>
    <cellStyle name="Note 2 3 4 8 5" xfId="14356"/>
    <cellStyle name="Note 2 3 4 8 6" xfId="25374"/>
    <cellStyle name="Note 2 3 4 8 7" xfId="29226"/>
    <cellStyle name="Note 2 3 4 9" xfId="2031"/>
    <cellStyle name="Note 2 3 4 9 2" xfId="4507"/>
    <cellStyle name="Note 2 3 4 9 2 2" xfId="10397"/>
    <cellStyle name="Note 2 3 4 9 2 2 2" xfId="22336"/>
    <cellStyle name="Note 2 3 4 9 2 2 3" xfId="31389"/>
    <cellStyle name="Note 2 3 4 9 2 2 4" xfId="35287"/>
    <cellStyle name="Note 2 3 4 9 2 3" xfId="16446"/>
    <cellStyle name="Note 2 3 4 9 2 4" xfId="26809"/>
    <cellStyle name="Note 2 3 4 9 2 5" xfId="24550"/>
    <cellStyle name="Note 2 3 4 9 3" xfId="5612"/>
    <cellStyle name="Note 2 3 4 9 3 2" xfId="11502"/>
    <cellStyle name="Note 2 3 4 9 3 2 2" xfId="23441"/>
    <cellStyle name="Note 2 3 4 9 3 2 3" xfId="32493"/>
    <cellStyle name="Note 2 3 4 9 3 2 4" xfId="36391"/>
    <cellStyle name="Note 2 3 4 9 3 3" xfId="17551"/>
    <cellStyle name="Note 2 3 4 9 3 4" xfId="27913"/>
    <cellStyle name="Note 2 3 4 9 3 5" xfId="33103"/>
    <cellStyle name="Note 2 3 4 9 4" xfId="7921"/>
    <cellStyle name="Note 2 3 4 9 4 2" xfId="19860"/>
    <cellStyle name="Note 2 3 4 9 4 3" xfId="29567"/>
    <cellStyle name="Note 2 3 4 9 4 4" xfId="34111"/>
    <cellStyle name="Note 2 3 4 9 5" xfId="13970"/>
    <cellStyle name="Note 2 3 4 9 6" xfId="24989"/>
    <cellStyle name="Note 2 3 4 9 7" xfId="25861"/>
    <cellStyle name="Note 2 3 5" xfId="227"/>
    <cellStyle name="Note 2 3 5 2" xfId="703"/>
    <cellStyle name="Note 2 3 5 2 10" xfId="24241"/>
    <cellStyle name="Note 2 3 5 2 11" xfId="26385"/>
    <cellStyle name="Note 2 3 5 2 2" xfId="1648"/>
    <cellStyle name="Note 2 3 5 2 2 2" xfId="2254"/>
    <cellStyle name="Note 2 3 5 2 2 2 2" xfId="4730"/>
    <cellStyle name="Note 2 3 5 2 2 2 2 2" xfId="10620"/>
    <cellStyle name="Note 2 3 5 2 2 2 2 2 2" xfId="22559"/>
    <cellStyle name="Note 2 3 5 2 2 2 2 2 3" xfId="31611"/>
    <cellStyle name="Note 2 3 5 2 2 2 2 2 4" xfId="35509"/>
    <cellStyle name="Note 2 3 5 2 2 2 2 3" xfId="16669"/>
    <cellStyle name="Note 2 3 5 2 2 2 2 4" xfId="27031"/>
    <cellStyle name="Note 2 3 5 2 2 2 2 5" xfId="30459"/>
    <cellStyle name="Note 2 3 5 2 2 2 3" xfId="5834"/>
    <cellStyle name="Note 2 3 5 2 2 2 3 2" xfId="11724"/>
    <cellStyle name="Note 2 3 5 2 2 2 3 2 2" xfId="23663"/>
    <cellStyle name="Note 2 3 5 2 2 2 3 2 3" xfId="32715"/>
    <cellStyle name="Note 2 3 5 2 2 2 3 2 4" xfId="36613"/>
    <cellStyle name="Note 2 3 5 2 2 2 3 3" xfId="17773"/>
    <cellStyle name="Note 2 3 5 2 2 2 3 4" xfId="28135"/>
    <cellStyle name="Note 2 3 5 2 2 2 3 5" xfId="33325"/>
    <cellStyle name="Note 2 3 5 2 2 2 4" xfId="8144"/>
    <cellStyle name="Note 2 3 5 2 2 2 4 2" xfId="20083"/>
    <cellStyle name="Note 2 3 5 2 2 2 4 3" xfId="29789"/>
    <cellStyle name="Note 2 3 5 2 2 2 4 4" xfId="34333"/>
    <cellStyle name="Note 2 3 5 2 2 2 5" xfId="14193"/>
    <cellStyle name="Note 2 3 5 2 2 2 6" xfId="25211"/>
    <cellStyle name="Note 2 3 5 2 2 2 7" xfId="26324"/>
    <cellStyle name="Note 2 3 5 2 2 3" xfId="2503"/>
    <cellStyle name="Note 2 3 5 2 2 3 2" xfId="4979"/>
    <cellStyle name="Note 2 3 5 2 2 3 2 2" xfId="10869"/>
    <cellStyle name="Note 2 3 5 2 2 3 2 2 2" xfId="22808"/>
    <cellStyle name="Note 2 3 5 2 2 3 2 2 3" xfId="31860"/>
    <cellStyle name="Note 2 3 5 2 2 3 2 2 4" xfId="35758"/>
    <cellStyle name="Note 2 3 5 2 2 3 2 3" xfId="16918"/>
    <cellStyle name="Note 2 3 5 2 2 3 2 4" xfId="27280"/>
    <cellStyle name="Note 2 3 5 2 2 3 2 5" xfId="26144"/>
    <cellStyle name="Note 2 3 5 2 2 3 3" xfId="6083"/>
    <cellStyle name="Note 2 3 5 2 2 3 3 2" xfId="11973"/>
    <cellStyle name="Note 2 3 5 2 2 3 3 2 2" xfId="23912"/>
    <cellStyle name="Note 2 3 5 2 2 3 3 2 3" xfId="32964"/>
    <cellStyle name="Note 2 3 5 2 2 3 3 2 4" xfId="36862"/>
    <cellStyle name="Note 2 3 5 2 2 3 3 3" xfId="18022"/>
    <cellStyle name="Note 2 3 5 2 2 3 3 4" xfId="28384"/>
    <cellStyle name="Note 2 3 5 2 2 3 3 5" xfId="33574"/>
    <cellStyle name="Note 2 3 5 2 2 3 4" xfId="8393"/>
    <cellStyle name="Note 2 3 5 2 2 3 4 2" xfId="20332"/>
    <cellStyle name="Note 2 3 5 2 2 3 4 3" xfId="30038"/>
    <cellStyle name="Note 2 3 5 2 2 3 4 4" xfId="34582"/>
    <cellStyle name="Note 2 3 5 2 2 3 5" xfId="14442"/>
    <cellStyle name="Note 2 3 5 2 2 3 6" xfId="25460"/>
    <cellStyle name="Note 2 3 5 2 2 3 7" xfId="30583"/>
    <cellStyle name="Note 2 3 5 2 2 4" xfId="4124"/>
    <cellStyle name="Note 2 3 5 2 2 4 2" xfId="10014"/>
    <cellStyle name="Note 2 3 5 2 2 4 2 2" xfId="21953"/>
    <cellStyle name="Note 2 3 5 2 2 4 2 3" xfId="31020"/>
    <cellStyle name="Note 2 3 5 2 2 4 2 4" xfId="34918"/>
    <cellStyle name="Note 2 3 5 2 2 4 3" xfId="16063"/>
    <cellStyle name="Note 2 3 5 2 2 4 4" xfId="26440"/>
    <cellStyle name="Note 2 3 5 2 2 4 5" xfId="25609"/>
    <cellStyle name="Note 2 3 5 2 2 5" xfId="5243"/>
    <cellStyle name="Note 2 3 5 2 2 5 2" xfId="11133"/>
    <cellStyle name="Note 2 3 5 2 2 5 2 2" xfId="23072"/>
    <cellStyle name="Note 2 3 5 2 2 5 2 3" xfId="32124"/>
    <cellStyle name="Note 2 3 5 2 2 5 2 4" xfId="36022"/>
    <cellStyle name="Note 2 3 5 2 2 5 3" xfId="17182"/>
    <cellStyle name="Note 2 3 5 2 2 5 4" xfId="27544"/>
    <cellStyle name="Note 2 3 5 2 2 5 5" xfId="25718"/>
    <cellStyle name="Note 2 3 5 2 2 6" xfId="13587"/>
    <cellStyle name="Note 2 3 5 2 3" xfId="1953"/>
    <cellStyle name="Note 2 3 5 2 3 2" xfId="4429"/>
    <cellStyle name="Note 2 3 5 2 3 2 2" xfId="10319"/>
    <cellStyle name="Note 2 3 5 2 3 2 2 2" xfId="22258"/>
    <cellStyle name="Note 2 3 5 2 3 2 2 3" xfId="31311"/>
    <cellStyle name="Note 2 3 5 2 3 2 2 4" xfId="35209"/>
    <cellStyle name="Note 2 3 5 2 3 2 3" xfId="16368"/>
    <cellStyle name="Note 2 3 5 2 3 2 4" xfId="26731"/>
    <cellStyle name="Note 2 3 5 2 3 2 5" xfId="30574"/>
    <cellStyle name="Note 2 3 5 2 3 3" xfId="5534"/>
    <cellStyle name="Note 2 3 5 2 3 3 2" xfId="11424"/>
    <cellStyle name="Note 2 3 5 2 3 3 2 2" xfId="23363"/>
    <cellStyle name="Note 2 3 5 2 3 3 2 3" xfId="32415"/>
    <cellStyle name="Note 2 3 5 2 3 3 2 4" xfId="36313"/>
    <cellStyle name="Note 2 3 5 2 3 3 3" xfId="17473"/>
    <cellStyle name="Note 2 3 5 2 3 3 4" xfId="27835"/>
    <cellStyle name="Note 2 3 5 2 3 3 5" xfId="24424"/>
    <cellStyle name="Note 2 3 5 2 3 4" xfId="7843"/>
    <cellStyle name="Note 2 3 5 2 3 4 2" xfId="19782"/>
    <cellStyle name="Note 2 3 5 2 3 4 3" xfId="29489"/>
    <cellStyle name="Note 2 3 5 2 3 4 4" xfId="34033"/>
    <cellStyle name="Note 2 3 5 2 3 5" xfId="13892"/>
    <cellStyle name="Note 2 3 5 2 3 6" xfId="24911"/>
    <cellStyle name="Note 2 3 5 2 3 7" xfId="30939"/>
    <cellStyle name="Note 2 3 5 2 4" xfId="2098"/>
    <cellStyle name="Note 2 3 5 2 4 2" xfId="4574"/>
    <cellStyle name="Note 2 3 5 2 4 2 2" xfId="10464"/>
    <cellStyle name="Note 2 3 5 2 4 2 2 2" xfId="22403"/>
    <cellStyle name="Note 2 3 5 2 4 2 2 3" xfId="31455"/>
    <cellStyle name="Note 2 3 5 2 4 2 2 4" xfId="35353"/>
    <cellStyle name="Note 2 3 5 2 4 2 3" xfId="16513"/>
    <cellStyle name="Note 2 3 5 2 4 2 4" xfId="26875"/>
    <cellStyle name="Note 2 3 5 2 4 2 5" xfId="29125"/>
    <cellStyle name="Note 2 3 5 2 4 3" xfId="5678"/>
    <cellStyle name="Note 2 3 5 2 4 3 2" xfId="11568"/>
    <cellStyle name="Note 2 3 5 2 4 3 2 2" xfId="23507"/>
    <cellStyle name="Note 2 3 5 2 4 3 2 3" xfId="32559"/>
    <cellStyle name="Note 2 3 5 2 4 3 2 4" xfId="36457"/>
    <cellStyle name="Note 2 3 5 2 4 3 3" xfId="17617"/>
    <cellStyle name="Note 2 3 5 2 4 3 4" xfId="27979"/>
    <cellStyle name="Note 2 3 5 2 4 3 5" xfId="33169"/>
    <cellStyle name="Note 2 3 5 2 4 4" xfId="7988"/>
    <cellStyle name="Note 2 3 5 2 4 4 2" xfId="19927"/>
    <cellStyle name="Note 2 3 5 2 4 4 3" xfId="29633"/>
    <cellStyle name="Note 2 3 5 2 4 4 4" xfId="34177"/>
    <cellStyle name="Note 2 3 5 2 4 5" xfId="14037"/>
    <cellStyle name="Note 2 3 5 2 4 6" xfId="25055"/>
    <cellStyle name="Note 2 3 5 2 4 7" xfId="28739"/>
    <cellStyle name="Note 2 3 5 2 5" xfId="1963"/>
    <cellStyle name="Note 2 3 5 2 5 2" xfId="4439"/>
    <cellStyle name="Note 2 3 5 2 5 2 2" xfId="10329"/>
    <cellStyle name="Note 2 3 5 2 5 2 2 2" xfId="22268"/>
    <cellStyle name="Note 2 3 5 2 5 2 2 3" xfId="31321"/>
    <cellStyle name="Note 2 3 5 2 5 2 2 4" xfId="35219"/>
    <cellStyle name="Note 2 3 5 2 5 2 3" xfId="16378"/>
    <cellStyle name="Note 2 3 5 2 5 2 4" xfId="26741"/>
    <cellStyle name="Note 2 3 5 2 5 2 5" xfId="30186"/>
    <cellStyle name="Note 2 3 5 2 5 3" xfId="5544"/>
    <cellStyle name="Note 2 3 5 2 5 3 2" xfId="11434"/>
    <cellStyle name="Note 2 3 5 2 5 3 2 2" xfId="23373"/>
    <cellStyle name="Note 2 3 5 2 5 3 2 3" xfId="32425"/>
    <cellStyle name="Note 2 3 5 2 5 3 2 4" xfId="36323"/>
    <cellStyle name="Note 2 3 5 2 5 3 3" xfId="17483"/>
    <cellStyle name="Note 2 3 5 2 5 3 4" xfId="27845"/>
    <cellStyle name="Note 2 3 5 2 5 3 5" xfId="12138"/>
    <cellStyle name="Note 2 3 5 2 5 4" xfId="7853"/>
    <cellStyle name="Note 2 3 5 2 5 4 2" xfId="19792"/>
    <cellStyle name="Note 2 3 5 2 5 4 3" xfId="29499"/>
    <cellStyle name="Note 2 3 5 2 5 4 4" xfId="34043"/>
    <cellStyle name="Note 2 3 5 2 5 5" xfId="13902"/>
    <cellStyle name="Note 2 3 5 2 5 6" xfId="24921"/>
    <cellStyle name="Note 2 3 5 2 5 7" xfId="30923"/>
    <cellStyle name="Note 2 3 5 2 6" xfId="3180"/>
    <cellStyle name="Note 2 3 5 2 6 2" xfId="9070"/>
    <cellStyle name="Note 2 3 5 2 6 2 2" xfId="21009"/>
    <cellStyle name="Note 2 3 5 2 6 2 3" xfId="30475"/>
    <cellStyle name="Note 2 3 5 2 6 2 4" xfId="34803"/>
    <cellStyle name="Note 2 3 5 2 6 3" xfId="15119"/>
    <cellStyle name="Note 2 3 5 2 6 4" xfId="25895"/>
    <cellStyle name="Note 2 3 5 2 6 5" xfId="24609"/>
    <cellStyle name="Note 2 3 5 2 7" xfId="5128"/>
    <cellStyle name="Note 2 3 5 2 7 2" xfId="11018"/>
    <cellStyle name="Note 2 3 5 2 7 2 2" xfId="22957"/>
    <cellStyle name="Note 2 3 5 2 7 2 3" xfId="32009"/>
    <cellStyle name="Note 2 3 5 2 7 2 4" xfId="35907"/>
    <cellStyle name="Note 2 3 5 2 7 3" xfId="17067"/>
    <cellStyle name="Note 2 3 5 2 7 4" xfId="27429"/>
    <cellStyle name="Note 2 3 5 2 7 5" xfId="29055"/>
    <cellStyle name="Note 2 3 5 2 8" xfId="6762"/>
    <cellStyle name="Note 2 3 5 2 8 2" xfId="18701"/>
    <cellStyle name="Note 2 3 5 2 8 3" xfId="28824"/>
    <cellStyle name="Note 2 3 5 2 8 4" xfId="33795"/>
    <cellStyle name="Note 2 3 5 2 9" xfId="12643"/>
    <cellStyle name="Note 2 3 5 3" xfId="1647"/>
    <cellStyle name="Note 2 3 5 3 2" xfId="2253"/>
    <cellStyle name="Note 2 3 5 3 2 2" xfId="4729"/>
    <cellStyle name="Note 2 3 5 3 2 2 2" xfId="10619"/>
    <cellStyle name="Note 2 3 5 3 2 2 2 2" xfId="22558"/>
    <cellStyle name="Note 2 3 5 3 2 2 2 3" xfId="31610"/>
    <cellStyle name="Note 2 3 5 3 2 2 2 4" xfId="35508"/>
    <cellStyle name="Note 2 3 5 3 2 2 3" xfId="16668"/>
    <cellStyle name="Note 2 3 5 3 2 2 4" xfId="27030"/>
    <cellStyle name="Note 2 3 5 3 2 2 5" xfId="28808"/>
    <cellStyle name="Note 2 3 5 3 2 3" xfId="5833"/>
    <cellStyle name="Note 2 3 5 3 2 3 2" xfId="11723"/>
    <cellStyle name="Note 2 3 5 3 2 3 2 2" xfId="23662"/>
    <cellStyle name="Note 2 3 5 3 2 3 2 3" xfId="32714"/>
    <cellStyle name="Note 2 3 5 3 2 3 2 4" xfId="36612"/>
    <cellStyle name="Note 2 3 5 3 2 3 3" xfId="17772"/>
    <cellStyle name="Note 2 3 5 3 2 3 4" xfId="28134"/>
    <cellStyle name="Note 2 3 5 3 2 3 5" xfId="33324"/>
    <cellStyle name="Note 2 3 5 3 2 4" xfId="8143"/>
    <cellStyle name="Note 2 3 5 3 2 4 2" xfId="20082"/>
    <cellStyle name="Note 2 3 5 3 2 4 3" xfId="29788"/>
    <cellStyle name="Note 2 3 5 3 2 4 4" xfId="34332"/>
    <cellStyle name="Note 2 3 5 3 2 5" xfId="14192"/>
    <cellStyle name="Note 2 3 5 3 2 6" xfId="25210"/>
    <cellStyle name="Note 2 3 5 3 2 7" xfId="30902"/>
    <cellStyle name="Note 2 3 5 3 3" xfId="2502"/>
    <cellStyle name="Note 2 3 5 3 3 2" xfId="4978"/>
    <cellStyle name="Note 2 3 5 3 3 2 2" xfId="10868"/>
    <cellStyle name="Note 2 3 5 3 3 2 2 2" xfId="22807"/>
    <cellStyle name="Note 2 3 5 3 3 2 2 3" xfId="31859"/>
    <cellStyle name="Note 2 3 5 3 3 2 2 4" xfId="35757"/>
    <cellStyle name="Note 2 3 5 3 3 2 3" xfId="16917"/>
    <cellStyle name="Note 2 3 5 3 3 2 4" xfId="27279"/>
    <cellStyle name="Note 2 3 5 3 3 2 5" xfId="30721"/>
    <cellStyle name="Note 2 3 5 3 3 3" xfId="6082"/>
    <cellStyle name="Note 2 3 5 3 3 3 2" xfId="11972"/>
    <cellStyle name="Note 2 3 5 3 3 3 2 2" xfId="23911"/>
    <cellStyle name="Note 2 3 5 3 3 3 2 3" xfId="32963"/>
    <cellStyle name="Note 2 3 5 3 3 3 2 4" xfId="36861"/>
    <cellStyle name="Note 2 3 5 3 3 3 3" xfId="18021"/>
    <cellStyle name="Note 2 3 5 3 3 3 4" xfId="28383"/>
    <cellStyle name="Note 2 3 5 3 3 3 5" xfId="33573"/>
    <cellStyle name="Note 2 3 5 3 3 4" xfId="8392"/>
    <cellStyle name="Note 2 3 5 3 3 4 2" xfId="20331"/>
    <cellStyle name="Note 2 3 5 3 3 4 3" xfId="30037"/>
    <cellStyle name="Note 2 3 5 3 3 4 4" xfId="34581"/>
    <cellStyle name="Note 2 3 5 3 3 5" xfId="14441"/>
    <cellStyle name="Note 2 3 5 3 3 6" xfId="25459"/>
    <cellStyle name="Note 2 3 5 3 3 7" xfId="28933"/>
    <cellStyle name="Note 2 3 5 3 4" xfId="4123"/>
    <cellStyle name="Note 2 3 5 3 4 2" xfId="10013"/>
    <cellStyle name="Note 2 3 5 3 4 2 2" xfId="21952"/>
    <cellStyle name="Note 2 3 5 3 4 2 3" xfId="31019"/>
    <cellStyle name="Note 2 3 5 3 4 2 4" xfId="34917"/>
    <cellStyle name="Note 2 3 5 3 4 3" xfId="16062"/>
    <cellStyle name="Note 2 3 5 3 4 4" xfId="26439"/>
    <cellStyle name="Note 2 3 5 3 4 5" xfId="30188"/>
    <cellStyle name="Note 2 3 5 3 5" xfId="5242"/>
    <cellStyle name="Note 2 3 5 3 5 2" xfId="11132"/>
    <cellStyle name="Note 2 3 5 3 5 2 2" xfId="23071"/>
    <cellStyle name="Note 2 3 5 3 5 2 3" xfId="32123"/>
    <cellStyle name="Note 2 3 5 3 5 2 4" xfId="36021"/>
    <cellStyle name="Note 2 3 5 3 5 3" xfId="17181"/>
    <cellStyle name="Note 2 3 5 3 5 4" xfId="27543"/>
    <cellStyle name="Note 2 3 5 3 5 5" xfId="30298"/>
    <cellStyle name="Note 2 3 5 3 6" xfId="13586"/>
    <cellStyle name="Note 2 3 5 4" xfId="1814"/>
    <cellStyle name="Note 2 3 5 4 2" xfId="4290"/>
    <cellStyle name="Note 2 3 5 4 2 2" xfId="10180"/>
    <cellStyle name="Note 2 3 5 4 2 2 2" xfId="22119"/>
    <cellStyle name="Note 2 3 5 4 2 2 3" xfId="31172"/>
    <cellStyle name="Note 2 3 5 4 2 2 4" xfId="35070"/>
    <cellStyle name="Note 2 3 5 4 2 3" xfId="16229"/>
    <cellStyle name="Note 2 3 5 4 2 4" xfId="26592"/>
    <cellStyle name="Note 2 3 5 4 2 5" xfId="26230"/>
    <cellStyle name="Note 2 3 5 4 3" xfId="5395"/>
    <cellStyle name="Note 2 3 5 4 3 2" xfId="11285"/>
    <cellStyle name="Note 2 3 5 4 3 2 2" xfId="23224"/>
    <cellStyle name="Note 2 3 5 4 3 2 3" xfId="32276"/>
    <cellStyle name="Note 2 3 5 4 3 2 4" xfId="36174"/>
    <cellStyle name="Note 2 3 5 4 3 3" xfId="17334"/>
    <cellStyle name="Note 2 3 5 4 3 4" xfId="27696"/>
    <cellStyle name="Note 2 3 5 4 3 5" xfId="25843"/>
    <cellStyle name="Note 2 3 5 4 4" xfId="7704"/>
    <cellStyle name="Note 2 3 5 4 4 2" xfId="19643"/>
    <cellStyle name="Note 2 3 5 4 4 3" xfId="29350"/>
    <cellStyle name="Note 2 3 5 4 4 4" xfId="33894"/>
    <cellStyle name="Note 2 3 5 4 5" xfId="13753"/>
    <cellStyle name="Note 2 3 5 4 6" xfId="24772"/>
    <cellStyle name="Note 2 3 5 4 7" xfId="24149"/>
    <cellStyle name="Note 2 3 5 5" xfId="2410"/>
    <cellStyle name="Note 2 3 5 5 2" xfId="4886"/>
    <cellStyle name="Note 2 3 5 5 2 2" xfId="10776"/>
    <cellStyle name="Note 2 3 5 5 2 2 2" xfId="22715"/>
    <cellStyle name="Note 2 3 5 5 2 2 3" xfId="31767"/>
    <cellStyle name="Note 2 3 5 5 2 2 4" xfId="35665"/>
    <cellStyle name="Note 2 3 5 5 2 3" xfId="16825"/>
    <cellStyle name="Note 2 3 5 5 2 4" xfId="27187"/>
    <cellStyle name="Note 2 3 5 5 2 5" xfId="24504"/>
    <cellStyle name="Note 2 3 5 5 3" xfId="5990"/>
    <cellStyle name="Note 2 3 5 5 3 2" xfId="11880"/>
    <cellStyle name="Note 2 3 5 5 3 2 2" xfId="23819"/>
    <cellStyle name="Note 2 3 5 5 3 2 3" xfId="32871"/>
    <cellStyle name="Note 2 3 5 5 3 2 4" xfId="36769"/>
    <cellStyle name="Note 2 3 5 5 3 3" xfId="17929"/>
    <cellStyle name="Note 2 3 5 5 3 4" xfId="28291"/>
    <cellStyle name="Note 2 3 5 5 3 5" xfId="33481"/>
    <cellStyle name="Note 2 3 5 5 4" xfId="8300"/>
    <cellStyle name="Note 2 3 5 5 4 2" xfId="20239"/>
    <cellStyle name="Note 2 3 5 5 4 3" xfId="29945"/>
    <cellStyle name="Note 2 3 5 5 4 4" xfId="34489"/>
    <cellStyle name="Note 2 3 5 5 5" xfId="14349"/>
    <cellStyle name="Note 2 3 5 5 6" xfId="25367"/>
    <cellStyle name="Note 2 3 5 5 7" xfId="26304"/>
    <cellStyle name="Note 2 3 5 6" xfId="2180"/>
    <cellStyle name="Note 2 3 5 6 2" xfId="4656"/>
    <cellStyle name="Note 2 3 5 6 2 2" xfId="10546"/>
    <cellStyle name="Note 2 3 5 6 2 2 2" xfId="22485"/>
    <cellStyle name="Note 2 3 5 6 2 2 3" xfId="31537"/>
    <cellStyle name="Note 2 3 5 6 2 2 4" xfId="35435"/>
    <cellStyle name="Note 2 3 5 6 2 3" xfId="16595"/>
    <cellStyle name="Note 2 3 5 6 2 4" xfId="26957"/>
    <cellStyle name="Note 2 3 5 6 2 5" xfId="24390"/>
    <cellStyle name="Note 2 3 5 6 3" xfId="5760"/>
    <cellStyle name="Note 2 3 5 6 3 2" xfId="11650"/>
    <cellStyle name="Note 2 3 5 6 3 2 2" xfId="23589"/>
    <cellStyle name="Note 2 3 5 6 3 2 3" xfId="32641"/>
    <cellStyle name="Note 2 3 5 6 3 2 4" xfId="36539"/>
    <cellStyle name="Note 2 3 5 6 3 3" xfId="17699"/>
    <cellStyle name="Note 2 3 5 6 3 4" xfId="28061"/>
    <cellStyle name="Note 2 3 5 6 3 5" xfId="33251"/>
    <cellStyle name="Note 2 3 5 6 4" xfId="8070"/>
    <cellStyle name="Note 2 3 5 6 4 2" xfId="20009"/>
    <cellStyle name="Note 2 3 5 6 4 3" xfId="29715"/>
    <cellStyle name="Note 2 3 5 6 4 4" xfId="34259"/>
    <cellStyle name="Note 2 3 5 6 5" xfId="14119"/>
    <cellStyle name="Note 2 3 5 6 6" xfId="25137"/>
    <cellStyle name="Note 2 3 5 6 7" xfId="30343"/>
    <cellStyle name="Note 2 3 5 7" xfId="2774"/>
    <cellStyle name="Note 2 3 5 7 2" xfId="8664"/>
    <cellStyle name="Note 2 3 5 7 2 2" xfId="20603"/>
    <cellStyle name="Note 2 3 5 7 2 3" xfId="30234"/>
    <cellStyle name="Note 2 3 5 7 2 4" xfId="34724"/>
    <cellStyle name="Note 2 3 5 7 3" xfId="14713"/>
    <cellStyle name="Note 2 3 5 7 4" xfId="25654"/>
    <cellStyle name="Note 2 3 5 7 5" xfId="26273"/>
    <cellStyle name="Note 2 3 5 8" xfId="6356"/>
    <cellStyle name="Note 2 3 5 8 2" xfId="18295"/>
    <cellStyle name="Note 2 3 5 8 3" xfId="28580"/>
    <cellStyle name="Note 2 3 5 8 4" xfId="33716"/>
    <cellStyle name="Note 2 3 6" xfId="297"/>
    <cellStyle name="Note 2 3 6 2" xfId="773"/>
    <cellStyle name="Note 2 3 6 2 10" xfId="24282"/>
    <cellStyle name="Note 2 3 6 2 11" xfId="12146"/>
    <cellStyle name="Note 2 3 6 2 2" xfId="1650"/>
    <cellStyle name="Note 2 3 6 2 2 2" xfId="2256"/>
    <cellStyle name="Note 2 3 6 2 2 2 2" xfId="4732"/>
    <cellStyle name="Note 2 3 6 2 2 2 2 2" xfId="10622"/>
    <cellStyle name="Note 2 3 6 2 2 2 2 2 2" xfId="22561"/>
    <cellStyle name="Note 2 3 6 2 2 2 2 2 3" xfId="31613"/>
    <cellStyle name="Note 2 3 6 2 2 2 2 2 4" xfId="35511"/>
    <cellStyle name="Note 2 3 6 2 2 2 2 3" xfId="16671"/>
    <cellStyle name="Note 2 3 6 2 2 2 2 4" xfId="27033"/>
    <cellStyle name="Note 2 3 6 2 2 2 2 5" xfId="29104"/>
    <cellStyle name="Note 2 3 6 2 2 2 3" xfId="5836"/>
    <cellStyle name="Note 2 3 6 2 2 2 3 2" xfId="11726"/>
    <cellStyle name="Note 2 3 6 2 2 2 3 2 2" xfId="23665"/>
    <cellStyle name="Note 2 3 6 2 2 2 3 2 3" xfId="32717"/>
    <cellStyle name="Note 2 3 6 2 2 2 3 2 4" xfId="36615"/>
    <cellStyle name="Note 2 3 6 2 2 2 3 3" xfId="17775"/>
    <cellStyle name="Note 2 3 6 2 2 2 3 4" xfId="28137"/>
    <cellStyle name="Note 2 3 6 2 2 2 3 5" xfId="33327"/>
    <cellStyle name="Note 2 3 6 2 2 2 4" xfId="8146"/>
    <cellStyle name="Note 2 3 6 2 2 2 4 2" xfId="20085"/>
    <cellStyle name="Note 2 3 6 2 2 2 4 3" xfId="29791"/>
    <cellStyle name="Note 2 3 6 2 2 2 4 4" xfId="34335"/>
    <cellStyle name="Note 2 3 6 2 2 2 5" xfId="14195"/>
    <cellStyle name="Note 2 3 6 2 2 2 6" xfId="25213"/>
    <cellStyle name="Note 2 3 6 2 2 2 7" xfId="24327"/>
    <cellStyle name="Note 2 3 6 2 2 3" xfId="2505"/>
    <cellStyle name="Note 2 3 6 2 2 3 2" xfId="4981"/>
    <cellStyle name="Note 2 3 6 2 2 3 2 2" xfId="10871"/>
    <cellStyle name="Note 2 3 6 2 2 3 2 2 2" xfId="22810"/>
    <cellStyle name="Note 2 3 6 2 2 3 2 2 3" xfId="31862"/>
    <cellStyle name="Note 2 3 6 2 2 3 2 2 4" xfId="35760"/>
    <cellStyle name="Note 2 3 6 2 2 3 2 3" xfId="16920"/>
    <cellStyle name="Note 2 3 6 2 2 3 2 4" xfId="27282"/>
    <cellStyle name="Note 2 3 6 2 2 3 2 5" xfId="28962"/>
    <cellStyle name="Note 2 3 6 2 2 3 3" xfId="6085"/>
    <cellStyle name="Note 2 3 6 2 2 3 3 2" xfId="11975"/>
    <cellStyle name="Note 2 3 6 2 2 3 3 2 2" xfId="23914"/>
    <cellStyle name="Note 2 3 6 2 2 3 3 2 3" xfId="32966"/>
    <cellStyle name="Note 2 3 6 2 2 3 3 2 4" xfId="36864"/>
    <cellStyle name="Note 2 3 6 2 2 3 3 3" xfId="18024"/>
    <cellStyle name="Note 2 3 6 2 2 3 3 4" xfId="28386"/>
    <cellStyle name="Note 2 3 6 2 2 3 3 5" xfId="33576"/>
    <cellStyle name="Note 2 3 6 2 2 3 4" xfId="8395"/>
    <cellStyle name="Note 2 3 6 2 2 3 4 2" xfId="20334"/>
    <cellStyle name="Note 2 3 6 2 2 3 4 3" xfId="30040"/>
    <cellStyle name="Note 2 3 6 2 2 3 4 4" xfId="34584"/>
    <cellStyle name="Note 2 3 6 2 2 3 5" xfId="14444"/>
    <cellStyle name="Note 2 3 6 2 2 3 6" xfId="25462"/>
    <cellStyle name="Note 2 3 6 2 2 3 7" xfId="29217"/>
    <cellStyle name="Note 2 3 6 2 2 4" xfId="4126"/>
    <cellStyle name="Note 2 3 6 2 2 4 2" xfId="10016"/>
    <cellStyle name="Note 2 3 6 2 2 4 2 2" xfId="21955"/>
    <cellStyle name="Note 2 3 6 2 2 4 2 3" xfId="31022"/>
    <cellStyle name="Note 2 3 6 2 2 4 2 4" xfId="34920"/>
    <cellStyle name="Note 2 3 6 2 2 4 3" xfId="16065"/>
    <cellStyle name="Note 2 3 6 2 2 4 4" xfId="26442"/>
    <cellStyle name="Note 2 3 6 2 2 4 5" xfId="30821"/>
    <cellStyle name="Note 2 3 6 2 2 5" xfId="5245"/>
    <cellStyle name="Note 2 3 6 2 2 5 2" xfId="11135"/>
    <cellStyle name="Note 2 3 6 2 2 5 2 2" xfId="23074"/>
    <cellStyle name="Note 2 3 6 2 2 5 2 3" xfId="32126"/>
    <cellStyle name="Note 2 3 6 2 2 5 2 4" xfId="36024"/>
    <cellStyle name="Note 2 3 6 2 2 5 3" xfId="17184"/>
    <cellStyle name="Note 2 3 6 2 2 5 4" xfId="27546"/>
    <cellStyle name="Note 2 3 6 2 2 5 5" xfId="30688"/>
    <cellStyle name="Note 2 3 6 2 2 6" xfId="13589"/>
    <cellStyle name="Note 2 3 6 2 3" xfId="1989"/>
    <cellStyle name="Note 2 3 6 2 3 2" xfId="4465"/>
    <cellStyle name="Note 2 3 6 2 3 2 2" xfId="10355"/>
    <cellStyle name="Note 2 3 6 2 3 2 2 2" xfId="22294"/>
    <cellStyle name="Note 2 3 6 2 3 2 2 3" xfId="31347"/>
    <cellStyle name="Note 2 3 6 2 3 2 2 4" xfId="35245"/>
    <cellStyle name="Note 2 3 6 2 3 2 3" xfId="16404"/>
    <cellStyle name="Note 2 3 6 2 3 2 4" xfId="26767"/>
    <cellStyle name="Note 2 3 6 2 3 2 5" xfId="26210"/>
    <cellStyle name="Note 2 3 6 2 3 3" xfId="5570"/>
    <cellStyle name="Note 2 3 6 2 3 3 2" xfId="11460"/>
    <cellStyle name="Note 2 3 6 2 3 3 2 2" xfId="23399"/>
    <cellStyle name="Note 2 3 6 2 3 3 2 3" xfId="32451"/>
    <cellStyle name="Note 2 3 6 2 3 3 2 4" xfId="36349"/>
    <cellStyle name="Note 2 3 6 2 3 3 3" xfId="17509"/>
    <cellStyle name="Note 2 3 6 2 3 3 4" xfId="27871"/>
    <cellStyle name="Note 2 3 6 2 3 3 5" xfId="24420"/>
    <cellStyle name="Note 2 3 6 2 3 4" xfId="7879"/>
    <cellStyle name="Note 2 3 6 2 3 4 2" xfId="19818"/>
    <cellStyle name="Note 2 3 6 2 3 4 3" xfId="29525"/>
    <cellStyle name="Note 2 3 6 2 3 4 4" xfId="34069"/>
    <cellStyle name="Note 2 3 6 2 3 5" xfId="13928"/>
    <cellStyle name="Note 2 3 6 2 3 6" xfId="24947"/>
    <cellStyle name="Note 2 3 6 2 3 7" xfId="24071"/>
    <cellStyle name="Note 2 3 6 2 4" xfId="2070"/>
    <cellStyle name="Note 2 3 6 2 4 2" xfId="4546"/>
    <cellStyle name="Note 2 3 6 2 4 2 2" xfId="10436"/>
    <cellStyle name="Note 2 3 6 2 4 2 2 2" xfId="22375"/>
    <cellStyle name="Note 2 3 6 2 4 2 2 3" xfId="31427"/>
    <cellStyle name="Note 2 3 6 2 4 2 2 4" xfId="35325"/>
    <cellStyle name="Note 2 3 6 2 4 2 3" xfId="16485"/>
    <cellStyle name="Note 2 3 6 2 4 2 4" xfId="26847"/>
    <cellStyle name="Note 2 3 6 2 4 2 5" xfId="24357"/>
    <cellStyle name="Note 2 3 6 2 4 3" xfId="5650"/>
    <cellStyle name="Note 2 3 6 2 4 3 2" xfId="11540"/>
    <cellStyle name="Note 2 3 6 2 4 3 2 2" xfId="23479"/>
    <cellStyle name="Note 2 3 6 2 4 3 2 3" xfId="32531"/>
    <cellStyle name="Note 2 3 6 2 4 3 2 4" xfId="36429"/>
    <cellStyle name="Note 2 3 6 2 4 3 3" xfId="17589"/>
    <cellStyle name="Note 2 3 6 2 4 3 4" xfId="27951"/>
    <cellStyle name="Note 2 3 6 2 4 3 5" xfId="33141"/>
    <cellStyle name="Note 2 3 6 2 4 4" xfId="7960"/>
    <cellStyle name="Note 2 3 6 2 4 4 2" xfId="19899"/>
    <cellStyle name="Note 2 3 6 2 4 4 3" xfId="29605"/>
    <cellStyle name="Note 2 3 6 2 4 4 4" xfId="34149"/>
    <cellStyle name="Note 2 3 6 2 4 5" xfId="14009"/>
    <cellStyle name="Note 2 3 6 2 4 6" xfId="25027"/>
    <cellStyle name="Note 2 3 6 2 4 7" xfId="12295"/>
    <cellStyle name="Note 2 3 6 2 5" xfId="2083"/>
    <cellStyle name="Note 2 3 6 2 5 2" xfId="4559"/>
    <cellStyle name="Note 2 3 6 2 5 2 2" xfId="10449"/>
    <cellStyle name="Note 2 3 6 2 5 2 2 2" xfId="22388"/>
    <cellStyle name="Note 2 3 6 2 5 2 2 3" xfId="31440"/>
    <cellStyle name="Note 2 3 6 2 5 2 2 4" xfId="35338"/>
    <cellStyle name="Note 2 3 6 2 5 2 3" xfId="16498"/>
    <cellStyle name="Note 2 3 6 2 5 2 4" xfId="26860"/>
    <cellStyle name="Note 2 3 6 2 5 2 5" xfId="29126"/>
    <cellStyle name="Note 2 3 6 2 5 3" xfId="5663"/>
    <cellStyle name="Note 2 3 6 2 5 3 2" xfId="11553"/>
    <cellStyle name="Note 2 3 6 2 5 3 2 2" xfId="23492"/>
    <cellStyle name="Note 2 3 6 2 5 3 2 3" xfId="32544"/>
    <cellStyle name="Note 2 3 6 2 5 3 2 4" xfId="36442"/>
    <cellStyle name="Note 2 3 6 2 5 3 3" xfId="17602"/>
    <cellStyle name="Note 2 3 6 2 5 3 4" xfId="27964"/>
    <cellStyle name="Note 2 3 6 2 5 3 5" xfId="33154"/>
    <cellStyle name="Note 2 3 6 2 5 4" xfId="7973"/>
    <cellStyle name="Note 2 3 6 2 5 4 2" xfId="19912"/>
    <cellStyle name="Note 2 3 6 2 5 4 3" xfId="29618"/>
    <cellStyle name="Note 2 3 6 2 5 4 4" xfId="34162"/>
    <cellStyle name="Note 2 3 6 2 5 5" xfId="14022"/>
    <cellStyle name="Note 2 3 6 2 5 6" xfId="25040"/>
    <cellStyle name="Note 2 3 6 2 5 7" xfId="30303"/>
    <cellStyle name="Note 2 3 6 2 6" xfId="3250"/>
    <cellStyle name="Note 2 3 6 2 6 2" xfId="9140"/>
    <cellStyle name="Note 2 3 6 2 6 2 2" xfId="21079"/>
    <cellStyle name="Note 2 3 6 2 6 2 3" xfId="30514"/>
    <cellStyle name="Note 2 3 6 2 6 2 4" xfId="34827"/>
    <cellStyle name="Note 2 3 6 2 6 3" xfId="15189"/>
    <cellStyle name="Note 2 3 6 2 6 4" xfId="25934"/>
    <cellStyle name="Note 2 3 6 2 6 5" xfId="24607"/>
    <cellStyle name="Note 2 3 6 2 7" xfId="5152"/>
    <cellStyle name="Note 2 3 6 2 7 2" xfId="11042"/>
    <cellStyle name="Note 2 3 6 2 7 2 2" xfId="22981"/>
    <cellStyle name="Note 2 3 6 2 7 2 3" xfId="32033"/>
    <cellStyle name="Note 2 3 6 2 7 2 4" xfId="35931"/>
    <cellStyle name="Note 2 3 6 2 7 3" xfId="17091"/>
    <cellStyle name="Note 2 3 6 2 7 4" xfId="27453"/>
    <cellStyle name="Note 2 3 6 2 7 5" xfId="29049"/>
    <cellStyle name="Note 2 3 6 2 8" xfId="6832"/>
    <cellStyle name="Note 2 3 6 2 8 2" xfId="18771"/>
    <cellStyle name="Note 2 3 6 2 8 3" xfId="28863"/>
    <cellStyle name="Note 2 3 6 2 8 4" xfId="33819"/>
    <cellStyle name="Note 2 3 6 2 9" xfId="12713"/>
    <cellStyle name="Note 2 3 6 3" xfId="1649"/>
    <cellStyle name="Note 2 3 6 3 2" xfId="2255"/>
    <cellStyle name="Note 2 3 6 3 2 2" xfId="4731"/>
    <cellStyle name="Note 2 3 6 3 2 2 2" xfId="10621"/>
    <cellStyle name="Note 2 3 6 3 2 2 2 2" xfId="22560"/>
    <cellStyle name="Note 2 3 6 3 2 2 2 3" xfId="31612"/>
    <cellStyle name="Note 2 3 6 3 2 2 2 4" xfId="35510"/>
    <cellStyle name="Note 2 3 6 3 2 2 3" xfId="16670"/>
    <cellStyle name="Note 2 3 6 3 2 2 4" xfId="27032"/>
    <cellStyle name="Note 2 3 6 3 2 2 5" xfId="25879"/>
    <cellStyle name="Note 2 3 6 3 2 3" xfId="5835"/>
    <cellStyle name="Note 2 3 6 3 2 3 2" xfId="11725"/>
    <cellStyle name="Note 2 3 6 3 2 3 2 2" xfId="23664"/>
    <cellStyle name="Note 2 3 6 3 2 3 2 3" xfId="32716"/>
    <cellStyle name="Note 2 3 6 3 2 3 2 4" xfId="36614"/>
    <cellStyle name="Note 2 3 6 3 2 3 3" xfId="17774"/>
    <cellStyle name="Note 2 3 6 3 2 3 4" xfId="28136"/>
    <cellStyle name="Note 2 3 6 3 2 3 5" xfId="33326"/>
    <cellStyle name="Note 2 3 6 3 2 4" xfId="8145"/>
    <cellStyle name="Note 2 3 6 3 2 4 2" xfId="20084"/>
    <cellStyle name="Note 2 3 6 3 2 4 3" xfId="29790"/>
    <cellStyle name="Note 2 3 6 3 2 4 4" xfId="34334"/>
    <cellStyle name="Note 2 3 6 3 2 5" xfId="14194"/>
    <cellStyle name="Note 2 3 6 3 2 6" xfId="25212"/>
    <cellStyle name="Note 2 3 6 3 2 7" xfId="24670"/>
    <cellStyle name="Note 2 3 6 3 3" xfId="2504"/>
    <cellStyle name="Note 2 3 6 3 3 2" xfId="4980"/>
    <cellStyle name="Note 2 3 6 3 3 2 2" xfId="10870"/>
    <cellStyle name="Note 2 3 6 3 3 2 2 2" xfId="22809"/>
    <cellStyle name="Note 2 3 6 3 3 2 2 3" xfId="31861"/>
    <cellStyle name="Note 2 3 6 3 3 2 2 4" xfId="35759"/>
    <cellStyle name="Note 2 3 6 3 3 2 3" xfId="16919"/>
    <cellStyle name="Note 2 3 6 3 3 2 4" xfId="27281"/>
    <cellStyle name="Note 2 3 6 3 3 2 5" xfId="24491"/>
    <cellStyle name="Note 2 3 6 3 3 3" xfId="6084"/>
    <cellStyle name="Note 2 3 6 3 3 3 2" xfId="11974"/>
    <cellStyle name="Note 2 3 6 3 3 3 2 2" xfId="23913"/>
    <cellStyle name="Note 2 3 6 3 3 3 2 3" xfId="32965"/>
    <cellStyle name="Note 2 3 6 3 3 3 2 4" xfId="36863"/>
    <cellStyle name="Note 2 3 6 3 3 3 3" xfId="18023"/>
    <cellStyle name="Note 2 3 6 3 3 3 4" xfId="28385"/>
    <cellStyle name="Note 2 3 6 3 3 3 5" xfId="33575"/>
    <cellStyle name="Note 2 3 6 3 3 4" xfId="8394"/>
    <cellStyle name="Note 2 3 6 3 3 4 2" xfId="20333"/>
    <cellStyle name="Note 2 3 6 3 3 4 3" xfId="30039"/>
    <cellStyle name="Note 2 3 6 3 3 4 4" xfId="34583"/>
    <cellStyle name="Note 2 3 6 3 3 5" xfId="14443"/>
    <cellStyle name="Note 2 3 6 3 3 6" xfId="25461"/>
    <cellStyle name="Note 2 3 6 3 3 7" xfId="26004"/>
    <cellStyle name="Note 2 3 6 3 4" xfId="4125"/>
    <cellStyle name="Note 2 3 6 3 4 2" xfId="10015"/>
    <cellStyle name="Note 2 3 6 3 4 2 2" xfId="21954"/>
    <cellStyle name="Note 2 3 6 3 4 2 3" xfId="31021"/>
    <cellStyle name="Note 2 3 6 3 4 2 4" xfId="34919"/>
    <cellStyle name="Note 2 3 6 3 4 3" xfId="16064"/>
    <cellStyle name="Note 2 3 6 3 4 4" xfId="26441"/>
    <cellStyle name="Note 2 3 6 3 4 5" xfId="29172"/>
    <cellStyle name="Note 2 3 6 3 5" xfId="5244"/>
    <cellStyle name="Note 2 3 6 3 5 2" xfId="11134"/>
    <cellStyle name="Note 2 3 6 3 5 2 2" xfId="23073"/>
    <cellStyle name="Note 2 3 6 3 5 2 3" xfId="32125"/>
    <cellStyle name="Note 2 3 6 3 5 2 4" xfId="36023"/>
    <cellStyle name="Note 2 3 6 3 5 3" xfId="17183"/>
    <cellStyle name="Note 2 3 6 3 5 4" xfId="27545"/>
    <cellStyle name="Note 2 3 6 3 5 5" xfId="29039"/>
    <cellStyle name="Note 2 3 6 3 6" xfId="13588"/>
    <cellStyle name="Note 2 3 6 4" xfId="1786"/>
    <cellStyle name="Note 2 3 6 4 2" xfId="4262"/>
    <cellStyle name="Note 2 3 6 4 2 2" xfId="10152"/>
    <cellStyle name="Note 2 3 6 4 2 2 2" xfId="22091"/>
    <cellStyle name="Note 2 3 6 4 2 2 3" xfId="31144"/>
    <cellStyle name="Note 2 3 6 4 2 2 4" xfId="35042"/>
    <cellStyle name="Note 2 3 6 4 2 3" xfId="16201"/>
    <cellStyle name="Note 2 3 6 4 2 4" xfId="26564"/>
    <cellStyle name="Note 2 3 6 4 2 5" xfId="24333"/>
    <cellStyle name="Note 2 3 6 4 3" xfId="5367"/>
    <cellStyle name="Note 2 3 6 4 3 2" xfId="11257"/>
    <cellStyle name="Note 2 3 6 4 3 2 2" xfId="23196"/>
    <cellStyle name="Note 2 3 6 4 3 2 3" xfId="32248"/>
    <cellStyle name="Note 2 3 6 4 3 2 4" xfId="36146"/>
    <cellStyle name="Note 2 3 6 4 3 3" xfId="17306"/>
    <cellStyle name="Note 2 3 6 4 3 4" xfId="27668"/>
    <cellStyle name="Note 2 3 6 4 3 5" xfId="24445"/>
    <cellStyle name="Note 2 3 6 4 4" xfId="7676"/>
    <cellStyle name="Note 2 3 6 4 4 2" xfId="19615"/>
    <cellStyle name="Note 2 3 6 4 4 3" xfId="29322"/>
    <cellStyle name="Note 2 3 6 4 4 4" xfId="33866"/>
    <cellStyle name="Note 2 3 6 4 5" xfId="13725"/>
    <cellStyle name="Note 2 3 6 4 6" xfId="24744"/>
    <cellStyle name="Note 2 3 6 4 7" xfId="12249"/>
    <cellStyle name="Note 2 3 6 5" xfId="2392"/>
    <cellStyle name="Note 2 3 6 5 2" xfId="4868"/>
    <cellStyle name="Note 2 3 6 5 2 2" xfId="10758"/>
    <cellStyle name="Note 2 3 6 5 2 2 2" xfId="22697"/>
    <cellStyle name="Note 2 3 6 5 2 2 3" xfId="31749"/>
    <cellStyle name="Note 2 3 6 5 2 2 4" xfId="35647"/>
    <cellStyle name="Note 2 3 6 5 2 3" xfId="16807"/>
    <cellStyle name="Note 2 3 6 5 2 4" xfId="27169"/>
    <cellStyle name="Note 2 3 6 5 2 5" xfId="29082"/>
    <cellStyle name="Note 2 3 6 5 3" xfId="5972"/>
    <cellStyle name="Note 2 3 6 5 3 2" xfId="11862"/>
    <cellStyle name="Note 2 3 6 5 3 2 2" xfId="23801"/>
    <cellStyle name="Note 2 3 6 5 3 2 3" xfId="32853"/>
    <cellStyle name="Note 2 3 6 5 3 2 4" xfId="36751"/>
    <cellStyle name="Note 2 3 6 5 3 3" xfId="17911"/>
    <cellStyle name="Note 2 3 6 5 3 4" xfId="28273"/>
    <cellStyle name="Note 2 3 6 5 3 5" xfId="33463"/>
    <cellStyle name="Note 2 3 6 5 4" xfId="8282"/>
    <cellStyle name="Note 2 3 6 5 4 2" xfId="20221"/>
    <cellStyle name="Note 2 3 6 5 4 3" xfId="29927"/>
    <cellStyle name="Note 2 3 6 5 4 4" xfId="34471"/>
    <cellStyle name="Note 2 3 6 5 5" xfId="14331"/>
    <cellStyle name="Note 2 3 6 5 6" xfId="25349"/>
    <cellStyle name="Note 2 3 6 5 7" xfId="25820"/>
    <cellStyle name="Note 2 3 6 6" xfId="2090"/>
    <cellStyle name="Note 2 3 6 6 2" xfId="4566"/>
    <cellStyle name="Note 2 3 6 6 2 2" xfId="10456"/>
    <cellStyle name="Note 2 3 6 6 2 2 2" xfId="22395"/>
    <cellStyle name="Note 2 3 6 6 2 2 3" xfId="31447"/>
    <cellStyle name="Note 2 3 6 6 2 2 4" xfId="35345"/>
    <cellStyle name="Note 2 3 6 6 2 3" xfId="16505"/>
    <cellStyle name="Note 2 3 6 6 2 4" xfId="26867"/>
    <cellStyle name="Note 2 3 6 6 2 5" xfId="25744"/>
    <cellStyle name="Note 2 3 6 6 3" xfId="5670"/>
    <cellStyle name="Note 2 3 6 6 3 2" xfId="11560"/>
    <cellStyle name="Note 2 3 6 6 3 2 2" xfId="23499"/>
    <cellStyle name="Note 2 3 6 6 3 2 3" xfId="32551"/>
    <cellStyle name="Note 2 3 6 6 3 2 4" xfId="36449"/>
    <cellStyle name="Note 2 3 6 6 3 3" xfId="17609"/>
    <cellStyle name="Note 2 3 6 6 3 4" xfId="27971"/>
    <cellStyle name="Note 2 3 6 6 3 5" xfId="33161"/>
    <cellStyle name="Note 2 3 6 6 4" xfId="7980"/>
    <cellStyle name="Note 2 3 6 6 4 2" xfId="19919"/>
    <cellStyle name="Note 2 3 6 6 4 3" xfId="29625"/>
    <cellStyle name="Note 2 3 6 6 4 4" xfId="34169"/>
    <cellStyle name="Note 2 3 6 6 5" xfId="14029"/>
    <cellStyle name="Note 2 3 6 6 6" xfId="25047"/>
    <cellStyle name="Note 2 3 6 6 7" xfId="30545"/>
    <cellStyle name="Note 2 3 6 7" xfId="2844"/>
    <cellStyle name="Note 2 3 6 7 2" xfId="8734"/>
    <cellStyle name="Note 2 3 6 7 2 2" xfId="20673"/>
    <cellStyle name="Note 2 3 6 7 2 3" xfId="30274"/>
    <cellStyle name="Note 2 3 6 7 2 4" xfId="34748"/>
    <cellStyle name="Note 2 3 6 7 3" xfId="14783"/>
    <cellStyle name="Note 2 3 6 7 4" xfId="25694"/>
    <cellStyle name="Note 2 3 6 7 5" xfId="29195"/>
    <cellStyle name="Note 2 3 6 8" xfId="6426"/>
    <cellStyle name="Note 2 3 6 8 2" xfId="18365"/>
    <cellStyle name="Note 2 3 6 8 3" xfId="28620"/>
    <cellStyle name="Note 2 3 6 8 4" xfId="33740"/>
    <cellStyle name="Note 2 3 7" xfId="592"/>
    <cellStyle name="Note 2 3 7 10" xfId="24183"/>
    <cellStyle name="Note 2 3 7 11" xfId="26388"/>
    <cellStyle name="Note 2 3 7 2" xfId="1651"/>
    <cellStyle name="Note 2 3 7 2 2" xfId="2257"/>
    <cellStyle name="Note 2 3 7 2 2 2" xfId="4733"/>
    <cellStyle name="Note 2 3 7 2 2 2 2" xfId="10623"/>
    <cellStyle name="Note 2 3 7 2 2 2 2 2" xfId="22562"/>
    <cellStyle name="Note 2 3 7 2 2 2 2 3" xfId="31614"/>
    <cellStyle name="Note 2 3 7 2 2 2 2 4" xfId="35512"/>
    <cellStyle name="Note 2 3 7 2 2 2 3" xfId="16672"/>
    <cellStyle name="Note 2 3 7 2 2 2 4" xfId="27034"/>
    <cellStyle name="Note 2 3 7 2 2 2 5" xfId="30753"/>
    <cellStyle name="Note 2 3 7 2 2 3" xfId="5837"/>
    <cellStyle name="Note 2 3 7 2 2 3 2" xfId="11727"/>
    <cellStyle name="Note 2 3 7 2 2 3 2 2" xfId="23666"/>
    <cellStyle name="Note 2 3 7 2 2 3 2 3" xfId="32718"/>
    <cellStyle name="Note 2 3 7 2 2 3 2 4" xfId="36616"/>
    <cellStyle name="Note 2 3 7 2 2 3 3" xfId="17776"/>
    <cellStyle name="Note 2 3 7 2 2 3 4" xfId="28138"/>
    <cellStyle name="Note 2 3 7 2 2 3 5" xfId="33328"/>
    <cellStyle name="Note 2 3 7 2 2 4" xfId="8147"/>
    <cellStyle name="Note 2 3 7 2 2 4 2" xfId="20086"/>
    <cellStyle name="Note 2 3 7 2 2 4 3" xfId="29792"/>
    <cellStyle name="Note 2 3 7 2 2 4 4" xfId="34336"/>
    <cellStyle name="Note 2 3 7 2 2 5" xfId="14196"/>
    <cellStyle name="Note 2 3 7 2 2 6" xfId="25214"/>
    <cellStyle name="Note 2 3 7 2 2 7" xfId="24078"/>
    <cellStyle name="Note 2 3 7 2 3" xfId="2506"/>
    <cellStyle name="Note 2 3 7 2 3 2" xfId="4982"/>
    <cellStyle name="Note 2 3 7 2 3 2 2" xfId="10872"/>
    <cellStyle name="Note 2 3 7 2 3 2 2 2" xfId="22811"/>
    <cellStyle name="Note 2 3 7 2 3 2 2 3" xfId="31863"/>
    <cellStyle name="Note 2 3 7 2 3 2 2 4" xfId="35761"/>
    <cellStyle name="Note 2 3 7 2 3 2 3" xfId="16921"/>
    <cellStyle name="Note 2 3 7 2 3 2 4" xfId="27283"/>
    <cellStyle name="Note 2 3 7 2 3 2 5" xfId="30611"/>
    <cellStyle name="Note 2 3 7 2 3 3" xfId="6086"/>
    <cellStyle name="Note 2 3 7 2 3 3 2" xfId="11976"/>
    <cellStyle name="Note 2 3 7 2 3 3 2 2" xfId="23915"/>
    <cellStyle name="Note 2 3 7 2 3 3 2 3" xfId="32967"/>
    <cellStyle name="Note 2 3 7 2 3 3 2 4" xfId="36865"/>
    <cellStyle name="Note 2 3 7 2 3 3 3" xfId="18025"/>
    <cellStyle name="Note 2 3 7 2 3 3 4" xfId="28387"/>
    <cellStyle name="Note 2 3 7 2 3 3 5" xfId="33577"/>
    <cellStyle name="Note 2 3 7 2 3 4" xfId="8396"/>
    <cellStyle name="Note 2 3 7 2 3 4 2" xfId="20335"/>
    <cellStyle name="Note 2 3 7 2 3 4 3" xfId="30041"/>
    <cellStyle name="Note 2 3 7 2 3 4 4" xfId="34585"/>
    <cellStyle name="Note 2 3 7 2 3 5" xfId="14445"/>
    <cellStyle name="Note 2 3 7 2 3 6" xfId="25463"/>
    <cellStyle name="Note 2 3 7 2 3 7" xfId="30870"/>
    <cellStyle name="Note 2 3 7 2 4" xfId="4127"/>
    <cellStyle name="Note 2 3 7 2 4 2" xfId="10017"/>
    <cellStyle name="Note 2 3 7 2 4 2 2" xfId="21956"/>
    <cellStyle name="Note 2 3 7 2 4 2 3" xfId="31023"/>
    <cellStyle name="Note 2 3 7 2 4 2 4" xfId="34921"/>
    <cellStyle name="Note 2 3 7 2 4 3" xfId="16066"/>
    <cellStyle name="Note 2 3 7 2 4 4" xfId="26443"/>
    <cellStyle name="Note 2 3 7 2 4 5" xfId="26244"/>
    <cellStyle name="Note 2 3 7 2 5" xfId="5246"/>
    <cellStyle name="Note 2 3 7 2 5 2" xfId="11136"/>
    <cellStyle name="Note 2 3 7 2 5 2 2" xfId="23075"/>
    <cellStyle name="Note 2 3 7 2 5 2 3" xfId="32127"/>
    <cellStyle name="Note 2 3 7 2 5 2 4" xfId="36025"/>
    <cellStyle name="Note 2 3 7 2 5 3" xfId="17185"/>
    <cellStyle name="Note 2 3 7 2 5 4" xfId="27547"/>
    <cellStyle name="Note 2 3 7 2 5 5" xfId="26111"/>
    <cellStyle name="Note 2 3 7 2 6" xfId="13590"/>
    <cellStyle name="Note 2 3 7 3" xfId="1911"/>
    <cellStyle name="Note 2 3 7 3 2" xfId="4387"/>
    <cellStyle name="Note 2 3 7 3 2 2" xfId="10277"/>
    <cellStyle name="Note 2 3 7 3 2 2 2" xfId="22216"/>
    <cellStyle name="Note 2 3 7 3 2 2 3" xfId="31269"/>
    <cellStyle name="Note 2 3 7 3 2 2 4" xfId="35167"/>
    <cellStyle name="Note 2 3 7 3 2 3" xfId="16326"/>
    <cellStyle name="Note 2 3 7 3 2 4" xfId="26689"/>
    <cellStyle name="Note 2 3 7 3 2 5" xfId="24566"/>
    <cellStyle name="Note 2 3 7 3 3" xfId="5492"/>
    <cellStyle name="Note 2 3 7 3 3 2" xfId="11382"/>
    <cellStyle name="Note 2 3 7 3 3 2 2" xfId="23321"/>
    <cellStyle name="Note 2 3 7 3 3 2 3" xfId="32373"/>
    <cellStyle name="Note 2 3 7 3 3 2 4" xfId="36271"/>
    <cellStyle name="Note 2 3 7 3 3 3" xfId="17431"/>
    <cellStyle name="Note 2 3 7 3 3 4" xfId="27793"/>
    <cellStyle name="Note 2 3 7 3 3 5" xfId="26084"/>
    <cellStyle name="Note 2 3 7 3 4" xfId="7801"/>
    <cellStyle name="Note 2 3 7 3 4 2" xfId="19740"/>
    <cellStyle name="Note 2 3 7 3 4 3" xfId="29447"/>
    <cellStyle name="Note 2 3 7 3 4 4" xfId="33991"/>
    <cellStyle name="Note 2 3 7 3 5" xfId="13850"/>
    <cellStyle name="Note 2 3 7 3 6" xfId="24869"/>
    <cellStyle name="Note 2 3 7 3 7" xfId="28538"/>
    <cellStyle name="Note 2 3 7 4" xfId="1892"/>
    <cellStyle name="Note 2 3 7 4 2" xfId="4368"/>
    <cellStyle name="Note 2 3 7 4 2 2" xfId="10258"/>
    <cellStyle name="Note 2 3 7 4 2 2 2" xfId="22197"/>
    <cellStyle name="Note 2 3 7 4 2 2 3" xfId="31250"/>
    <cellStyle name="Note 2 3 7 4 2 2 4" xfId="35148"/>
    <cellStyle name="Note 2 3 7 4 2 3" xfId="16307"/>
    <cellStyle name="Note 2 3 7 4 2 4" xfId="26670"/>
    <cellStyle name="Note 2 3 7 4 2 5" xfId="29149"/>
    <cellStyle name="Note 2 3 7 4 3" xfId="5473"/>
    <cellStyle name="Note 2 3 7 4 3 2" xfId="11363"/>
    <cellStyle name="Note 2 3 7 4 3 2 2" xfId="23302"/>
    <cellStyle name="Note 2 3 7 4 3 2 3" xfId="32354"/>
    <cellStyle name="Note 2 3 7 4 3 2 4" xfId="36252"/>
    <cellStyle name="Note 2 3 7 4 3 3" xfId="17412"/>
    <cellStyle name="Note 2 3 7 4 3 4" xfId="27774"/>
    <cellStyle name="Note 2 3 7 4 3 5" xfId="30466"/>
    <cellStyle name="Note 2 3 7 4 4" xfId="7782"/>
    <cellStyle name="Note 2 3 7 4 4 2" xfId="19721"/>
    <cellStyle name="Note 2 3 7 4 4 3" xfId="29428"/>
    <cellStyle name="Note 2 3 7 4 4 4" xfId="33972"/>
    <cellStyle name="Note 2 3 7 4 5" xfId="13831"/>
    <cellStyle name="Note 2 3 7 4 6" xfId="24850"/>
    <cellStyle name="Note 2 3 7 4 7" xfId="24714"/>
    <cellStyle name="Note 2 3 7 5" xfId="2376"/>
    <cellStyle name="Note 2 3 7 5 2" xfId="4852"/>
    <cellStyle name="Note 2 3 7 5 2 2" xfId="10742"/>
    <cellStyle name="Note 2 3 7 5 2 2 2" xfId="22681"/>
    <cellStyle name="Note 2 3 7 5 2 2 3" xfId="31733"/>
    <cellStyle name="Note 2 3 7 5 2 2 4" xfId="35631"/>
    <cellStyle name="Note 2 3 7 5 2 3" xfId="16791"/>
    <cellStyle name="Note 2 3 7 5 2 4" xfId="27153"/>
    <cellStyle name="Note 2 3 7 5 2 5" xfId="30738"/>
    <cellStyle name="Note 2 3 7 5 3" xfId="5956"/>
    <cellStyle name="Note 2 3 7 5 3 2" xfId="11846"/>
    <cellStyle name="Note 2 3 7 5 3 2 2" xfId="23785"/>
    <cellStyle name="Note 2 3 7 5 3 2 3" xfId="32837"/>
    <cellStyle name="Note 2 3 7 5 3 2 4" xfId="36735"/>
    <cellStyle name="Note 2 3 7 5 3 3" xfId="17895"/>
    <cellStyle name="Note 2 3 7 5 3 4" xfId="28257"/>
    <cellStyle name="Note 2 3 7 5 3 5" xfId="33447"/>
    <cellStyle name="Note 2 3 7 5 4" xfId="8266"/>
    <cellStyle name="Note 2 3 7 5 4 2" xfId="20205"/>
    <cellStyle name="Note 2 3 7 5 4 3" xfId="29911"/>
    <cellStyle name="Note 2 3 7 5 4 4" xfId="34455"/>
    <cellStyle name="Note 2 3 7 5 5" xfId="14315"/>
    <cellStyle name="Note 2 3 7 5 6" xfId="25333"/>
    <cellStyle name="Note 2 3 7 5 7" xfId="28845"/>
    <cellStyle name="Note 2 3 7 6" xfId="3069"/>
    <cellStyle name="Note 2 3 7 6 2" xfId="8959"/>
    <cellStyle name="Note 2 3 7 6 2 2" xfId="20898"/>
    <cellStyle name="Note 2 3 7 6 2 3" xfId="30417"/>
    <cellStyle name="Note 2 3 7 6 2 4" xfId="34779"/>
    <cellStyle name="Note 2 3 7 6 3" xfId="15008"/>
    <cellStyle name="Note 2 3 7 6 4" xfId="25837"/>
    <cellStyle name="Note 2 3 7 6 5" xfId="28970"/>
    <cellStyle name="Note 2 3 7 7" xfId="5104"/>
    <cellStyle name="Note 2 3 7 7 2" xfId="10994"/>
    <cellStyle name="Note 2 3 7 7 2 2" xfId="22933"/>
    <cellStyle name="Note 2 3 7 7 2 3" xfId="31985"/>
    <cellStyle name="Note 2 3 7 7 2 4" xfId="35883"/>
    <cellStyle name="Note 2 3 7 7 3" xfId="17043"/>
    <cellStyle name="Note 2 3 7 7 4" xfId="27405"/>
    <cellStyle name="Note 2 3 7 7 5" xfId="29057"/>
    <cellStyle name="Note 2 3 7 8" xfId="6651"/>
    <cellStyle name="Note 2 3 7 8 2" xfId="18590"/>
    <cellStyle name="Note 2 3 7 8 3" xfId="28766"/>
    <cellStyle name="Note 2 3 7 8 4" xfId="33771"/>
    <cellStyle name="Note 2 3 7 9" xfId="12532"/>
    <cellStyle name="Note 2 3 8" xfId="549"/>
    <cellStyle name="Note 2 3 8 10" xfId="24160"/>
    <cellStyle name="Note 2 3 8 11" xfId="28520"/>
    <cellStyle name="Note 2 3 8 2" xfId="1652"/>
    <cellStyle name="Note 2 3 8 2 2" xfId="2258"/>
    <cellStyle name="Note 2 3 8 2 2 2" xfId="4734"/>
    <cellStyle name="Note 2 3 8 2 2 2 2" xfId="10624"/>
    <cellStyle name="Note 2 3 8 2 2 2 2 2" xfId="22563"/>
    <cellStyle name="Note 2 3 8 2 2 2 2 3" xfId="31615"/>
    <cellStyle name="Note 2 3 8 2 2 2 2 4" xfId="35513"/>
    <cellStyle name="Note 2 3 8 2 2 2 3" xfId="16673"/>
    <cellStyle name="Note 2 3 8 2 2 2 4" xfId="27035"/>
    <cellStyle name="Note 2 3 8 2 2 2 5" xfId="26176"/>
    <cellStyle name="Note 2 3 8 2 2 3" xfId="5838"/>
    <cellStyle name="Note 2 3 8 2 2 3 2" xfId="11728"/>
    <cellStyle name="Note 2 3 8 2 2 3 2 2" xfId="23667"/>
    <cellStyle name="Note 2 3 8 2 2 3 2 3" xfId="32719"/>
    <cellStyle name="Note 2 3 8 2 2 3 2 4" xfId="36617"/>
    <cellStyle name="Note 2 3 8 2 2 3 3" xfId="17777"/>
    <cellStyle name="Note 2 3 8 2 2 3 4" xfId="28139"/>
    <cellStyle name="Note 2 3 8 2 2 3 5" xfId="33329"/>
    <cellStyle name="Note 2 3 8 2 2 4" xfId="8148"/>
    <cellStyle name="Note 2 3 8 2 2 4 2" xfId="20087"/>
    <cellStyle name="Note 2 3 8 2 2 4 3" xfId="29793"/>
    <cellStyle name="Note 2 3 8 2 2 4 4" xfId="34337"/>
    <cellStyle name="Note 2 3 8 2 2 5" xfId="14197"/>
    <cellStyle name="Note 2 3 8 2 2 6" xfId="25215"/>
    <cellStyle name="Note 2 3 8 2 2 7" xfId="28593"/>
    <cellStyle name="Note 2 3 8 2 3" xfId="2507"/>
    <cellStyle name="Note 2 3 8 2 3 2" xfId="4983"/>
    <cellStyle name="Note 2 3 8 2 3 2 2" xfId="10873"/>
    <cellStyle name="Note 2 3 8 2 3 2 2 2" xfId="22812"/>
    <cellStyle name="Note 2 3 8 2 3 2 2 3" xfId="31864"/>
    <cellStyle name="Note 2 3 8 2 3 2 2 4" xfId="35762"/>
    <cellStyle name="Note 2 3 8 2 3 2 3" xfId="16922"/>
    <cellStyle name="Note 2 3 8 2 3 2 4" xfId="27284"/>
    <cellStyle name="Note 2 3 8 2 3 2 5" xfId="26032"/>
    <cellStyle name="Note 2 3 8 2 3 3" xfId="6087"/>
    <cellStyle name="Note 2 3 8 2 3 3 2" xfId="11977"/>
    <cellStyle name="Note 2 3 8 2 3 3 2 2" xfId="23916"/>
    <cellStyle name="Note 2 3 8 2 3 3 2 3" xfId="32968"/>
    <cellStyle name="Note 2 3 8 2 3 3 2 4" xfId="36866"/>
    <cellStyle name="Note 2 3 8 2 3 3 3" xfId="18026"/>
    <cellStyle name="Note 2 3 8 2 3 3 4" xfId="28388"/>
    <cellStyle name="Note 2 3 8 2 3 3 5" xfId="33578"/>
    <cellStyle name="Note 2 3 8 2 3 4" xfId="8397"/>
    <cellStyle name="Note 2 3 8 2 3 4 2" xfId="20336"/>
    <cellStyle name="Note 2 3 8 2 3 4 3" xfId="30042"/>
    <cellStyle name="Note 2 3 8 2 3 4 4" xfId="34586"/>
    <cellStyle name="Note 2 3 8 2 3 5" xfId="14446"/>
    <cellStyle name="Note 2 3 8 2 3 6" xfId="25464"/>
    <cellStyle name="Note 2 3 8 2 3 7" xfId="26292"/>
    <cellStyle name="Note 2 3 8 2 4" xfId="4128"/>
    <cellStyle name="Note 2 3 8 2 4 2" xfId="10018"/>
    <cellStyle name="Note 2 3 8 2 4 2 2" xfId="21957"/>
    <cellStyle name="Note 2 3 8 2 4 2 3" xfId="31024"/>
    <cellStyle name="Note 2 3 8 2 4 2 4" xfId="34922"/>
    <cellStyle name="Note 2 3 8 2 4 3" xfId="16067"/>
    <cellStyle name="Note 2 3 8 2 4 4" xfId="26444"/>
    <cellStyle name="Note 2 3 8 2 4 5" xfId="24591"/>
    <cellStyle name="Note 2 3 8 2 5" xfId="5247"/>
    <cellStyle name="Note 2 3 8 2 5 2" xfId="11137"/>
    <cellStyle name="Note 2 3 8 2 5 2 2" xfId="23076"/>
    <cellStyle name="Note 2 3 8 2 5 2 3" xfId="32128"/>
    <cellStyle name="Note 2 3 8 2 5 2 4" xfId="36026"/>
    <cellStyle name="Note 2 3 8 2 5 3" xfId="17186"/>
    <cellStyle name="Note 2 3 8 2 5 4" xfId="27548"/>
    <cellStyle name="Note 2 3 8 2 5 5" xfId="24458"/>
    <cellStyle name="Note 2 3 8 2 6" xfId="13591"/>
    <cellStyle name="Note 2 3 8 3" xfId="1896"/>
    <cellStyle name="Note 2 3 8 3 2" xfId="4372"/>
    <cellStyle name="Note 2 3 8 3 2 2" xfId="10262"/>
    <cellStyle name="Note 2 3 8 3 2 2 2" xfId="22201"/>
    <cellStyle name="Note 2 3 8 3 2 2 3" xfId="31254"/>
    <cellStyle name="Note 2 3 8 3 2 2 4" xfId="35152"/>
    <cellStyle name="Note 2 3 8 3 2 3" xfId="16311"/>
    <cellStyle name="Note 2 3 8 3 2 4" xfId="26674"/>
    <cellStyle name="Note 2 3 8 3 2 5" xfId="24376"/>
    <cellStyle name="Note 2 3 8 3 3" xfId="5477"/>
    <cellStyle name="Note 2 3 8 3 3 2" xfId="11367"/>
    <cellStyle name="Note 2 3 8 3 3 2 2" xfId="23306"/>
    <cellStyle name="Note 2 3 8 3 3 2 3" xfId="32358"/>
    <cellStyle name="Note 2 3 8 3 3 2 4" xfId="36256"/>
    <cellStyle name="Note 2 3 8 3 3 3" xfId="17416"/>
    <cellStyle name="Note 2 3 8 3 3 4" xfId="27778"/>
    <cellStyle name="Note 2 3 8 3 3 5" xfId="26085"/>
    <cellStyle name="Note 2 3 8 3 4" xfId="7786"/>
    <cellStyle name="Note 2 3 8 3 4 2" xfId="19725"/>
    <cellStyle name="Note 2 3 8 3 4 3" xfId="29432"/>
    <cellStyle name="Note 2 3 8 3 4 4" xfId="33976"/>
    <cellStyle name="Note 2 3 8 3 5" xfId="13835"/>
    <cellStyle name="Note 2 3 8 3 6" xfId="24854"/>
    <cellStyle name="Note 2 3 8 3 7" xfId="25756"/>
    <cellStyle name="Note 2 3 8 4" xfId="2127"/>
    <cellStyle name="Note 2 3 8 4 2" xfId="4603"/>
    <cellStyle name="Note 2 3 8 4 2 2" xfId="10493"/>
    <cellStyle name="Note 2 3 8 4 2 2 2" xfId="22432"/>
    <cellStyle name="Note 2 3 8 4 2 2 3" xfId="31484"/>
    <cellStyle name="Note 2 3 8 4 2 2 4" xfId="35382"/>
    <cellStyle name="Note 2 3 8 4 2 3" xfId="16542"/>
    <cellStyle name="Note 2 3 8 4 2 4" xfId="26904"/>
    <cellStyle name="Note 2 3 8 4 2 5" xfId="25818"/>
    <cellStyle name="Note 2 3 8 4 3" xfId="5707"/>
    <cellStyle name="Note 2 3 8 4 3 2" xfId="11597"/>
    <cellStyle name="Note 2 3 8 4 3 2 2" xfId="23536"/>
    <cellStyle name="Note 2 3 8 4 3 2 3" xfId="32588"/>
    <cellStyle name="Note 2 3 8 4 3 2 4" xfId="36486"/>
    <cellStyle name="Note 2 3 8 4 3 3" xfId="17646"/>
    <cellStyle name="Note 2 3 8 4 3 4" xfId="28008"/>
    <cellStyle name="Note 2 3 8 4 3 5" xfId="33198"/>
    <cellStyle name="Note 2 3 8 4 4" xfId="8017"/>
    <cellStyle name="Note 2 3 8 4 4 2" xfId="19956"/>
    <cellStyle name="Note 2 3 8 4 4 3" xfId="29662"/>
    <cellStyle name="Note 2 3 8 4 4 4" xfId="34206"/>
    <cellStyle name="Note 2 3 8 4 5" xfId="14066"/>
    <cellStyle name="Note 2 3 8 4 6" xfId="25084"/>
    <cellStyle name="Note 2 3 8 4 7" xfId="26339"/>
    <cellStyle name="Note 2 3 8 5" xfId="2435"/>
    <cellStyle name="Note 2 3 8 5 2" xfId="4911"/>
    <cellStyle name="Note 2 3 8 5 2 2" xfId="10801"/>
    <cellStyle name="Note 2 3 8 5 2 2 2" xfId="22740"/>
    <cellStyle name="Note 2 3 8 5 2 2 3" xfId="31792"/>
    <cellStyle name="Note 2 3 8 5 2 2 4" xfId="35690"/>
    <cellStyle name="Note 2 3 8 5 2 3" xfId="16850"/>
    <cellStyle name="Note 2 3 8 5 2 4" xfId="27212"/>
    <cellStyle name="Note 2 3 8 5 2 5" xfId="24045"/>
    <cellStyle name="Note 2 3 8 5 3" xfId="6015"/>
    <cellStyle name="Note 2 3 8 5 3 2" xfId="11905"/>
    <cellStyle name="Note 2 3 8 5 3 2 2" xfId="23844"/>
    <cellStyle name="Note 2 3 8 5 3 2 3" xfId="32896"/>
    <cellStyle name="Note 2 3 8 5 3 2 4" xfId="36794"/>
    <cellStyle name="Note 2 3 8 5 3 3" xfId="17954"/>
    <cellStyle name="Note 2 3 8 5 3 4" xfId="28316"/>
    <cellStyle name="Note 2 3 8 5 3 5" xfId="33506"/>
    <cellStyle name="Note 2 3 8 5 4" xfId="8325"/>
    <cellStyle name="Note 2 3 8 5 4 2" xfId="20264"/>
    <cellStyle name="Note 2 3 8 5 4 3" xfId="29970"/>
    <cellStyle name="Note 2 3 8 5 4 4" xfId="34514"/>
    <cellStyle name="Note 2 3 8 5 5" xfId="14374"/>
    <cellStyle name="Note 2 3 8 5 6" xfId="25392"/>
    <cellStyle name="Note 2 3 8 5 7" xfId="30877"/>
    <cellStyle name="Note 2 3 8 6" xfId="3026"/>
    <cellStyle name="Note 2 3 8 6 2" xfId="8916"/>
    <cellStyle name="Note 2 3 8 6 2 2" xfId="20855"/>
    <cellStyle name="Note 2 3 8 6 2 3" xfId="30394"/>
    <cellStyle name="Note 2 3 8 6 2 4" xfId="34772"/>
    <cellStyle name="Note 2 3 8 6 3" xfId="14965"/>
    <cellStyle name="Note 2 3 8 6 4" xfId="25814"/>
    <cellStyle name="Note 2 3 8 6 5" xfId="26267"/>
    <cellStyle name="Note 2 3 8 7" xfId="5097"/>
    <cellStyle name="Note 2 3 8 7 2" xfId="10987"/>
    <cellStyle name="Note 2 3 8 7 2 2" xfId="22926"/>
    <cellStyle name="Note 2 3 8 7 2 3" xfId="31978"/>
    <cellStyle name="Note 2 3 8 7 2 4" xfId="35876"/>
    <cellStyle name="Note 2 3 8 7 3" xfId="17036"/>
    <cellStyle name="Note 2 3 8 7 4" xfId="27398"/>
    <cellStyle name="Note 2 3 8 7 5" xfId="26132"/>
    <cellStyle name="Note 2 3 8 8" xfId="6608"/>
    <cellStyle name="Note 2 3 8 8 2" xfId="18547"/>
    <cellStyle name="Note 2 3 8 8 3" xfId="28743"/>
    <cellStyle name="Note 2 3 8 8 4" xfId="33764"/>
    <cellStyle name="Note 2 3 8 9" xfId="12489"/>
    <cellStyle name="Note 2 3 9" xfId="1625"/>
    <cellStyle name="Note 2 3 9 2" xfId="2231"/>
    <cellStyle name="Note 2 3 9 2 2" xfId="4707"/>
    <cellStyle name="Note 2 3 9 2 2 2" xfId="10597"/>
    <cellStyle name="Note 2 3 9 2 2 2 2" xfId="22536"/>
    <cellStyle name="Note 2 3 9 2 2 2 3" xfId="31588"/>
    <cellStyle name="Note 2 3 9 2 2 2 4" xfId="35486"/>
    <cellStyle name="Note 2 3 9 2 2 3" xfId="16646"/>
    <cellStyle name="Note 2 3 9 2 2 4" xfId="27008"/>
    <cellStyle name="Note 2 3 9 2 2 5" xfId="30339"/>
    <cellStyle name="Note 2 3 9 2 3" xfId="5811"/>
    <cellStyle name="Note 2 3 9 2 3 2" xfId="11701"/>
    <cellStyle name="Note 2 3 9 2 3 2 2" xfId="23640"/>
    <cellStyle name="Note 2 3 9 2 3 2 3" xfId="32692"/>
    <cellStyle name="Note 2 3 9 2 3 2 4" xfId="36590"/>
    <cellStyle name="Note 2 3 9 2 3 3" xfId="17750"/>
    <cellStyle name="Note 2 3 9 2 3 4" xfId="28112"/>
    <cellStyle name="Note 2 3 9 2 3 5" xfId="33302"/>
    <cellStyle name="Note 2 3 9 2 4" xfId="8121"/>
    <cellStyle name="Note 2 3 9 2 4 2" xfId="20060"/>
    <cellStyle name="Note 2 3 9 2 4 3" xfId="29766"/>
    <cellStyle name="Note 2 3 9 2 4 4" xfId="34310"/>
    <cellStyle name="Note 2 3 9 2 5" xfId="14170"/>
    <cellStyle name="Note 2 3 9 2 6" xfId="25188"/>
    <cellStyle name="Note 2 3 9 2 7" xfId="30898"/>
    <cellStyle name="Note 2 3 9 3" xfId="2480"/>
    <cellStyle name="Note 2 3 9 3 2" xfId="4956"/>
    <cellStyle name="Note 2 3 9 3 2 2" xfId="10846"/>
    <cellStyle name="Note 2 3 9 3 2 2 2" xfId="22785"/>
    <cellStyle name="Note 2 3 9 3 2 2 3" xfId="31837"/>
    <cellStyle name="Note 2 3 9 3 2 2 4" xfId="35735"/>
    <cellStyle name="Note 2 3 9 3 2 3" xfId="16895"/>
    <cellStyle name="Note 2 3 9 3 2 4" xfId="27257"/>
    <cellStyle name="Note 2 3 9 3 2 5" xfId="24152"/>
    <cellStyle name="Note 2 3 9 3 3" xfId="6060"/>
    <cellStyle name="Note 2 3 9 3 3 2" xfId="11950"/>
    <cellStyle name="Note 2 3 9 3 3 2 2" xfId="23889"/>
    <cellStyle name="Note 2 3 9 3 3 2 3" xfId="32941"/>
    <cellStyle name="Note 2 3 9 3 3 2 4" xfId="36839"/>
    <cellStyle name="Note 2 3 9 3 3 3" xfId="17999"/>
    <cellStyle name="Note 2 3 9 3 3 4" xfId="28361"/>
    <cellStyle name="Note 2 3 9 3 3 5" xfId="33551"/>
    <cellStyle name="Note 2 3 9 3 4" xfId="8370"/>
    <cellStyle name="Note 2 3 9 3 4 2" xfId="20309"/>
    <cellStyle name="Note 2 3 9 3 4 3" xfId="30015"/>
    <cellStyle name="Note 2 3 9 3 4 4" xfId="34559"/>
    <cellStyle name="Note 2 3 9 3 5" xfId="14419"/>
    <cellStyle name="Note 2 3 9 3 6" xfId="25437"/>
    <cellStyle name="Note 2 3 9 3 7" xfId="30359"/>
    <cellStyle name="Note 2 3 9 4" xfId="4101"/>
    <cellStyle name="Note 2 3 9 4 2" xfId="9991"/>
    <cellStyle name="Note 2 3 9 4 2 2" xfId="21930"/>
    <cellStyle name="Note 2 3 9 4 2 3" xfId="30997"/>
    <cellStyle name="Note 2 3 9 4 2 4" xfId="34895"/>
    <cellStyle name="Note 2 3 9 4 3" xfId="16040"/>
    <cellStyle name="Note 2 3 9 4 4" xfId="26417"/>
    <cellStyle name="Note 2 3 9 4 5" xfId="30829"/>
    <cellStyle name="Note 2 3 9 5" xfId="5220"/>
    <cellStyle name="Note 2 3 9 5 2" xfId="11110"/>
    <cellStyle name="Note 2 3 9 5 2 2" xfId="23049"/>
    <cellStyle name="Note 2 3 9 5 2 3" xfId="32101"/>
    <cellStyle name="Note 2 3 9 5 2 4" xfId="35999"/>
    <cellStyle name="Note 2 3 9 5 3" xfId="17159"/>
    <cellStyle name="Note 2 3 9 5 4" xfId="27521"/>
    <cellStyle name="Note 2 3 9 5 5" xfId="30492"/>
    <cellStyle name="Note 2 3 9 6" xfId="13564"/>
    <cellStyle name="Note 2 4" xfId="108"/>
    <cellStyle name="Note 2 4 10" xfId="2200"/>
    <cellStyle name="Note 2 4 10 2" xfId="4676"/>
    <cellStyle name="Note 2 4 10 2 2" xfId="10566"/>
    <cellStyle name="Note 2 4 10 2 2 2" xfId="22505"/>
    <cellStyle name="Note 2 4 10 2 2 3" xfId="31557"/>
    <cellStyle name="Note 2 4 10 2 2 4" xfId="35455"/>
    <cellStyle name="Note 2 4 10 2 3" xfId="16615"/>
    <cellStyle name="Note 2 4 10 2 4" xfId="26977"/>
    <cellStyle name="Note 2 4 10 2 5" xfId="25785"/>
    <cellStyle name="Note 2 4 10 3" xfId="5780"/>
    <cellStyle name="Note 2 4 10 3 2" xfId="11670"/>
    <cellStyle name="Note 2 4 10 3 2 2" xfId="23609"/>
    <cellStyle name="Note 2 4 10 3 2 3" xfId="32661"/>
    <cellStyle name="Note 2 4 10 3 2 4" xfId="36559"/>
    <cellStyle name="Note 2 4 10 3 3" xfId="17719"/>
    <cellStyle name="Note 2 4 10 3 4" xfId="28081"/>
    <cellStyle name="Note 2 4 10 3 5" xfId="33271"/>
    <cellStyle name="Note 2 4 10 4" xfId="8090"/>
    <cellStyle name="Note 2 4 10 4 2" xfId="20029"/>
    <cellStyle name="Note 2 4 10 4 3" xfId="29735"/>
    <cellStyle name="Note 2 4 10 4 4" xfId="34279"/>
    <cellStyle name="Note 2 4 10 5" xfId="14139"/>
    <cellStyle name="Note 2 4 10 6" xfId="25157"/>
    <cellStyle name="Note 2 4 10 7" xfId="26326"/>
    <cellStyle name="Note 2 4 11" xfId="2431"/>
    <cellStyle name="Note 2 4 11 2" xfId="4907"/>
    <cellStyle name="Note 2 4 11 2 2" xfId="10797"/>
    <cellStyle name="Note 2 4 11 2 2 2" xfId="22736"/>
    <cellStyle name="Note 2 4 11 2 2 3" xfId="31788"/>
    <cellStyle name="Note 2 4 11 2 2 4" xfId="35686"/>
    <cellStyle name="Note 2 4 11 2 3" xfId="16846"/>
    <cellStyle name="Note 2 4 11 2 4" xfId="27208"/>
    <cellStyle name="Note 2 4 11 2 5" xfId="30733"/>
    <cellStyle name="Note 2 4 11 3" xfId="6011"/>
    <cellStyle name="Note 2 4 11 3 2" xfId="11901"/>
    <cellStyle name="Note 2 4 11 3 2 2" xfId="23840"/>
    <cellStyle name="Note 2 4 11 3 2 3" xfId="32892"/>
    <cellStyle name="Note 2 4 11 3 2 4" xfId="36790"/>
    <cellStyle name="Note 2 4 11 3 3" xfId="17950"/>
    <cellStyle name="Note 2 4 11 3 4" xfId="28312"/>
    <cellStyle name="Note 2 4 11 3 5" xfId="33502"/>
    <cellStyle name="Note 2 4 11 4" xfId="8321"/>
    <cellStyle name="Note 2 4 11 4 2" xfId="20260"/>
    <cellStyle name="Note 2 4 11 4 3" xfId="29966"/>
    <cellStyle name="Note 2 4 11 4 4" xfId="34510"/>
    <cellStyle name="Note 2 4 11 5" xfId="14370"/>
    <cellStyle name="Note 2 4 11 6" xfId="25388"/>
    <cellStyle name="Note 2 4 11 7" xfId="28730"/>
    <cellStyle name="Note 2 4 12" xfId="2452"/>
    <cellStyle name="Note 2 4 12 2" xfId="4928"/>
    <cellStyle name="Note 2 4 12 2 2" xfId="10818"/>
    <cellStyle name="Note 2 4 12 2 2 2" xfId="22757"/>
    <cellStyle name="Note 2 4 12 2 2 3" xfId="31809"/>
    <cellStyle name="Note 2 4 12 2 2 4" xfId="35707"/>
    <cellStyle name="Note 2 4 12 2 3" xfId="16867"/>
    <cellStyle name="Note 2 4 12 2 4" xfId="27229"/>
    <cellStyle name="Note 2 4 12 2 5" xfId="29078"/>
    <cellStyle name="Note 2 4 12 3" xfId="6032"/>
    <cellStyle name="Note 2 4 12 3 2" xfId="11922"/>
    <cellStyle name="Note 2 4 12 3 2 2" xfId="23861"/>
    <cellStyle name="Note 2 4 12 3 2 3" xfId="32913"/>
    <cellStyle name="Note 2 4 12 3 2 4" xfId="36811"/>
    <cellStyle name="Note 2 4 12 3 3" xfId="17971"/>
    <cellStyle name="Note 2 4 12 3 4" xfId="28333"/>
    <cellStyle name="Note 2 4 12 3 5" xfId="33523"/>
    <cellStyle name="Note 2 4 12 4" xfId="8342"/>
    <cellStyle name="Note 2 4 12 4 2" xfId="20281"/>
    <cellStyle name="Note 2 4 12 4 3" xfId="29987"/>
    <cellStyle name="Note 2 4 12 4 4" xfId="34531"/>
    <cellStyle name="Note 2 4 12 5" xfId="14391"/>
    <cellStyle name="Note 2 4 12 6" xfId="25409"/>
    <cellStyle name="Note 2 4 12 7" xfId="26297"/>
    <cellStyle name="Note 2 4 13" xfId="2664"/>
    <cellStyle name="Note 2 4 13 2" xfId="8554"/>
    <cellStyle name="Note 2 4 13 2 2" xfId="20493"/>
    <cellStyle name="Note 2 4 13 2 3" xfId="30176"/>
    <cellStyle name="Note 2 4 13 2 4" xfId="34701"/>
    <cellStyle name="Note 2 4 13 3" xfId="14603"/>
    <cellStyle name="Note 2 4 13 4" xfId="25597"/>
    <cellStyle name="Note 2 4 13 5" xfId="30855"/>
    <cellStyle name="Note 2 4 14" xfId="6246"/>
    <cellStyle name="Note 2 4 14 2" xfId="18185"/>
    <cellStyle name="Note 2 4 14 3" xfId="28523"/>
    <cellStyle name="Note 2 4 14 4" xfId="33693"/>
    <cellStyle name="Note 2 4 2" xfId="168"/>
    <cellStyle name="Note 2 4 2 10" xfId="2718"/>
    <cellStyle name="Note 2 4 2 10 2" xfId="8608"/>
    <cellStyle name="Note 2 4 2 10 2 2" xfId="20547"/>
    <cellStyle name="Note 2 4 2 10 2 3" xfId="30207"/>
    <cellStyle name="Note 2 4 2 10 2 4" xfId="34714"/>
    <cellStyle name="Note 2 4 2 10 3" xfId="14657"/>
    <cellStyle name="Note 2 4 2 10 4" xfId="25627"/>
    <cellStyle name="Note 2 4 2 10 5" xfId="26274"/>
    <cellStyle name="Note 2 4 2 11" xfId="6300"/>
    <cellStyle name="Note 2 4 2 11 2" xfId="18239"/>
    <cellStyle name="Note 2 4 2 11 3" xfId="28553"/>
    <cellStyle name="Note 2 4 2 11 4" xfId="33706"/>
    <cellStyle name="Note 2 4 2 2" xfId="282"/>
    <cellStyle name="Note 2 4 2 2 2" xfId="758"/>
    <cellStyle name="Note 2 4 2 2 2 10" xfId="24272"/>
    <cellStyle name="Note 2 4 2 2 2 11" xfId="25670"/>
    <cellStyle name="Note 2 4 2 2 2 2" xfId="1656"/>
    <cellStyle name="Note 2 4 2 2 2 2 2" xfId="2262"/>
    <cellStyle name="Note 2 4 2 2 2 2 2 2" xfId="4738"/>
    <cellStyle name="Note 2 4 2 2 2 2 2 2 2" xfId="10628"/>
    <cellStyle name="Note 2 4 2 2 2 2 2 2 2 2" xfId="22567"/>
    <cellStyle name="Note 2 4 2 2 2 2 2 2 2 3" xfId="31619"/>
    <cellStyle name="Note 2 4 2 2 2 2 2 2 2 4" xfId="35517"/>
    <cellStyle name="Note 2 4 2 2 2 2 2 2 3" xfId="16677"/>
    <cellStyle name="Note 2 4 2 2 2 2 2 2 4" xfId="27039"/>
    <cellStyle name="Note 2 4 2 2 2 2 2 2 5" xfId="30330"/>
    <cellStyle name="Note 2 4 2 2 2 2 2 3" xfId="5842"/>
    <cellStyle name="Note 2 4 2 2 2 2 2 3 2" xfId="11732"/>
    <cellStyle name="Note 2 4 2 2 2 2 2 3 2 2" xfId="23671"/>
    <cellStyle name="Note 2 4 2 2 2 2 2 3 2 3" xfId="32723"/>
    <cellStyle name="Note 2 4 2 2 2 2 2 3 2 4" xfId="36621"/>
    <cellStyle name="Note 2 4 2 2 2 2 2 3 3" xfId="17781"/>
    <cellStyle name="Note 2 4 2 2 2 2 2 3 4" xfId="28143"/>
    <cellStyle name="Note 2 4 2 2 2 2 2 3 5" xfId="33333"/>
    <cellStyle name="Note 2 4 2 2 2 2 2 4" xfId="8152"/>
    <cellStyle name="Note 2 4 2 2 2 2 2 4 2" xfId="20091"/>
    <cellStyle name="Note 2 4 2 2 2 2 2 4 3" xfId="29797"/>
    <cellStyle name="Note 2 4 2 2 2 2 2 4 4" xfId="34341"/>
    <cellStyle name="Note 2 4 2 2 2 2 2 5" xfId="14201"/>
    <cellStyle name="Note 2 4 2 2 2 2 2 6" xfId="25219"/>
    <cellStyle name="Note 2 4 2 2 2 2 2 7" xfId="30899"/>
    <cellStyle name="Note 2 4 2 2 2 2 3" xfId="2511"/>
    <cellStyle name="Note 2 4 2 2 2 2 3 2" xfId="4987"/>
    <cellStyle name="Note 2 4 2 2 2 2 3 2 2" xfId="10877"/>
    <cellStyle name="Note 2 4 2 2 2 2 3 2 2 2" xfId="22816"/>
    <cellStyle name="Note 2 4 2 2 2 2 3 2 2 3" xfId="31868"/>
    <cellStyle name="Note 2 4 2 2 2 2 3 2 2 4" xfId="35766"/>
    <cellStyle name="Note 2 4 2 2 2 2 3 2 3" xfId="16926"/>
    <cellStyle name="Note 2 4 2 2 2 2 3 2 4" xfId="27288"/>
    <cellStyle name="Note 2 4 2 2 2 2 3 2 5" xfId="24492"/>
    <cellStyle name="Note 2 4 2 2 2 2 3 3" xfId="6091"/>
    <cellStyle name="Note 2 4 2 2 2 2 3 3 2" xfId="11981"/>
    <cellStyle name="Note 2 4 2 2 2 2 3 3 2 2" xfId="23920"/>
    <cellStyle name="Note 2 4 2 2 2 2 3 3 2 3" xfId="32972"/>
    <cellStyle name="Note 2 4 2 2 2 2 3 3 2 4" xfId="36870"/>
    <cellStyle name="Note 2 4 2 2 2 2 3 3 3" xfId="18030"/>
    <cellStyle name="Note 2 4 2 2 2 2 3 3 4" xfId="28392"/>
    <cellStyle name="Note 2 4 2 2 2 2 3 3 5" xfId="33582"/>
    <cellStyle name="Note 2 4 2 2 2 2 3 4" xfId="8401"/>
    <cellStyle name="Note 2 4 2 2 2 2 3 4 2" xfId="20340"/>
    <cellStyle name="Note 2 4 2 2 2 2 3 4 3" xfId="30046"/>
    <cellStyle name="Note 2 4 2 2 2 2 3 4 4" xfId="34590"/>
    <cellStyle name="Note 2 4 2 2 2 2 3 5" xfId="14450"/>
    <cellStyle name="Note 2 4 2 2 2 2 3 6" xfId="25468"/>
    <cellStyle name="Note 2 4 2 2 2 2 3 7" xfId="28566"/>
    <cellStyle name="Note 2 4 2 2 2 2 4" xfId="4132"/>
    <cellStyle name="Note 2 4 2 2 2 2 4 2" xfId="10022"/>
    <cellStyle name="Note 2 4 2 2 2 2 4 2 2" xfId="21961"/>
    <cellStyle name="Note 2 4 2 2 2 2 4 2 3" xfId="31028"/>
    <cellStyle name="Note 2 4 2 2 2 2 4 2 4" xfId="34926"/>
    <cellStyle name="Note 2 4 2 2 2 2 4 3" xfId="16071"/>
    <cellStyle name="Note 2 4 2 2 2 2 4 4" xfId="26448"/>
    <cellStyle name="Note 2 4 2 2 2 2 4 5" xfId="29176"/>
    <cellStyle name="Note 2 4 2 2 2 2 5" xfId="5251"/>
    <cellStyle name="Note 2 4 2 2 2 2 5 2" xfId="11141"/>
    <cellStyle name="Note 2 4 2 2 2 2 5 2 2" xfId="23080"/>
    <cellStyle name="Note 2 4 2 2 2 2 5 2 3" xfId="32132"/>
    <cellStyle name="Note 2 4 2 2 2 2 5 2 4" xfId="36030"/>
    <cellStyle name="Note 2 4 2 2 2 2 5 3" xfId="17190"/>
    <cellStyle name="Note 2 4 2 2 2 2 5 4" xfId="27552"/>
    <cellStyle name="Note 2 4 2 2 2 2 5 5" xfId="29040"/>
    <cellStyle name="Note 2 4 2 2 2 2 6" xfId="13595"/>
    <cellStyle name="Note 2 4 2 2 2 3" xfId="1978"/>
    <cellStyle name="Note 2 4 2 2 2 3 2" xfId="4454"/>
    <cellStyle name="Note 2 4 2 2 2 3 2 2" xfId="10344"/>
    <cellStyle name="Note 2 4 2 2 2 3 2 2 2" xfId="22283"/>
    <cellStyle name="Note 2 4 2 2 2 3 2 2 3" xfId="31336"/>
    <cellStyle name="Note 2 4 2 2 2 3 2 2 4" xfId="35234"/>
    <cellStyle name="Note 2 4 2 2 2 3 2 3" xfId="16393"/>
    <cellStyle name="Note 2 4 2 2 2 3 2 4" xfId="26756"/>
    <cellStyle name="Note 2 4 2 2 2 3 2 5" xfId="30316"/>
    <cellStyle name="Note 2 4 2 2 2 3 3" xfId="5559"/>
    <cellStyle name="Note 2 4 2 2 2 3 3 2" xfId="11449"/>
    <cellStyle name="Note 2 4 2 2 2 3 3 2 2" xfId="23388"/>
    <cellStyle name="Note 2 4 2 2 2 3 3 2 3" xfId="32440"/>
    <cellStyle name="Note 2 4 2 2 2 3 3 2 4" xfId="36338"/>
    <cellStyle name="Note 2 4 2 2 2 3 3 3" xfId="17498"/>
    <cellStyle name="Note 2 4 2 2 2 3 3 4" xfId="27860"/>
    <cellStyle name="Note 2 4 2 2 2 3 3 5" xfId="25717"/>
    <cellStyle name="Note 2 4 2 2 2 3 4" xfId="7868"/>
    <cellStyle name="Note 2 4 2 2 2 3 4 2" xfId="19807"/>
    <cellStyle name="Note 2 4 2 2 2 3 4 3" xfId="29514"/>
    <cellStyle name="Note 2 4 2 2 2 3 4 4" xfId="34058"/>
    <cellStyle name="Note 2 4 2 2 2 3 5" xfId="13917"/>
    <cellStyle name="Note 2 4 2 2 2 3 6" xfId="24936"/>
    <cellStyle name="Note 2 4 2 2 2 3 7" xfId="30934"/>
    <cellStyle name="Note 2 4 2 2 2 4" xfId="2177"/>
    <cellStyle name="Note 2 4 2 2 2 4 2" xfId="4653"/>
    <cellStyle name="Note 2 4 2 2 2 4 2 2" xfId="10543"/>
    <cellStyle name="Note 2 4 2 2 2 4 2 2 2" xfId="22482"/>
    <cellStyle name="Note 2 4 2 2 2 4 2 2 3" xfId="31534"/>
    <cellStyle name="Note 2 4 2 2 2 4 2 2 4" xfId="35432"/>
    <cellStyle name="Note 2 4 2 2 2 4 2 3" xfId="16592"/>
    <cellStyle name="Note 2 4 2 2 2 4 2 4" xfId="26954"/>
    <cellStyle name="Note 2 4 2 2 2 4 2 5" xfId="30763"/>
    <cellStyle name="Note 2 4 2 2 2 4 3" xfId="5757"/>
    <cellStyle name="Note 2 4 2 2 2 4 3 2" xfId="11647"/>
    <cellStyle name="Note 2 4 2 2 2 4 3 2 2" xfId="23586"/>
    <cellStyle name="Note 2 4 2 2 2 4 3 2 3" xfId="32638"/>
    <cellStyle name="Note 2 4 2 2 2 4 3 2 4" xfId="36536"/>
    <cellStyle name="Note 2 4 2 2 2 4 3 3" xfId="17696"/>
    <cellStyle name="Note 2 4 2 2 2 4 3 4" xfId="28058"/>
    <cellStyle name="Note 2 4 2 2 2 4 3 5" xfId="33248"/>
    <cellStyle name="Note 2 4 2 2 2 4 4" xfId="8067"/>
    <cellStyle name="Note 2 4 2 2 2 4 4 2" xfId="20006"/>
    <cellStyle name="Note 2 4 2 2 2 4 4 3" xfId="29712"/>
    <cellStyle name="Note 2 4 2 2 2 4 4 4" xfId="34256"/>
    <cellStyle name="Note 2 4 2 2 2 4 5" xfId="14116"/>
    <cellStyle name="Note 2 4 2 2 2 4 6" xfId="25134"/>
    <cellStyle name="Note 2 4 2 2 2 4 7" xfId="24368"/>
    <cellStyle name="Note 2 4 2 2 2 5" xfId="1920"/>
    <cellStyle name="Note 2 4 2 2 2 5 2" xfId="4396"/>
    <cellStyle name="Note 2 4 2 2 2 5 2 2" xfId="10286"/>
    <cellStyle name="Note 2 4 2 2 2 5 2 2 2" xfId="22225"/>
    <cellStyle name="Note 2 4 2 2 2 5 2 2 3" xfId="31278"/>
    <cellStyle name="Note 2 4 2 2 2 5 2 2 4" xfId="35176"/>
    <cellStyle name="Note 2 4 2 2 2 5 2 3" xfId="16335"/>
    <cellStyle name="Note 2 4 2 2 2 5 2 4" xfId="26698"/>
    <cellStyle name="Note 2 4 2 2 2 5 2 5" xfId="24563"/>
    <cellStyle name="Note 2 4 2 2 2 5 3" xfId="5501"/>
    <cellStyle name="Note 2 4 2 2 2 5 3 2" xfId="11391"/>
    <cellStyle name="Note 2 4 2 2 2 5 3 2 2" xfId="23330"/>
    <cellStyle name="Note 2 4 2 2 2 5 3 2 3" xfId="32382"/>
    <cellStyle name="Note 2 4 2 2 2 5 3 2 4" xfId="36280"/>
    <cellStyle name="Note 2 4 2 2 2 5 3 3" xfId="17440"/>
    <cellStyle name="Note 2 4 2 2 2 5 3 4" xfId="27802"/>
    <cellStyle name="Note 2 4 2 2 2 5 3 5" xfId="30653"/>
    <cellStyle name="Note 2 4 2 2 2 5 4" xfId="7810"/>
    <cellStyle name="Note 2 4 2 2 2 5 4 2" xfId="19749"/>
    <cellStyle name="Note 2 4 2 2 2 5 4 3" xfId="29456"/>
    <cellStyle name="Note 2 4 2 2 2 5 4 4" xfId="34000"/>
    <cellStyle name="Note 2 4 2 2 2 5 5" xfId="13859"/>
    <cellStyle name="Note 2 4 2 2 2 5 6" xfId="24878"/>
    <cellStyle name="Note 2 4 2 2 2 5 7" xfId="25853"/>
    <cellStyle name="Note 2 4 2 2 2 6" xfId="3235"/>
    <cellStyle name="Note 2 4 2 2 2 6 2" xfId="9125"/>
    <cellStyle name="Note 2 4 2 2 2 6 2 2" xfId="21064"/>
    <cellStyle name="Note 2 4 2 2 2 6 2 3" xfId="30504"/>
    <cellStyle name="Note 2 4 2 2 2 6 2 4" xfId="34817"/>
    <cellStyle name="Note 2 4 2 2 2 6 3" xfId="15174"/>
    <cellStyle name="Note 2 4 2 2 2 6 4" xfId="25924"/>
    <cellStyle name="Note 2 4 2 2 2 6 5" xfId="24608"/>
    <cellStyle name="Note 2 4 2 2 2 7" xfId="5142"/>
    <cellStyle name="Note 2 4 2 2 2 7 2" xfId="11032"/>
    <cellStyle name="Note 2 4 2 2 2 7 2 2" xfId="22971"/>
    <cellStyle name="Note 2 4 2 2 2 7 2 3" xfId="32023"/>
    <cellStyle name="Note 2 4 2 2 2 7 2 4" xfId="35921"/>
    <cellStyle name="Note 2 4 2 2 2 7 3" xfId="17081"/>
    <cellStyle name="Note 2 4 2 2 2 7 4" xfId="27443"/>
    <cellStyle name="Note 2 4 2 2 2 7 5" xfId="25967"/>
    <cellStyle name="Note 2 4 2 2 2 8" xfId="6817"/>
    <cellStyle name="Note 2 4 2 2 2 8 2" xfId="18756"/>
    <cellStyle name="Note 2 4 2 2 2 8 3" xfId="28853"/>
    <cellStyle name="Note 2 4 2 2 2 8 4" xfId="33809"/>
    <cellStyle name="Note 2 4 2 2 2 9" xfId="12698"/>
    <cellStyle name="Note 2 4 2 2 3" xfId="1655"/>
    <cellStyle name="Note 2 4 2 2 3 2" xfId="2261"/>
    <cellStyle name="Note 2 4 2 2 3 2 2" xfId="4737"/>
    <cellStyle name="Note 2 4 2 2 3 2 2 2" xfId="10627"/>
    <cellStyle name="Note 2 4 2 2 3 2 2 2 2" xfId="22566"/>
    <cellStyle name="Note 2 4 2 2 3 2 2 2 3" xfId="31618"/>
    <cellStyle name="Note 2 4 2 2 3 2 2 2 4" xfId="35516"/>
    <cellStyle name="Note 2 4 2 2 3 2 2 3" xfId="16676"/>
    <cellStyle name="Note 2 4 2 2 3 2 2 4" xfId="27038"/>
    <cellStyle name="Note 2 4 2 2 3 2 2 5" xfId="28679"/>
    <cellStyle name="Note 2 4 2 2 3 2 3" xfId="5841"/>
    <cellStyle name="Note 2 4 2 2 3 2 3 2" xfId="11731"/>
    <cellStyle name="Note 2 4 2 2 3 2 3 2 2" xfId="23670"/>
    <cellStyle name="Note 2 4 2 2 3 2 3 2 3" xfId="32722"/>
    <cellStyle name="Note 2 4 2 2 3 2 3 2 4" xfId="36620"/>
    <cellStyle name="Note 2 4 2 2 3 2 3 3" xfId="17780"/>
    <cellStyle name="Note 2 4 2 2 3 2 3 4" xfId="28142"/>
    <cellStyle name="Note 2 4 2 2 3 2 3 5" xfId="33332"/>
    <cellStyle name="Note 2 4 2 2 3 2 4" xfId="8151"/>
    <cellStyle name="Note 2 4 2 2 3 2 4 2" xfId="20090"/>
    <cellStyle name="Note 2 4 2 2 3 2 4 3" xfId="29796"/>
    <cellStyle name="Note 2 4 2 2 3 2 4 4" xfId="34340"/>
    <cellStyle name="Note 2 4 2 2 3 2 5" xfId="14200"/>
    <cellStyle name="Note 2 4 2 2 3 2 6" xfId="25218"/>
    <cellStyle name="Note 2 4 2 2 3 2 7" xfId="29246"/>
    <cellStyle name="Note 2 4 2 2 3 3" xfId="2510"/>
    <cellStyle name="Note 2 4 2 2 3 3 2" xfId="4986"/>
    <cellStyle name="Note 2 4 2 2 3 3 2 2" xfId="10876"/>
    <cellStyle name="Note 2 4 2 2 3 3 2 2 2" xfId="22815"/>
    <cellStyle name="Note 2 4 2 2 3 3 2 2 3" xfId="31867"/>
    <cellStyle name="Note 2 4 2 2 3 3 2 2 4" xfId="35765"/>
    <cellStyle name="Note 2 4 2 2 3 3 2 3" xfId="16925"/>
    <cellStyle name="Note 2 4 2 2 3 3 2 4" xfId="27287"/>
    <cellStyle name="Note 2 4 2 2 3 3 2 5" xfId="26145"/>
    <cellStyle name="Note 2 4 2 2 3 3 3" xfId="6090"/>
    <cellStyle name="Note 2 4 2 2 3 3 3 2" xfId="11980"/>
    <cellStyle name="Note 2 4 2 2 3 3 3 2 2" xfId="23919"/>
    <cellStyle name="Note 2 4 2 2 3 3 3 2 3" xfId="32971"/>
    <cellStyle name="Note 2 4 2 2 3 3 3 2 4" xfId="36869"/>
    <cellStyle name="Note 2 4 2 2 3 3 3 3" xfId="18029"/>
    <cellStyle name="Note 2 4 2 2 3 3 3 4" xfId="28391"/>
    <cellStyle name="Note 2 4 2 2 3 3 3 5" xfId="33581"/>
    <cellStyle name="Note 2 4 2 2 3 3 4" xfId="8400"/>
    <cellStyle name="Note 2 4 2 2 3 3 4 2" xfId="20339"/>
    <cellStyle name="Note 2 4 2 2 3 3 4 3" xfId="30045"/>
    <cellStyle name="Note 2 4 2 2 3 3 4 4" xfId="34589"/>
    <cellStyle name="Note 2 4 2 2 3 3 5" xfId="14449"/>
    <cellStyle name="Note 2 4 2 2 3 3 6" xfId="25467"/>
    <cellStyle name="Note 2 4 2 2 3 3 7" xfId="24105"/>
    <cellStyle name="Note 2 4 2 2 3 4" xfId="4131"/>
    <cellStyle name="Note 2 4 2 2 3 4 2" xfId="10021"/>
    <cellStyle name="Note 2 4 2 2 3 4 2 2" xfId="21960"/>
    <cellStyle name="Note 2 4 2 2 3 4 2 3" xfId="31027"/>
    <cellStyle name="Note 2 4 2 2 3 4 2 4" xfId="34925"/>
    <cellStyle name="Note 2 4 2 2 3 4 3" xfId="16070"/>
    <cellStyle name="Note 2 4 2 2 3 4 4" xfId="26447"/>
    <cellStyle name="Note 2 4 2 2 3 4 5" xfId="25850"/>
    <cellStyle name="Note 2 4 2 2 3 5" xfId="5250"/>
    <cellStyle name="Note 2 4 2 2 3 5 2" xfId="11140"/>
    <cellStyle name="Note 2 4 2 2 3 5 2 2" xfId="23079"/>
    <cellStyle name="Note 2 4 2 2 3 5 2 3" xfId="32131"/>
    <cellStyle name="Note 2 4 2 2 3 5 2 4" xfId="36029"/>
    <cellStyle name="Note 2 4 2 2 3 5 3" xfId="17189"/>
    <cellStyle name="Note 2 4 2 2 3 5 4" xfId="27551"/>
    <cellStyle name="Note 2 4 2 2 3 5 5" xfId="25959"/>
    <cellStyle name="Note 2 4 2 2 3 6" xfId="13594"/>
    <cellStyle name="Note 2 4 2 2 4" xfId="2018"/>
    <cellStyle name="Note 2 4 2 2 4 2" xfId="4494"/>
    <cellStyle name="Note 2 4 2 2 4 2 2" xfId="10384"/>
    <cellStyle name="Note 2 4 2 2 4 2 2 2" xfId="22323"/>
    <cellStyle name="Note 2 4 2 2 4 2 2 3" xfId="31376"/>
    <cellStyle name="Note 2 4 2 2 4 2 2 4" xfId="35274"/>
    <cellStyle name="Note 2 4 2 2 4 2 3" xfId="16433"/>
    <cellStyle name="Note 2 4 2 2 4 2 4" xfId="26796"/>
    <cellStyle name="Note 2 4 2 2 4 2 5" xfId="30407"/>
    <cellStyle name="Note 2 4 2 2 4 3" xfId="5599"/>
    <cellStyle name="Note 2 4 2 2 4 3 2" xfId="11489"/>
    <cellStyle name="Note 2 4 2 2 4 3 2 2" xfId="23428"/>
    <cellStyle name="Note 2 4 2 2 4 3 2 3" xfId="32480"/>
    <cellStyle name="Note 2 4 2 2 4 3 2 4" xfId="36378"/>
    <cellStyle name="Note 2 4 2 2 4 3 3" xfId="17538"/>
    <cellStyle name="Note 2 4 2 2 4 3 4" xfId="27900"/>
    <cellStyle name="Note 2 4 2 2 4 3 5" xfId="33090"/>
    <cellStyle name="Note 2 4 2 2 4 4" xfId="7908"/>
    <cellStyle name="Note 2 4 2 2 4 4 2" xfId="19847"/>
    <cellStyle name="Note 2 4 2 2 4 4 3" xfId="29554"/>
    <cellStyle name="Note 2 4 2 2 4 4 4" xfId="34098"/>
    <cellStyle name="Note 2 4 2 2 4 5" xfId="13957"/>
    <cellStyle name="Note 2 4 2 2 4 6" xfId="24976"/>
    <cellStyle name="Note 2 4 2 2 4 7" xfId="24700"/>
    <cellStyle name="Note 2 4 2 2 5" xfId="2399"/>
    <cellStyle name="Note 2 4 2 2 5 2" xfId="4875"/>
    <cellStyle name="Note 2 4 2 2 5 2 2" xfId="10765"/>
    <cellStyle name="Note 2 4 2 2 5 2 2 2" xfId="22704"/>
    <cellStyle name="Note 2 4 2 2 5 2 2 3" xfId="31756"/>
    <cellStyle name="Note 2 4 2 2 5 2 2 4" xfId="35654"/>
    <cellStyle name="Note 2 4 2 2 5 2 3" xfId="16814"/>
    <cellStyle name="Note 2 4 2 2 5 2 4" xfId="27176"/>
    <cellStyle name="Note 2 4 2 2 5 2 5" xfId="29087"/>
    <cellStyle name="Note 2 4 2 2 5 3" xfId="5979"/>
    <cellStyle name="Note 2 4 2 2 5 3 2" xfId="11869"/>
    <cellStyle name="Note 2 4 2 2 5 3 2 2" xfId="23808"/>
    <cellStyle name="Note 2 4 2 2 5 3 2 3" xfId="32860"/>
    <cellStyle name="Note 2 4 2 2 5 3 2 4" xfId="36758"/>
    <cellStyle name="Note 2 4 2 2 5 3 3" xfId="17918"/>
    <cellStyle name="Note 2 4 2 2 5 3 4" xfId="28280"/>
    <cellStyle name="Note 2 4 2 2 5 3 5" xfId="33470"/>
    <cellStyle name="Note 2 4 2 2 5 4" xfId="8289"/>
    <cellStyle name="Note 2 4 2 2 5 4 2" xfId="20228"/>
    <cellStyle name="Note 2 4 2 2 5 4 3" xfId="29934"/>
    <cellStyle name="Note 2 4 2 2 5 4 4" xfId="34478"/>
    <cellStyle name="Note 2 4 2 2 5 5" xfId="14338"/>
    <cellStyle name="Note 2 4 2 2 5 6" xfId="25356"/>
    <cellStyle name="Note 2 4 2 2 5 7" xfId="30302"/>
    <cellStyle name="Note 2 4 2 2 6" xfId="2132"/>
    <cellStyle name="Note 2 4 2 2 6 2" xfId="4608"/>
    <cellStyle name="Note 2 4 2 2 6 2 2" xfId="10498"/>
    <cellStyle name="Note 2 4 2 2 6 2 2 2" xfId="22437"/>
    <cellStyle name="Note 2 4 2 2 6 2 2 3" xfId="31489"/>
    <cellStyle name="Note 2 4 2 2 6 2 2 4" xfId="35387"/>
    <cellStyle name="Note 2 4 2 2 6 2 3" xfId="16547"/>
    <cellStyle name="Note 2 4 2 2 6 2 4" xfId="26909"/>
    <cellStyle name="Note 2 4 2 2 6 2 5" xfId="24163"/>
    <cellStyle name="Note 2 4 2 2 6 3" xfId="5712"/>
    <cellStyle name="Note 2 4 2 2 6 3 2" xfId="11602"/>
    <cellStyle name="Note 2 4 2 2 6 3 2 2" xfId="23541"/>
    <cellStyle name="Note 2 4 2 2 6 3 2 3" xfId="32593"/>
    <cellStyle name="Note 2 4 2 2 6 3 2 4" xfId="36491"/>
    <cellStyle name="Note 2 4 2 2 6 3 3" xfId="17651"/>
    <cellStyle name="Note 2 4 2 2 6 3 4" xfId="28013"/>
    <cellStyle name="Note 2 4 2 2 6 3 5" xfId="33203"/>
    <cellStyle name="Note 2 4 2 2 6 4" xfId="8022"/>
    <cellStyle name="Note 2 4 2 2 6 4 2" xfId="19961"/>
    <cellStyle name="Note 2 4 2 2 6 4 3" xfId="29667"/>
    <cellStyle name="Note 2 4 2 2 6 4 4" xfId="34211"/>
    <cellStyle name="Note 2 4 2 2 6 5" xfId="14071"/>
    <cellStyle name="Note 2 4 2 2 6 6" xfId="25089"/>
    <cellStyle name="Note 2 4 2 2 6 7" xfId="30375"/>
    <cellStyle name="Note 2 4 2 2 7" xfId="2829"/>
    <cellStyle name="Note 2 4 2 2 7 2" xfId="8719"/>
    <cellStyle name="Note 2 4 2 2 7 2 2" xfId="20658"/>
    <cellStyle name="Note 2 4 2 2 7 2 3" xfId="30264"/>
    <cellStyle name="Note 2 4 2 2 7 2 4" xfId="34738"/>
    <cellStyle name="Note 2 4 2 2 7 3" xfId="14768"/>
    <cellStyle name="Note 2 4 2 2 7 4" xfId="25684"/>
    <cellStyle name="Note 2 4 2 2 7 5" xfId="29194"/>
    <cellStyle name="Note 2 4 2 2 8" xfId="6411"/>
    <cellStyle name="Note 2 4 2 2 8 2" xfId="18350"/>
    <cellStyle name="Note 2 4 2 2 8 3" xfId="28610"/>
    <cellStyle name="Note 2 4 2 2 8 4" xfId="33730"/>
    <cellStyle name="Note 2 4 2 3" xfId="311"/>
    <cellStyle name="Note 2 4 2 3 2" xfId="787"/>
    <cellStyle name="Note 2 4 2 3 2 10" xfId="24296"/>
    <cellStyle name="Note 2 4 2 3 2 11" xfId="29308"/>
    <cellStyle name="Note 2 4 2 3 2 2" xfId="1658"/>
    <cellStyle name="Note 2 4 2 3 2 2 2" xfId="2264"/>
    <cellStyle name="Note 2 4 2 3 2 2 2 2" xfId="4740"/>
    <cellStyle name="Note 2 4 2 3 2 2 2 2 2" xfId="10630"/>
    <cellStyle name="Note 2 4 2 3 2 2 2 2 2 2" xfId="22569"/>
    <cellStyle name="Note 2 4 2 3 2 2 2 2 2 3" xfId="31621"/>
    <cellStyle name="Note 2 4 2 3 2 2 2 2 2 4" xfId="35519"/>
    <cellStyle name="Note 2 4 2 3 2 2 2 2 3" xfId="16679"/>
    <cellStyle name="Note 2 4 2 3 2 2 2 2 4" xfId="27041"/>
    <cellStyle name="Note 2 4 2 3 2 2 2 2 5" xfId="29102"/>
    <cellStyle name="Note 2 4 2 3 2 2 2 3" xfId="5844"/>
    <cellStyle name="Note 2 4 2 3 2 2 2 3 2" xfId="11734"/>
    <cellStyle name="Note 2 4 2 3 2 2 2 3 2 2" xfId="23673"/>
    <cellStyle name="Note 2 4 2 3 2 2 2 3 2 3" xfId="32725"/>
    <cellStyle name="Note 2 4 2 3 2 2 2 3 2 4" xfId="36623"/>
    <cellStyle name="Note 2 4 2 3 2 2 2 3 3" xfId="17783"/>
    <cellStyle name="Note 2 4 2 3 2 2 2 3 4" xfId="28145"/>
    <cellStyle name="Note 2 4 2 3 2 2 2 3 5" xfId="33335"/>
    <cellStyle name="Note 2 4 2 3 2 2 2 4" xfId="8154"/>
    <cellStyle name="Note 2 4 2 3 2 2 2 4 2" xfId="20093"/>
    <cellStyle name="Note 2 4 2 3 2 2 2 4 3" xfId="29799"/>
    <cellStyle name="Note 2 4 2 3 2 2 2 4 4" xfId="34343"/>
    <cellStyle name="Note 2 4 2 3 2 2 2 5" xfId="14203"/>
    <cellStyle name="Note 2 4 2 3 2 2 2 6" xfId="25221"/>
    <cellStyle name="Note 2 4 2 3 2 2 2 7" xfId="24667"/>
    <cellStyle name="Note 2 4 2 3 2 2 3" xfId="2513"/>
    <cellStyle name="Note 2 4 2 3 2 2 3 2" xfId="4989"/>
    <cellStyle name="Note 2 4 2 3 2 2 3 2 2" xfId="10879"/>
    <cellStyle name="Note 2 4 2 3 2 2 3 2 2 2" xfId="22818"/>
    <cellStyle name="Note 2 4 2 3 2 2 3 2 2 3" xfId="31870"/>
    <cellStyle name="Note 2 4 2 3 2 2 3 2 2 4" xfId="35768"/>
    <cellStyle name="Note 2 4 2 3 2 2 3 2 3" xfId="16928"/>
    <cellStyle name="Note 2 4 2 3 2 2 3 2 4" xfId="27290"/>
    <cellStyle name="Note 2 4 2 3 2 2 3 2 5" xfId="24136"/>
    <cellStyle name="Note 2 4 2 3 2 2 3 3" xfId="6093"/>
    <cellStyle name="Note 2 4 2 3 2 2 3 3 2" xfId="11983"/>
    <cellStyle name="Note 2 4 2 3 2 2 3 3 2 2" xfId="23922"/>
    <cellStyle name="Note 2 4 2 3 2 2 3 3 2 3" xfId="32974"/>
    <cellStyle name="Note 2 4 2 3 2 2 3 3 2 4" xfId="36872"/>
    <cellStyle name="Note 2 4 2 3 2 2 3 3 3" xfId="18032"/>
    <cellStyle name="Note 2 4 2 3 2 2 3 3 4" xfId="28394"/>
    <cellStyle name="Note 2 4 2 3 2 2 3 3 5" xfId="33584"/>
    <cellStyle name="Note 2 4 2 3 2 2 3 4" xfId="8403"/>
    <cellStyle name="Note 2 4 2 3 2 2 3 4 2" xfId="20342"/>
    <cellStyle name="Note 2 4 2 3 2 2 3 4 3" xfId="30048"/>
    <cellStyle name="Note 2 4 2 3 2 2 3 4 4" xfId="34592"/>
    <cellStyle name="Note 2 4 2 3 2 2 3 5" xfId="14452"/>
    <cellStyle name="Note 2 4 2 3 2 2 3 6" xfId="25470"/>
    <cellStyle name="Note 2 4 2 3 2 2 3 7" xfId="25641"/>
    <cellStyle name="Note 2 4 2 3 2 2 4" xfId="4134"/>
    <cellStyle name="Note 2 4 2 3 2 2 4 2" xfId="10024"/>
    <cellStyle name="Note 2 4 2 3 2 2 4 2 2" xfId="21963"/>
    <cellStyle name="Note 2 4 2 3 2 2 4 2 3" xfId="31030"/>
    <cellStyle name="Note 2 4 2 3 2 2 4 2 4" xfId="34928"/>
    <cellStyle name="Note 2 4 2 3 2 2 4 3" xfId="16073"/>
    <cellStyle name="Note 2 4 2 3 2 2 4 4" xfId="26450"/>
    <cellStyle name="Note 2 4 2 3 2 2 4 5" xfId="26248"/>
    <cellStyle name="Note 2 4 2 3 2 2 5" xfId="5253"/>
    <cellStyle name="Note 2 4 2 3 2 2 5 2" xfId="11143"/>
    <cellStyle name="Note 2 4 2 3 2 2 5 2 2" xfId="23082"/>
    <cellStyle name="Note 2 4 2 3 2 2 5 2 3" xfId="32134"/>
    <cellStyle name="Note 2 4 2 3 2 2 5 2 4" xfId="36032"/>
    <cellStyle name="Note 2 4 2 3 2 2 5 3" xfId="17192"/>
    <cellStyle name="Note 2 4 2 3 2 2 5 4" xfId="27554"/>
    <cellStyle name="Note 2 4 2 3 2 2 5 5" xfId="26112"/>
    <cellStyle name="Note 2 4 2 3 2 2 6" xfId="13597"/>
    <cellStyle name="Note 2 4 2 3 2 3" xfId="2003"/>
    <cellStyle name="Note 2 4 2 3 2 3 2" xfId="4479"/>
    <cellStyle name="Note 2 4 2 3 2 3 2 2" xfId="10369"/>
    <cellStyle name="Note 2 4 2 3 2 3 2 2 2" xfId="22308"/>
    <cellStyle name="Note 2 4 2 3 2 3 2 2 3" xfId="31361"/>
    <cellStyle name="Note 2 4 2 3 2 3 2 2 4" xfId="35259"/>
    <cellStyle name="Note 2 4 2 3 2 3 2 3" xfId="16418"/>
    <cellStyle name="Note 2 4 2 3 2 3 2 4" xfId="26781"/>
    <cellStyle name="Note 2 4 2 3 2 3 2 5" xfId="29136"/>
    <cellStyle name="Note 2 4 2 3 2 3 3" xfId="5584"/>
    <cellStyle name="Note 2 4 2 3 2 3 3 2" xfId="11474"/>
    <cellStyle name="Note 2 4 2 3 2 3 3 2 2" xfId="23413"/>
    <cellStyle name="Note 2 4 2 3 2 3 3 2 3" xfId="32465"/>
    <cellStyle name="Note 2 4 2 3 2 3 3 2 4" xfId="36363"/>
    <cellStyle name="Note 2 4 2 3 2 3 3 3" xfId="17523"/>
    <cellStyle name="Note 2 4 2 3 2 3 3 4" xfId="27885"/>
    <cellStyle name="Note 2 4 2 3 2 3 3 5" xfId="30648"/>
    <cellStyle name="Note 2 4 2 3 2 3 4" xfId="7893"/>
    <cellStyle name="Note 2 4 2 3 2 3 4 2" xfId="19832"/>
    <cellStyle name="Note 2 4 2 3 2 3 4 3" xfId="29539"/>
    <cellStyle name="Note 2 4 2 3 2 3 4 4" xfId="34083"/>
    <cellStyle name="Note 2 4 2 3 2 3 5" xfId="13942"/>
    <cellStyle name="Note 2 4 2 3 2 3 6" xfId="24961"/>
    <cellStyle name="Note 2 4 2 3 2 3 7" xfId="24701"/>
    <cellStyle name="Note 2 4 2 3 2 4" xfId="1793"/>
    <cellStyle name="Note 2 4 2 3 2 4 2" xfId="4269"/>
    <cellStyle name="Note 2 4 2 3 2 4 2 2" xfId="10159"/>
    <cellStyle name="Note 2 4 2 3 2 4 2 2 2" xfId="22098"/>
    <cellStyle name="Note 2 4 2 3 2 4 2 2 3" xfId="31151"/>
    <cellStyle name="Note 2 4 2 3 2 4 2 2 4" xfId="35049"/>
    <cellStyle name="Note 2 4 2 3 2 4 2 3" xfId="16208"/>
    <cellStyle name="Note 2 4 2 3 2 4 2 4" xfId="26571"/>
    <cellStyle name="Note 2 4 2 3 2 4 2 5" xfId="26233"/>
    <cellStyle name="Note 2 4 2 3 2 4 3" xfId="5374"/>
    <cellStyle name="Note 2 4 2 3 2 4 3 2" xfId="11264"/>
    <cellStyle name="Note 2 4 2 3 2 4 3 2 2" xfId="23203"/>
    <cellStyle name="Note 2 4 2 3 2 4 3 2 3" xfId="32255"/>
    <cellStyle name="Note 2 4 2 3 2 4 3 2 4" xfId="36153"/>
    <cellStyle name="Note 2 4 2 3 2 4 3 3" xfId="17313"/>
    <cellStyle name="Note 2 4 2 3 2 4 3 4" xfId="27675"/>
    <cellStyle name="Note 2 4 2 3 2 4 3 5" xfId="26096"/>
    <cellStyle name="Note 2 4 2 3 2 4 4" xfId="7683"/>
    <cellStyle name="Note 2 4 2 3 2 4 4 2" xfId="19622"/>
    <cellStyle name="Note 2 4 2 3 2 4 4 3" xfId="29329"/>
    <cellStyle name="Note 2 4 2 3 2 4 4 4" xfId="33873"/>
    <cellStyle name="Note 2 4 2 3 2 4 5" xfId="13732"/>
    <cellStyle name="Note 2 4 2 3 2 4 6" xfId="24751"/>
    <cellStyle name="Note 2 4 2 3 2 4 7" xfId="12303"/>
    <cellStyle name="Note 2 4 2 3 2 5" xfId="2175"/>
    <cellStyle name="Note 2 4 2 3 2 5 2" xfId="4651"/>
    <cellStyle name="Note 2 4 2 3 2 5 2 2" xfId="10541"/>
    <cellStyle name="Note 2 4 2 3 2 5 2 2 2" xfId="22480"/>
    <cellStyle name="Note 2 4 2 3 2 5 2 2 3" xfId="31532"/>
    <cellStyle name="Note 2 4 2 3 2 5 2 2 4" xfId="35430"/>
    <cellStyle name="Note 2 4 2 3 2 5 2 3" xfId="16590"/>
    <cellStyle name="Note 2 4 2 3 2 5 2 4" xfId="26952"/>
    <cellStyle name="Note 2 4 2 3 2 5 2 5" xfId="26042"/>
    <cellStyle name="Note 2 4 2 3 2 5 3" xfId="5755"/>
    <cellStyle name="Note 2 4 2 3 2 5 3 2" xfId="11645"/>
    <cellStyle name="Note 2 4 2 3 2 5 3 2 2" xfId="23584"/>
    <cellStyle name="Note 2 4 2 3 2 5 3 2 3" xfId="32636"/>
    <cellStyle name="Note 2 4 2 3 2 5 3 2 4" xfId="36534"/>
    <cellStyle name="Note 2 4 2 3 2 5 3 3" xfId="17694"/>
    <cellStyle name="Note 2 4 2 3 2 5 3 4" xfId="28056"/>
    <cellStyle name="Note 2 4 2 3 2 5 3 5" xfId="33246"/>
    <cellStyle name="Note 2 4 2 3 2 5 4" xfId="8065"/>
    <cellStyle name="Note 2 4 2 3 2 5 4 2" xfId="20004"/>
    <cellStyle name="Note 2 4 2 3 2 5 4 3" xfId="29710"/>
    <cellStyle name="Note 2 4 2 3 2 5 4 4" xfId="34254"/>
    <cellStyle name="Note 2 4 2 3 2 5 5" xfId="14114"/>
    <cellStyle name="Note 2 4 2 3 2 5 6" xfId="25132"/>
    <cellStyle name="Note 2 4 2 3 2 5 7" xfId="26333"/>
    <cellStyle name="Note 2 4 2 3 2 6" xfId="3264"/>
    <cellStyle name="Note 2 4 2 3 2 6 2" xfId="9154"/>
    <cellStyle name="Note 2 4 2 3 2 6 2 2" xfId="21093"/>
    <cellStyle name="Note 2 4 2 3 2 6 2 3" xfId="30528"/>
    <cellStyle name="Note 2 4 2 3 2 6 2 4" xfId="34841"/>
    <cellStyle name="Note 2 4 2 3 2 6 3" xfId="15203"/>
    <cellStyle name="Note 2 4 2 3 2 6 4" xfId="25948"/>
    <cellStyle name="Note 2 4 2 3 2 6 5" xfId="30837"/>
    <cellStyle name="Note 2 4 2 3 2 7" xfId="5166"/>
    <cellStyle name="Note 2 4 2 3 2 7 2" xfId="11056"/>
    <cellStyle name="Note 2 4 2 3 2 7 2 2" xfId="22995"/>
    <cellStyle name="Note 2 4 2 3 2 7 2 3" xfId="32047"/>
    <cellStyle name="Note 2 4 2 3 2 7 2 4" xfId="35945"/>
    <cellStyle name="Note 2 4 2 3 2 7 3" xfId="17105"/>
    <cellStyle name="Note 2 4 2 3 2 7 4" xfId="27467"/>
    <cellStyle name="Note 2 4 2 3 2 7 5" xfId="25767"/>
    <cellStyle name="Note 2 4 2 3 2 8" xfId="6846"/>
    <cellStyle name="Note 2 4 2 3 2 8 2" xfId="18785"/>
    <cellStyle name="Note 2 4 2 3 2 8 3" xfId="28877"/>
    <cellStyle name="Note 2 4 2 3 2 8 4" xfId="33833"/>
    <cellStyle name="Note 2 4 2 3 2 9" xfId="12727"/>
    <cellStyle name="Note 2 4 2 3 3" xfId="1657"/>
    <cellStyle name="Note 2 4 2 3 3 2" xfId="2263"/>
    <cellStyle name="Note 2 4 2 3 3 2 2" xfId="4739"/>
    <cellStyle name="Note 2 4 2 3 3 2 2 2" xfId="10629"/>
    <cellStyle name="Note 2 4 2 3 3 2 2 2 2" xfId="22568"/>
    <cellStyle name="Note 2 4 2 3 3 2 2 2 3" xfId="31620"/>
    <cellStyle name="Note 2 4 2 3 3 2 2 2 4" xfId="35518"/>
    <cellStyle name="Note 2 4 2 3 3 2 2 3" xfId="16678"/>
    <cellStyle name="Note 2 4 2 3 3 2 2 4" xfId="27040"/>
    <cellStyle name="Note 2 4 2 3 3 2 2 5" xfId="25750"/>
    <cellStyle name="Note 2 4 2 3 3 2 3" xfId="5843"/>
    <cellStyle name="Note 2 4 2 3 3 2 3 2" xfId="11733"/>
    <cellStyle name="Note 2 4 2 3 3 2 3 2 2" xfId="23672"/>
    <cellStyle name="Note 2 4 2 3 3 2 3 2 3" xfId="32724"/>
    <cellStyle name="Note 2 4 2 3 3 2 3 2 4" xfId="36622"/>
    <cellStyle name="Note 2 4 2 3 3 2 3 3" xfId="17782"/>
    <cellStyle name="Note 2 4 2 3 3 2 3 4" xfId="28144"/>
    <cellStyle name="Note 2 4 2 3 3 2 3 5" xfId="33334"/>
    <cellStyle name="Note 2 4 2 3 3 2 4" xfId="8153"/>
    <cellStyle name="Note 2 4 2 3 3 2 4 2" xfId="20092"/>
    <cellStyle name="Note 2 4 2 3 3 2 4 3" xfId="29798"/>
    <cellStyle name="Note 2 4 2 3 3 2 4 4" xfId="34342"/>
    <cellStyle name="Note 2 4 2 3 3 2 5" xfId="14202"/>
    <cellStyle name="Note 2 4 2 3 3 2 6" xfId="25220"/>
    <cellStyle name="Note 2 4 2 3 3 2 7" xfId="26321"/>
    <cellStyle name="Note 2 4 2 3 3 3" xfId="2512"/>
    <cellStyle name="Note 2 4 2 3 3 3 2" xfId="4988"/>
    <cellStyle name="Note 2 4 2 3 3 3 2 2" xfId="10878"/>
    <cellStyle name="Note 2 4 2 3 3 3 2 2 2" xfId="22817"/>
    <cellStyle name="Note 2 4 2 3 3 3 2 2 3" xfId="31869"/>
    <cellStyle name="Note 2 4 2 3 3 3 2 2 4" xfId="35767"/>
    <cellStyle name="Note 2 4 2 3 3 3 2 3" xfId="16927"/>
    <cellStyle name="Note 2 4 2 3 3 3 2 4" xfId="27289"/>
    <cellStyle name="Note 2 4 2 3 3 3 2 5" xfId="24381"/>
    <cellStyle name="Note 2 4 2 3 3 3 3" xfId="6092"/>
    <cellStyle name="Note 2 4 2 3 3 3 3 2" xfId="11982"/>
    <cellStyle name="Note 2 4 2 3 3 3 3 2 2" xfId="23921"/>
    <cellStyle name="Note 2 4 2 3 3 3 3 2 3" xfId="32973"/>
    <cellStyle name="Note 2 4 2 3 3 3 3 2 4" xfId="36871"/>
    <cellStyle name="Note 2 4 2 3 3 3 3 3" xfId="18031"/>
    <cellStyle name="Note 2 4 2 3 3 3 3 4" xfId="28393"/>
    <cellStyle name="Note 2 4 2 3 3 3 3 5" xfId="33583"/>
    <cellStyle name="Note 2 4 2 3 3 3 4" xfId="8402"/>
    <cellStyle name="Note 2 4 2 3 3 3 4 2" xfId="20341"/>
    <cellStyle name="Note 2 4 2 3 3 3 4 3" xfId="30047"/>
    <cellStyle name="Note 2 4 2 3 3 3 4 4" xfId="34591"/>
    <cellStyle name="Note 2 4 2 3 3 3 5" xfId="14451"/>
    <cellStyle name="Note 2 4 2 3 3 3 6" xfId="25469"/>
    <cellStyle name="Note 2 4 2 3 3 3 7" xfId="30221"/>
    <cellStyle name="Note 2 4 2 3 3 4" xfId="4133"/>
    <cellStyle name="Note 2 4 2 3 3 4 2" xfId="10023"/>
    <cellStyle name="Note 2 4 2 3 3 4 2 2" xfId="21962"/>
    <cellStyle name="Note 2 4 2 3 3 4 2 3" xfId="31029"/>
    <cellStyle name="Note 2 4 2 3 3 4 2 4" xfId="34927"/>
    <cellStyle name="Note 2 4 2 3 3 4 3" xfId="16072"/>
    <cellStyle name="Note 2 4 2 3 3 4 4" xfId="26449"/>
    <cellStyle name="Note 2 4 2 3 3 4 5" xfId="30825"/>
    <cellStyle name="Note 2 4 2 3 3 5" xfId="5252"/>
    <cellStyle name="Note 2 4 2 3 3 5 2" xfId="11142"/>
    <cellStyle name="Note 2 4 2 3 3 5 2 2" xfId="23081"/>
    <cellStyle name="Note 2 4 2 3 3 5 2 3" xfId="32133"/>
    <cellStyle name="Note 2 4 2 3 3 5 2 4" xfId="36031"/>
    <cellStyle name="Note 2 4 2 3 3 5 3" xfId="17191"/>
    <cellStyle name="Note 2 4 2 3 3 5 4" xfId="27553"/>
    <cellStyle name="Note 2 4 2 3 3 5 5" xfId="30689"/>
    <cellStyle name="Note 2 4 2 3 3 6" xfId="13596"/>
    <cellStyle name="Note 2 4 2 3 4" xfId="1832"/>
    <cellStyle name="Note 2 4 2 3 4 2" xfId="4308"/>
    <cellStyle name="Note 2 4 2 3 4 2 2" xfId="10198"/>
    <cellStyle name="Note 2 4 2 3 4 2 2 2" xfId="22137"/>
    <cellStyle name="Note 2 4 2 3 4 2 2 3" xfId="31190"/>
    <cellStyle name="Note 2 4 2 3 4 2 2 4" xfId="35088"/>
    <cellStyle name="Note 2 4 2 3 4 2 3" xfId="16247"/>
    <cellStyle name="Note 2 4 2 3 4 2 4" xfId="26610"/>
    <cellStyle name="Note 2 4 2 3 4 2 5" xfId="24060"/>
    <cellStyle name="Note 2 4 2 3 4 3" xfId="5413"/>
    <cellStyle name="Note 2 4 2 3 4 3 2" xfId="11303"/>
    <cellStyle name="Note 2 4 2 3 4 3 2 2" xfId="23242"/>
    <cellStyle name="Note 2 4 2 3 4 3 2 3" xfId="32294"/>
    <cellStyle name="Note 2 4 2 3 4 3 2 4" xfId="36192"/>
    <cellStyle name="Note 2 4 2 3 4 3 3" xfId="17352"/>
    <cellStyle name="Note 2 4 2 3 4 3 4" xfId="27714"/>
    <cellStyle name="Note 2 4 2 3 4 3 5" xfId="26093"/>
    <cellStyle name="Note 2 4 2 3 4 4" xfId="7722"/>
    <cellStyle name="Note 2 4 2 3 4 4 2" xfId="19661"/>
    <cellStyle name="Note 2 4 2 3 4 4 3" xfId="29368"/>
    <cellStyle name="Note 2 4 2 3 4 4 4" xfId="33912"/>
    <cellStyle name="Note 2 4 2 3 4 5" xfId="13771"/>
    <cellStyle name="Note 2 4 2 3 4 6" xfId="24790"/>
    <cellStyle name="Note 2 4 2 3 4 7" xfId="30369"/>
    <cellStyle name="Note 2 4 2 3 5" xfId="2168"/>
    <cellStyle name="Note 2 4 2 3 5 2" xfId="4644"/>
    <cellStyle name="Note 2 4 2 3 5 2 2" xfId="10534"/>
    <cellStyle name="Note 2 4 2 3 5 2 2 2" xfId="22473"/>
    <cellStyle name="Note 2 4 2 3 5 2 2 3" xfId="31525"/>
    <cellStyle name="Note 2 4 2 3 5 2 2 4" xfId="35423"/>
    <cellStyle name="Note 2 4 2 3 5 2 3" xfId="16583"/>
    <cellStyle name="Note 2 4 2 3 5 2 4" xfId="26945"/>
    <cellStyle name="Note 2 4 2 3 5 2 5" xfId="25799"/>
    <cellStyle name="Note 2 4 2 3 5 3" xfId="5748"/>
    <cellStyle name="Note 2 4 2 3 5 3 2" xfId="11638"/>
    <cellStyle name="Note 2 4 2 3 5 3 2 2" xfId="23577"/>
    <cellStyle name="Note 2 4 2 3 5 3 2 3" xfId="32629"/>
    <cellStyle name="Note 2 4 2 3 5 3 2 4" xfId="36527"/>
    <cellStyle name="Note 2 4 2 3 5 3 3" xfId="17687"/>
    <cellStyle name="Note 2 4 2 3 5 3 4" xfId="28049"/>
    <cellStyle name="Note 2 4 2 3 5 3 5" xfId="33239"/>
    <cellStyle name="Note 2 4 2 3 5 4" xfId="8058"/>
    <cellStyle name="Note 2 4 2 3 5 4 2" xfId="19997"/>
    <cellStyle name="Note 2 4 2 3 5 4 3" xfId="29703"/>
    <cellStyle name="Note 2 4 2 3 5 4 4" xfId="34247"/>
    <cellStyle name="Note 2 4 2 3 5 5" xfId="14107"/>
    <cellStyle name="Note 2 4 2 3 5 6" xfId="25125"/>
    <cellStyle name="Note 2 4 2 3 5 7" xfId="26332"/>
    <cellStyle name="Note 2 4 2 3 6" xfId="1871"/>
    <cellStyle name="Note 2 4 2 3 6 2" xfId="4347"/>
    <cellStyle name="Note 2 4 2 3 6 2 2" xfId="10237"/>
    <cellStyle name="Note 2 4 2 3 6 2 2 2" xfId="22176"/>
    <cellStyle name="Note 2 4 2 3 6 2 2 3" xfId="31229"/>
    <cellStyle name="Note 2 4 2 3 6 2 2 4" xfId="35127"/>
    <cellStyle name="Note 2 4 2 3 6 2 3" xfId="16286"/>
    <cellStyle name="Note 2 4 2 3 6 2 4" xfId="26649"/>
    <cellStyle name="Note 2 4 2 3 6 2 5" xfId="26222"/>
    <cellStyle name="Note 2 4 2 3 6 3" xfId="5452"/>
    <cellStyle name="Note 2 4 2 3 6 3 2" xfId="11342"/>
    <cellStyle name="Note 2 4 2 3 6 3 2 2" xfId="23281"/>
    <cellStyle name="Note 2 4 2 3 6 3 2 3" xfId="32333"/>
    <cellStyle name="Note 2 4 2 3 6 3 2 4" xfId="36231"/>
    <cellStyle name="Note 2 4 2 3 6 3 3" xfId="17391"/>
    <cellStyle name="Note 2 4 2 3 6 3 4" xfId="27753"/>
    <cellStyle name="Note 2 4 2 3 6 3 5" xfId="29014"/>
    <cellStyle name="Note 2 4 2 3 6 4" xfId="7761"/>
    <cellStyle name="Note 2 4 2 3 6 4 2" xfId="19700"/>
    <cellStyle name="Note 2 4 2 3 6 4 3" xfId="29407"/>
    <cellStyle name="Note 2 4 2 3 6 4 4" xfId="33951"/>
    <cellStyle name="Note 2 4 2 3 6 5" xfId="13810"/>
    <cellStyle name="Note 2 4 2 3 6 6" xfId="24829"/>
    <cellStyle name="Note 2 4 2 3 6 7" xfId="30586"/>
    <cellStyle name="Note 2 4 2 3 7" xfId="2858"/>
    <cellStyle name="Note 2 4 2 3 7 2" xfId="8748"/>
    <cellStyle name="Note 2 4 2 3 7 2 2" xfId="20687"/>
    <cellStyle name="Note 2 4 2 3 7 2 3" xfId="30288"/>
    <cellStyle name="Note 2 4 2 3 7 2 4" xfId="34762"/>
    <cellStyle name="Note 2 4 2 3 7 3" xfId="14797"/>
    <cellStyle name="Note 2 4 2 3 7 4" xfId="25708"/>
    <cellStyle name="Note 2 4 2 3 7 5" xfId="28532"/>
    <cellStyle name="Note 2 4 2 3 8" xfId="6440"/>
    <cellStyle name="Note 2 4 2 3 8 2" xfId="18379"/>
    <cellStyle name="Note 2 4 2 3 8 3" xfId="28634"/>
    <cellStyle name="Note 2 4 2 3 8 4" xfId="33754"/>
    <cellStyle name="Note 2 4 2 4" xfId="647"/>
    <cellStyle name="Note 2 4 2 4 10" xfId="24214"/>
    <cellStyle name="Note 2 4 2 4 11" xfId="29312"/>
    <cellStyle name="Note 2 4 2 4 2" xfId="1659"/>
    <cellStyle name="Note 2 4 2 4 2 2" xfId="2265"/>
    <cellStyle name="Note 2 4 2 4 2 2 2" xfId="4741"/>
    <cellStyle name="Note 2 4 2 4 2 2 2 2" xfId="10631"/>
    <cellStyle name="Note 2 4 2 4 2 2 2 2 2" xfId="22570"/>
    <cellStyle name="Note 2 4 2 4 2 2 2 2 3" xfId="31622"/>
    <cellStyle name="Note 2 4 2 4 2 2 2 2 4" xfId="35520"/>
    <cellStyle name="Note 2 4 2 4 2 2 2 3" xfId="16680"/>
    <cellStyle name="Note 2 4 2 4 2 2 2 4" xfId="27042"/>
    <cellStyle name="Note 2 4 2 4 2 2 2 5" xfId="30751"/>
    <cellStyle name="Note 2 4 2 4 2 2 3" xfId="5845"/>
    <cellStyle name="Note 2 4 2 4 2 2 3 2" xfId="11735"/>
    <cellStyle name="Note 2 4 2 4 2 2 3 2 2" xfId="23674"/>
    <cellStyle name="Note 2 4 2 4 2 2 3 2 3" xfId="32726"/>
    <cellStyle name="Note 2 4 2 4 2 2 3 2 4" xfId="36624"/>
    <cellStyle name="Note 2 4 2 4 2 2 3 3" xfId="17784"/>
    <cellStyle name="Note 2 4 2 4 2 2 3 4" xfId="28146"/>
    <cellStyle name="Note 2 4 2 4 2 2 3 5" xfId="33336"/>
    <cellStyle name="Note 2 4 2 4 2 2 4" xfId="8155"/>
    <cellStyle name="Note 2 4 2 4 2 2 4 2" xfId="20094"/>
    <cellStyle name="Note 2 4 2 4 2 2 4 3" xfId="29800"/>
    <cellStyle name="Note 2 4 2 4 2 2 4 4" xfId="34344"/>
    <cellStyle name="Note 2 4 2 4 2 2 5" xfId="14204"/>
    <cellStyle name="Note 2 4 2 4 2 2 6" xfId="25222"/>
    <cellStyle name="Note 2 4 2 4 2 2 7" xfId="28836"/>
    <cellStyle name="Note 2 4 2 4 2 3" xfId="2514"/>
    <cellStyle name="Note 2 4 2 4 2 3 2" xfId="4990"/>
    <cellStyle name="Note 2 4 2 4 2 3 2 2" xfId="10880"/>
    <cellStyle name="Note 2 4 2 4 2 3 2 2 2" xfId="22819"/>
    <cellStyle name="Note 2 4 2 4 2 3 2 2 3" xfId="31871"/>
    <cellStyle name="Note 2 4 2 4 2 3 2 2 4" xfId="35769"/>
    <cellStyle name="Note 2 4 2 4 2 3 2 3" xfId="16929"/>
    <cellStyle name="Note 2 4 2 4 2 3 2 4" xfId="27291"/>
    <cellStyle name="Note 2 4 2 4 2 3 2 5" xfId="28711"/>
    <cellStyle name="Note 2 4 2 4 2 3 3" xfId="6094"/>
    <cellStyle name="Note 2 4 2 4 2 3 3 2" xfId="11984"/>
    <cellStyle name="Note 2 4 2 4 2 3 3 2 2" xfId="23923"/>
    <cellStyle name="Note 2 4 2 4 2 3 3 2 3" xfId="32975"/>
    <cellStyle name="Note 2 4 2 4 2 3 3 2 4" xfId="36873"/>
    <cellStyle name="Note 2 4 2 4 2 3 3 3" xfId="18033"/>
    <cellStyle name="Note 2 4 2 4 2 3 3 4" xfId="28395"/>
    <cellStyle name="Note 2 4 2 4 2 3 3 5" xfId="33585"/>
    <cellStyle name="Note 2 4 2 4 2 3 4" xfId="8404"/>
    <cellStyle name="Note 2 4 2 4 2 3 4 2" xfId="20343"/>
    <cellStyle name="Note 2 4 2 4 2 3 4 3" xfId="30049"/>
    <cellStyle name="Note 2 4 2 4 2 3 4 4" xfId="34593"/>
    <cellStyle name="Note 2 4 2 4 2 3 5" xfId="14453"/>
    <cellStyle name="Note 2 4 2 4 2 3 6" xfId="25471"/>
    <cellStyle name="Note 2 4 2 4 2 3 7" xfId="29212"/>
    <cellStyle name="Note 2 4 2 4 2 4" xfId="4135"/>
    <cellStyle name="Note 2 4 2 4 2 4 2" xfId="10025"/>
    <cellStyle name="Note 2 4 2 4 2 4 2 2" xfId="21964"/>
    <cellStyle name="Note 2 4 2 4 2 4 2 3" xfId="31031"/>
    <cellStyle name="Note 2 4 2 4 2 4 2 4" xfId="34929"/>
    <cellStyle name="Note 2 4 2 4 2 4 3" xfId="16074"/>
    <cellStyle name="Note 2 4 2 4 2 4 4" xfId="26451"/>
    <cellStyle name="Note 2 4 2 4 2 4 5" xfId="24595"/>
    <cellStyle name="Note 2 4 2 4 2 5" xfId="5254"/>
    <cellStyle name="Note 2 4 2 4 2 5 2" xfId="11144"/>
    <cellStyle name="Note 2 4 2 4 2 5 2 2" xfId="23083"/>
    <cellStyle name="Note 2 4 2 4 2 5 2 3" xfId="32135"/>
    <cellStyle name="Note 2 4 2 4 2 5 2 4" xfId="36033"/>
    <cellStyle name="Note 2 4 2 4 2 5 3" xfId="17193"/>
    <cellStyle name="Note 2 4 2 4 2 5 4" xfId="27555"/>
    <cellStyle name="Note 2 4 2 4 2 5 5" xfId="24459"/>
    <cellStyle name="Note 2 4 2 4 2 6" xfId="13598"/>
    <cellStyle name="Note 2 4 2 4 3" xfId="1933"/>
    <cellStyle name="Note 2 4 2 4 3 2" xfId="4409"/>
    <cellStyle name="Note 2 4 2 4 3 2 2" xfId="10299"/>
    <cellStyle name="Note 2 4 2 4 3 2 2 2" xfId="22238"/>
    <cellStyle name="Note 2 4 2 4 3 2 2 3" xfId="31291"/>
    <cellStyle name="Note 2 4 2 4 3 2 2 4" xfId="35189"/>
    <cellStyle name="Note 2 4 2 4 3 2 3" xfId="16348"/>
    <cellStyle name="Note 2 4 2 4 3 2 4" xfId="26711"/>
    <cellStyle name="Note 2 4 2 4 3 2 5" xfId="29140"/>
    <cellStyle name="Note 2 4 2 4 3 3" xfId="5514"/>
    <cellStyle name="Note 2 4 2 4 3 3 2" xfId="11404"/>
    <cellStyle name="Note 2 4 2 4 3 3 2 2" xfId="23343"/>
    <cellStyle name="Note 2 4 2 4 3 3 2 3" xfId="32395"/>
    <cellStyle name="Note 2 4 2 4 3 3 2 4" xfId="36293"/>
    <cellStyle name="Note 2 4 2 4 3 3 3" xfId="17453"/>
    <cellStyle name="Note 2 4 2 4 3 3 4" xfId="27815"/>
    <cellStyle name="Note 2 4 2 4 3 3 5" xfId="25741"/>
    <cellStyle name="Note 2 4 2 4 3 4" xfId="7823"/>
    <cellStyle name="Note 2 4 2 4 3 4 2" xfId="19762"/>
    <cellStyle name="Note 2 4 2 4 3 4 3" xfId="29469"/>
    <cellStyle name="Note 2 4 2 4 3 4 4" xfId="34013"/>
    <cellStyle name="Note 2 4 2 4 3 5" xfId="13872"/>
    <cellStyle name="Note 2 4 2 4 3 6" xfId="24891"/>
    <cellStyle name="Note 2 4 2 4 3 7" xfId="28910"/>
    <cellStyle name="Note 2 4 2 4 4" xfId="1846"/>
    <cellStyle name="Note 2 4 2 4 4 2" xfId="4322"/>
    <cellStyle name="Note 2 4 2 4 4 2 2" xfId="10212"/>
    <cellStyle name="Note 2 4 2 4 4 2 2 2" xfId="22151"/>
    <cellStyle name="Note 2 4 2 4 4 2 2 3" xfId="31204"/>
    <cellStyle name="Note 2 4 2 4 4 2 2 4" xfId="35102"/>
    <cellStyle name="Note 2 4 2 4 4 2 3" xfId="16261"/>
    <cellStyle name="Note 2 4 2 4 4 2 4" xfId="26624"/>
    <cellStyle name="Note 2 4 2 4 4 2 5" xfId="24574"/>
    <cellStyle name="Note 2 4 2 4 4 3" xfId="5427"/>
    <cellStyle name="Note 2 4 2 4 4 3 2" xfId="11317"/>
    <cellStyle name="Note 2 4 2 4 4 3 2 2" xfId="23256"/>
    <cellStyle name="Note 2 4 2 4 4 3 2 3" xfId="32308"/>
    <cellStyle name="Note 2 4 2 4 4 3 2 4" xfId="36206"/>
    <cellStyle name="Note 2 4 2 4 4 3 3" xfId="17366"/>
    <cellStyle name="Note 2 4 2 4 4 3 4" xfId="27728"/>
    <cellStyle name="Note 2 4 2 4 4 3 5" xfId="29019"/>
    <cellStyle name="Note 2 4 2 4 4 4" xfId="7736"/>
    <cellStyle name="Note 2 4 2 4 4 4 2" xfId="19675"/>
    <cellStyle name="Note 2 4 2 4 4 4 3" xfId="29382"/>
    <cellStyle name="Note 2 4 2 4 4 4 4" xfId="33926"/>
    <cellStyle name="Note 2 4 2 4 4 5" xfId="13785"/>
    <cellStyle name="Note 2 4 2 4 4 6" xfId="24804"/>
    <cellStyle name="Note 2 4 2 4 4 7" xfId="24134"/>
    <cellStyle name="Note 2 4 2 4 5" xfId="2183"/>
    <cellStyle name="Note 2 4 2 4 5 2" xfId="4659"/>
    <cellStyle name="Note 2 4 2 4 5 2 2" xfId="10549"/>
    <cellStyle name="Note 2 4 2 4 5 2 2 2" xfId="22488"/>
    <cellStyle name="Note 2 4 2 4 5 2 2 3" xfId="31540"/>
    <cellStyle name="Note 2 4 2 4 5 2 2 4" xfId="35438"/>
    <cellStyle name="Note 2 4 2 4 5 2 3" xfId="16598"/>
    <cellStyle name="Note 2 4 2 4 5 2 4" xfId="26960"/>
    <cellStyle name="Note 2 4 2 4 5 2 5" xfId="30372"/>
    <cellStyle name="Note 2 4 2 4 5 3" xfId="5763"/>
    <cellStyle name="Note 2 4 2 4 5 3 2" xfId="11653"/>
    <cellStyle name="Note 2 4 2 4 5 3 2 2" xfId="23592"/>
    <cellStyle name="Note 2 4 2 4 5 3 2 3" xfId="32644"/>
    <cellStyle name="Note 2 4 2 4 5 3 2 4" xfId="36542"/>
    <cellStyle name="Note 2 4 2 4 5 3 3" xfId="17702"/>
    <cellStyle name="Note 2 4 2 4 5 3 4" xfId="28064"/>
    <cellStyle name="Note 2 4 2 4 5 3 5" xfId="33254"/>
    <cellStyle name="Note 2 4 2 4 5 4" xfId="8073"/>
    <cellStyle name="Note 2 4 2 4 5 4 2" xfId="20012"/>
    <cellStyle name="Note 2 4 2 4 5 4 3" xfId="29718"/>
    <cellStyle name="Note 2 4 2 4 5 4 4" xfId="34262"/>
    <cellStyle name="Note 2 4 2 4 5 5" xfId="14122"/>
    <cellStyle name="Note 2 4 2 4 5 6" xfId="25140"/>
    <cellStyle name="Note 2 4 2 4 5 7" xfId="30908"/>
    <cellStyle name="Note 2 4 2 4 6" xfId="3124"/>
    <cellStyle name="Note 2 4 2 4 6 2" xfId="9014"/>
    <cellStyle name="Note 2 4 2 4 6 2 2" xfId="20953"/>
    <cellStyle name="Note 2 4 2 4 6 2 3" xfId="30448"/>
    <cellStyle name="Note 2 4 2 4 6 2 4" xfId="34793"/>
    <cellStyle name="Note 2 4 2 4 6 3" xfId="15063"/>
    <cellStyle name="Note 2 4 2 4 6 4" xfId="25868"/>
    <cellStyle name="Note 2 4 2 4 6 5" xfId="24364"/>
    <cellStyle name="Note 2 4 2 4 7" xfId="5118"/>
    <cellStyle name="Note 2 4 2 4 7 2" xfId="11008"/>
    <cellStyle name="Note 2 4 2 4 7 2 2" xfId="22947"/>
    <cellStyle name="Note 2 4 2 4 7 2 3" xfId="31999"/>
    <cellStyle name="Note 2 4 2 4 7 2 4" xfId="35897"/>
    <cellStyle name="Note 2 4 2 4 7 3" xfId="17057"/>
    <cellStyle name="Note 2 4 2 4 7 4" xfId="27419"/>
    <cellStyle name="Note 2 4 2 4 7 5" xfId="28512"/>
    <cellStyle name="Note 2 4 2 4 8" xfId="6706"/>
    <cellStyle name="Note 2 4 2 4 8 2" xfId="18645"/>
    <cellStyle name="Note 2 4 2 4 8 3" xfId="28797"/>
    <cellStyle name="Note 2 4 2 4 8 4" xfId="33785"/>
    <cellStyle name="Note 2 4 2 4 9" xfId="12587"/>
    <cellStyle name="Note 2 4 2 5" xfId="957"/>
    <cellStyle name="Note 2 4 2 5 10" xfId="24408"/>
    <cellStyle name="Note 2 4 2 5 11" xfId="24725"/>
    <cellStyle name="Note 2 4 2 5 2" xfId="1660"/>
    <cellStyle name="Note 2 4 2 5 2 2" xfId="2266"/>
    <cellStyle name="Note 2 4 2 5 2 2 2" xfId="4742"/>
    <cellStyle name="Note 2 4 2 5 2 2 2 2" xfId="10632"/>
    <cellStyle name="Note 2 4 2 5 2 2 2 2 2" xfId="22571"/>
    <cellStyle name="Note 2 4 2 5 2 2 2 2 3" xfId="31623"/>
    <cellStyle name="Note 2 4 2 5 2 2 2 2 4" xfId="35521"/>
    <cellStyle name="Note 2 4 2 5 2 2 2 3" xfId="16681"/>
    <cellStyle name="Note 2 4 2 5 2 2 2 4" xfId="27043"/>
    <cellStyle name="Note 2 4 2 5 2 2 2 5" xfId="26174"/>
    <cellStyle name="Note 2 4 2 5 2 2 3" xfId="5846"/>
    <cellStyle name="Note 2 4 2 5 2 2 3 2" xfId="11736"/>
    <cellStyle name="Note 2 4 2 5 2 2 3 2 2" xfId="23675"/>
    <cellStyle name="Note 2 4 2 5 2 2 3 2 3" xfId="32727"/>
    <cellStyle name="Note 2 4 2 5 2 2 3 2 4" xfId="36625"/>
    <cellStyle name="Note 2 4 2 5 2 2 3 3" xfId="17785"/>
    <cellStyle name="Note 2 4 2 5 2 2 3 4" xfId="28147"/>
    <cellStyle name="Note 2 4 2 5 2 2 3 5" xfId="33337"/>
    <cellStyle name="Note 2 4 2 5 2 2 4" xfId="8156"/>
    <cellStyle name="Note 2 4 2 5 2 2 4 2" xfId="20095"/>
    <cellStyle name="Note 2 4 2 5 2 2 4 3" xfId="29801"/>
    <cellStyle name="Note 2 4 2 5 2 2 4 4" xfId="34345"/>
    <cellStyle name="Note 2 4 2 5 2 2 5" xfId="14205"/>
    <cellStyle name="Note 2 4 2 5 2 2 6" xfId="25223"/>
    <cellStyle name="Note 2 4 2 5 2 2 7" xfId="30487"/>
    <cellStyle name="Note 2 4 2 5 2 3" xfId="2515"/>
    <cellStyle name="Note 2 4 2 5 2 3 2" xfId="4991"/>
    <cellStyle name="Note 2 4 2 5 2 3 2 2" xfId="10881"/>
    <cellStyle name="Note 2 4 2 5 2 3 2 2 2" xfId="22820"/>
    <cellStyle name="Note 2 4 2 5 2 3 2 2 3" xfId="31872"/>
    <cellStyle name="Note 2 4 2 5 2 3 2 2 4" xfId="35770"/>
    <cellStyle name="Note 2 4 2 5 2 3 2 3" xfId="16930"/>
    <cellStyle name="Note 2 4 2 5 2 3 2 4" xfId="27292"/>
    <cellStyle name="Note 2 4 2 5 2 3 2 5" xfId="30363"/>
    <cellStyle name="Note 2 4 2 5 2 3 3" xfId="6095"/>
    <cellStyle name="Note 2 4 2 5 2 3 3 2" xfId="11985"/>
    <cellStyle name="Note 2 4 2 5 2 3 3 2 2" xfId="23924"/>
    <cellStyle name="Note 2 4 2 5 2 3 3 2 3" xfId="32976"/>
    <cellStyle name="Note 2 4 2 5 2 3 3 2 4" xfId="36874"/>
    <cellStyle name="Note 2 4 2 5 2 3 3 3" xfId="18034"/>
    <cellStyle name="Note 2 4 2 5 2 3 3 4" xfId="28396"/>
    <cellStyle name="Note 2 4 2 5 2 3 3 5" xfId="33586"/>
    <cellStyle name="Note 2 4 2 5 2 3 4" xfId="8405"/>
    <cellStyle name="Note 2 4 2 5 2 3 4 2" xfId="20344"/>
    <cellStyle name="Note 2 4 2 5 2 3 4 3" xfId="30050"/>
    <cellStyle name="Note 2 4 2 5 2 3 4 4" xfId="34594"/>
    <cellStyle name="Note 2 4 2 5 2 3 5" xfId="14454"/>
    <cellStyle name="Note 2 4 2 5 2 3 6" xfId="25472"/>
    <cellStyle name="Note 2 4 2 5 2 3 7" xfId="30865"/>
    <cellStyle name="Note 2 4 2 5 2 4" xfId="4136"/>
    <cellStyle name="Note 2 4 2 5 2 4 2" xfId="10026"/>
    <cellStyle name="Note 2 4 2 5 2 4 2 2" xfId="21965"/>
    <cellStyle name="Note 2 4 2 5 2 4 2 3" xfId="31032"/>
    <cellStyle name="Note 2 4 2 5 2 4 2 4" xfId="34930"/>
    <cellStyle name="Note 2 4 2 5 2 4 3" xfId="16075"/>
    <cellStyle name="Note 2 4 2 5 2 4 4" xfId="26452"/>
    <cellStyle name="Note 2 4 2 5 2 4 5" xfId="24195"/>
    <cellStyle name="Note 2 4 2 5 2 5" xfId="5255"/>
    <cellStyle name="Note 2 4 2 5 2 5 2" xfId="11145"/>
    <cellStyle name="Note 2 4 2 5 2 5 2 2" xfId="23084"/>
    <cellStyle name="Note 2 4 2 5 2 5 2 3" xfId="32136"/>
    <cellStyle name="Note 2 4 2 5 2 5 2 4" xfId="36034"/>
    <cellStyle name="Note 2 4 2 5 2 5 3" xfId="17194"/>
    <cellStyle name="Note 2 4 2 5 2 5 4" xfId="27556"/>
    <cellStyle name="Note 2 4 2 5 2 5 5" xfId="24307"/>
    <cellStyle name="Note 2 4 2 5 2 6" xfId="13599"/>
    <cellStyle name="Note 2 4 2 5 3" xfId="2049"/>
    <cellStyle name="Note 2 4 2 5 3 2" xfId="4525"/>
    <cellStyle name="Note 2 4 2 5 3 2 2" xfId="10415"/>
    <cellStyle name="Note 2 4 2 5 3 2 2 2" xfId="22354"/>
    <cellStyle name="Note 2 4 2 5 3 2 2 3" xfId="31407"/>
    <cellStyle name="Note 2 4 2 5 3 2 2 4" xfId="35305"/>
    <cellStyle name="Note 2 4 2 5 3 2 3" xfId="16464"/>
    <cellStyle name="Note 2 4 2 5 3 2 4" xfId="26827"/>
    <cellStyle name="Note 2 4 2 5 3 2 5" xfId="30469"/>
    <cellStyle name="Note 2 4 2 5 3 3" xfId="5630"/>
    <cellStyle name="Note 2 4 2 5 3 3 2" xfId="11520"/>
    <cellStyle name="Note 2 4 2 5 3 3 2 2" xfId="23459"/>
    <cellStyle name="Note 2 4 2 5 3 3 2 3" xfId="32511"/>
    <cellStyle name="Note 2 4 2 5 3 3 2 4" xfId="36409"/>
    <cellStyle name="Note 2 4 2 5 3 3 3" xfId="17569"/>
    <cellStyle name="Note 2 4 2 5 3 3 4" xfId="27931"/>
    <cellStyle name="Note 2 4 2 5 3 3 5" xfId="33121"/>
    <cellStyle name="Note 2 4 2 5 3 4" xfId="7939"/>
    <cellStyle name="Note 2 4 2 5 3 4 2" xfId="19878"/>
    <cellStyle name="Note 2 4 2 5 3 4 3" xfId="29585"/>
    <cellStyle name="Note 2 4 2 5 3 4 4" xfId="34129"/>
    <cellStyle name="Note 2 4 2 5 3 5" xfId="13988"/>
    <cellStyle name="Note 2 4 2 5 3 6" xfId="25007"/>
    <cellStyle name="Note 2 4 2 5 3 7" xfId="26349"/>
    <cellStyle name="Note 2 4 2 5 4" xfId="2021"/>
    <cellStyle name="Note 2 4 2 5 4 2" xfId="4497"/>
    <cellStyle name="Note 2 4 2 5 4 2 2" xfId="10387"/>
    <cellStyle name="Note 2 4 2 5 4 2 2 2" xfId="22326"/>
    <cellStyle name="Note 2 4 2 5 4 2 2 3" xfId="31379"/>
    <cellStyle name="Note 2 4 2 5 4 2 2 4" xfId="35277"/>
    <cellStyle name="Note 2 4 2 5 4 2 3" xfId="16436"/>
    <cellStyle name="Note 2 4 2 5 4 2 4" xfId="26799"/>
    <cellStyle name="Note 2 4 2 5 4 2 5" xfId="30782"/>
    <cellStyle name="Note 2 4 2 5 4 3" xfId="5602"/>
    <cellStyle name="Note 2 4 2 5 4 3 2" xfId="11492"/>
    <cellStyle name="Note 2 4 2 5 4 3 2 2" xfId="23431"/>
    <cellStyle name="Note 2 4 2 5 4 3 2 3" xfId="32483"/>
    <cellStyle name="Note 2 4 2 5 4 3 2 4" xfId="36381"/>
    <cellStyle name="Note 2 4 2 5 4 3 3" xfId="17541"/>
    <cellStyle name="Note 2 4 2 5 4 3 4" xfId="27903"/>
    <cellStyle name="Note 2 4 2 5 4 3 5" xfId="33093"/>
    <cellStyle name="Note 2 4 2 5 4 4" xfId="7911"/>
    <cellStyle name="Note 2 4 2 5 4 4 2" xfId="19850"/>
    <cellStyle name="Note 2 4 2 5 4 4 3" xfId="29557"/>
    <cellStyle name="Note 2 4 2 5 4 4 4" xfId="34101"/>
    <cellStyle name="Note 2 4 2 5 4 5" xfId="13960"/>
    <cellStyle name="Note 2 4 2 5 4 6" xfId="24979"/>
    <cellStyle name="Note 2 4 2 5 4 7" xfId="12379"/>
    <cellStyle name="Note 2 4 2 5 5" xfId="1921"/>
    <cellStyle name="Note 2 4 2 5 5 2" xfId="4397"/>
    <cellStyle name="Note 2 4 2 5 5 2 2" xfId="10287"/>
    <cellStyle name="Note 2 4 2 5 5 2 2 2" xfId="22226"/>
    <cellStyle name="Note 2 4 2 5 5 2 2 3" xfId="31279"/>
    <cellStyle name="Note 2 4 2 5 5 2 2 4" xfId="35177"/>
    <cellStyle name="Note 2 4 2 5 5 2 3" xfId="16336"/>
    <cellStyle name="Note 2 4 2 5 5 2 4" xfId="26699"/>
    <cellStyle name="Note 2 4 2 5 5 2 5" xfId="28932"/>
    <cellStyle name="Note 2 4 2 5 5 3" xfId="5502"/>
    <cellStyle name="Note 2 4 2 5 5 3 2" xfId="11392"/>
    <cellStyle name="Note 2 4 2 5 5 3 2 2" xfId="23331"/>
    <cellStyle name="Note 2 4 2 5 5 3 2 3" xfId="32383"/>
    <cellStyle name="Note 2 4 2 5 5 3 2 4" xfId="36281"/>
    <cellStyle name="Note 2 4 2 5 5 3 3" xfId="17441"/>
    <cellStyle name="Note 2 4 2 5 5 3 4" xfId="27803"/>
    <cellStyle name="Note 2 4 2 5 5 3 5" xfId="26076"/>
    <cellStyle name="Note 2 4 2 5 5 4" xfId="7811"/>
    <cellStyle name="Note 2 4 2 5 5 4 2" xfId="19750"/>
    <cellStyle name="Note 2 4 2 5 5 4 3" xfId="29457"/>
    <cellStyle name="Note 2 4 2 5 5 4 4" xfId="34001"/>
    <cellStyle name="Note 2 4 2 5 5 5" xfId="13860"/>
    <cellStyle name="Note 2 4 2 5 5 6" xfId="24879"/>
    <cellStyle name="Note 2 4 2 5 5 7" xfId="29289"/>
    <cellStyle name="Note 2 4 2 5 6" xfId="3434"/>
    <cellStyle name="Note 2 4 2 5 6 2" xfId="9324"/>
    <cellStyle name="Note 2 4 2 5 6 2 2" xfId="21263"/>
    <cellStyle name="Note 2 4 2 5 6 2 3" xfId="30638"/>
    <cellStyle name="Note 2 4 2 5 6 2 4" xfId="34858"/>
    <cellStyle name="Note 2 4 2 5 6 3" xfId="15373"/>
    <cellStyle name="Note 2 4 2 5 6 4" xfId="26061"/>
    <cellStyle name="Note 2 4 2 5 6 5" xfId="30596"/>
    <cellStyle name="Note 2 4 2 5 7" xfId="5183"/>
    <cellStyle name="Note 2 4 2 5 7 2" xfId="11073"/>
    <cellStyle name="Note 2 4 2 5 7 2 2" xfId="23012"/>
    <cellStyle name="Note 2 4 2 5 7 2 3" xfId="32064"/>
    <cellStyle name="Note 2 4 2 5 7 2 4" xfId="35962"/>
    <cellStyle name="Note 2 4 2 5 7 3" xfId="17122"/>
    <cellStyle name="Note 2 4 2 5 7 4" xfId="27484"/>
    <cellStyle name="Note 2 4 2 5 7 5" xfId="25615"/>
    <cellStyle name="Note 2 4 2 5 8" xfId="7016"/>
    <cellStyle name="Note 2 4 2 5 8 2" xfId="18955"/>
    <cellStyle name="Note 2 4 2 5 8 3" xfId="28989"/>
    <cellStyle name="Note 2 4 2 5 8 4" xfId="33850"/>
    <cellStyle name="Note 2 4 2 5 9" xfId="12897"/>
    <cellStyle name="Note 2 4 2 6" xfId="1654"/>
    <cellStyle name="Note 2 4 2 6 2" xfId="2260"/>
    <cellStyle name="Note 2 4 2 6 2 2" xfId="4736"/>
    <cellStyle name="Note 2 4 2 6 2 2 2" xfId="10626"/>
    <cellStyle name="Note 2 4 2 6 2 2 2 2" xfId="22565"/>
    <cellStyle name="Note 2 4 2 6 2 2 2 3" xfId="31617"/>
    <cellStyle name="Note 2 4 2 6 2 2 2 4" xfId="35515"/>
    <cellStyle name="Note 2 4 2 6 2 2 3" xfId="16675"/>
    <cellStyle name="Note 2 4 2 6 2 2 4" xfId="27037"/>
    <cellStyle name="Note 2 4 2 6 2 2 5" xfId="24225"/>
    <cellStyle name="Note 2 4 2 6 2 3" xfId="5840"/>
    <cellStyle name="Note 2 4 2 6 2 3 2" xfId="11730"/>
    <cellStyle name="Note 2 4 2 6 2 3 2 2" xfId="23669"/>
    <cellStyle name="Note 2 4 2 6 2 3 2 3" xfId="32721"/>
    <cellStyle name="Note 2 4 2 6 2 3 2 4" xfId="36619"/>
    <cellStyle name="Note 2 4 2 6 2 3 3" xfId="17779"/>
    <cellStyle name="Note 2 4 2 6 2 3 4" xfId="28141"/>
    <cellStyle name="Note 2 4 2 6 2 3 5" xfId="33331"/>
    <cellStyle name="Note 2 4 2 6 2 4" xfId="8150"/>
    <cellStyle name="Note 2 4 2 6 2 4 2" xfId="20089"/>
    <cellStyle name="Note 2 4 2 6 2 4 3" xfId="29795"/>
    <cellStyle name="Note 2 4 2 6 2 4 4" xfId="34339"/>
    <cellStyle name="Note 2 4 2 6 2 5" xfId="14199"/>
    <cellStyle name="Note 2 4 2 6 2 6" xfId="25217"/>
    <cellStyle name="Note 2 4 2 6 2 7" xfId="25667"/>
    <cellStyle name="Note 2 4 2 6 3" xfId="2509"/>
    <cellStyle name="Note 2 4 2 6 3 2" xfId="4985"/>
    <cellStyle name="Note 2 4 2 6 3 2 2" xfId="10875"/>
    <cellStyle name="Note 2 4 2 6 3 2 2 2" xfId="22814"/>
    <cellStyle name="Note 2 4 2 6 3 2 2 3" xfId="31866"/>
    <cellStyle name="Note 2 4 2 6 3 2 2 4" xfId="35764"/>
    <cellStyle name="Note 2 4 2 6 3 2 3" xfId="16924"/>
    <cellStyle name="Note 2 4 2 6 3 2 4" xfId="27286"/>
    <cellStyle name="Note 2 4 2 6 3 2 5" xfId="30722"/>
    <cellStyle name="Note 2 4 2 6 3 3" xfId="6089"/>
    <cellStyle name="Note 2 4 2 6 3 3 2" xfId="11979"/>
    <cellStyle name="Note 2 4 2 6 3 3 2 2" xfId="23918"/>
    <cellStyle name="Note 2 4 2 6 3 3 2 3" xfId="32970"/>
    <cellStyle name="Note 2 4 2 6 3 3 2 4" xfId="36868"/>
    <cellStyle name="Note 2 4 2 6 3 3 3" xfId="18028"/>
    <cellStyle name="Note 2 4 2 6 3 3 4" xfId="28390"/>
    <cellStyle name="Note 2 4 2 6 3 3 5" xfId="33580"/>
    <cellStyle name="Note 2 4 2 6 3 4" xfId="8399"/>
    <cellStyle name="Note 2 4 2 6 3 4 2" xfId="20338"/>
    <cellStyle name="Note 2 4 2 6 3 4 3" xfId="30044"/>
    <cellStyle name="Note 2 4 2 6 3 4 4" xfId="34588"/>
    <cellStyle name="Note 2 4 2 6 3 5" xfId="14448"/>
    <cellStyle name="Note 2 4 2 6 3 6" xfId="25466"/>
    <cellStyle name="Note 2 4 2 6 3 7" xfId="24350"/>
    <cellStyle name="Note 2 4 2 6 4" xfId="4130"/>
    <cellStyle name="Note 2 4 2 6 4 2" xfId="10020"/>
    <cellStyle name="Note 2 4 2 6 4 2 2" xfId="21959"/>
    <cellStyle name="Note 2 4 2 6 4 2 3" xfId="31026"/>
    <cellStyle name="Note 2 4 2 6 4 2 4" xfId="34924"/>
    <cellStyle name="Note 2 4 2 6 4 3" xfId="16069"/>
    <cellStyle name="Note 2 4 2 6 4 4" xfId="26446"/>
    <cellStyle name="Note 2 4 2 6 4 5" xfId="30431"/>
    <cellStyle name="Note 2 4 2 6 5" xfId="5249"/>
    <cellStyle name="Note 2 4 2 6 5 2" xfId="11139"/>
    <cellStyle name="Note 2 4 2 6 5 2 2" xfId="23078"/>
    <cellStyle name="Note 2 4 2 6 5 2 3" xfId="32130"/>
    <cellStyle name="Note 2 4 2 6 5 2 4" xfId="36028"/>
    <cellStyle name="Note 2 4 2 6 5 3" xfId="17188"/>
    <cellStyle name="Note 2 4 2 6 5 4" xfId="27550"/>
    <cellStyle name="Note 2 4 2 6 5 5" xfId="30539"/>
    <cellStyle name="Note 2 4 2 6 6" xfId="13593"/>
    <cellStyle name="Note 2 4 2 7" xfId="2188"/>
    <cellStyle name="Note 2 4 2 7 2" xfId="4664"/>
    <cellStyle name="Note 2 4 2 7 2 2" xfId="10554"/>
    <cellStyle name="Note 2 4 2 7 2 2 2" xfId="22493"/>
    <cellStyle name="Note 2 4 2 7 2 2 3" xfId="31545"/>
    <cellStyle name="Note 2 4 2 7 2 2 4" xfId="35443"/>
    <cellStyle name="Note 2 4 2 7 2 3" xfId="16603"/>
    <cellStyle name="Note 2 4 2 7 2 4" xfId="26965"/>
    <cellStyle name="Note 2 4 2 7 2 5" xfId="24530"/>
    <cellStyle name="Note 2 4 2 7 3" xfId="5768"/>
    <cellStyle name="Note 2 4 2 7 3 2" xfId="11658"/>
    <cellStyle name="Note 2 4 2 7 3 2 2" xfId="23597"/>
    <cellStyle name="Note 2 4 2 7 3 2 3" xfId="32649"/>
    <cellStyle name="Note 2 4 2 7 3 2 4" xfId="36547"/>
    <cellStyle name="Note 2 4 2 7 3 3" xfId="17707"/>
    <cellStyle name="Note 2 4 2 7 3 4" xfId="28069"/>
    <cellStyle name="Note 2 4 2 7 3 5" xfId="33259"/>
    <cellStyle name="Note 2 4 2 7 4" xfId="8078"/>
    <cellStyle name="Note 2 4 2 7 4 2" xfId="20017"/>
    <cellStyle name="Note 2 4 2 7 4 3" xfId="29723"/>
    <cellStyle name="Note 2 4 2 7 4 4" xfId="34267"/>
    <cellStyle name="Note 2 4 2 7 5" xfId="14127"/>
    <cellStyle name="Note 2 4 2 7 6" xfId="25145"/>
    <cellStyle name="Note 2 4 2 7 7" xfId="26006"/>
    <cellStyle name="Note 2 4 2 8" xfId="2420"/>
    <cellStyle name="Note 2 4 2 8 2" xfId="4896"/>
    <cellStyle name="Note 2 4 2 8 2 2" xfId="10786"/>
    <cellStyle name="Note 2 4 2 8 2 2 2" xfId="22725"/>
    <cellStyle name="Note 2 4 2 8 2 2 3" xfId="31777"/>
    <cellStyle name="Note 2 4 2 8 2 2 4" xfId="35675"/>
    <cellStyle name="Note 2 4 2 8 2 3" xfId="16835"/>
    <cellStyle name="Note 2 4 2 8 2 4" xfId="27197"/>
    <cellStyle name="Note 2 4 2 8 2 5" xfId="28599"/>
    <cellStyle name="Note 2 4 2 8 3" xfId="6000"/>
    <cellStyle name="Note 2 4 2 8 3 2" xfId="11890"/>
    <cellStyle name="Note 2 4 2 8 3 2 2" xfId="23829"/>
    <cellStyle name="Note 2 4 2 8 3 2 3" xfId="32881"/>
    <cellStyle name="Note 2 4 2 8 3 2 4" xfId="36779"/>
    <cellStyle name="Note 2 4 2 8 3 3" xfId="17939"/>
    <cellStyle name="Note 2 4 2 8 3 4" xfId="28301"/>
    <cellStyle name="Note 2 4 2 8 3 5" xfId="33491"/>
    <cellStyle name="Note 2 4 2 8 4" xfId="8310"/>
    <cellStyle name="Note 2 4 2 8 4 2" xfId="20249"/>
    <cellStyle name="Note 2 4 2 8 4 3" xfId="29955"/>
    <cellStyle name="Note 2 4 2 8 4 4" xfId="34499"/>
    <cellStyle name="Note 2 4 2 8 5" xfId="14359"/>
    <cellStyle name="Note 2 4 2 8 6" xfId="25377"/>
    <cellStyle name="Note 2 4 2 8 7" xfId="24647"/>
    <cellStyle name="Note 2 4 2 9" xfId="2143"/>
    <cellStyle name="Note 2 4 2 9 2" xfId="4619"/>
    <cellStyle name="Note 2 4 2 9 2 2" xfId="10509"/>
    <cellStyle name="Note 2 4 2 9 2 2 2" xfId="22448"/>
    <cellStyle name="Note 2 4 2 9 2 2 3" xfId="31500"/>
    <cellStyle name="Note 2 4 2 9 2 2 4" xfId="35398"/>
    <cellStyle name="Note 2 4 2 9 2 3" xfId="16558"/>
    <cellStyle name="Note 2 4 2 9 2 4" xfId="26920"/>
    <cellStyle name="Note 2 4 2 9 2 5" xfId="29118"/>
    <cellStyle name="Note 2 4 2 9 3" xfId="5723"/>
    <cellStyle name="Note 2 4 2 9 3 2" xfId="11613"/>
    <cellStyle name="Note 2 4 2 9 3 2 2" xfId="23552"/>
    <cellStyle name="Note 2 4 2 9 3 2 3" xfId="32604"/>
    <cellStyle name="Note 2 4 2 9 3 2 4" xfId="36502"/>
    <cellStyle name="Note 2 4 2 9 3 3" xfId="17662"/>
    <cellStyle name="Note 2 4 2 9 3 4" xfId="28024"/>
    <cellStyle name="Note 2 4 2 9 3 5" xfId="33214"/>
    <cellStyle name="Note 2 4 2 9 4" xfId="8033"/>
    <cellStyle name="Note 2 4 2 9 4 2" xfId="19972"/>
    <cellStyle name="Note 2 4 2 9 4 3" xfId="29678"/>
    <cellStyle name="Note 2 4 2 9 4 4" xfId="34222"/>
    <cellStyle name="Note 2 4 2 9 5" xfId="14082"/>
    <cellStyle name="Note 2 4 2 9 6" xfId="25100"/>
    <cellStyle name="Note 2 4 2 9 7" xfId="26337"/>
    <cellStyle name="Note 2 4 3" xfId="122"/>
    <cellStyle name="Note 2 4 3 10" xfId="2672"/>
    <cellStyle name="Note 2 4 3 10 2" xfId="8562"/>
    <cellStyle name="Note 2 4 3 10 2 2" xfId="20501"/>
    <cellStyle name="Note 2 4 3 10 2 3" xfId="30182"/>
    <cellStyle name="Note 2 4 3 10 2 4" xfId="34706"/>
    <cellStyle name="Note 2 4 3 10 3" xfId="14611"/>
    <cellStyle name="Note 2 4 3 10 4" xfId="25603"/>
    <cellStyle name="Note 2 4 3 10 5" xfId="30854"/>
    <cellStyle name="Note 2 4 3 11" xfId="6254"/>
    <cellStyle name="Note 2 4 3 11 2" xfId="18193"/>
    <cellStyle name="Note 2 4 3 11 3" xfId="28529"/>
    <cellStyle name="Note 2 4 3 11 4" xfId="33698"/>
    <cellStyle name="Note 2 4 3 2" xfId="236"/>
    <cellStyle name="Note 2 4 3 2 2" xfId="712"/>
    <cellStyle name="Note 2 4 3 2 2 10" xfId="24248"/>
    <cellStyle name="Note 2 4 3 2 2 11" xfId="30962"/>
    <cellStyle name="Note 2 4 3 2 2 2" xfId="1663"/>
    <cellStyle name="Note 2 4 3 2 2 2 2" xfId="2269"/>
    <cellStyle name="Note 2 4 3 2 2 2 2 2" xfId="4745"/>
    <cellStyle name="Note 2 4 3 2 2 2 2 2 2" xfId="10635"/>
    <cellStyle name="Note 2 4 3 2 2 2 2 2 2 2" xfId="22574"/>
    <cellStyle name="Note 2 4 3 2 2 2 2 2 2 3" xfId="31626"/>
    <cellStyle name="Note 2 4 3 2 2 2 2 2 2 4" xfId="35524"/>
    <cellStyle name="Note 2 4 3 2 2 2 2 2 3" xfId="16684"/>
    <cellStyle name="Note 2 4 3 2 2 2 2 2 4" xfId="27046"/>
    <cellStyle name="Note 2 4 3 2 2 2 2 2 5" xfId="30572"/>
    <cellStyle name="Note 2 4 3 2 2 2 2 3" xfId="5849"/>
    <cellStyle name="Note 2 4 3 2 2 2 2 3 2" xfId="11739"/>
    <cellStyle name="Note 2 4 3 2 2 2 2 3 2 2" xfId="23678"/>
    <cellStyle name="Note 2 4 3 2 2 2 2 3 2 3" xfId="32730"/>
    <cellStyle name="Note 2 4 3 2 2 2 2 3 2 4" xfId="36628"/>
    <cellStyle name="Note 2 4 3 2 2 2 2 3 3" xfId="17788"/>
    <cellStyle name="Note 2 4 3 2 2 2 2 3 4" xfId="28150"/>
    <cellStyle name="Note 2 4 3 2 2 2 2 3 5" xfId="33340"/>
    <cellStyle name="Note 2 4 3 2 2 2 2 4" xfId="8159"/>
    <cellStyle name="Note 2 4 3 2 2 2 2 4 2" xfId="20098"/>
    <cellStyle name="Note 2 4 3 2 2 2 2 4 3" xfId="29804"/>
    <cellStyle name="Note 2 4 3 2 2 2 2 4 4" xfId="34348"/>
    <cellStyle name="Note 2 4 3 2 2 2 2 5" xfId="14208"/>
    <cellStyle name="Note 2 4 3 2 2 2 2 6" xfId="25226"/>
    <cellStyle name="Note 2 4 3 2 2 2 2 7" xfId="30900"/>
    <cellStyle name="Note 2 4 3 2 2 2 3" xfId="2518"/>
    <cellStyle name="Note 2 4 3 2 2 2 3 2" xfId="4994"/>
    <cellStyle name="Note 2 4 3 2 2 2 3 2 2" xfId="10884"/>
    <cellStyle name="Note 2 4 3 2 2 2 3 2 2 2" xfId="22823"/>
    <cellStyle name="Note 2 4 3 2 2 2 3 2 2 3" xfId="31875"/>
    <cellStyle name="Note 2 4 3 2 2 2 3 2 2 4" xfId="35773"/>
    <cellStyle name="Note 2 4 3 2 2 2 3 2 3" xfId="16933"/>
    <cellStyle name="Note 2 4 3 2 2 2 3 2 4" xfId="27295"/>
    <cellStyle name="Note 2 4 3 2 2 2 3 2 5" xfId="30719"/>
    <cellStyle name="Note 2 4 3 2 2 2 3 3" xfId="6098"/>
    <cellStyle name="Note 2 4 3 2 2 2 3 3 2" xfId="11988"/>
    <cellStyle name="Note 2 4 3 2 2 2 3 3 2 2" xfId="23927"/>
    <cellStyle name="Note 2 4 3 2 2 2 3 3 2 3" xfId="32979"/>
    <cellStyle name="Note 2 4 3 2 2 2 3 3 2 4" xfId="36877"/>
    <cellStyle name="Note 2 4 3 2 2 2 3 3 3" xfId="18037"/>
    <cellStyle name="Note 2 4 3 2 2 2 3 3 4" xfId="28399"/>
    <cellStyle name="Note 2 4 3 2 2 2 3 3 5" xfId="33589"/>
    <cellStyle name="Note 2 4 3 2 2 2 3 4" xfId="8408"/>
    <cellStyle name="Note 2 4 3 2 2 2 3 4 2" xfId="20347"/>
    <cellStyle name="Note 2 4 3 2 2 2 3 4 3" xfId="30053"/>
    <cellStyle name="Note 2 4 3 2 2 2 3 4 4" xfId="34597"/>
    <cellStyle name="Note 2 4 3 2 2 2 3 5" xfId="14457"/>
    <cellStyle name="Note 2 4 3 2 2 2 3 6" xfId="25475"/>
    <cellStyle name="Note 2 4 3 2 2 2 3 7" xfId="28811"/>
    <cellStyle name="Note 2 4 3 2 2 2 4" xfId="4139"/>
    <cellStyle name="Note 2 4 3 2 2 2 4 2" xfId="10029"/>
    <cellStyle name="Note 2 4 3 2 2 2 4 2 2" xfId="21968"/>
    <cellStyle name="Note 2 4 3 2 2 2 4 2 3" xfId="31035"/>
    <cellStyle name="Note 2 4 3 2 2 2 4 2 4" xfId="34933"/>
    <cellStyle name="Note 2 4 3 2 2 2 4 3" xfId="16078"/>
    <cellStyle name="Note 2 4 3 2 2 2 4 4" xfId="26455"/>
    <cellStyle name="Note 2 4 3 2 2 2 4 5" xfId="25738"/>
    <cellStyle name="Note 2 4 3 2 2 2 5" xfId="5258"/>
    <cellStyle name="Note 2 4 3 2 2 2 5 2" xfId="11148"/>
    <cellStyle name="Note 2 4 3 2 2 2 5 2 2" xfId="23087"/>
    <cellStyle name="Note 2 4 3 2 2 2 5 2 3" xfId="32139"/>
    <cellStyle name="Note 2 4 3 2 2 2 5 2 4" xfId="36037"/>
    <cellStyle name="Note 2 4 3 2 2 2 5 3" xfId="17197"/>
    <cellStyle name="Note 2 4 3 2 2 2 5 4" xfId="27559"/>
    <cellStyle name="Note 2 4 3 2 2 2 5 5" xfId="30385"/>
    <cellStyle name="Note 2 4 3 2 2 2 6" xfId="13602"/>
    <cellStyle name="Note 2 4 3 2 2 3" xfId="1960"/>
    <cellStyle name="Note 2 4 3 2 2 3 2" xfId="4436"/>
    <cellStyle name="Note 2 4 3 2 2 3 2 2" xfId="10326"/>
    <cellStyle name="Note 2 4 3 2 2 3 2 2 2" xfId="22265"/>
    <cellStyle name="Note 2 4 3 2 2 3 2 2 3" xfId="31318"/>
    <cellStyle name="Note 2 4 3 2 2 3 2 2 4" xfId="35216"/>
    <cellStyle name="Note 2 4 3 2 2 3 2 3" xfId="16375"/>
    <cellStyle name="Note 2 4 3 2 2 3 2 4" xfId="26738"/>
    <cellStyle name="Note 2 4 3 2 2 3 2 5" xfId="24094"/>
    <cellStyle name="Note 2 4 3 2 2 3 3" xfId="5541"/>
    <cellStyle name="Note 2 4 3 2 2 3 3 2" xfId="11431"/>
    <cellStyle name="Note 2 4 3 2 2 3 3 2 2" xfId="23370"/>
    <cellStyle name="Note 2 4 3 2 2 3 3 2 3" xfId="32422"/>
    <cellStyle name="Note 2 4 3 2 2 3 3 2 4" xfId="36320"/>
    <cellStyle name="Note 2 4 3 2 2 3 3 3" xfId="17480"/>
    <cellStyle name="Note 2 4 3 2 2 3 3 4" xfId="27842"/>
    <cellStyle name="Note 2 4 3 2 2 3 3 5" xfId="24425"/>
    <cellStyle name="Note 2 4 3 2 2 3 4" xfId="7850"/>
    <cellStyle name="Note 2 4 3 2 2 3 4 2" xfId="19789"/>
    <cellStyle name="Note 2 4 3 2 2 3 4 3" xfId="29496"/>
    <cellStyle name="Note 2 4 3 2 2 3 4 4" xfId="34040"/>
    <cellStyle name="Note 2 4 3 2 2 3 5" xfId="13899"/>
    <cellStyle name="Note 2 4 3 2 2 3 6" xfId="24918"/>
    <cellStyle name="Note 2 4 3 2 2 3 7" xfId="30173"/>
    <cellStyle name="Note 2 4 3 2 2 4" xfId="1812"/>
    <cellStyle name="Note 2 4 3 2 2 4 2" xfId="4288"/>
    <cellStyle name="Note 2 4 3 2 2 4 2 2" xfId="10178"/>
    <cellStyle name="Note 2 4 3 2 2 4 2 2 2" xfId="22117"/>
    <cellStyle name="Note 2 4 3 2 2 4 2 2 3" xfId="31170"/>
    <cellStyle name="Note 2 4 3 2 2 4 2 2 4" xfId="35068"/>
    <cellStyle name="Note 2 4 3 2 2 4 2 3" xfId="16227"/>
    <cellStyle name="Note 2 4 3 2 2 4 2 4" xfId="26590"/>
    <cellStyle name="Note 2 4 3 2 2 4 2 5" xfId="29158"/>
    <cellStyle name="Note 2 4 3 2 2 4 3" xfId="5393"/>
    <cellStyle name="Note 2 4 3 2 2 4 3 2" xfId="11283"/>
    <cellStyle name="Note 2 4 3 2 2 4 3 2 2" xfId="23222"/>
    <cellStyle name="Note 2 4 3 2 2 4 3 2 3" xfId="32274"/>
    <cellStyle name="Note 2 4 3 2 2 4 3 2 4" xfId="36172"/>
    <cellStyle name="Note 2 4 3 2 2 4 3 3" xfId="17332"/>
    <cellStyle name="Note 2 4 3 2 2 4 3 4" xfId="27694"/>
    <cellStyle name="Note 2 4 3 2 2 4 3 5" xfId="28772"/>
    <cellStyle name="Note 2 4 3 2 2 4 4" xfId="7702"/>
    <cellStyle name="Note 2 4 3 2 2 4 4 2" xfId="19641"/>
    <cellStyle name="Note 2 4 3 2 2 4 4 3" xfId="29348"/>
    <cellStyle name="Note 2 4 3 2 2 4 4 4" xfId="33892"/>
    <cellStyle name="Note 2 4 3 2 2 4 5" xfId="13751"/>
    <cellStyle name="Note 2 4 3 2 2 4 6" xfId="24770"/>
    <cellStyle name="Note 2 4 3 2 2 4 7" xfId="24724"/>
    <cellStyle name="Note 2 4 3 2 2 5" xfId="2378"/>
    <cellStyle name="Note 2 4 3 2 2 5 2" xfId="4854"/>
    <cellStyle name="Note 2 4 3 2 2 5 2 2" xfId="10744"/>
    <cellStyle name="Note 2 4 3 2 2 5 2 2 2" xfId="22683"/>
    <cellStyle name="Note 2 4 3 2 2 5 2 2 3" xfId="31735"/>
    <cellStyle name="Note 2 4 3 2 2 5 2 2 4" xfId="35633"/>
    <cellStyle name="Note 2 4 3 2 2 5 2 3" xfId="16793"/>
    <cellStyle name="Note 2 4 3 2 2 5 2 4" xfId="27155"/>
    <cellStyle name="Note 2 4 3 2 2 5 2 5" xfId="24508"/>
    <cellStyle name="Note 2 4 3 2 2 5 3" xfId="5958"/>
    <cellStyle name="Note 2 4 3 2 2 5 3 2" xfId="11848"/>
    <cellStyle name="Note 2 4 3 2 2 5 3 2 2" xfId="23787"/>
    <cellStyle name="Note 2 4 3 2 2 5 3 2 3" xfId="32839"/>
    <cellStyle name="Note 2 4 3 2 2 5 3 2 4" xfId="36737"/>
    <cellStyle name="Note 2 4 3 2 2 5 3 3" xfId="17897"/>
    <cellStyle name="Note 2 4 3 2 2 5 3 4" xfId="28259"/>
    <cellStyle name="Note 2 4 3 2 2 5 3 5" xfId="33449"/>
    <cellStyle name="Note 2 4 3 2 2 5 4" xfId="8268"/>
    <cellStyle name="Note 2 4 3 2 2 5 4 2" xfId="20207"/>
    <cellStyle name="Note 2 4 3 2 2 5 4 3" xfId="29913"/>
    <cellStyle name="Note 2 4 3 2 2 5 4 4" xfId="34457"/>
    <cellStyle name="Note 2 4 3 2 2 5 5" xfId="14317"/>
    <cellStyle name="Note 2 4 3 2 2 5 6" xfId="25335"/>
    <cellStyle name="Note 2 4 3 2 2 5 7" xfId="25916"/>
    <cellStyle name="Note 2 4 3 2 2 6" xfId="3189"/>
    <cellStyle name="Note 2 4 3 2 2 6 2" xfId="9079"/>
    <cellStyle name="Note 2 4 3 2 2 6 2 2" xfId="21018"/>
    <cellStyle name="Note 2 4 3 2 2 6 2 3" xfId="30482"/>
    <cellStyle name="Note 2 4 3 2 2 6 2 4" xfId="34809"/>
    <cellStyle name="Note 2 4 3 2 2 6 3" xfId="15128"/>
    <cellStyle name="Note 2 4 3 2 2 6 4" xfId="25902"/>
    <cellStyle name="Note 2 4 3 2 2 6 5" xfId="28662"/>
    <cellStyle name="Note 2 4 3 2 2 7" xfId="5134"/>
    <cellStyle name="Note 2 4 3 2 2 7 2" xfId="11024"/>
    <cellStyle name="Note 2 4 3 2 2 7 2 2" xfId="22963"/>
    <cellStyle name="Note 2 4 3 2 2 7 2 3" xfId="32015"/>
    <cellStyle name="Note 2 4 3 2 2 7 2 4" xfId="35913"/>
    <cellStyle name="Note 2 4 3 2 2 7 3" xfId="17073"/>
    <cellStyle name="Note 2 4 3 2 2 7 4" xfId="27435"/>
    <cellStyle name="Note 2 4 3 2 2 7 5" xfId="30305"/>
    <cellStyle name="Note 2 4 3 2 2 8" xfId="6771"/>
    <cellStyle name="Note 2 4 3 2 2 8 2" xfId="18710"/>
    <cellStyle name="Note 2 4 3 2 2 8 3" xfId="28831"/>
    <cellStyle name="Note 2 4 3 2 2 8 4" xfId="33801"/>
    <cellStyle name="Note 2 4 3 2 2 9" xfId="12652"/>
    <cellStyle name="Note 2 4 3 2 3" xfId="1662"/>
    <cellStyle name="Note 2 4 3 2 3 2" xfId="2268"/>
    <cellStyle name="Note 2 4 3 2 3 2 2" xfId="4744"/>
    <cellStyle name="Note 2 4 3 2 3 2 2 2" xfId="10634"/>
    <cellStyle name="Note 2 4 3 2 3 2 2 2 2" xfId="22573"/>
    <cellStyle name="Note 2 4 3 2 3 2 2 2 3" xfId="31625"/>
    <cellStyle name="Note 2 4 3 2 3 2 2 2 4" xfId="35523"/>
    <cellStyle name="Note 2 4 3 2 3 2 2 3" xfId="16683"/>
    <cellStyle name="Note 2 4 3 2 3 2 2 4" xfId="27045"/>
    <cellStyle name="Note 2 4 3 2 3 2 2 5" xfId="28921"/>
    <cellStyle name="Note 2 4 3 2 3 2 3" xfId="5848"/>
    <cellStyle name="Note 2 4 3 2 3 2 3 2" xfId="11738"/>
    <cellStyle name="Note 2 4 3 2 3 2 3 2 2" xfId="23677"/>
    <cellStyle name="Note 2 4 3 2 3 2 3 2 3" xfId="32729"/>
    <cellStyle name="Note 2 4 3 2 3 2 3 2 4" xfId="36627"/>
    <cellStyle name="Note 2 4 3 2 3 2 3 3" xfId="17787"/>
    <cellStyle name="Note 2 4 3 2 3 2 3 4" xfId="28149"/>
    <cellStyle name="Note 2 4 3 2 3 2 3 5" xfId="33339"/>
    <cellStyle name="Note 2 4 3 2 3 2 4" xfId="8158"/>
    <cellStyle name="Note 2 4 3 2 3 2 4 2" xfId="20097"/>
    <cellStyle name="Note 2 4 3 2 3 2 4 3" xfId="29803"/>
    <cellStyle name="Note 2 4 3 2 3 2 4 4" xfId="34347"/>
    <cellStyle name="Note 2 4 3 2 3 2 5" xfId="14207"/>
    <cellStyle name="Note 2 4 3 2 3 2 6" xfId="25225"/>
    <cellStyle name="Note 2 4 3 2 3 2 7" xfId="29247"/>
    <cellStyle name="Note 2 4 3 2 3 3" xfId="2517"/>
    <cellStyle name="Note 2 4 3 2 3 3 2" xfId="4993"/>
    <cellStyle name="Note 2 4 3 2 3 3 2 2" xfId="10883"/>
    <cellStyle name="Note 2 4 3 2 3 3 2 2 2" xfId="22822"/>
    <cellStyle name="Note 2 4 3 2 3 3 2 2 3" xfId="31874"/>
    <cellStyle name="Note 2 4 3 2 3 3 2 2 4" xfId="35772"/>
    <cellStyle name="Note 2 4 3 2 3 3 2 3" xfId="16932"/>
    <cellStyle name="Note 2 4 3 2 3 3 2 4" xfId="27294"/>
    <cellStyle name="Note 2 4 3 2 3 3 2 5" xfId="29070"/>
    <cellStyle name="Note 2 4 3 2 3 3 3" xfId="6097"/>
    <cellStyle name="Note 2 4 3 2 3 3 3 2" xfId="11987"/>
    <cellStyle name="Note 2 4 3 2 3 3 3 2 2" xfId="23926"/>
    <cellStyle name="Note 2 4 3 2 3 3 3 2 3" xfId="32978"/>
    <cellStyle name="Note 2 4 3 2 3 3 3 2 4" xfId="36876"/>
    <cellStyle name="Note 2 4 3 2 3 3 3 3" xfId="18036"/>
    <cellStyle name="Note 2 4 3 2 3 3 3 4" xfId="28398"/>
    <cellStyle name="Note 2 4 3 2 3 3 3 5" xfId="33588"/>
    <cellStyle name="Note 2 4 3 2 3 3 4" xfId="8407"/>
    <cellStyle name="Note 2 4 3 2 3 3 4 2" xfId="20346"/>
    <cellStyle name="Note 2 4 3 2 3 3 4 3" xfId="30052"/>
    <cellStyle name="Note 2 4 3 2 3 3 4 4" xfId="34596"/>
    <cellStyle name="Note 2 4 3 2 3 3 5" xfId="14456"/>
    <cellStyle name="Note 2 4 3 2 3 3 6" xfId="25474"/>
    <cellStyle name="Note 2 4 3 2 3 3 7" xfId="24633"/>
    <cellStyle name="Note 2 4 3 2 3 4" xfId="4138"/>
    <cellStyle name="Note 2 4 3 2 3 4 2" xfId="10028"/>
    <cellStyle name="Note 2 4 3 2 3 4 2 2" xfId="21967"/>
    <cellStyle name="Note 2 4 3 2 3 4 2 3" xfId="31034"/>
    <cellStyle name="Note 2 4 3 2 3 4 2 4" xfId="34932"/>
    <cellStyle name="Note 2 4 3 2 3 4 3" xfId="16077"/>
    <cellStyle name="Note 2 4 3 2 3 4 4" xfId="26454"/>
    <cellStyle name="Note 2 4 3 2 3 4 5" xfId="30318"/>
    <cellStyle name="Note 2 4 3 2 3 5" xfId="5257"/>
    <cellStyle name="Note 2 4 3 2 3 5 2" xfId="11147"/>
    <cellStyle name="Note 2 4 3 2 3 5 2 2" xfId="23086"/>
    <cellStyle name="Note 2 4 3 2 3 5 2 3" xfId="32138"/>
    <cellStyle name="Note 2 4 3 2 3 5 2 4" xfId="36036"/>
    <cellStyle name="Note 2 4 3 2 3 5 3" xfId="17196"/>
    <cellStyle name="Note 2 4 3 2 3 5 4" xfId="27558"/>
    <cellStyle name="Note 2 4 3 2 3 5 5" xfId="28734"/>
    <cellStyle name="Note 2 4 3 2 3 6" xfId="13601"/>
    <cellStyle name="Note 2 4 3 2 4" xfId="1852"/>
    <cellStyle name="Note 2 4 3 2 4 2" xfId="4328"/>
    <cellStyle name="Note 2 4 3 2 4 2 2" xfId="10218"/>
    <cellStyle name="Note 2 4 3 2 4 2 2 2" xfId="22157"/>
    <cellStyle name="Note 2 4 3 2 4 2 2 3" xfId="31210"/>
    <cellStyle name="Note 2 4 3 2 4 2 2 4" xfId="35108"/>
    <cellStyle name="Note 2 4 3 2 4 2 3" xfId="16267"/>
    <cellStyle name="Note 2 4 3 2 4 2 4" xfId="26630"/>
    <cellStyle name="Note 2 4 3 2 4 2 5" xfId="25800"/>
    <cellStyle name="Note 2 4 3 2 4 3" xfId="5433"/>
    <cellStyle name="Note 2 4 3 2 4 3 2" xfId="11323"/>
    <cellStyle name="Note 2 4 3 2 4 3 2 2" xfId="23262"/>
    <cellStyle name="Note 2 4 3 2 4 3 2 3" xfId="32314"/>
    <cellStyle name="Note 2 4 3 2 4 3 2 4" xfId="36212"/>
    <cellStyle name="Note 2 4 3 2 4 3 3" xfId="17372"/>
    <cellStyle name="Note 2 4 3 2 4 3 4" xfId="27734"/>
    <cellStyle name="Note 2 4 3 2 4 3 5" xfId="12096"/>
    <cellStyle name="Note 2 4 3 2 4 4" xfId="7742"/>
    <cellStyle name="Note 2 4 3 2 4 4 2" xfId="19681"/>
    <cellStyle name="Note 2 4 3 2 4 4 3" xfId="29388"/>
    <cellStyle name="Note 2 4 3 2 4 4 4" xfId="33932"/>
    <cellStyle name="Note 2 4 3 2 4 5" xfId="13791"/>
    <cellStyle name="Note 2 4 3 2 4 6" xfId="24810"/>
    <cellStyle name="Note 2 4 3 2 4 7" xfId="26370"/>
    <cellStyle name="Note 2 4 3 2 5" xfId="1875"/>
    <cellStyle name="Note 2 4 3 2 5 2" xfId="4351"/>
    <cellStyle name="Note 2 4 3 2 5 2 2" xfId="10241"/>
    <cellStyle name="Note 2 4 3 2 5 2 2 2" xfId="22180"/>
    <cellStyle name="Note 2 4 3 2 5 2 2 3" xfId="31233"/>
    <cellStyle name="Note 2 4 3 2 5 2 2 4" xfId="35131"/>
    <cellStyle name="Note 2 4 3 2 5 2 3" xfId="16290"/>
    <cellStyle name="Note 2 4 3 2 5 2 4" xfId="26653"/>
    <cellStyle name="Note 2 4 3 2 5 2 5" xfId="26035"/>
    <cellStyle name="Note 2 4 3 2 5 3" xfId="5456"/>
    <cellStyle name="Note 2 4 3 2 5 3 2" xfId="11346"/>
    <cellStyle name="Note 2 4 3 2 5 3 2 2" xfId="23285"/>
    <cellStyle name="Note 2 4 3 2 5 3 2 3" xfId="32337"/>
    <cellStyle name="Note 2 4 3 2 5 3 2 4" xfId="36235"/>
    <cellStyle name="Note 2 4 3 2 5 3 3" xfId="17395"/>
    <cellStyle name="Note 2 4 3 2 5 3 4" xfId="27757"/>
    <cellStyle name="Note 2 4 3 2 5 3 5" xfId="28895"/>
    <cellStyle name="Note 2 4 3 2 5 4" xfId="7765"/>
    <cellStyle name="Note 2 4 3 2 5 4 2" xfId="19704"/>
    <cellStyle name="Note 2 4 3 2 5 4 3" xfId="29411"/>
    <cellStyle name="Note 2 4 3 2 5 4 4" xfId="33955"/>
    <cellStyle name="Note 2 4 3 2 5 5" xfId="13814"/>
    <cellStyle name="Note 2 4 3 2 5 6" xfId="24833"/>
    <cellStyle name="Note 2 4 3 2 5 7" xfId="26369"/>
    <cellStyle name="Note 2 4 3 2 6" xfId="2130"/>
    <cellStyle name="Note 2 4 3 2 6 2" xfId="4606"/>
    <cellStyle name="Note 2 4 3 2 6 2 2" xfId="10496"/>
    <cellStyle name="Note 2 4 3 2 6 2 2 2" xfId="22435"/>
    <cellStyle name="Note 2 4 3 2 6 2 2 3" xfId="31487"/>
    <cellStyle name="Note 2 4 3 2 6 2 2 4" xfId="35385"/>
    <cellStyle name="Note 2 4 3 2 6 2 3" xfId="16545"/>
    <cellStyle name="Note 2 4 3 2 6 2 4" xfId="26907"/>
    <cellStyle name="Note 2 4 3 2 6 2 5" xfId="26191"/>
    <cellStyle name="Note 2 4 3 2 6 3" xfId="5710"/>
    <cellStyle name="Note 2 4 3 2 6 3 2" xfId="11600"/>
    <cellStyle name="Note 2 4 3 2 6 3 2 2" xfId="23539"/>
    <cellStyle name="Note 2 4 3 2 6 3 2 3" xfId="32591"/>
    <cellStyle name="Note 2 4 3 2 6 3 2 4" xfId="36489"/>
    <cellStyle name="Note 2 4 3 2 6 3 3" xfId="17649"/>
    <cellStyle name="Note 2 4 3 2 6 3 4" xfId="28011"/>
    <cellStyle name="Note 2 4 3 2 6 3 5" xfId="33201"/>
    <cellStyle name="Note 2 4 3 2 6 4" xfId="8020"/>
    <cellStyle name="Note 2 4 3 2 6 4 2" xfId="19959"/>
    <cellStyle name="Note 2 4 3 2 6 4 3" xfId="29665"/>
    <cellStyle name="Note 2 4 3 2 6 4 4" xfId="34209"/>
    <cellStyle name="Note 2 4 3 2 6 5" xfId="14069"/>
    <cellStyle name="Note 2 4 3 2 6 6" xfId="25087"/>
    <cellStyle name="Note 2 4 3 2 6 7" xfId="24148"/>
    <cellStyle name="Note 2 4 3 2 7" xfId="2783"/>
    <cellStyle name="Note 2 4 3 2 7 2" xfId="8673"/>
    <cellStyle name="Note 2 4 3 2 7 2 2" xfId="20612"/>
    <cellStyle name="Note 2 4 3 2 7 2 3" xfId="30241"/>
    <cellStyle name="Note 2 4 3 2 7 2 4" xfId="34730"/>
    <cellStyle name="Note 2 4 3 2 7 3" xfId="14722"/>
    <cellStyle name="Note 2 4 3 2 7 4" xfId="25661"/>
    <cellStyle name="Note 2 4 3 2 7 5" xfId="26272"/>
    <cellStyle name="Note 2 4 3 2 8" xfId="6365"/>
    <cellStyle name="Note 2 4 3 2 8 2" xfId="18304"/>
    <cellStyle name="Note 2 4 3 2 8 3" xfId="28587"/>
    <cellStyle name="Note 2 4 3 2 8 4" xfId="33722"/>
    <cellStyle name="Note 2 4 3 3" xfId="303"/>
    <cellStyle name="Note 2 4 3 3 2" xfId="779"/>
    <cellStyle name="Note 2 4 3 3 2 10" xfId="24288"/>
    <cellStyle name="Note 2 4 3 3 2 11" xfId="25584"/>
    <cellStyle name="Note 2 4 3 3 2 2" xfId="1665"/>
    <cellStyle name="Note 2 4 3 3 2 2 2" xfId="2271"/>
    <cellStyle name="Note 2 4 3 3 2 2 2 2" xfId="4747"/>
    <cellStyle name="Note 2 4 3 3 2 2 2 2 2" xfId="10637"/>
    <cellStyle name="Note 2 4 3 3 2 2 2 2 2 2" xfId="22576"/>
    <cellStyle name="Note 2 4 3 3 2 2 2 2 2 3" xfId="31628"/>
    <cellStyle name="Note 2 4 3 3 2 2 2 2 2 4" xfId="35526"/>
    <cellStyle name="Note 2 4 3 3 2 2 2 2 3" xfId="16686"/>
    <cellStyle name="Note 2 4 3 3 2 2 2 2 4" xfId="27048"/>
    <cellStyle name="Note 2 4 3 3 2 2 2 2 5" xfId="29103"/>
    <cellStyle name="Note 2 4 3 3 2 2 2 3" xfId="5851"/>
    <cellStyle name="Note 2 4 3 3 2 2 2 3 2" xfId="11741"/>
    <cellStyle name="Note 2 4 3 3 2 2 2 3 2 2" xfId="23680"/>
    <cellStyle name="Note 2 4 3 3 2 2 2 3 2 3" xfId="32732"/>
    <cellStyle name="Note 2 4 3 3 2 2 2 3 2 4" xfId="36630"/>
    <cellStyle name="Note 2 4 3 3 2 2 2 3 3" xfId="17790"/>
    <cellStyle name="Note 2 4 3 3 2 2 2 3 4" xfId="28152"/>
    <cellStyle name="Note 2 4 3 3 2 2 2 3 5" xfId="33342"/>
    <cellStyle name="Note 2 4 3 3 2 2 2 4" xfId="8161"/>
    <cellStyle name="Note 2 4 3 3 2 2 2 4 2" xfId="20100"/>
    <cellStyle name="Note 2 4 3 3 2 2 2 4 3" xfId="29806"/>
    <cellStyle name="Note 2 4 3 3 2 2 2 4 4" xfId="34350"/>
    <cellStyle name="Note 2 4 3 3 2 2 2 5" xfId="14210"/>
    <cellStyle name="Note 2 4 3 3 2 2 2 6" xfId="25228"/>
    <cellStyle name="Note 2 4 3 3 2 2 2 7" xfId="24668"/>
    <cellStyle name="Note 2 4 3 3 2 2 3" xfId="2520"/>
    <cellStyle name="Note 2 4 3 3 2 2 3 2" xfId="4996"/>
    <cellStyle name="Note 2 4 3 3 2 2 3 2 2" xfId="10886"/>
    <cellStyle name="Note 2 4 3 3 2 2 3 2 2 2" xfId="22825"/>
    <cellStyle name="Note 2 4 3 3 2 2 3 2 2 3" xfId="31877"/>
    <cellStyle name="Note 2 4 3 3 2 2 3 2 2 4" xfId="35775"/>
    <cellStyle name="Note 2 4 3 3 2 2 3 2 3" xfId="16935"/>
    <cellStyle name="Note 2 4 3 3 2 2 3 2 4" xfId="27297"/>
    <cellStyle name="Note 2 4 3 3 2 2 3 2 5" xfId="24489"/>
    <cellStyle name="Note 2 4 3 3 2 2 3 3" xfId="6100"/>
    <cellStyle name="Note 2 4 3 3 2 2 3 3 2" xfId="11990"/>
    <cellStyle name="Note 2 4 3 3 2 2 3 3 2 2" xfId="23929"/>
    <cellStyle name="Note 2 4 3 3 2 2 3 3 2 3" xfId="32981"/>
    <cellStyle name="Note 2 4 3 3 2 2 3 3 2 4" xfId="36879"/>
    <cellStyle name="Note 2 4 3 3 2 2 3 3 3" xfId="18039"/>
    <cellStyle name="Note 2 4 3 3 2 2 3 3 4" xfId="28401"/>
    <cellStyle name="Note 2 4 3 3 2 2 3 3 5" xfId="33591"/>
    <cellStyle name="Note 2 4 3 3 2 2 3 4" xfId="8410"/>
    <cellStyle name="Note 2 4 3 3 2 2 3 4 2" xfId="20349"/>
    <cellStyle name="Note 2 4 3 3 2 2 3 4 3" xfId="30055"/>
    <cellStyle name="Note 2 4 3 3 2 2 3 4 4" xfId="34599"/>
    <cellStyle name="Note 2 4 3 3 2 2 3 5" xfId="14459"/>
    <cellStyle name="Note 2 4 3 3 2 2 3 6" xfId="25477"/>
    <cellStyle name="Note 2 4 3 3 2 2 3 7" xfId="25882"/>
    <cellStyle name="Note 2 4 3 3 2 2 4" xfId="4141"/>
    <cellStyle name="Note 2 4 3 3 2 2 4 2" xfId="10031"/>
    <cellStyle name="Note 2 4 3 3 2 2 4 2 2" xfId="21970"/>
    <cellStyle name="Note 2 4 3 3 2 2 4 2 3" xfId="31037"/>
    <cellStyle name="Note 2 4 3 3 2 2 4 2 4" xfId="34935"/>
    <cellStyle name="Note 2 4 3 3 2 2 4 3" xfId="16080"/>
    <cellStyle name="Note 2 4 3 3 2 2 4 4" xfId="26457"/>
    <cellStyle name="Note 2 4 3 3 2 2 4 5" xfId="30823"/>
    <cellStyle name="Note 2 4 3 3 2 2 5" xfId="5260"/>
    <cellStyle name="Note 2 4 3 3 2 2 5 2" xfId="11150"/>
    <cellStyle name="Note 2 4 3 3 2 2 5 2 2" xfId="23089"/>
    <cellStyle name="Note 2 4 3 3 2 2 5 2 3" xfId="32141"/>
    <cellStyle name="Note 2 4 3 3 2 2 5 2 4" xfId="36039"/>
    <cellStyle name="Note 2 4 3 3 2 2 5 3" xfId="17199"/>
    <cellStyle name="Note 2 4 3 3 2 2 5 4" xfId="27561"/>
    <cellStyle name="Note 2 4 3 3 2 2 5 5" xfId="29037"/>
    <cellStyle name="Note 2 4 3 3 2 2 6" xfId="13604"/>
    <cellStyle name="Note 2 4 3 3 2 3" xfId="1995"/>
    <cellStyle name="Note 2 4 3 3 2 3 2" xfId="4471"/>
    <cellStyle name="Note 2 4 3 3 2 3 2 2" xfId="10361"/>
    <cellStyle name="Note 2 4 3 3 2 3 2 2 2" xfId="22300"/>
    <cellStyle name="Note 2 4 3 3 2 3 2 2 3" xfId="31353"/>
    <cellStyle name="Note 2 4 3 3 2 3 2 2 4" xfId="35251"/>
    <cellStyle name="Note 2 4 3 3 2 3 2 3" xfId="16410"/>
    <cellStyle name="Note 2 4 3 3 2 3 2 4" xfId="26773"/>
    <cellStyle name="Note 2 4 3 3 2 3 2 5" xfId="25664"/>
    <cellStyle name="Note 2 4 3 3 2 3 3" xfId="5576"/>
    <cellStyle name="Note 2 4 3 3 2 3 3 2" xfId="11466"/>
    <cellStyle name="Note 2 4 3 3 2 3 3 2 2" xfId="23405"/>
    <cellStyle name="Note 2 4 3 3 2 3 3 2 3" xfId="32457"/>
    <cellStyle name="Note 2 4 3 3 2 3 3 2 4" xfId="36355"/>
    <cellStyle name="Note 2 4 3 3 2 3 3 3" xfId="17515"/>
    <cellStyle name="Note 2 4 3 3 2 3 3 4" xfId="27877"/>
    <cellStyle name="Note 2 4 3 3 2 3 3 5" xfId="28998"/>
    <cellStyle name="Note 2 4 3 3 2 3 4" xfId="7885"/>
    <cellStyle name="Note 2 4 3 3 2 3 4 2" xfId="19824"/>
    <cellStyle name="Note 2 4 3 3 2 3 4 3" xfId="29531"/>
    <cellStyle name="Note 2 4 3 3 2 3 4 4" xfId="34075"/>
    <cellStyle name="Note 2 4 3 3 2 3 5" xfId="13934"/>
    <cellStyle name="Note 2 4 3 3 2 3 6" xfId="24953"/>
    <cellStyle name="Note 2 4 3 3 2 3 7" xfId="26351"/>
    <cellStyle name="Note 2 4 3 3 2 4" xfId="1850"/>
    <cellStyle name="Note 2 4 3 3 2 4 2" xfId="4326"/>
    <cellStyle name="Note 2 4 3 3 2 4 2 2" xfId="10216"/>
    <cellStyle name="Note 2 4 3 3 2 4 2 2 2" xfId="22155"/>
    <cellStyle name="Note 2 4 3 3 2 4 2 2 3" xfId="31208"/>
    <cellStyle name="Note 2 4 3 3 2 4 2 2 4" xfId="35106"/>
    <cellStyle name="Note 2 4 3 3 2 4 2 3" xfId="16265"/>
    <cellStyle name="Note 2 4 3 3 2 4 2 4" xfId="26628"/>
    <cellStyle name="Note 2 4 3 3 2 4 2 5" xfId="28729"/>
    <cellStyle name="Note 2 4 3 3 2 4 3" xfId="5431"/>
    <cellStyle name="Note 2 4 3 3 2 4 3 2" xfId="11321"/>
    <cellStyle name="Note 2 4 3 3 2 4 3 2 2" xfId="23260"/>
    <cellStyle name="Note 2 4 3 3 2 4 3 2 3" xfId="32312"/>
    <cellStyle name="Note 2 4 3 3 2 4 3 2 4" xfId="36210"/>
    <cellStyle name="Note 2 4 3 3 2 4 3 3" xfId="17370"/>
    <cellStyle name="Note 2 4 3 3 2 4 3 4" xfId="27732"/>
    <cellStyle name="Note 2 4 3 3 2 4 3 5" xfId="24247"/>
    <cellStyle name="Note 2 4 3 3 2 4 4" xfId="7740"/>
    <cellStyle name="Note 2 4 3 3 2 4 4 2" xfId="19679"/>
    <cellStyle name="Note 2 4 3 3 2 4 4 3" xfId="29386"/>
    <cellStyle name="Note 2 4 3 3 2 4 4 4" xfId="33930"/>
    <cellStyle name="Note 2 4 3 3 2 4 5" xfId="13789"/>
    <cellStyle name="Note 2 4 3 3 2 4 6" xfId="24808"/>
    <cellStyle name="Note 2 4 3 3 2 4 7" xfId="29296"/>
    <cellStyle name="Note 2 4 3 3 2 5" xfId="1795"/>
    <cellStyle name="Note 2 4 3 3 2 5 2" xfId="4271"/>
    <cellStyle name="Note 2 4 3 3 2 5 2 2" xfId="10161"/>
    <cellStyle name="Note 2 4 3 3 2 5 2 2 2" xfId="22100"/>
    <cellStyle name="Note 2 4 3 3 2 5 2 2 3" xfId="31153"/>
    <cellStyle name="Note 2 4 3 3 2 5 2 2 4" xfId="35051"/>
    <cellStyle name="Note 2 4 3 3 2 5 2 3" xfId="16210"/>
    <cellStyle name="Note 2 4 3 3 2 5 2 4" xfId="26573"/>
    <cellStyle name="Note 2 4 3 3 2 5 2 5" xfId="28844"/>
    <cellStyle name="Note 2 4 3 3 2 5 3" xfId="5376"/>
    <cellStyle name="Note 2 4 3 3 2 5 3 2" xfId="11266"/>
    <cellStyle name="Note 2 4 3 3 2 5 3 2 2" xfId="23205"/>
    <cellStyle name="Note 2 4 3 3 2 5 3 2 3" xfId="32257"/>
    <cellStyle name="Note 2 4 3 3 2 5 3 2 4" xfId="36155"/>
    <cellStyle name="Note 2 4 3 3 2 5 3 3" xfId="17315"/>
    <cellStyle name="Note 2 4 3 3 2 5 3 4" xfId="27677"/>
    <cellStyle name="Note 2 4 3 3 2 5 3 5" xfId="28918"/>
    <cellStyle name="Note 2 4 3 3 2 5 4" xfId="7685"/>
    <cellStyle name="Note 2 4 3 3 2 5 4 2" xfId="19624"/>
    <cellStyle name="Note 2 4 3 3 2 5 4 3" xfId="29331"/>
    <cellStyle name="Note 2 4 3 3 2 5 4 4" xfId="33875"/>
    <cellStyle name="Note 2 4 3 3 2 5 5" xfId="13734"/>
    <cellStyle name="Note 2 4 3 3 2 5 6" xfId="24753"/>
    <cellStyle name="Note 2 4 3 3 2 5 7" xfId="24053"/>
    <cellStyle name="Note 2 4 3 3 2 6" xfId="3256"/>
    <cellStyle name="Note 2 4 3 3 2 6 2" xfId="9146"/>
    <cellStyle name="Note 2 4 3 3 2 6 2 2" xfId="21085"/>
    <cellStyle name="Note 2 4 3 3 2 6 2 3" xfId="30520"/>
    <cellStyle name="Note 2 4 3 3 2 6 2 4" xfId="34833"/>
    <cellStyle name="Note 2 4 3 3 2 6 3" xfId="15195"/>
    <cellStyle name="Note 2 4 3 3 2 6 4" xfId="25940"/>
    <cellStyle name="Note 2 4 3 3 2 6 5" xfId="29185"/>
    <cellStyle name="Note 2 4 3 3 2 7" xfId="5158"/>
    <cellStyle name="Note 2 4 3 3 2 7 2" xfId="11048"/>
    <cellStyle name="Note 2 4 3 3 2 7 2 2" xfId="22987"/>
    <cellStyle name="Note 2 4 3 3 2 7 2 3" xfId="32039"/>
    <cellStyle name="Note 2 4 3 3 2 7 2 4" xfId="35937"/>
    <cellStyle name="Note 2 4 3 3 2 7 3" xfId="17097"/>
    <cellStyle name="Note 2 4 3 3 2 7 4" xfId="27459"/>
    <cellStyle name="Note 2 4 3 3 2 7 5" xfId="25887"/>
    <cellStyle name="Note 2 4 3 3 2 8" xfId="6838"/>
    <cellStyle name="Note 2 4 3 3 2 8 2" xfId="18777"/>
    <cellStyle name="Note 2 4 3 3 2 8 3" xfId="28869"/>
    <cellStyle name="Note 2 4 3 3 2 8 4" xfId="33825"/>
    <cellStyle name="Note 2 4 3 3 2 9" xfId="12719"/>
    <cellStyle name="Note 2 4 3 3 3" xfId="1664"/>
    <cellStyle name="Note 2 4 3 3 3 2" xfId="2270"/>
    <cellStyle name="Note 2 4 3 3 3 2 2" xfId="4746"/>
    <cellStyle name="Note 2 4 3 3 3 2 2 2" xfId="10636"/>
    <cellStyle name="Note 2 4 3 3 3 2 2 2 2" xfId="22575"/>
    <cellStyle name="Note 2 4 3 3 3 2 2 2 3" xfId="31627"/>
    <cellStyle name="Note 2 4 3 3 3 2 2 2 4" xfId="35525"/>
    <cellStyle name="Note 2 4 3 3 3 2 2 3" xfId="16685"/>
    <cellStyle name="Note 2 4 3 3 3 2 2 4" xfId="27047"/>
    <cellStyle name="Note 2 4 3 3 3 2 2 5" xfId="25993"/>
    <cellStyle name="Note 2 4 3 3 3 2 3" xfId="5850"/>
    <cellStyle name="Note 2 4 3 3 3 2 3 2" xfId="11740"/>
    <cellStyle name="Note 2 4 3 3 3 2 3 2 2" xfId="23679"/>
    <cellStyle name="Note 2 4 3 3 3 2 3 2 3" xfId="32731"/>
    <cellStyle name="Note 2 4 3 3 3 2 3 2 4" xfId="36629"/>
    <cellStyle name="Note 2 4 3 3 3 2 3 3" xfId="17789"/>
    <cellStyle name="Note 2 4 3 3 3 2 3 4" xfId="28151"/>
    <cellStyle name="Note 2 4 3 3 3 2 3 5" xfId="33341"/>
    <cellStyle name="Note 2 4 3 3 3 2 4" xfId="8160"/>
    <cellStyle name="Note 2 4 3 3 3 2 4 2" xfId="20099"/>
    <cellStyle name="Note 2 4 3 3 3 2 4 3" xfId="29805"/>
    <cellStyle name="Note 2 4 3 3 3 2 4 4" xfId="34349"/>
    <cellStyle name="Note 2 4 3 3 3 2 5" xfId="14209"/>
    <cellStyle name="Note 2 4 3 3 3 2 6" xfId="25227"/>
    <cellStyle name="Note 2 4 3 3 3 2 7" xfId="26322"/>
    <cellStyle name="Note 2 4 3 3 3 3" xfId="2519"/>
    <cellStyle name="Note 2 4 3 3 3 3 2" xfId="4995"/>
    <cellStyle name="Note 2 4 3 3 3 3 2 2" xfId="10885"/>
    <cellStyle name="Note 2 4 3 3 3 3 2 2 2" xfId="22824"/>
    <cellStyle name="Note 2 4 3 3 3 3 2 2 3" xfId="31876"/>
    <cellStyle name="Note 2 4 3 3 3 3 2 2 4" xfId="35774"/>
    <cellStyle name="Note 2 4 3 3 3 3 2 3" xfId="16934"/>
    <cellStyle name="Note 2 4 3 3 3 3 2 4" xfId="27296"/>
    <cellStyle name="Note 2 4 3 3 3 3 2 5" xfId="26142"/>
    <cellStyle name="Note 2 4 3 3 3 3 3" xfId="6099"/>
    <cellStyle name="Note 2 4 3 3 3 3 3 2" xfId="11989"/>
    <cellStyle name="Note 2 4 3 3 3 3 3 2 2" xfId="23928"/>
    <cellStyle name="Note 2 4 3 3 3 3 3 2 3" xfId="32980"/>
    <cellStyle name="Note 2 4 3 3 3 3 3 2 4" xfId="36878"/>
    <cellStyle name="Note 2 4 3 3 3 3 3 3" xfId="18038"/>
    <cellStyle name="Note 2 4 3 3 3 3 3 4" xfId="28400"/>
    <cellStyle name="Note 2 4 3 3 3 3 3 5" xfId="33590"/>
    <cellStyle name="Note 2 4 3 3 3 3 4" xfId="8409"/>
    <cellStyle name="Note 2 4 3 3 3 3 4 2" xfId="20348"/>
    <cellStyle name="Note 2 4 3 3 3 3 4 3" xfId="30054"/>
    <cellStyle name="Note 2 4 3 3 3 3 4 4" xfId="34598"/>
    <cellStyle name="Note 2 4 3 3 3 3 5" xfId="14458"/>
    <cellStyle name="Note 2 4 3 3 3 3 6" xfId="25476"/>
    <cellStyle name="Note 2 4 3 3 3 3 7" xfId="30462"/>
    <cellStyle name="Note 2 4 3 3 3 4" xfId="4140"/>
    <cellStyle name="Note 2 4 3 3 3 4 2" xfId="10030"/>
    <cellStyle name="Note 2 4 3 3 3 4 2 2" xfId="21969"/>
    <cellStyle name="Note 2 4 3 3 3 4 2 3" xfId="31036"/>
    <cellStyle name="Note 2 4 3 3 3 4 2 4" xfId="34934"/>
    <cellStyle name="Note 2 4 3 3 3 4 3" xfId="16079"/>
    <cellStyle name="Note 2 4 3 3 3 4 4" xfId="26456"/>
    <cellStyle name="Note 2 4 3 3 3 4 5" xfId="29174"/>
    <cellStyle name="Note 2 4 3 3 3 5" xfId="5259"/>
    <cellStyle name="Note 2 4 3 3 3 5 2" xfId="11149"/>
    <cellStyle name="Note 2 4 3 3 3 5 2 2" xfId="23088"/>
    <cellStyle name="Note 2 4 3 3 3 5 2 3" xfId="32140"/>
    <cellStyle name="Note 2 4 3 3 3 5 2 4" xfId="36038"/>
    <cellStyle name="Note 2 4 3 3 3 5 3" xfId="17198"/>
    <cellStyle name="Note 2 4 3 3 3 5 4" xfId="27560"/>
    <cellStyle name="Note 2 4 3 3 3 5 5" xfId="25805"/>
    <cellStyle name="Note 2 4 3 3 3 6" xfId="13603"/>
    <cellStyle name="Note 2 4 3 3 4" xfId="1945"/>
    <cellStyle name="Note 2 4 3 3 4 2" xfId="4421"/>
    <cellStyle name="Note 2 4 3 3 4 2 2" xfId="10311"/>
    <cellStyle name="Note 2 4 3 3 4 2 2 2" xfId="22250"/>
    <cellStyle name="Note 2 4 3 3 4 2 2 3" xfId="31303"/>
    <cellStyle name="Note 2 4 3 3 4 2 2 4" xfId="35201"/>
    <cellStyle name="Note 2 4 3 3 4 2 3" xfId="16360"/>
    <cellStyle name="Note 2 4 3 3 4 2 4" xfId="26723"/>
    <cellStyle name="Note 2 4 3 3 4 2 5" xfId="28680"/>
    <cellStyle name="Note 2 4 3 3 4 3" xfId="5526"/>
    <cellStyle name="Note 2 4 3 3 4 3 2" xfId="11416"/>
    <cellStyle name="Note 2 4 3 3 4 3 2 2" xfId="23355"/>
    <cellStyle name="Note 2 4 3 3 4 3 2 3" xfId="32407"/>
    <cellStyle name="Note 2 4 3 3 4 3 2 4" xfId="36305"/>
    <cellStyle name="Note 2 4 3 3 4 3 3" xfId="17465"/>
    <cellStyle name="Note 2 4 3 3 4 3 4" xfId="27827"/>
    <cellStyle name="Note 2 4 3 3 4 3 5" xfId="24329"/>
    <cellStyle name="Note 2 4 3 3 4 4" xfId="7835"/>
    <cellStyle name="Note 2 4 3 3 4 4 2" xfId="19774"/>
    <cellStyle name="Note 2 4 3 3 4 4 3" xfId="29481"/>
    <cellStyle name="Note 2 4 3 3 4 4 4" xfId="34025"/>
    <cellStyle name="Note 2 4 3 3 4 5" xfId="13884"/>
    <cellStyle name="Note 2 4 3 3 4 6" xfId="24903"/>
    <cellStyle name="Note 2 4 3 3 4 7" xfId="29285"/>
    <cellStyle name="Note 2 4 3 3 5" xfId="2123"/>
    <cellStyle name="Note 2 4 3 3 5 2" xfId="4599"/>
    <cellStyle name="Note 2 4 3 3 5 2 2" xfId="10489"/>
    <cellStyle name="Note 2 4 3 3 5 2 2 2" xfId="22428"/>
    <cellStyle name="Note 2 4 3 3 5 2 2 3" xfId="31480"/>
    <cellStyle name="Note 2 4 3 3 5 2 2 4" xfId="35378"/>
    <cellStyle name="Note 2 4 3 3 5 2 3" xfId="16538"/>
    <cellStyle name="Note 2 4 3 3 5 2 4" xfId="26900"/>
    <cellStyle name="Note 2 4 3 3 5 2 5" xfId="30158"/>
    <cellStyle name="Note 2 4 3 3 5 3" xfId="5703"/>
    <cellStyle name="Note 2 4 3 3 5 3 2" xfId="11593"/>
    <cellStyle name="Note 2 4 3 3 5 3 2 2" xfId="23532"/>
    <cellStyle name="Note 2 4 3 3 5 3 2 3" xfId="32584"/>
    <cellStyle name="Note 2 4 3 3 5 3 2 4" xfId="36482"/>
    <cellStyle name="Note 2 4 3 3 5 3 3" xfId="17642"/>
    <cellStyle name="Note 2 4 3 3 5 3 4" xfId="28004"/>
    <cellStyle name="Note 2 4 3 3 5 3 5" xfId="33194"/>
    <cellStyle name="Note 2 4 3 3 5 4" xfId="8013"/>
    <cellStyle name="Note 2 4 3 3 5 4 2" xfId="19952"/>
    <cellStyle name="Note 2 4 3 3 5 4 3" xfId="29658"/>
    <cellStyle name="Note 2 4 3 3 5 4 4" xfId="34202"/>
    <cellStyle name="Note 2 4 3 3 5 5" xfId="14062"/>
    <cellStyle name="Note 2 4 3 3 5 6" xfId="25080"/>
    <cellStyle name="Note 2 4 3 3 5 7" xfId="30623"/>
    <cellStyle name="Note 2 4 3 3 6" xfId="2061"/>
    <cellStyle name="Note 2 4 3 3 6 2" xfId="4537"/>
    <cellStyle name="Note 2 4 3 3 6 2 2" xfId="10427"/>
    <cellStyle name="Note 2 4 3 3 6 2 2 2" xfId="22366"/>
    <cellStyle name="Note 2 4 3 3 6 2 2 3" xfId="31418"/>
    <cellStyle name="Note 2 4 3 3 6 2 2 4" xfId="35316"/>
    <cellStyle name="Note 2 4 3 3 6 2 3" xfId="16476"/>
    <cellStyle name="Note 2 4 3 3 6 2 4" xfId="26838"/>
    <cellStyle name="Note 2 4 3 3 6 2 5" xfId="26200"/>
    <cellStyle name="Note 2 4 3 3 6 3" xfId="5641"/>
    <cellStyle name="Note 2 4 3 3 6 3 2" xfId="11531"/>
    <cellStyle name="Note 2 4 3 3 6 3 2 2" xfId="23470"/>
    <cellStyle name="Note 2 4 3 3 6 3 2 3" xfId="32522"/>
    <cellStyle name="Note 2 4 3 3 6 3 2 4" xfId="36420"/>
    <cellStyle name="Note 2 4 3 3 6 3 3" xfId="17580"/>
    <cellStyle name="Note 2 4 3 3 6 3 4" xfId="27942"/>
    <cellStyle name="Note 2 4 3 3 6 3 5" xfId="33132"/>
    <cellStyle name="Note 2 4 3 3 6 4" xfId="7951"/>
    <cellStyle name="Note 2 4 3 3 6 4 2" xfId="19890"/>
    <cellStyle name="Note 2 4 3 3 6 4 3" xfId="29596"/>
    <cellStyle name="Note 2 4 3 3 6 4 4" xfId="34140"/>
    <cellStyle name="Note 2 4 3 3 6 5" xfId="14000"/>
    <cellStyle name="Note 2 4 3 3 6 6" xfId="25018"/>
    <cellStyle name="Note 2 4 3 3 6 7" xfId="30497"/>
    <cellStyle name="Note 2 4 3 3 7" xfId="2850"/>
    <cellStyle name="Note 2 4 3 3 7 2" xfId="8740"/>
    <cellStyle name="Note 2 4 3 3 7 2 2" xfId="20679"/>
    <cellStyle name="Note 2 4 3 3 7 2 3" xfId="30280"/>
    <cellStyle name="Note 2 4 3 3 7 2 4" xfId="34754"/>
    <cellStyle name="Note 2 4 3 3 7 3" xfId="14789"/>
    <cellStyle name="Note 2 4 3 3 7 4" xfId="25700"/>
    <cellStyle name="Note 2 4 3 3 7 5" xfId="25994"/>
    <cellStyle name="Note 2 4 3 3 8" xfId="6432"/>
    <cellStyle name="Note 2 4 3 3 8 2" xfId="18371"/>
    <cellStyle name="Note 2 4 3 3 8 3" xfId="28626"/>
    <cellStyle name="Note 2 4 3 3 8 4" xfId="33746"/>
    <cellStyle name="Note 2 4 3 4" xfId="601"/>
    <cellStyle name="Note 2 4 3 4 10" xfId="24190"/>
    <cellStyle name="Note 2 4 3 4 11" xfId="26387"/>
    <cellStyle name="Note 2 4 3 4 2" xfId="1666"/>
    <cellStyle name="Note 2 4 3 4 2 2" xfId="2272"/>
    <cellStyle name="Note 2 4 3 4 2 2 2" xfId="4748"/>
    <cellStyle name="Note 2 4 3 4 2 2 2 2" xfId="10638"/>
    <cellStyle name="Note 2 4 3 4 2 2 2 2 2" xfId="22577"/>
    <cellStyle name="Note 2 4 3 4 2 2 2 2 3" xfId="31629"/>
    <cellStyle name="Note 2 4 3 4 2 2 2 2 4" xfId="35527"/>
    <cellStyle name="Note 2 4 3 4 2 2 2 3" xfId="16687"/>
    <cellStyle name="Note 2 4 3 4 2 2 2 4" xfId="27049"/>
    <cellStyle name="Note 2 4 3 4 2 2 2 5" xfId="30752"/>
    <cellStyle name="Note 2 4 3 4 2 2 3" xfId="5852"/>
    <cellStyle name="Note 2 4 3 4 2 2 3 2" xfId="11742"/>
    <cellStyle name="Note 2 4 3 4 2 2 3 2 2" xfId="23681"/>
    <cellStyle name="Note 2 4 3 4 2 2 3 2 3" xfId="32733"/>
    <cellStyle name="Note 2 4 3 4 2 2 3 2 4" xfId="36631"/>
    <cellStyle name="Note 2 4 3 4 2 2 3 3" xfId="17791"/>
    <cellStyle name="Note 2 4 3 4 2 2 3 4" xfId="28153"/>
    <cellStyle name="Note 2 4 3 4 2 2 3 5" xfId="33343"/>
    <cellStyle name="Note 2 4 3 4 2 2 4" xfId="8162"/>
    <cellStyle name="Note 2 4 3 4 2 2 4 2" xfId="20101"/>
    <cellStyle name="Note 2 4 3 4 2 2 4 3" xfId="29807"/>
    <cellStyle name="Note 2 4 3 4 2 2 4 4" xfId="34351"/>
    <cellStyle name="Note 2 4 3 4 2 2 5" xfId="14211"/>
    <cellStyle name="Note 2 4 3 4 2 2 6" xfId="25229"/>
    <cellStyle name="Note 2 4 3 4 2 2 7" xfId="24255"/>
    <cellStyle name="Note 2 4 3 4 2 3" xfId="2521"/>
    <cellStyle name="Note 2 4 3 4 2 3 2" xfId="4997"/>
    <cellStyle name="Note 2 4 3 4 2 3 2 2" xfId="10887"/>
    <cellStyle name="Note 2 4 3 4 2 3 2 2 2" xfId="22826"/>
    <cellStyle name="Note 2 4 3 4 2 3 2 2 3" xfId="31878"/>
    <cellStyle name="Note 2 4 3 4 2 3 2 2 4" xfId="35776"/>
    <cellStyle name="Note 2 4 3 4 2 3 2 3" xfId="16936"/>
    <cellStyle name="Note 2 4 3 4 2 3 2 4" xfId="27298"/>
    <cellStyle name="Note 2 4 3 4 2 3 2 5" xfId="28955"/>
    <cellStyle name="Note 2 4 3 4 2 3 3" xfId="6101"/>
    <cellStyle name="Note 2 4 3 4 2 3 3 2" xfId="11991"/>
    <cellStyle name="Note 2 4 3 4 2 3 3 2 2" xfId="23930"/>
    <cellStyle name="Note 2 4 3 4 2 3 3 2 3" xfId="32982"/>
    <cellStyle name="Note 2 4 3 4 2 3 3 2 4" xfId="36880"/>
    <cellStyle name="Note 2 4 3 4 2 3 3 3" xfId="18040"/>
    <cellStyle name="Note 2 4 3 4 2 3 3 4" xfId="28402"/>
    <cellStyle name="Note 2 4 3 4 2 3 3 5" xfId="33592"/>
    <cellStyle name="Note 2 4 3 4 2 3 4" xfId="8411"/>
    <cellStyle name="Note 2 4 3 4 2 3 4 2" xfId="20350"/>
    <cellStyle name="Note 2 4 3 4 2 3 4 3" xfId="30056"/>
    <cellStyle name="Note 2 4 3 4 2 3 4 4" xfId="34600"/>
    <cellStyle name="Note 2 4 3 4 2 3 5" xfId="14460"/>
    <cellStyle name="Note 2 4 3 4 2 3 6" xfId="25478"/>
    <cellStyle name="Note 2 4 3 4 2 3 7" xfId="29215"/>
    <cellStyle name="Note 2 4 3 4 2 4" xfId="4142"/>
    <cellStyle name="Note 2 4 3 4 2 4 2" xfId="10032"/>
    <cellStyle name="Note 2 4 3 4 2 4 2 2" xfId="21971"/>
    <cellStyle name="Note 2 4 3 4 2 4 2 3" xfId="31038"/>
    <cellStyle name="Note 2 4 3 4 2 4 2 4" xfId="34936"/>
    <cellStyle name="Note 2 4 3 4 2 4 3" xfId="16081"/>
    <cellStyle name="Note 2 4 3 4 2 4 4" xfId="26458"/>
    <cellStyle name="Note 2 4 3 4 2 4 5" xfId="26246"/>
    <cellStyle name="Note 2 4 3 4 2 5" xfId="5261"/>
    <cellStyle name="Note 2 4 3 4 2 5 2" xfId="11151"/>
    <cellStyle name="Note 2 4 3 4 2 5 2 2" xfId="23090"/>
    <cellStyle name="Note 2 4 3 4 2 5 2 3" xfId="32142"/>
    <cellStyle name="Note 2 4 3 4 2 5 2 4" xfId="36040"/>
    <cellStyle name="Note 2 4 3 4 2 5 3" xfId="17200"/>
    <cellStyle name="Note 2 4 3 4 2 5 4" xfId="27562"/>
    <cellStyle name="Note 2 4 3 4 2 5 5" xfId="30686"/>
    <cellStyle name="Note 2 4 3 4 2 6" xfId="13605"/>
    <cellStyle name="Note 2 4 3 4 3" xfId="1917"/>
    <cellStyle name="Note 2 4 3 4 3 2" xfId="4393"/>
    <cellStyle name="Note 2 4 3 4 3 2 2" xfId="10283"/>
    <cellStyle name="Note 2 4 3 4 3 2 2 2" xfId="22222"/>
    <cellStyle name="Note 2 4 3 4 3 2 2 3" xfId="31275"/>
    <cellStyle name="Note 2 4 3 4 3 2 2 4" xfId="35173"/>
    <cellStyle name="Note 2 4 3 4 3 2 3" xfId="16332"/>
    <cellStyle name="Note 2 4 3 4 3 2 4" xfId="26695"/>
    <cellStyle name="Note 2 4 3 4 3 2 5" xfId="29144"/>
    <cellStyle name="Note 2 4 3 4 3 3" xfId="5498"/>
    <cellStyle name="Note 2 4 3 4 3 3 2" xfId="11388"/>
    <cellStyle name="Note 2 4 3 4 3 3 2 2" xfId="23327"/>
    <cellStyle name="Note 2 4 3 4 3 3 2 3" xfId="32379"/>
    <cellStyle name="Note 2 4 3 4 3 3 2 4" xfId="36277"/>
    <cellStyle name="Note 2 4 3 4 3 3 3" xfId="17437"/>
    <cellStyle name="Note 2 4 3 4 3 3 4" xfId="27799"/>
    <cellStyle name="Note 2 4 3 4 3 3 5" xfId="30193"/>
    <cellStyle name="Note 2 4 3 4 3 4" xfId="7807"/>
    <cellStyle name="Note 2 4 3 4 3 4 2" xfId="19746"/>
    <cellStyle name="Note 2 4 3 4 3 4 3" xfId="29453"/>
    <cellStyle name="Note 2 4 3 4 3 4 4" xfId="33997"/>
    <cellStyle name="Note 2 4 3 4 3 5" xfId="13856"/>
    <cellStyle name="Note 2 4 3 4 3 6" xfId="24875"/>
    <cellStyle name="Note 2 4 3 4 3 7" xfId="24705"/>
    <cellStyle name="Note 2 4 3 4 4" xfId="1867"/>
    <cellStyle name="Note 2 4 3 4 4 2" xfId="4343"/>
    <cellStyle name="Note 2 4 3 4 4 2 2" xfId="10233"/>
    <cellStyle name="Note 2 4 3 4 4 2 2 2" xfId="22172"/>
    <cellStyle name="Note 2 4 3 4 4 2 2 3" xfId="31225"/>
    <cellStyle name="Note 2 4 3 4 4 2 2 4" xfId="35123"/>
    <cellStyle name="Note 2 4 3 4 4 2 3" xfId="16282"/>
    <cellStyle name="Note 2 4 3 4 4 2 4" xfId="26645"/>
    <cellStyle name="Note 2 4 3 4 4 2 5" xfId="30373"/>
    <cellStyle name="Note 2 4 3 4 4 3" xfId="5448"/>
    <cellStyle name="Note 2 4 3 4 4 3 2" xfId="11338"/>
    <cellStyle name="Note 2 4 3 4 4 3 2 2" xfId="23277"/>
    <cellStyle name="Note 2 4 3 4 4 3 2 3" xfId="32329"/>
    <cellStyle name="Note 2 4 3 4 4 3 2 4" xfId="36227"/>
    <cellStyle name="Note 2 4 3 4 4 3 3" xfId="17387"/>
    <cellStyle name="Note 2 4 3 4 4 3 4" xfId="27749"/>
    <cellStyle name="Note 2 4 3 4 4 3 5" xfId="24169"/>
    <cellStyle name="Note 2 4 3 4 4 4" xfId="7757"/>
    <cellStyle name="Note 2 4 3 4 4 4 2" xfId="19696"/>
    <cellStyle name="Note 2 4 3 4 4 4 3" xfId="29403"/>
    <cellStyle name="Note 2 4 3 4 4 4 4" xfId="33947"/>
    <cellStyle name="Note 2 4 3 4 4 5" xfId="13806"/>
    <cellStyle name="Note 2 4 3 4 4 6" xfId="24825"/>
    <cellStyle name="Note 2 4 3 4 4 7" xfId="30947"/>
    <cellStyle name="Note 2 4 3 4 5" xfId="1858"/>
    <cellStyle name="Note 2 4 3 4 5 2" xfId="4334"/>
    <cellStyle name="Note 2 4 3 4 5 2 2" xfId="10224"/>
    <cellStyle name="Note 2 4 3 4 5 2 2 2" xfId="22163"/>
    <cellStyle name="Note 2 4 3 4 5 2 2 3" xfId="31216"/>
    <cellStyle name="Note 2 4 3 4 5 2 2 4" xfId="35114"/>
    <cellStyle name="Note 2 4 3 4 5 2 3" xfId="16273"/>
    <cellStyle name="Note 2 4 3 4 5 2 4" xfId="26636"/>
    <cellStyle name="Note 2 4 3 4 5 2 5" xfId="30621"/>
    <cellStyle name="Note 2 4 3 4 5 3" xfId="5439"/>
    <cellStyle name="Note 2 4 3 4 5 3 2" xfId="11329"/>
    <cellStyle name="Note 2 4 3 4 5 3 2 2" xfId="23268"/>
    <cellStyle name="Note 2 4 3 4 5 3 2 3" xfId="32320"/>
    <cellStyle name="Note 2 4 3 4 5 3 2 4" xfId="36218"/>
    <cellStyle name="Note 2 4 3 4 5 3 3" xfId="17378"/>
    <cellStyle name="Note 2 4 3 4 5 3 4" xfId="27740"/>
    <cellStyle name="Note 2 4 3 4 5 3 5" xfId="26075"/>
    <cellStyle name="Note 2 4 3 4 5 4" xfId="7748"/>
    <cellStyle name="Note 2 4 3 4 5 4 2" xfId="19687"/>
    <cellStyle name="Note 2 4 3 4 5 4 3" xfId="29394"/>
    <cellStyle name="Note 2 4 3 4 5 4 4" xfId="33938"/>
    <cellStyle name="Note 2 4 3 4 5 5" xfId="13797"/>
    <cellStyle name="Note 2 4 3 4 5 6" xfId="24816"/>
    <cellStyle name="Note 2 4 3 4 5 7" xfId="30950"/>
    <cellStyle name="Note 2 4 3 4 6" xfId="3078"/>
    <cellStyle name="Note 2 4 3 4 6 2" xfId="8968"/>
    <cellStyle name="Note 2 4 3 4 6 2 2" xfId="20907"/>
    <cellStyle name="Note 2 4 3 4 6 2 3" xfId="30424"/>
    <cellStyle name="Note 2 4 3 4 6 2 4" xfId="34785"/>
    <cellStyle name="Note 2 4 3 4 6 3" xfId="15017"/>
    <cellStyle name="Note 2 4 3 4 6 4" xfId="25844"/>
    <cellStyle name="Note 2 4 3 4 6 5" xfId="28720"/>
    <cellStyle name="Note 2 4 3 4 7" xfId="5110"/>
    <cellStyle name="Note 2 4 3 4 7 2" xfId="11000"/>
    <cellStyle name="Note 2 4 3 4 7 2 2" xfId="22939"/>
    <cellStyle name="Note 2 4 3 4 7 2 3" xfId="31991"/>
    <cellStyle name="Note 2 4 3 4 7 2 4" xfId="35889"/>
    <cellStyle name="Note 2 4 3 4 7 3" xfId="17049"/>
    <cellStyle name="Note 2 4 3 4 7 4" xfId="27411"/>
    <cellStyle name="Note 2 4 3 4 7 5" xfId="25903"/>
    <cellStyle name="Note 2 4 3 4 8" xfId="6660"/>
    <cellStyle name="Note 2 4 3 4 8 2" xfId="18599"/>
    <cellStyle name="Note 2 4 3 4 8 3" xfId="28773"/>
    <cellStyle name="Note 2 4 3 4 8 4" xfId="33777"/>
    <cellStyle name="Note 2 4 3 4 9" xfId="12541"/>
    <cellStyle name="Note 2 4 3 5" xfId="577"/>
    <cellStyle name="Note 2 4 3 5 10" xfId="24178"/>
    <cellStyle name="Note 2 4 3 5 11" xfId="24736"/>
    <cellStyle name="Note 2 4 3 5 2" xfId="1667"/>
    <cellStyle name="Note 2 4 3 5 2 2" xfId="2273"/>
    <cellStyle name="Note 2 4 3 5 2 2 2" xfId="4749"/>
    <cellStyle name="Note 2 4 3 5 2 2 2 2" xfId="10639"/>
    <cellStyle name="Note 2 4 3 5 2 2 2 2 2" xfId="22578"/>
    <cellStyle name="Note 2 4 3 5 2 2 2 2 3" xfId="31630"/>
    <cellStyle name="Note 2 4 3 5 2 2 2 2 4" xfId="35528"/>
    <cellStyle name="Note 2 4 3 5 2 2 2 3" xfId="16688"/>
    <cellStyle name="Note 2 4 3 5 2 2 2 4" xfId="27050"/>
    <cellStyle name="Note 2 4 3 5 2 2 2 5" xfId="26175"/>
    <cellStyle name="Note 2 4 3 5 2 2 3" xfId="5853"/>
    <cellStyle name="Note 2 4 3 5 2 2 3 2" xfId="11743"/>
    <cellStyle name="Note 2 4 3 5 2 2 3 2 2" xfId="23682"/>
    <cellStyle name="Note 2 4 3 5 2 2 3 2 3" xfId="32734"/>
    <cellStyle name="Note 2 4 3 5 2 2 3 2 4" xfId="36632"/>
    <cellStyle name="Note 2 4 3 5 2 2 3 3" xfId="17792"/>
    <cellStyle name="Note 2 4 3 5 2 2 3 4" xfId="28154"/>
    <cellStyle name="Note 2 4 3 5 2 2 3 5" xfId="33344"/>
    <cellStyle name="Note 2 4 3 5 2 2 4" xfId="8163"/>
    <cellStyle name="Note 2 4 3 5 2 2 4 2" xfId="20102"/>
    <cellStyle name="Note 2 4 3 5 2 2 4 3" xfId="29808"/>
    <cellStyle name="Note 2 4 3 5 2 2 4 4" xfId="34352"/>
    <cellStyle name="Note 2 4 3 5 2 2 5" xfId="14212"/>
    <cellStyle name="Note 2 4 3 5 2 2 6" xfId="25230"/>
    <cellStyle name="Note 2 4 3 5 2 2 7" xfId="24041"/>
    <cellStyle name="Note 2 4 3 5 2 3" xfId="2522"/>
    <cellStyle name="Note 2 4 3 5 2 3 2" xfId="4998"/>
    <cellStyle name="Note 2 4 3 5 2 3 2 2" xfId="10888"/>
    <cellStyle name="Note 2 4 3 5 2 3 2 2 2" xfId="22827"/>
    <cellStyle name="Note 2 4 3 5 2 3 2 2 3" xfId="31879"/>
    <cellStyle name="Note 2 4 3 5 2 3 2 2 4" xfId="35777"/>
    <cellStyle name="Note 2 4 3 5 2 3 2 3" xfId="16937"/>
    <cellStyle name="Note 2 4 3 5 2 3 2 4" xfId="27299"/>
    <cellStyle name="Note 2 4 3 5 2 3 2 5" xfId="30604"/>
    <cellStyle name="Note 2 4 3 5 2 3 3" xfId="6102"/>
    <cellStyle name="Note 2 4 3 5 2 3 3 2" xfId="11992"/>
    <cellStyle name="Note 2 4 3 5 2 3 3 2 2" xfId="23931"/>
    <cellStyle name="Note 2 4 3 5 2 3 3 2 3" xfId="32983"/>
    <cellStyle name="Note 2 4 3 5 2 3 3 2 4" xfId="36881"/>
    <cellStyle name="Note 2 4 3 5 2 3 3 3" xfId="18041"/>
    <cellStyle name="Note 2 4 3 5 2 3 3 4" xfId="28403"/>
    <cellStyle name="Note 2 4 3 5 2 3 3 5" xfId="33593"/>
    <cellStyle name="Note 2 4 3 5 2 3 4" xfId="8412"/>
    <cellStyle name="Note 2 4 3 5 2 3 4 2" xfId="20351"/>
    <cellStyle name="Note 2 4 3 5 2 3 4 3" xfId="30057"/>
    <cellStyle name="Note 2 4 3 5 2 3 4 4" xfId="34601"/>
    <cellStyle name="Note 2 4 3 5 2 3 5" xfId="14461"/>
    <cellStyle name="Note 2 4 3 5 2 3 6" xfId="25479"/>
    <cellStyle name="Note 2 4 3 5 2 3 7" xfId="30868"/>
    <cellStyle name="Note 2 4 3 5 2 4" xfId="4143"/>
    <cellStyle name="Note 2 4 3 5 2 4 2" xfId="10033"/>
    <cellStyle name="Note 2 4 3 5 2 4 2 2" xfId="21972"/>
    <cellStyle name="Note 2 4 3 5 2 4 2 3" xfId="31039"/>
    <cellStyle name="Note 2 4 3 5 2 4 2 4" xfId="34937"/>
    <cellStyle name="Note 2 4 3 5 2 4 3" xfId="16082"/>
    <cellStyle name="Note 2 4 3 5 2 4 4" xfId="26459"/>
    <cellStyle name="Note 2 4 3 5 2 4 5" xfId="24593"/>
    <cellStyle name="Note 2 4 3 5 2 5" xfId="5262"/>
    <cellStyle name="Note 2 4 3 5 2 5 2" xfId="11152"/>
    <cellStyle name="Note 2 4 3 5 2 5 2 2" xfId="23091"/>
    <cellStyle name="Note 2 4 3 5 2 5 2 3" xfId="32143"/>
    <cellStyle name="Note 2 4 3 5 2 5 2 4" xfId="36041"/>
    <cellStyle name="Note 2 4 3 5 2 5 3" xfId="17201"/>
    <cellStyle name="Note 2 4 3 5 2 5 4" xfId="27563"/>
    <cellStyle name="Note 2 4 3 5 2 5 5" xfId="26109"/>
    <cellStyle name="Note 2 4 3 5 2 6" xfId="13606"/>
    <cellStyle name="Note 2 4 3 5 3" xfId="1903"/>
    <cellStyle name="Note 2 4 3 5 3 2" xfId="4379"/>
    <cellStyle name="Note 2 4 3 5 3 2 2" xfId="10269"/>
    <cellStyle name="Note 2 4 3 5 3 2 2 2" xfId="22208"/>
    <cellStyle name="Note 2 4 3 5 3 2 2 3" xfId="31261"/>
    <cellStyle name="Note 2 4 3 5 3 2 2 4" xfId="35159"/>
    <cellStyle name="Note 2 4 3 5 3 2 3" xfId="16318"/>
    <cellStyle name="Note 2 4 3 5 3 2 4" xfId="26681"/>
    <cellStyle name="Note 2 4 3 5 3 2 5" xfId="26218"/>
    <cellStyle name="Note 2 4 3 5 3 3" xfId="5484"/>
    <cellStyle name="Note 2 4 3 5 3 3 2" xfId="11374"/>
    <cellStyle name="Note 2 4 3 5 3 3 2 2" xfId="23313"/>
    <cellStyle name="Note 2 4 3 5 3 3 2 3" xfId="32365"/>
    <cellStyle name="Note 2 4 3 5 3 3 2 4" xfId="36263"/>
    <cellStyle name="Note 2 4 3 5 3 3 3" xfId="17423"/>
    <cellStyle name="Note 2 4 3 5 3 3 4" xfId="27785"/>
    <cellStyle name="Note 2 4 3 5 3 3 5" xfId="30660"/>
    <cellStyle name="Note 2 4 3 5 3 4" xfId="7793"/>
    <cellStyle name="Note 2 4 3 5 3 4 2" xfId="19732"/>
    <cellStyle name="Note 2 4 3 5 3 4 3" xfId="29439"/>
    <cellStyle name="Note 2 4 3 5 3 4 4" xfId="33983"/>
    <cellStyle name="Note 2 4 3 5 3 5" xfId="13842"/>
    <cellStyle name="Note 2 4 3 5 3 6" xfId="24861"/>
    <cellStyle name="Note 2 4 3 5 3 7" xfId="25999"/>
    <cellStyle name="Note 2 4 3 5 4" xfId="1843"/>
    <cellStyle name="Note 2 4 3 5 4 2" xfId="4319"/>
    <cellStyle name="Note 2 4 3 5 4 2 2" xfId="10209"/>
    <cellStyle name="Note 2 4 3 5 4 2 2 2" xfId="22148"/>
    <cellStyle name="Note 2 4 3 5 4 2 2 3" xfId="31201"/>
    <cellStyle name="Note 2 4 3 5 4 2 2 4" xfId="35099"/>
    <cellStyle name="Note 2 4 3 5 4 2 3" xfId="16258"/>
    <cellStyle name="Note 2 4 3 5 4 2 4" xfId="26621"/>
    <cellStyle name="Note 2 4 3 5 4 2 5" xfId="29155"/>
    <cellStyle name="Note 2 4 3 5 4 3" xfId="5424"/>
    <cellStyle name="Note 2 4 3 5 4 3 2" xfId="11314"/>
    <cellStyle name="Note 2 4 3 5 4 3 2 2" xfId="23253"/>
    <cellStyle name="Note 2 4 3 5 4 3 2 3" xfId="32305"/>
    <cellStyle name="Note 2 4 3 5 4 3 2 4" xfId="36203"/>
    <cellStyle name="Note 2 4 3 5 4 3 3" xfId="17363"/>
    <cellStyle name="Note 2 4 3 5 4 3 4" xfId="27725"/>
    <cellStyle name="Note 2 4 3 5 4 3 5" xfId="28830"/>
    <cellStyle name="Note 2 4 3 5 4 4" xfId="7733"/>
    <cellStyle name="Note 2 4 3 5 4 4 2" xfId="19672"/>
    <cellStyle name="Note 2 4 3 5 4 4 3" xfId="29379"/>
    <cellStyle name="Note 2 4 3 5 4 4 4" xfId="33923"/>
    <cellStyle name="Note 2 4 3 5 4 5" xfId="13782"/>
    <cellStyle name="Note 2 4 3 5 4 6" xfId="24801"/>
    <cellStyle name="Note 2 4 3 5 4 7" xfId="26373"/>
    <cellStyle name="Note 2 4 3 5 5" xfId="1816"/>
    <cellStyle name="Note 2 4 3 5 5 2" xfId="4292"/>
    <cellStyle name="Note 2 4 3 5 5 2 2" xfId="10182"/>
    <cellStyle name="Note 2 4 3 5 5 2 2 2" xfId="22121"/>
    <cellStyle name="Note 2 4 3 5 5 2 2 3" xfId="31174"/>
    <cellStyle name="Note 2 4 3 5 5 2 2 4" xfId="35072"/>
    <cellStyle name="Note 2 4 3 5 5 2 3" xfId="16231"/>
    <cellStyle name="Note 2 4 3 5 5 2 4" xfId="26594"/>
    <cellStyle name="Note 2 4 3 5 5 2 5" xfId="24164"/>
    <cellStyle name="Note 2 4 3 5 5 3" xfId="5397"/>
    <cellStyle name="Note 2 4 3 5 5 3 2" xfId="11287"/>
    <cellStyle name="Note 2 4 3 5 5 3 2 2" xfId="23226"/>
    <cellStyle name="Note 2 4 3 5 5 3 2 3" xfId="32278"/>
    <cellStyle name="Note 2 4 3 5 5 3 2 4" xfId="36176"/>
    <cellStyle name="Note 2 4 3 5 5 3 3" xfId="17336"/>
    <cellStyle name="Note 2 4 3 5 5 3 4" xfId="27698"/>
    <cellStyle name="Note 2 4 3 5 5 3 5" xfId="30671"/>
    <cellStyle name="Note 2 4 3 5 5 4" xfId="7706"/>
    <cellStyle name="Note 2 4 3 5 5 4 2" xfId="19645"/>
    <cellStyle name="Note 2 4 3 5 5 4 3" xfId="29352"/>
    <cellStyle name="Note 2 4 3 5 5 4 4" xfId="33896"/>
    <cellStyle name="Note 2 4 3 5 5 5" xfId="13755"/>
    <cellStyle name="Note 2 4 3 5 5 6" xfId="24774"/>
    <cellStyle name="Note 2 4 3 5 5 7" xfId="30376"/>
    <cellStyle name="Note 2 4 3 5 6" xfId="3054"/>
    <cellStyle name="Note 2 4 3 5 6 2" xfId="8944"/>
    <cellStyle name="Note 2 4 3 5 6 2 2" xfId="20883"/>
    <cellStyle name="Note 2 4 3 5 6 2 3" xfId="30412"/>
    <cellStyle name="Note 2 4 3 5 6 2 4" xfId="34774"/>
    <cellStyle name="Note 2 4 3 5 6 3" xfId="14993"/>
    <cellStyle name="Note 2 4 3 5 6 4" xfId="25832"/>
    <cellStyle name="Note 2 4 3 5 6 5" xfId="26050"/>
    <cellStyle name="Note 2 4 3 5 7" xfId="5099"/>
    <cellStyle name="Note 2 4 3 5 7 2" xfId="10989"/>
    <cellStyle name="Note 2 4 3 5 7 2 2" xfId="22928"/>
    <cellStyle name="Note 2 4 3 5 7 2 3" xfId="31980"/>
    <cellStyle name="Note 2 4 3 5 7 2 4" xfId="35878"/>
    <cellStyle name="Note 2 4 3 5 7 3" xfId="17038"/>
    <cellStyle name="Note 2 4 3 5 7 4" xfId="27400"/>
    <cellStyle name="Note 2 4 3 5 7 5" xfId="24322"/>
    <cellStyle name="Note 2 4 3 5 8" xfId="6636"/>
    <cellStyle name="Note 2 4 3 5 8 2" xfId="18575"/>
    <cellStyle name="Note 2 4 3 5 8 3" xfId="28761"/>
    <cellStyle name="Note 2 4 3 5 8 4" xfId="33766"/>
    <cellStyle name="Note 2 4 3 5 9" xfId="12517"/>
    <cellStyle name="Note 2 4 3 6" xfId="1661"/>
    <cellStyle name="Note 2 4 3 6 2" xfId="2267"/>
    <cellStyle name="Note 2 4 3 6 2 2" xfId="4743"/>
    <cellStyle name="Note 2 4 3 6 2 2 2" xfId="10633"/>
    <cellStyle name="Note 2 4 3 6 2 2 2 2" xfId="22572"/>
    <cellStyle name="Note 2 4 3 6 2 2 2 3" xfId="31624"/>
    <cellStyle name="Note 2 4 3 6 2 2 2 4" xfId="35522"/>
    <cellStyle name="Note 2 4 3 6 2 2 3" xfId="16682"/>
    <cellStyle name="Note 2 4 3 6 2 2 4" xfId="27044"/>
    <cellStyle name="Note 2 4 3 6 2 2 5" xfId="24521"/>
    <cellStyle name="Note 2 4 3 6 2 3" xfId="5847"/>
    <cellStyle name="Note 2 4 3 6 2 3 2" xfId="11737"/>
    <cellStyle name="Note 2 4 3 6 2 3 2 2" xfId="23676"/>
    <cellStyle name="Note 2 4 3 6 2 3 2 3" xfId="32728"/>
    <cellStyle name="Note 2 4 3 6 2 3 2 4" xfId="36626"/>
    <cellStyle name="Note 2 4 3 6 2 3 3" xfId="17786"/>
    <cellStyle name="Note 2 4 3 6 2 3 4" xfId="28148"/>
    <cellStyle name="Note 2 4 3 6 2 3 5" xfId="33338"/>
    <cellStyle name="Note 2 4 3 6 2 4" xfId="8157"/>
    <cellStyle name="Note 2 4 3 6 2 4 2" xfId="20096"/>
    <cellStyle name="Note 2 4 3 6 2 4 3" xfId="29802"/>
    <cellStyle name="Note 2 4 3 6 2 4 4" xfId="34346"/>
    <cellStyle name="Note 2 4 3 6 2 5" xfId="14206"/>
    <cellStyle name="Note 2 4 3 6 2 6" xfId="25224"/>
    <cellStyle name="Note 2 4 3 6 2 7" xfId="25907"/>
    <cellStyle name="Note 2 4 3 6 3" xfId="2516"/>
    <cellStyle name="Note 2 4 3 6 3 2" xfId="4992"/>
    <cellStyle name="Note 2 4 3 6 3 2 2" xfId="10882"/>
    <cellStyle name="Note 2 4 3 6 3 2 2 2" xfId="22821"/>
    <cellStyle name="Note 2 4 3 6 3 2 2 3" xfId="31873"/>
    <cellStyle name="Note 2 4 3 6 3 2 2 4" xfId="35771"/>
    <cellStyle name="Note 2 4 3 6 3 2 3" xfId="16931"/>
    <cellStyle name="Note 2 4 3 6 3 2 4" xfId="27293"/>
    <cellStyle name="Note 2 4 3 6 3 2 5" xfId="25784"/>
    <cellStyle name="Note 2 4 3 6 3 3" xfId="6096"/>
    <cellStyle name="Note 2 4 3 6 3 3 2" xfId="11986"/>
    <cellStyle name="Note 2 4 3 6 3 3 2 2" xfId="23925"/>
    <cellStyle name="Note 2 4 3 6 3 3 2 3" xfId="32977"/>
    <cellStyle name="Note 2 4 3 6 3 3 2 4" xfId="36875"/>
    <cellStyle name="Note 2 4 3 6 3 3 3" xfId="18035"/>
    <cellStyle name="Note 2 4 3 6 3 3 4" xfId="28397"/>
    <cellStyle name="Note 2 4 3 6 3 3 5" xfId="33587"/>
    <cellStyle name="Note 2 4 3 6 3 4" xfId="8406"/>
    <cellStyle name="Note 2 4 3 6 3 4 2" xfId="20345"/>
    <cellStyle name="Note 2 4 3 6 3 4 3" xfId="30051"/>
    <cellStyle name="Note 2 4 3 6 3 4 4" xfId="34595"/>
    <cellStyle name="Note 2 4 3 6 3 5" xfId="14455"/>
    <cellStyle name="Note 2 4 3 6 3 6" xfId="25473"/>
    <cellStyle name="Note 2 4 3 6 3 7" xfId="26287"/>
    <cellStyle name="Note 2 4 3 6 4" xfId="4137"/>
    <cellStyle name="Note 2 4 3 6 4 2" xfId="10027"/>
    <cellStyle name="Note 2 4 3 6 4 2 2" xfId="21966"/>
    <cellStyle name="Note 2 4 3 6 4 2 3" xfId="31033"/>
    <cellStyle name="Note 2 4 3 6 4 2 4" xfId="34931"/>
    <cellStyle name="Note 2 4 3 6 4 3" xfId="16076"/>
    <cellStyle name="Note 2 4 3 6 4 4" xfId="26453"/>
    <cellStyle name="Note 2 4 3 6 4 5" xfId="28666"/>
    <cellStyle name="Note 2 4 3 6 5" xfId="5256"/>
    <cellStyle name="Note 2 4 3 6 5 2" xfId="11146"/>
    <cellStyle name="Note 2 4 3 6 5 2 2" xfId="23085"/>
    <cellStyle name="Note 2 4 3 6 5 2 3" xfId="32137"/>
    <cellStyle name="Note 2 4 3 6 5 2 4" xfId="36035"/>
    <cellStyle name="Note 2 4 3 6 5 3" xfId="17195"/>
    <cellStyle name="Note 2 4 3 6 5 4" xfId="27557"/>
    <cellStyle name="Note 2 4 3 6 5 5" xfId="24054"/>
    <cellStyle name="Note 2 4 3 6 6" xfId="13600"/>
    <cellStyle name="Note 2 4 3 7" xfId="2197"/>
    <cellStyle name="Note 2 4 3 7 2" xfId="4673"/>
    <cellStyle name="Note 2 4 3 7 2 2" xfId="10563"/>
    <cellStyle name="Note 2 4 3 7 2 2 2" xfId="22502"/>
    <cellStyle name="Note 2 4 3 7 2 2 3" xfId="31554"/>
    <cellStyle name="Note 2 4 3 7 2 2 4" xfId="35452"/>
    <cellStyle name="Note 2 4 3 7 2 3" xfId="16612"/>
    <cellStyle name="Note 2 4 3 7 2 4" xfId="26974"/>
    <cellStyle name="Note 2 4 3 7 2 5" xfId="24137"/>
    <cellStyle name="Note 2 4 3 7 3" xfId="5777"/>
    <cellStyle name="Note 2 4 3 7 3 2" xfId="11667"/>
    <cellStyle name="Note 2 4 3 7 3 2 2" xfId="23606"/>
    <cellStyle name="Note 2 4 3 7 3 2 3" xfId="32658"/>
    <cellStyle name="Note 2 4 3 7 3 2 4" xfId="36556"/>
    <cellStyle name="Note 2 4 3 7 3 3" xfId="17716"/>
    <cellStyle name="Note 2 4 3 7 3 4" xfId="28078"/>
    <cellStyle name="Note 2 4 3 7 3 5" xfId="33268"/>
    <cellStyle name="Note 2 4 3 7 4" xfId="8087"/>
    <cellStyle name="Note 2 4 3 7 4 2" xfId="20026"/>
    <cellStyle name="Note 2 4 3 7 4 3" xfId="29732"/>
    <cellStyle name="Note 2 4 3 7 4 4" xfId="34276"/>
    <cellStyle name="Note 2 4 3 7 5" xfId="14136"/>
    <cellStyle name="Note 2 4 3 7 6" xfId="25154"/>
    <cellStyle name="Note 2 4 3 7 7" xfId="25643"/>
    <cellStyle name="Note 2 4 3 8" xfId="2428"/>
    <cellStyle name="Note 2 4 3 8 2" xfId="4904"/>
    <cellStyle name="Note 2 4 3 8 2 2" xfId="10794"/>
    <cellStyle name="Note 2 4 3 8 2 2 2" xfId="22733"/>
    <cellStyle name="Note 2 4 3 8 2 2 3" xfId="31785"/>
    <cellStyle name="Note 2 4 3 8 2 2 4" xfId="35683"/>
    <cellStyle name="Note 2 4 3 8 2 3" xfId="16843"/>
    <cellStyle name="Note 2 4 3 8 2 4" xfId="27205"/>
    <cellStyle name="Note 2 4 3 8 2 5" xfId="30493"/>
    <cellStyle name="Note 2 4 3 8 3" xfId="6008"/>
    <cellStyle name="Note 2 4 3 8 3 2" xfId="11898"/>
    <cellStyle name="Note 2 4 3 8 3 2 2" xfId="23837"/>
    <cellStyle name="Note 2 4 3 8 3 2 3" xfId="32889"/>
    <cellStyle name="Note 2 4 3 8 3 2 4" xfId="36787"/>
    <cellStyle name="Note 2 4 3 8 3 3" xfId="17947"/>
    <cellStyle name="Note 2 4 3 8 3 4" xfId="28309"/>
    <cellStyle name="Note 2 4 3 8 3 5" xfId="33499"/>
    <cellStyle name="Note 2 4 3 8 4" xfId="8318"/>
    <cellStyle name="Note 2 4 3 8 4 2" xfId="20257"/>
    <cellStyle name="Note 2 4 3 8 4 3" xfId="29963"/>
    <cellStyle name="Note 2 4 3 8 4 4" xfId="34507"/>
    <cellStyle name="Note 2 4 3 8 5" xfId="14367"/>
    <cellStyle name="Note 2 4 3 8 6" xfId="25385"/>
    <cellStyle name="Note 2 4 3 8 7" xfId="24400"/>
    <cellStyle name="Note 2 4 3 9" xfId="2066"/>
    <cellStyle name="Note 2 4 3 9 2" xfId="4542"/>
    <cellStyle name="Note 2 4 3 9 2 2" xfId="10432"/>
    <cellStyle name="Note 2 4 3 9 2 2 2" xfId="22371"/>
    <cellStyle name="Note 2 4 3 9 2 2 3" xfId="31423"/>
    <cellStyle name="Note 2 4 3 9 2 2 4" xfId="35321"/>
    <cellStyle name="Note 2 4 3 9 2 3" xfId="16481"/>
    <cellStyle name="Note 2 4 3 9 2 4" xfId="26843"/>
    <cellStyle name="Note 2 4 3 9 2 5" xfId="29129"/>
    <cellStyle name="Note 2 4 3 9 3" xfId="5646"/>
    <cellStyle name="Note 2 4 3 9 3 2" xfId="11536"/>
    <cellStyle name="Note 2 4 3 9 3 2 2" xfId="23475"/>
    <cellStyle name="Note 2 4 3 9 3 2 3" xfId="32527"/>
    <cellStyle name="Note 2 4 3 9 3 2 4" xfId="36425"/>
    <cellStyle name="Note 2 4 3 9 3 3" xfId="17585"/>
    <cellStyle name="Note 2 4 3 9 3 4" xfId="27947"/>
    <cellStyle name="Note 2 4 3 9 3 5" xfId="33137"/>
    <cellStyle name="Note 2 4 3 9 4" xfId="7956"/>
    <cellStyle name="Note 2 4 3 9 4 2" xfId="19895"/>
    <cellStyle name="Note 2 4 3 9 4 3" xfId="29601"/>
    <cellStyle name="Note 2 4 3 9 4 4" xfId="34145"/>
    <cellStyle name="Note 2 4 3 9 5" xfId="14005"/>
    <cellStyle name="Note 2 4 3 9 6" xfId="25023"/>
    <cellStyle name="Note 2 4 3 9 7" xfId="24694"/>
    <cellStyle name="Note 2 4 4" xfId="172"/>
    <cellStyle name="Note 2 4 4 10" xfId="2722"/>
    <cellStyle name="Note 2 4 4 10 2" xfId="8612"/>
    <cellStyle name="Note 2 4 4 10 2 2" xfId="20551"/>
    <cellStyle name="Note 2 4 4 10 2 3" xfId="30211"/>
    <cellStyle name="Note 2 4 4 10 2 4" xfId="34718"/>
    <cellStyle name="Note 2 4 4 10 3" xfId="14661"/>
    <cellStyle name="Note 2 4 4 10 4" xfId="25631"/>
    <cellStyle name="Note 2 4 4 10 5" xfId="25962"/>
    <cellStyle name="Note 2 4 4 11" xfId="6304"/>
    <cellStyle name="Note 2 4 4 11 2" xfId="18243"/>
    <cellStyle name="Note 2 4 4 11 3" xfId="28557"/>
    <cellStyle name="Note 2 4 4 11 4" xfId="33710"/>
    <cellStyle name="Note 2 4 4 2" xfId="286"/>
    <cellStyle name="Note 2 4 4 2 2" xfId="762"/>
    <cellStyle name="Note 2 4 4 2 2 10" xfId="24276"/>
    <cellStyle name="Note 2 4 4 2 2 11" xfId="24730"/>
    <cellStyle name="Note 2 4 4 2 2 2" xfId="1670"/>
    <cellStyle name="Note 2 4 4 2 2 2 2" xfId="2276"/>
    <cellStyle name="Note 2 4 4 2 2 2 2 2" xfId="4752"/>
    <cellStyle name="Note 2 4 4 2 2 2 2 2 2" xfId="10642"/>
    <cellStyle name="Note 2 4 4 2 2 2 2 2 2 2" xfId="22581"/>
    <cellStyle name="Note 2 4 4 2 2 2 2 2 2 3" xfId="31633"/>
    <cellStyle name="Note 2 4 4 2 2 2 2 2 2 4" xfId="35531"/>
    <cellStyle name="Note 2 4 4 2 2 2 2 2 3" xfId="16691"/>
    <cellStyle name="Note 2 4 4 2 2 2 2 2 4" xfId="27053"/>
    <cellStyle name="Note 2 4 4 2 2 2 2 2 5" xfId="24091"/>
    <cellStyle name="Note 2 4 4 2 2 2 2 3" xfId="5856"/>
    <cellStyle name="Note 2 4 4 2 2 2 2 3 2" xfId="11746"/>
    <cellStyle name="Note 2 4 4 2 2 2 2 3 2 2" xfId="23685"/>
    <cellStyle name="Note 2 4 4 2 2 2 2 3 2 3" xfId="32737"/>
    <cellStyle name="Note 2 4 4 2 2 2 2 3 2 4" xfId="36635"/>
    <cellStyle name="Note 2 4 4 2 2 2 2 3 3" xfId="17795"/>
    <cellStyle name="Note 2 4 4 2 2 2 2 3 4" xfId="28157"/>
    <cellStyle name="Note 2 4 4 2 2 2 2 3 5" xfId="33347"/>
    <cellStyle name="Note 2 4 4 2 2 2 2 4" xfId="8166"/>
    <cellStyle name="Note 2 4 4 2 2 2 2 4 2" xfId="20105"/>
    <cellStyle name="Note 2 4 4 2 2 2 2 4 3" xfId="29811"/>
    <cellStyle name="Note 2 4 4 2 2 2 2 4 4" xfId="34355"/>
    <cellStyle name="Note 2 4 4 2 2 2 2 5" xfId="14215"/>
    <cellStyle name="Note 2 4 4 2 2 2 2 6" xfId="25233"/>
    <cellStyle name="Note 2 4 4 2 2 2 2 7" xfId="30172"/>
    <cellStyle name="Note 2 4 4 2 2 2 3" xfId="2525"/>
    <cellStyle name="Note 2 4 4 2 2 2 3 2" xfId="5001"/>
    <cellStyle name="Note 2 4 4 2 2 2 3 2 2" xfId="10891"/>
    <cellStyle name="Note 2 4 4 2 2 2 3 2 2 2" xfId="22830"/>
    <cellStyle name="Note 2 4 4 2 2 2 3 2 2 3" xfId="31882"/>
    <cellStyle name="Note 2 4 4 2 2 2 3 2 2 4" xfId="35780"/>
    <cellStyle name="Note 2 4 4 2 2 2 3 2 3" xfId="16940"/>
    <cellStyle name="Note 2 4 4 2 2 2 3 2 4" xfId="27302"/>
    <cellStyle name="Note 2 4 4 2 2 2 3 2 5" xfId="30720"/>
    <cellStyle name="Note 2 4 4 2 2 2 3 3" xfId="6105"/>
    <cellStyle name="Note 2 4 4 2 2 2 3 3 2" xfId="11995"/>
    <cellStyle name="Note 2 4 4 2 2 2 3 3 2 2" xfId="23934"/>
    <cellStyle name="Note 2 4 4 2 2 2 3 3 2 3" xfId="32986"/>
    <cellStyle name="Note 2 4 4 2 2 2 3 3 2 4" xfId="36884"/>
    <cellStyle name="Note 2 4 4 2 2 2 3 3 3" xfId="18044"/>
    <cellStyle name="Note 2 4 4 2 2 2 3 3 4" xfId="28406"/>
    <cellStyle name="Note 2 4 4 2 2 2 3 3 5" xfId="33596"/>
    <cellStyle name="Note 2 4 4 2 2 2 3 4" xfId="8415"/>
    <cellStyle name="Note 2 4 4 2 2 2 3 4 2" xfId="20354"/>
    <cellStyle name="Note 2 4 4 2 2 2 3 4 3" xfId="30060"/>
    <cellStyle name="Note 2 4 4 2 2 2 3 4 4" xfId="34604"/>
    <cellStyle name="Note 2 4 4 2 2 2 3 5" xfId="14464"/>
    <cellStyle name="Note 2 4 4 2 2 2 3 6" xfId="25482"/>
    <cellStyle name="Note 2 4 4 2 2 2 3 7" xfId="24227"/>
    <cellStyle name="Note 2 4 4 2 2 2 4" xfId="4146"/>
    <cellStyle name="Note 2 4 4 2 2 2 4 2" xfId="10036"/>
    <cellStyle name="Note 2 4 4 2 2 2 4 2 2" xfId="21975"/>
    <cellStyle name="Note 2 4 4 2 2 2 4 2 3" xfId="31042"/>
    <cellStyle name="Note 2 4 4 2 2 2 4 2 4" xfId="34940"/>
    <cellStyle name="Note 2 4 4 2 2 2 4 3" xfId="16085"/>
    <cellStyle name="Note 2 4 4 2 2 2 4 4" xfId="26462"/>
    <cellStyle name="Note 2 4 4 2 2 2 4 5" xfId="25980"/>
    <cellStyle name="Note 2 4 4 2 2 2 5" xfId="5265"/>
    <cellStyle name="Note 2 4 4 2 2 2 5 2" xfId="11155"/>
    <cellStyle name="Note 2 4 4 2 2 2 5 2 2" xfId="23094"/>
    <cellStyle name="Note 2 4 4 2 2 2 5 2 3" xfId="32146"/>
    <cellStyle name="Note 2 4 4 2 2 2 5 2 4" xfId="36044"/>
    <cellStyle name="Note 2 4 4 2 2 2 5 3" xfId="17204"/>
    <cellStyle name="Note 2 4 4 2 2 2 5 4" xfId="27566"/>
    <cellStyle name="Note 2 4 4 2 2 2 5 5" xfId="30626"/>
    <cellStyle name="Note 2 4 4 2 2 2 6" xfId="13609"/>
    <cellStyle name="Note 2 4 4 2 2 3" xfId="1982"/>
    <cellStyle name="Note 2 4 4 2 2 3 2" xfId="4458"/>
    <cellStyle name="Note 2 4 4 2 2 3 2 2" xfId="10348"/>
    <cellStyle name="Note 2 4 4 2 2 3 2 2 2" xfId="22287"/>
    <cellStyle name="Note 2 4 4 2 2 3 2 2 3" xfId="31340"/>
    <cellStyle name="Note 2 4 4 2 2 3 2 2 4" xfId="35238"/>
    <cellStyle name="Note 2 4 4 2 2 3 2 3" xfId="16397"/>
    <cellStyle name="Note 2 4 4 2 2 3 2 4" xfId="26760"/>
    <cellStyle name="Note 2 4 4 2 2 3 2 5" xfId="26209"/>
    <cellStyle name="Note 2 4 4 2 2 3 3" xfId="5563"/>
    <cellStyle name="Note 2 4 4 2 2 3 3 2" xfId="11453"/>
    <cellStyle name="Note 2 4 4 2 2 3 3 2 2" xfId="23392"/>
    <cellStyle name="Note 2 4 4 2 2 3 3 2 3" xfId="32444"/>
    <cellStyle name="Note 2 4 4 2 2 3 3 2 4" xfId="36342"/>
    <cellStyle name="Note 2 4 4 2 2 3 3 3" xfId="17502"/>
    <cellStyle name="Note 2 4 4 2 2 3 3 4" xfId="27864"/>
    <cellStyle name="Note 2 4 4 2 2 3 3 5" xfId="24419"/>
    <cellStyle name="Note 2 4 4 2 2 3 4" xfId="7872"/>
    <cellStyle name="Note 2 4 4 2 2 3 4 2" xfId="19811"/>
    <cellStyle name="Note 2 4 4 2 2 3 4 3" xfId="29518"/>
    <cellStyle name="Note 2 4 4 2 2 3 4 4" xfId="34062"/>
    <cellStyle name="Note 2 4 4 2 2 3 5" xfId="13921"/>
    <cellStyle name="Note 2 4 4 2 2 3 6" xfId="24940"/>
    <cellStyle name="Note 2 4 4 2 2 3 7" xfId="30553"/>
    <cellStyle name="Note 2 4 4 2 2 4" xfId="2017"/>
    <cellStyle name="Note 2 4 4 2 2 4 2" xfId="4493"/>
    <cellStyle name="Note 2 4 4 2 2 4 2 2" xfId="10383"/>
    <cellStyle name="Note 2 4 4 2 2 4 2 2 2" xfId="22322"/>
    <cellStyle name="Note 2 4 4 2 2 4 2 2 3" xfId="31375"/>
    <cellStyle name="Note 2 4 4 2 2 4 2 2 4" xfId="35273"/>
    <cellStyle name="Note 2 4 4 2 2 4 2 3" xfId="16432"/>
    <cellStyle name="Note 2 4 4 2 2 4 2 4" xfId="26795"/>
    <cellStyle name="Note 2 4 4 2 2 4 2 5" xfId="28756"/>
    <cellStyle name="Note 2 4 4 2 2 4 3" xfId="5598"/>
    <cellStyle name="Note 2 4 4 2 2 4 3 2" xfId="11488"/>
    <cellStyle name="Note 2 4 4 2 2 4 3 2 2" xfId="23427"/>
    <cellStyle name="Note 2 4 4 2 2 4 3 2 3" xfId="32479"/>
    <cellStyle name="Note 2 4 4 2 2 4 3 2 4" xfId="36377"/>
    <cellStyle name="Note 2 4 4 2 2 4 3 3" xfId="17537"/>
    <cellStyle name="Note 2 4 4 2 2 4 3 4" xfId="27899"/>
    <cellStyle name="Note 2 4 4 2 2 4 3 5" xfId="33089"/>
    <cellStyle name="Note 2 4 4 2 2 4 4" xfId="7907"/>
    <cellStyle name="Note 2 4 4 2 2 4 4 2" xfId="19846"/>
    <cellStyle name="Note 2 4 4 2 2 4 4 3" xfId="29553"/>
    <cellStyle name="Note 2 4 4 2 2 4 4 4" xfId="34097"/>
    <cellStyle name="Note 2 4 4 2 2 4 5" xfId="13956"/>
    <cellStyle name="Note 2 4 4 2 2 4 6" xfId="24975"/>
    <cellStyle name="Note 2 4 4 2 2 4 7" xfId="26353"/>
    <cellStyle name="Note 2 4 4 2 2 5" xfId="2028"/>
    <cellStyle name="Note 2 4 4 2 2 5 2" xfId="4504"/>
    <cellStyle name="Note 2 4 4 2 2 5 2 2" xfId="10394"/>
    <cellStyle name="Note 2 4 4 2 2 5 2 2 2" xfId="22333"/>
    <cellStyle name="Note 2 4 4 2 2 5 2 2 3" xfId="31386"/>
    <cellStyle name="Note 2 4 4 2 2 5 2 2 4" xfId="35284"/>
    <cellStyle name="Note 2 4 4 2 2 5 2 3" xfId="16443"/>
    <cellStyle name="Note 2 4 4 2 2 5 2 4" xfId="26806"/>
    <cellStyle name="Note 2 4 4 2 2 5 2 5" xfId="29131"/>
    <cellStyle name="Note 2 4 4 2 2 5 3" xfId="5609"/>
    <cellStyle name="Note 2 4 4 2 2 5 3 2" xfId="11499"/>
    <cellStyle name="Note 2 4 4 2 2 5 3 2 2" xfId="23438"/>
    <cellStyle name="Note 2 4 4 2 2 5 3 2 3" xfId="32490"/>
    <cellStyle name="Note 2 4 4 2 2 5 3 2 4" xfId="36388"/>
    <cellStyle name="Note 2 4 4 2 2 5 3 3" xfId="17548"/>
    <cellStyle name="Note 2 4 4 2 2 5 3 4" xfId="27910"/>
    <cellStyle name="Note 2 4 4 2 2 5 3 5" xfId="33100"/>
    <cellStyle name="Note 2 4 4 2 2 5 4" xfId="7918"/>
    <cellStyle name="Note 2 4 4 2 2 5 4 2" xfId="19857"/>
    <cellStyle name="Note 2 4 4 2 2 5 4 3" xfId="29564"/>
    <cellStyle name="Note 2 4 4 2 2 5 4 4" xfId="34108"/>
    <cellStyle name="Note 2 4 4 2 2 5 5" xfId="13967"/>
    <cellStyle name="Note 2 4 4 2 2 5 6" xfId="24986"/>
    <cellStyle name="Note 2 4 4 2 2 5 7" xfId="24692"/>
    <cellStyle name="Note 2 4 4 2 2 6" xfId="3239"/>
    <cellStyle name="Note 2 4 4 2 2 6 2" xfId="9129"/>
    <cellStyle name="Note 2 4 4 2 2 6 2 2" xfId="21068"/>
    <cellStyle name="Note 2 4 4 2 2 6 2 3" xfId="30508"/>
    <cellStyle name="Note 2 4 4 2 2 6 2 4" xfId="34821"/>
    <cellStyle name="Note 2 4 4 2 2 6 3" xfId="15178"/>
    <cellStyle name="Note 2 4 4 2 2 6 4" xfId="25928"/>
    <cellStyle name="Note 2 4 4 2 2 6 5" xfId="25726"/>
    <cellStyle name="Note 2 4 4 2 2 7" xfId="5146"/>
    <cellStyle name="Note 2 4 4 2 2 7 2" xfId="11036"/>
    <cellStyle name="Note 2 4 4 2 2 7 2 2" xfId="22975"/>
    <cellStyle name="Note 2 4 4 2 2 7 2 3" xfId="32027"/>
    <cellStyle name="Note 2 4 4 2 2 7 2 4" xfId="35925"/>
    <cellStyle name="Note 2 4 4 2 2 7 3" xfId="17085"/>
    <cellStyle name="Note 2 4 4 2 2 7 4" xfId="27447"/>
    <cellStyle name="Note 2 4 4 2 2 7 5" xfId="24473"/>
    <cellStyle name="Note 2 4 4 2 2 8" xfId="6821"/>
    <cellStyle name="Note 2 4 4 2 2 8 2" xfId="18760"/>
    <cellStyle name="Note 2 4 4 2 2 8 3" xfId="28857"/>
    <cellStyle name="Note 2 4 4 2 2 8 4" xfId="33813"/>
    <cellStyle name="Note 2 4 4 2 2 9" xfId="12702"/>
    <cellStyle name="Note 2 4 4 2 3" xfId="1669"/>
    <cellStyle name="Note 2 4 4 2 3 2" xfId="2275"/>
    <cellStyle name="Note 2 4 4 2 3 2 2" xfId="4751"/>
    <cellStyle name="Note 2 4 4 2 3 2 2 2" xfId="10641"/>
    <cellStyle name="Note 2 4 4 2 3 2 2 2 2" xfId="22580"/>
    <cellStyle name="Note 2 4 4 2 3 2 2 2 3" xfId="31632"/>
    <cellStyle name="Note 2 4 4 2 3 2 2 2 4" xfId="35530"/>
    <cellStyle name="Note 2 4 4 2 3 2 2 3" xfId="16690"/>
    <cellStyle name="Note 2 4 4 2 3 2 2 4" xfId="27052"/>
    <cellStyle name="Note 2 4 4 2 3 2 2 5" xfId="24339"/>
    <cellStyle name="Note 2 4 4 2 3 2 3" xfId="5855"/>
    <cellStyle name="Note 2 4 4 2 3 2 3 2" xfId="11745"/>
    <cellStyle name="Note 2 4 4 2 3 2 3 2 2" xfId="23684"/>
    <cellStyle name="Note 2 4 4 2 3 2 3 2 3" xfId="32736"/>
    <cellStyle name="Note 2 4 4 2 3 2 3 2 4" xfId="36634"/>
    <cellStyle name="Note 2 4 4 2 3 2 3 3" xfId="17794"/>
    <cellStyle name="Note 2 4 4 2 3 2 3 4" xfId="28156"/>
    <cellStyle name="Note 2 4 4 2 3 2 3 5" xfId="33346"/>
    <cellStyle name="Note 2 4 4 2 3 2 4" xfId="8165"/>
    <cellStyle name="Note 2 4 4 2 3 2 4 2" xfId="20104"/>
    <cellStyle name="Note 2 4 4 2 3 2 4 3" xfId="29810"/>
    <cellStyle name="Note 2 4 4 2 3 2 4 4" xfId="34354"/>
    <cellStyle name="Note 2 4 4 2 3 2 5" xfId="14214"/>
    <cellStyle name="Note 2 4 4 2 3 2 6" xfId="25232"/>
    <cellStyle name="Note 2 4 4 2 3 2 7" xfId="28518"/>
    <cellStyle name="Note 2 4 4 2 3 3" xfId="2524"/>
    <cellStyle name="Note 2 4 4 2 3 3 2" xfId="5000"/>
    <cellStyle name="Note 2 4 4 2 3 3 2 2" xfId="10890"/>
    <cellStyle name="Note 2 4 4 2 3 3 2 2 2" xfId="22829"/>
    <cellStyle name="Note 2 4 4 2 3 3 2 2 3" xfId="31881"/>
    <cellStyle name="Note 2 4 4 2 3 3 2 2 4" xfId="35779"/>
    <cellStyle name="Note 2 4 4 2 3 3 2 3" xfId="16939"/>
    <cellStyle name="Note 2 4 4 2 3 3 2 4" xfId="27301"/>
    <cellStyle name="Note 2 4 4 2 3 3 2 5" xfId="29071"/>
    <cellStyle name="Note 2 4 4 2 3 3 3" xfId="6104"/>
    <cellStyle name="Note 2 4 4 2 3 3 3 2" xfId="11994"/>
    <cellStyle name="Note 2 4 4 2 3 3 3 2 2" xfId="23933"/>
    <cellStyle name="Note 2 4 4 2 3 3 3 2 3" xfId="32985"/>
    <cellStyle name="Note 2 4 4 2 3 3 3 2 4" xfId="36883"/>
    <cellStyle name="Note 2 4 4 2 3 3 3 3" xfId="18043"/>
    <cellStyle name="Note 2 4 4 2 3 3 3 4" xfId="28405"/>
    <cellStyle name="Note 2 4 4 2 3 3 3 5" xfId="33595"/>
    <cellStyle name="Note 2 4 4 2 3 3 4" xfId="8414"/>
    <cellStyle name="Note 2 4 4 2 3 3 4 2" xfId="20353"/>
    <cellStyle name="Note 2 4 4 2 3 3 4 3" xfId="30059"/>
    <cellStyle name="Note 2 4 4 2 3 3 4 4" xfId="34603"/>
    <cellStyle name="Note 2 4 4 2 3 3 5" xfId="14463"/>
    <cellStyle name="Note 2 4 4 2 3 3 6" xfId="25481"/>
    <cellStyle name="Note 2 4 4 2 3 3 7" xfId="24636"/>
    <cellStyle name="Note 2 4 4 2 3 4" xfId="4145"/>
    <cellStyle name="Note 2 4 4 2 3 4 2" xfId="10035"/>
    <cellStyle name="Note 2 4 4 2 3 4 2 2" xfId="21974"/>
    <cellStyle name="Note 2 4 4 2 3 4 2 3" xfId="31041"/>
    <cellStyle name="Note 2 4 4 2 3 4 2 4" xfId="34939"/>
    <cellStyle name="Note 2 4 4 2 3 4 3" xfId="16084"/>
    <cellStyle name="Note 2 4 4 2 3 4 4" xfId="26461"/>
    <cellStyle name="Note 2 4 4 2 3 4 5" xfId="30559"/>
    <cellStyle name="Note 2 4 4 2 3 5" xfId="5264"/>
    <cellStyle name="Note 2 4 4 2 3 5 2" xfId="11154"/>
    <cellStyle name="Note 2 4 4 2 3 5 2 2" xfId="23093"/>
    <cellStyle name="Note 2 4 4 2 3 5 2 3" xfId="32145"/>
    <cellStyle name="Note 2 4 4 2 3 5 2 4" xfId="36043"/>
    <cellStyle name="Note 2 4 4 2 3 5 3" xfId="17203"/>
    <cellStyle name="Note 2 4 4 2 3 5 4" xfId="27565"/>
    <cellStyle name="Note 2 4 4 2 3 5 5" xfId="28977"/>
    <cellStyle name="Note 2 4 4 2 3 6" xfId="13608"/>
    <cellStyle name="Note 2 4 4 2 4" xfId="1948"/>
    <cellStyle name="Note 2 4 4 2 4 2" xfId="4424"/>
    <cellStyle name="Note 2 4 4 2 4 2 2" xfId="10314"/>
    <cellStyle name="Note 2 4 4 2 4 2 2 2" xfId="22253"/>
    <cellStyle name="Note 2 4 4 2 4 2 2 3" xfId="31306"/>
    <cellStyle name="Note 2 4 4 2 4 2 2 4" xfId="35204"/>
    <cellStyle name="Note 2 4 4 2 4 2 3" xfId="16363"/>
    <cellStyle name="Note 2 4 4 2 4 2 4" xfId="26726"/>
    <cellStyle name="Note 2 4 4 2 4 2 5" xfId="29141"/>
    <cellStyle name="Note 2 4 4 2 4 3" xfId="5529"/>
    <cellStyle name="Note 2 4 4 2 4 3 2" xfId="11419"/>
    <cellStyle name="Note 2 4 4 2 4 3 2 2" xfId="23358"/>
    <cellStyle name="Note 2 4 4 2 4 3 2 3" xfId="32410"/>
    <cellStyle name="Note 2 4 4 2 4 3 2 4" xfId="36308"/>
    <cellStyle name="Note 2 4 4 2 4 3 3" xfId="17468"/>
    <cellStyle name="Note 2 4 4 2 4 3 4" xfId="27830"/>
    <cellStyle name="Note 2 4 4 2 4 3 5" xfId="30251"/>
    <cellStyle name="Note 2 4 4 2 4 4" xfId="7838"/>
    <cellStyle name="Note 2 4 4 2 4 4 2" xfId="19777"/>
    <cellStyle name="Note 2 4 4 2 4 4 3" xfId="29484"/>
    <cellStyle name="Note 2 4 4 2 4 4 4" xfId="34028"/>
    <cellStyle name="Note 2 4 4 2 4 5" xfId="13887"/>
    <cellStyle name="Note 2 4 4 2 4 6" xfId="24906"/>
    <cellStyle name="Note 2 4 4 2 4 7" xfId="24706"/>
    <cellStyle name="Note 2 4 4 2 5" xfId="2397"/>
    <cellStyle name="Note 2 4 4 2 5 2" xfId="4873"/>
    <cellStyle name="Note 2 4 4 2 5 2 2" xfId="10763"/>
    <cellStyle name="Note 2 4 4 2 5 2 2 2" xfId="22702"/>
    <cellStyle name="Note 2 4 4 2 5 2 2 3" xfId="31754"/>
    <cellStyle name="Note 2 4 4 2 5 2 2 4" xfId="35652"/>
    <cellStyle name="Note 2 4 4 2 5 2 3" xfId="16812"/>
    <cellStyle name="Note 2 4 4 2 5 2 4" xfId="27174"/>
    <cellStyle name="Note 2 4 4 2 5 2 5" xfId="30437"/>
    <cellStyle name="Note 2 4 4 2 5 3" xfId="5977"/>
    <cellStyle name="Note 2 4 4 2 5 3 2" xfId="11867"/>
    <cellStyle name="Note 2 4 4 2 5 3 2 2" xfId="23806"/>
    <cellStyle name="Note 2 4 4 2 5 3 2 3" xfId="32858"/>
    <cellStyle name="Note 2 4 4 2 5 3 2 4" xfId="36756"/>
    <cellStyle name="Note 2 4 4 2 5 3 3" xfId="17916"/>
    <cellStyle name="Note 2 4 4 2 5 3 4" xfId="28278"/>
    <cellStyle name="Note 2 4 4 2 5 3 5" xfId="33468"/>
    <cellStyle name="Note 2 4 4 2 5 4" xfId="8287"/>
    <cellStyle name="Note 2 4 4 2 5 4 2" xfId="20226"/>
    <cellStyle name="Note 2 4 4 2 5 4 3" xfId="29932"/>
    <cellStyle name="Note 2 4 4 2 5 4 4" xfId="34476"/>
    <cellStyle name="Note 2 4 4 2 5 5" xfId="14336"/>
    <cellStyle name="Note 2 4 4 2 5 6" xfId="25354"/>
    <cellStyle name="Note 2 4 4 2 5 7" xfId="24165"/>
    <cellStyle name="Note 2 4 4 2 6" xfId="1888"/>
    <cellStyle name="Note 2 4 4 2 6 2" xfId="4364"/>
    <cellStyle name="Note 2 4 4 2 6 2 2" xfId="10254"/>
    <cellStyle name="Note 2 4 4 2 6 2 2 2" xfId="22193"/>
    <cellStyle name="Note 2 4 4 2 6 2 2 3" xfId="31246"/>
    <cellStyle name="Note 2 4 4 2 6 2 2 4" xfId="35144"/>
    <cellStyle name="Note 2 4 4 2 6 2 3" xfId="16303"/>
    <cellStyle name="Note 2 4 4 2 6 2 4" xfId="26666"/>
    <cellStyle name="Note 2 4 4 2 6 2 5" xfId="24567"/>
    <cellStyle name="Note 2 4 4 2 6 3" xfId="5469"/>
    <cellStyle name="Note 2 4 4 2 6 3 2" xfId="11359"/>
    <cellStyle name="Note 2 4 4 2 6 3 2 2" xfId="23298"/>
    <cellStyle name="Note 2 4 4 2 6 3 2 3" xfId="32350"/>
    <cellStyle name="Note 2 4 4 2 6 3 2 4" xfId="36248"/>
    <cellStyle name="Note 2 4 4 2 6 3 3" xfId="17408"/>
    <cellStyle name="Note 2 4 4 2 6 3 4" xfId="27770"/>
    <cellStyle name="Note 2 4 4 2 6 3 5" xfId="30659"/>
    <cellStyle name="Note 2 4 4 2 6 4" xfId="7778"/>
    <cellStyle name="Note 2 4 4 2 6 4 2" xfId="19717"/>
    <cellStyle name="Note 2 4 4 2 6 4 3" xfId="29424"/>
    <cellStyle name="Note 2 4 4 2 6 4 4" xfId="33968"/>
    <cellStyle name="Note 2 4 4 2 6 5" xfId="13827"/>
    <cellStyle name="Note 2 4 4 2 6 6" xfId="24846"/>
    <cellStyle name="Note 2 4 4 2 6 7" xfId="25885"/>
    <cellStyle name="Note 2 4 4 2 7" xfId="2833"/>
    <cellStyle name="Note 2 4 4 2 7 2" xfId="8723"/>
    <cellStyle name="Note 2 4 4 2 7 2 2" xfId="20662"/>
    <cellStyle name="Note 2 4 4 2 7 2 3" xfId="30268"/>
    <cellStyle name="Note 2 4 4 2 7 2 4" xfId="34742"/>
    <cellStyle name="Note 2 4 4 2 7 3" xfId="14772"/>
    <cellStyle name="Note 2 4 4 2 7 4" xfId="25688"/>
    <cellStyle name="Note 2 4 4 2 7 5" xfId="28809"/>
    <cellStyle name="Note 2 4 4 2 8" xfId="6415"/>
    <cellStyle name="Note 2 4 4 2 8 2" xfId="18354"/>
    <cellStyle name="Note 2 4 4 2 8 3" xfId="28614"/>
    <cellStyle name="Note 2 4 4 2 8 4" xfId="33734"/>
    <cellStyle name="Note 2 4 4 3" xfId="315"/>
    <cellStyle name="Note 2 4 4 3 2" xfId="791"/>
    <cellStyle name="Note 2 4 4 3 2 10" xfId="24300"/>
    <cellStyle name="Note 2 4 4 3 2 11" xfId="24168"/>
    <cellStyle name="Note 2 4 4 3 2 2" xfId="1672"/>
    <cellStyle name="Note 2 4 4 3 2 2 2" xfId="2278"/>
    <cellStyle name="Note 2 4 4 3 2 2 2 2" xfId="4754"/>
    <cellStyle name="Note 2 4 4 3 2 2 2 2 2" xfId="10644"/>
    <cellStyle name="Note 2 4 4 3 2 2 2 2 2 2" xfId="22583"/>
    <cellStyle name="Note 2 4 4 3 2 2 2 2 2 3" xfId="31635"/>
    <cellStyle name="Note 2 4 4 3 2 2 2 2 2 4" xfId="35533"/>
    <cellStyle name="Note 2 4 4 3 2 2 2 2 3" xfId="16693"/>
    <cellStyle name="Note 2 4 4 3 2 2 2 2 4" xfId="27055"/>
    <cellStyle name="Note 2 4 4 3 2 2 2 2 5" xfId="28531"/>
    <cellStyle name="Note 2 4 4 3 2 2 2 3" xfId="5858"/>
    <cellStyle name="Note 2 4 4 3 2 2 2 3 2" xfId="11748"/>
    <cellStyle name="Note 2 4 4 3 2 2 2 3 2 2" xfId="23687"/>
    <cellStyle name="Note 2 4 4 3 2 2 2 3 2 3" xfId="32739"/>
    <cellStyle name="Note 2 4 4 3 2 2 2 3 2 4" xfId="36637"/>
    <cellStyle name="Note 2 4 4 3 2 2 2 3 3" xfId="17797"/>
    <cellStyle name="Note 2 4 4 3 2 2 2 3 4" xfId="28159"/>
    <cellStyle name="Note 2 4 4 3 2 2 2 3 5" xfId="33349"/>
    <cellStyle name="Note 2 4 4 3 2 2 2 4" xfId="8168"/>
    <cellStyle name="Note 2 4 4 3 2 2 2 4 2" xfId="20107"/>
    <cellStyle name="Note 2 4 4 3 2 2 2 4 3" xfId="29813"/>
    <cellStyle name="Note 2 4 4 3 2 2 2 4 4" xfId="34357"/>
    <cellStyle name="Note 2 4 4 3 2 2 2 5" xfId="14217"/>
    <cellStyle name="Note 2 4 4 3 2 2 2 6" xfId="25235"/>
    <cellStyle name="Note 2 4 4 3 2 2 2 7" xfId="29231"/>
    <cellStyle name="Note 2 4 4 3 2 2 3" xfId="2527"/>
    <cellStyle name="Note 2 4 4 3 2 2 3 2" xfId="5003"/>
    <cellStyle name="Note 2 4 4 3 2 2 3 2 2" xfId="10893"/>
    <cellStyle name="Note 2 4 4 3 2 2 3 2 2 2" xfId="22832"/>
    <cellStyle name="Note 2 4 4 3 2 2 3 2 2 3" xfId="31884"/>
    <cellStyle name="Note 2 4 4 3 2 2 3 2 2 4" xfId="35782"/>
    <cellStyle name="Note 2 4 4 3 2 2 3 2 3" xfId="16942"/>
    <cellStyle name="Note 2 4 4 3 2 2 3 2 4" xfId="27304"/>
    <cellStyle name="Note 2 4 4 3 2 2 3 2 5" xfId="24490"/>
    <cellStyle name="Note 2 4 4 3 2 2 3 3" xfId="6107"/>
    <cellStyle name="Note 2 4 4 3 2 2 3 3 2" xfId="11997"/>
    <cellStyle name="Note 2 4 4 3 2 2 3 3 2 2" xfId="23936"/>
    <cellStyle name="Note 2 4 4 3 2 2 3 3 2 3" xfId="32988"/>
    <cellStyle name="Note 2 4 4 3 2 2 3 3 2 4" xfId="36886"/>
    <cellStyle name="Note 2 4 4 3 2 2 3 3 3" xfId="18046"/>
    <cellStyle name="Note 2 4 4 3 2 2 3 3 4" xfId="28408"/>
    <cellStyle name="Note 2 4 4 3 2 2 3 3 5" xfId="33598"/>
    <cellStyle name="Note 2 4 4 3 2 2 3 4" xfId="8417"/>
    <cellStyle name="Note 2 4 4 3 2 2 3 4 2" xfId="20356"/>
    <cellStyle name="Note 2 4 4 3 2 2 3 4 3" xfId="30062"/>
    <cellStyle name="Note 2 4 4 3 2 2 3 4 4" xfId="34606"/>
    <cellStyle name="Note 2 4 4 3 2 2 3 5" xfId="14466"/>
    <cellStyle name="Note 2 4 4 3 2 2 3 6" xfId="25484"/>
    <cellStyle name="Note 2 4 4 3 2 2 3 7" xfId="30332"/>
    <cellStyle name="Note 2 4 4 3 2 2 4" xfId="4148"/>
    <cellStyle name="Note 2 4 4 3 2 2 4 2" xfId="10038"/>
    <cellStyle name="Note 2 4 4 3 2 2 4 2 2" xfId="21977"/>
    <cellStyle name="Note 2 4 4 3 2 2 4 2 3" xfId="31044"/>
    <cellStyle name="Note 2 4 4 3 2 2 4 2 4" xfId="34942"/>
    <cellStyle name="Note 2 4 4 3 2 2 4 3" xfId="16087"/>
    <cellStyle name="Note 2 4 4 3 2 2 4 4" xfId="26464"/>
    <cellStyle name="Note 2 4 4 3 2 2 4 5" xfId="30824"/>
    <cellStyle name="Note 2 4 4 3 2 2 5" xfId="5267"/>
    <cellStyle name="Note 2 4 4 3 2 2 5 2" xfId="11157"/>
    <cellStyle name="Note 2 4 4 3 2 2 5 2 2" xfId="23096"/>
    <cellStyle name="Note 2 4 4 3 2 2 5 2 3" xfId="32148"/>
    <cellStyle name="Note 2 4 4 3 2 2 5 2 4" xfId="36046"/>
    <cellStyle name="Note 2 4 4 3 2 2 5 3" xfId="17206"/>
    <cellStyle name="Note 2 4 4 3 2 2 5 4" xfId="27568"/>
    <cellStyle name="Note 2 4 4 3 2 2 5 5" xfId="29038"/>
    <cellStyle name="Note 2 4 4 3 2 2 6" xfId="13611"/>
    <cellStyle name="Note 2 4 4 3 2 3" xfId="2007"/>
    <cellStyle name="Note 2 4 4 3 2 3 2" xfId="4483"/>
    <cellStyle name="Note 2 4 4 3 2 3 2 2" xfId="10373"/>
    <cellStyle name="Note 2 4 4 3 2 3 2 2 2" xfId="22312"/>
    <cellStyle name="Note 2 4 4 3 2 3 2 2 3" xfId="31365"/>
    <cellStyle name="Note 2 4 4 3 2 3 2 2 4" xfId="35263"/>
    <cellStyle name="Note 2 4 4 3 2 3 2 3" xfId="16422"/>
    <cellStyle name="Note 2 4 4 3 2 3 2 4" xfId="26785"/>
    <cellStyle name="Note 2 4 4 3 2 3 2 5" xfId="24252"/>
    <cellStyle name="Note 2 4 4 3 2 3 3" xfId="5588"/>
    <cellStyle name="Note 2 4 4 3 2 3 3 2" xfId="11478"/>
    <cellStyle name="Note 2 4 4 3 2 3 3 2 2" xfId="23417"/>
    <cellStyle name="Note 2 4 4 3 2 3 3 2 3" xfId="32469"/>
    <cellStyle name="Note 2 4 4 3 2 3 3 2 4" xfId="36367"/>
    <cellStyle name="Note 2 4 4 3 2 3 3 3" xfId="17527"/>
    <cellStyle name="Note 2 4 4 3 2 3 3 4" xfId="27889"/>
    <cellStyle name="Note 2 4 4 3 2 3 3 5" xfId="24150"/>
    <cellStyle name="Note 2 4 4 3 2 3 4" xfId="7897"/>
    <cellStyle name="Note 2 4 4 3 2 3 4 2" xfId="19836"/>
    <cellStyle name="Note 2 4 4 3 2 3 4 3" xfId="29543"/>
    <cellStyle name="Note 2 4 4 3 2 3 4 4" xfId="34087"/>
    <cellStyle name="Note 2 4 4 3 2 3 5" xfId="13946"/>
    <cellStyle name="Note 2 4 4 3 2 3 6" xfId="24965"/>
    <cellStyle name="Note 2 4 4 3 2 3 7" xfId="25772"/>
    <cellStyle name="Note 2 4 4 3 2 4" xfId="1969"/>
    <cellStyle name="Note 2 4 4 3 2 4 2" xfId="4445"/>
    <cellStyle name="Note 2 4 4 3 2 4 2 2" xfId="10335"/>
    <cellStyle name="Note 2 4 4 3 2 4 2 2 2" xfId="22274"/>
    <cellStyle name="Note 2 4 4 3 2 4 2 2 3" xfId="31327"/>
    <cellStyle name="Note 2 4 4 3 2 4 2 2 4" xfId="35225"/>
    <cellStyle name="Note 2 4 4 3 2 4 2 3" xfId="16384"/>
    <cellStyle name="Note 2 4 4 3 2 4 2 4" xfId="26747"/>
    <cellStyle name="Note 2 4 4 3 2 4 2 5" xfId="28778"/>
    <cellStyle name="Note 2 4 4 3 2 4 3" xfId="5550"/>
    <cellStyle name="Note 2 4 4 3 2 4 3 2" xfId="11440"/>
    <cellStyle name="Note 2 4 4 3 2 4 3 2 2" xfId="23379"/>
    <cellStyle name="Note 2 4 4 3 2 4 3 2 3" xfId="32431"/>
    <cellStyle name="Note 2 4 4 3 2 4 3 2 4" xfId="36329"/>
    <cellStyle name="Note 2 4 4 3 2 4 3 3" xfId="17489"/>
    <cellStyle name="Note 2 4 4 3 2 4 3 4" xfId="27851"/>
    <cellStyle name="Note 2 4 4 3 2 4 3 5" xfId="30391"/>
    <cellStyle name="Note 2 4 4 3 2 4 4" xfId="7859"/>
    <cellStyle name="Note 2 4 4 3 2 4 4 2" xfId="19798"/>
    <cellStyle name="Note 2 4 4 3 2 4 4 3" xfId="29505"/>
    <cellStyle name="Note 2 4 4 3 2 4 4 4" xfId="34049"/>
    <cellStyle name="Note 2 4 4 3 2 4 5" xfId="13908"/>
    <cellStyle name="Note 2 4 4 3 2 4 6" xfId="24927"/>
    <cellStyle name="Note 2 4 4 3 2 4 7" xfId="29283"/>
    <cellStyle name="Note 2 4 4 3 2 5" xfId="2150"/>
    <cellStyle name="Note 2 4 4 3 2 5 2" xfId="4626"/>
    <cellStyle name="Note 2 4 4 3 2 5 2 2" xfId="10516"/>
    <cellStyle name="Note 2 4 4 3 2 5 2 2 2" xfId="22455"/>
    <cellStyle name="Note 2 4 4 3 2 5 2 2 3" xfId="31507"/>
    <cellStyle name="Note 2 4 4 3 2 5 2 2 4" xfId="35405"/>
    <cellStyle name="Note 2 4 4 3 2 5 2 3" xfId="16565"/>
    <cellStyle name="Note 2 4 4 3 2 5 2 4" xfId="26927"/>
    <cellStyle name="Note 2 4 4 3 2 5 2 5" xfId="30387"/>
    <cellStyle name="Note 2 4 4 3 2 5 3" xfId="5730"/>
    <cellStyle name="Note 2 4 4 3 2 5 3 2" xfId="11620"/>
    <cellStyle name="Note 2 4 4 3 2 5 3 2 2" xfId="23559"/>
    <cellStyle name="Note 2 4 4 3 2 5 3 2 3" xfId="32611"/>
    <cellStyle name="Note 2 4 4 3 2 5 3 2 4" xfId="36509"/>
    <cellStyle name="Note 2 4 4 3 2 5 3 3" xfId="17669"/>
    <cellStyle name="Note 2 4 4 3 2 5 3 4" xfId="28031"/>
    <cellStyle name="Note 2 4 4 3 2 5 3 5" xfId="33221"/>
    <cellStyle name="Note 2 4 4 3 2 5 4" xfId="8040"/>
    <cellStyle name="Note 2 4 4 3 2 5 4 2" xfId="19979"/>
    <cellStyle name="Note 2 4 4 3 2 5 4 3" xfId="29685"/>
    <cellStyle name="Note 2 4 4 3 2 5 4 4" xfId="34229"/>
    <cellStyle name="Note 2 4 4 3 2 5 5" xfId="14089"/>
    <cellStyle name="Note 2 4 4 3 2 5 6" xfId="25107"/>
    <cellStyle name="Note 2 4 4 3 2 5 7" xfId="29259"/>
    <cellStyle name="Note 2 4 4 3 2 6" xfId="3268"/>
    <cellStyle name="Note 2 4 4 3 2 6 2" xfId="9158"/>
    <cellStyle name="Note 2 4 4 3 2 6 2 2" xfId="21097"/>
    <cellStyle name="Note 2 4 4 3 2 6 2 3" xfId="30532"/>
    <cellStyle name="Note 2 4 4 3 2 6 2 4" xfId="34845"/>
    <cellStyle name="Note 2 4 4 3 2 6 3" xfId="15207"/>
    <cellStyle name="Note 2 4 4 3 2 6 4" xfId="25952"/>
    <cellStyle name="Note 2 4 4 3 2 6 5" xfId="28697"/>
    <cellStyle name="Note 2 4 4 3 2 7" xfId="5170"/>
    <cellStyle name="Note 2 4 4 3 2 7 2" xfId="11060"/>
    <cellStyle name="Note 2 4 4 3 2 7 2 2" xfId="22999"/>
    <cellStyle name="Note 2 4 4 3 2 7 2 3" xfId="32051"/>
    <cellStyle name="Note 2 4 4 3 2 7 2 4" xfId="35949"/>
    <cellStyle name="Note 2 4 4 3 2 7 3" xfId="17109"/>
    <cellStyle name="Note 2 4 4 3 2 7 4" xfId="27471"/>
    <cellStyle name="Note 2 4 4 3 2 7 5" xfId="24469"/>
    <cellStyle name="Note 2 4 4 3 2 8" xfId="6850"/>
    <cellStyle name="Note 2 4 4 3 2 8 2" xfId="18789"/>
    <cellStyle name="Note 2 4 4 3 2 8 3" xfId="28881"/>
    <cellStyle name="Note 2 4 4 3 2 8 4" xfId="33837"/>
    <cellStyle name="Note 2 4 4 3 2 9" xfId="12731"/>
    <cellStyle name="Note 2 4 4 3 3" xfId="1671"/>
    <cellStyle name="Note 2 4 4 3 3 2" xfId="2277"/>
    <cellStyle name="Note 2 4 4 3 3 2 2" xfId="4753"/>
    <cellStyle name="Note 2 4 4 3 3 2 2 2" xfId="10643"/>
    <cellStyle name="Note 2 4 4 3 3 2 2 2 2" xfId="22582"/>
    <cellStyle name="Note 2 4 4 3 3 2 2 2 3" xfId="31634"/>
    <cellStyle name="Note 2 4 4 3 3 2 2 2 4" xfId="35532"/>
    <cellStyle name="Note 2 4 4 3 3 2 2 3" xfId="16692"/>
    <cellStyle name="Note 2 4 4 3 3 2 2 4" xfId="27054"/>
    <cellStyle name="Note 2 4 4 3 3 2 2 5" xfId="12315"/>
    <cellStyle name="Note 2 4 4 3 3 2 3" xfId="5857"/>
    <cellStyle name="Note 2 4 4 3 3 2 3 2" xfId="11747"/>
    <cellStyle name="Note 2 4 4 3 3 2 3 2 2" xfId="23686"/>
    <cellStyle name="Note 2 4 4 3 3 2 3 2 3" xfId="32738"/>
    <cellStyle name="Note 2 4 4 3 3 2 3 2 4" xfId="36636"/>
    <cellStyle name="Note 2 4 4 3 3 2 3 3" xfId="17796"/>
    <cellStyle name="Note 2 4 4 3 3 2 3 4" xfId="28158"/>
    <cellStyle name="Note 2 4 4 3 3 2 3 5" xfId="33348"/>
    <cellStyle name="Note 2 4 4 3 3 2 4" xfId="8167"/>
    <cellStyle name="Note 2 4 4 3 3 2 4 2" xfId="20106"/>
    <cellStyle name="Note 2 4 4 3 3 2 4 3" xfId="29812"/>
    <cellStyle name="Note 2 4 4 3 3 2 4 4" xfId="34356"/>
    <cellStyle name="Note 2 4 4 3 3 2 5" xfId="14216"/>
    <cellStyle name="Note 2 4 4 3 3 2 6" xfId="25234"/>
    <cellStyle name="Note 2 4 4 3 3 2 7" xfId="25592"/>
    <cellStyle name="Note 2 4 4 3 3 3" xfId="2526"/>
    <cellStyle name="Note 2 4 4 3 3 3 2" xfId="5002"/>
    <cellStyle name="Note 2 4 4 3 3 3 2 2" xfId="10892"/>
    <cellStyle name="Note 2 4 4 3 3 3 2 2 2" xfId="22831"/>
    <cellStyle name="Note 2 4 4 3 3 3 2 2 3" xfId="31883"/>
    <cellStyle name="Note 2 4 4 3 3 3 2 2 4" xfId="35781"/>
    <cellStyle name="Note 2 4 4 3 3 3 2 3" xfId="16941"/>
    <cellStyle name="Note 2 4 4 3 3 3 2 4" xfId="27303"/>
    <cellStyle name="Note 2 4 4 3 3 3 2 5" xfId="26143"/>
    <cellStyle name="Note 2 4 4 3 3 3 3" xfId="6106"/>
    <cellStyle name="Note 2 4 4 3 3 3 3 2" xfId="11996"/>
    <cellStyle name="Note 2 4 4 3 3 3 3 2 2" xfId="23935"/>
    <cellStyle name="Note 2 4 4 3 3 3 3 2 3" xfId="32987"/>
    <cellStyle name="Note 2 4 4 3 3 3 3 2 4" xfId="36885"/>
    <cellStyle name="Note 2 4 4 3 3 3 3 3" xfId="18045"/>
    <cellStyle name="Note 2 4 4 3 3 3 3 4" xfId="28407"/>
    <cellStyle name="Note 2 4 4 3 3 3 3 5" xfId="33597"/>
    <cellStyle name="Note 2 4 4 3 3 3 4" xfId="8416"/>
    <cellStyle name="Note 2 4 4 3 3 3 4 2" xfId="20355"/>
    <cellStyle name="Note 2 4 4 3 3 3 4 3" xfId="30061"/>
    <cellStyle name="Note 2 4 4 3 3 3 4 4" xfId="34605"/>
    <cellStyle name="Note 2 4 4 3 3 3 5" xfId="14465"/>
    <cellStyle name="Note 2 4 4 3 3 3 6" xfId="25483"/>
    <cellStyle name="Note 2 4 4 3 3 3 7" xfId="28681"/>
    <cellStyle name="Note 2 4 4 3 3 4" xfId="4147"/>
    <cellStyle name="Note 2 4 4 3 3 4 2" xfId="10037"/>
    <cellStyle name="Note 2 4 4 3 3 4 2 2" xfId="21976"/>
    <cellStyle name="Note 2 4 4 3 3 4 2 3" xfId="31043"/>
    <cellStyle name="Note 2 4 4 3 3 4 2 4" xfId="34941"/>
    <cellStyle name="Note 2 4 4 3 3 4 3" xfId="16086"/>
    <cellStyle name="Note 2 4 4 3 3 4 4" xfId="26463"/>
    <cellStyle name="Note 2 4 4 3 3 4 5" xfId="29175"/>
    <cellStyle name="Note 2 4 4 3 3 5" xfId="5266"/>
    <cellStyle name="Note 2 4 4 3 3 5 2" xfId="11156"/>
    <cellStyle name="Note 2 4 4 3 3 5 2 2" xfId="23095"/>
    <cellStyle name="Note 2 4 4 3 3 5 2 3" xfId="32147"/>
    <cellStyle name="Note 2 4 4 3 3 5 2 4" xfId="36045"/>
    <cellStyle name="Note 2 4 4 3 3 5 3" xfId="17205"/>
    <cellStyle name="Note 2 4 4 3 3 5 4" xfId="27567"/>
    <cellStyle name="Note 2 4 4 3 3 5 5" xfId="26048"/>
    <cellStyle name="Note 2 4 4 3 3 6" xfId="13610"/>
    <cellStyle name="Note 2 4 4 3 4" xfId="2152"/>
    <cellStyle name="Note 2 4 4 3 4 2" xfId="4628"/>
    <cellStyle name="Note 2 4 4 3 4 2 2" xfId="10518"/>
    <cellStyle name="Note 2 4 4 3 4 2 2 2" xfId="22457"/>
    <cellStyle name="Note 2 4 4 3 4 2 2 3" xfId="31509"/>
    <cellStyle name="Note 2 4 4 3 4 2 2 4" xfId="35407"/>
    <cellStyle name="Note 2 4 4 3 4 2 3" xfId="16567"/>
    <cellStyle name="Note 2 4 4 3 4 2 4" xfId="26929"/>
    <cellStyle name="Note 2 4 4 3 4 2 5" xfId="29115"/>
    <cellStyle name="Note 2 4 4 3 4 3" xfId="5732"/>
    <cellStyle name="Note 2 4 4 3 4 3 2" xfId="11622"/>
    <cellStyle name="Note 2 4 4 3 4 3 2 2" xfId="23561"/>
    <cellStyle name="Note 2 4 4 3 4 3 2 3" xfId="32613"/>
    <cellStyle name="Note 2 4 4 3 4 3 2 4" xfId="36511"/>
    <cellStyle name="Note 2 4 4 3 4 3 3" xfId="17671"/>
    <cellStyle name="Note 2 4 4 3 4 3 4" xfId="28033"/>
    <cellStyle name="Note 2 4 4 3 4 3 5" xfId="33223"/>
    <cellStyle name="Note 2 4 4 3 4 4" xfId="8042"/>
    <cellStyle name="Note 2 4 4 3 4 4 2" xfId="19981"/>
    <cellStyle name="Note 2 4 4 3 4 4 3" xfId="29687"/>
    <cellStyle name="Note 2 4 4 3 4 4 4" xfId="34231"/>
    <cellStyle name="Note 2 4 4 3 4 5" xfId="14091"/>
    <cellStyle name="Note 2 4 4 3 4 6" xfId="25109"/>
    <cellStyle name="Note 2 4 4 3 4 7" xfId="26334"/>
    <cellStyle name="Note 2 4 4 3 5" xfId="2385"/>
    <cellStyle name="Note 2 4 4 3 5 2" xfId="4861"/>
    <cellStyle name="Note 2 4 4 3 5 2 2" xfId="10751"/>
    <cellStyle name="Note 2 4 4 3 5 2 2 2" xfId="22690"/>
    <cellStyle name="Note 2 4 4 3 5 2 2 3" xfId="31742"/>
    <cellStyle name="Note 2 4 4 3 5 2 2 4" xfId="35640"/>
    <cellStyle name="Note 2 4 4 3 5 2 3" xfId="16800"/>
    <cellStyle name="Note 2 4 4 3 5 2 4" xfId="27162"/>
    <cellStyle name="Note 2 4 4 3 5 2 5" xfId="24509"/>
    <cellStyle name="Note 2 4 4 3 5 3" xfId="5965"/>
    <cellStyle name="Note 2 4 4 3 5 3 2" xfId="11855"/>
    <cellStyle name="Note 2 4 4 3 5 3 2 2" xfId="23794"/>
    <cellStyle name="Note 2 4 4 3 5 3 2 3" xfId="32846"/>
    <cellStyle name="Note 2 4 4 3 5 3 2 4" xfId="36744"/>
    <cellStyle name="Note 2 4 4 3 5 3 3" xfId="17904"/>
    <cellStyle name="Note 2 4 4 3 5 3 4" xfId="28266"/>
    <cellStyle name="Note 2 4 4 3 5 3 5" xfId="33456"/>
    <cellStyle name="Note 2 4 4 3 5 4" xfId="8275"/>
    <cellStyle name="Note 2 4 4 3 5 4 2" xfId="20214"/>
    <cellStyle name="Note 2 4 4 3 5 4 3" xfId="29920"/>
    <cellStyle name="Note 2 4 4 3 5 4 4" xfId="34464"/>
    <cellStyle name="Note 2 4 4 3 5 5" xfId="14324"/>
    <cellStyle name="Note 2 4 4 3 5 6" xfId="25342"/>
    <cellStyle name="Note 2 4 4 3 5 7" xfId="12374"/>
    <cellStyle name="Note 2 4 4 3 6" xfId="2030"/>
    <cellStyle name="Note 2 4 4 3 6 2" xfId="4506"/>
    <cellStyle name="Note 2 4 4 3 6 2 2" xfId="10396"/>
    <cellStyle name="Note 2 4 4 3 6 2 2 2" xfId="22335"/>
    <cellStyle name="Note 2 4 4 3 6 2 2 3" xfId="31388"/>
    <cellStyle name="Note 2 4 4 3 6 2 2 4" xfId="35286"/>
    <cellStyle name="Note 2 4 4 3 6 2 3" xfId="16445"/>
    <cellStyle name="Note 2 4 4 3 6 2 4" xfId="26808"/>
    <cellStyle name="Note 2 4 4 3 6 2 5" xfId="26203"/>
    <cellStyle name="Note 2 4 4 3 6 3" xfId="5611"/>
    <cellStyle name="Note 2 4 4 3 6 3 2" xfId="11501"/>
    <cellStyle name="Note 2 4 4 3 6 3 2 2" xfId="23440"/>
    <cellStyle name="Note 2 4 4 3 6 3 2 3" xfId="32492"/>
    <cellStyle name="Note 2 4 4 3 6 3 2 4" xfId="36390"/>
    <cellStyle name="Note 2 4 4 3 6 3 3" xfId="17550"/>
    <cellStyle name="Note 2 4 4 3 6 3 4" xfId="27912"/>
    <cellStyle name="Note 2 4 4 3 6 3 5" xfId="33102"/>
    <cellStyle name="Note 2 4 4 3 6 4" xfId="7920"/>
    <cellStyle name="Note 2 4 4 3 6 4 2" xfId="19859"/>
    <cellStyle name="Note 2 4 4 3 6 4 3" xfId="29566"/>
    <cellStyle name="Note 2 4 4 3 6 4 4" xfId="34110"/>
    <cellStyle name="Note 2 4 4 3 6 5" xfId="13969"/>
    <cellStyle name="Note 2 4 4 3 6 6" xfId="24988"/>
    <cellStyle name="Note 2 4 4 3 6 7" xfId="30441"/>
    <cellStyle name="Note 2 4 4 3 7" xfId="2862"/>
    <cellStyle name="Note 2 4 4 3 7 2" xfId="8752"/>
    <cellStyle name="Note 2 4 4 3 7 2 2" xfId="20691"/>
    <cellStyle name="Note 2 4 4 3 7 2 3" xfId="30292"/>
    <cellStyle name="Note 2 4 4 3 7 2 4" xfId="34766"/>
    <cellStyle name="Note 2 4 4 3 7 3" xfId="14801"/>
    <cellStyle name="Note 2 4 4 3 7 4" xfId="25712"/>
    <cellStyle name="Note 2 4 4 3 7 5" xfId="30844"/>
    <cellStyle name="Note 2 4 4 3 8" xfId="6444"/>
    <cellStyle name="Note 2 4 4 3 8 2" xfId="18383"/>
    <cellStyle name="Note 2 4 4 3 8 3" xfId="28638"/>
    <cellStyle name="Note 2 4 4 3 8 4" xfId="33758"/>
    <cellStyle name="Note 2 4 4 4" xfId="651"/>
    <cellStyle name="Note 2 4 4 4 10" xfId="24218"/>
    <cellStyle name="Note 2 4 4 4 11" xfId="28945"/>
    <cellStyle name="Note 2 4 4 4 2" xfId="1673"/>
    <cellStyle name="Note 2 4 4 4 2 2" xfId="2279"/>
    <cellStyle name="Note 2 4 4 4 2 2 2" xfId="4755"/>
    <cellStyle name="Note 2 4 4 4 2 2 2 2" xfId="10645"/>
    <cellStyle name="Note 2 4 4 4 2 2 2 2 2" xfId="22584"/>
    <cellStyle name="Note 2 4 4 4 2 2 2 2 3" xfId="31636"/>
    <cellStyle name="Note 2 4 4 4 2 2 2 2 4" xfId="35534"/>
    <cellStyle name="Note 2 4 4 4 2 2 2 3" xfId="16694"/>
    <cellStyle name="Note 2 4 4 4 2 2 2 4" xfId="27056"/>
    <cellStyle name="Note 2 4 4 4 2 2 2 5" xfId="30184"/>
    <cellStyle name="Note 2 4 4 4 2 2 3" xfId="5859"/>
    <cellStyle name="Note 2 4 4 4 2 2 3 2" xfId="11749"/>
    <cellStyle name="Note 2 4 4 4 2 2 3 2 2" xfId="23688"/>
    <cellStyle name="Note 2 4 4 4 2 2 3 2 3" xfId="32740"/>
    <cellStyle name="Note 2 4 4 4 2 2 3 2 4" xfId="36638"/>
    <cellStyle name="Note 2 4 4 4 2 2 3 3" xfId="17798"/>
    <cellStyle name="Note 2 4 4 4 2 2 3 4" xfId="28160"/>
    <cellStyle name="Note 2 4 4 4 2 2 3 5" xfId="33350"/>
    <cellStyle name="Note 2 4 4 4 2 2 4" xfId="8169"/>
    <cellStyle name="Note 2 4 4 4 2 2 4 2" xfId="20108"/>
    <cellStyle name="Note 2 4 4 4 2 2 4 3" xfId="29814"/>
    <cellStyle name="Note 2 4 4 4 2 2 4 4" xfId="34358"/>
    <cellStyle name="Note 2 4 4 4 2 2 5" xfId="14218"/>
    <cellStyle name="Note 2 4 4 4 2 2 6" xfId="25236"/>
    <cellStyle name="Note 2 4 4 4 2 2 7" xfId="30884"/>
    <cellStyle name="Note 2 4 4 4 2 3" xfId="2528"/>
    <cellStyle name="Note 2 4 4 4 2 3 2" xfId="5004"/>
    <cellStyle name="Note 2 4 4 4 2 3 2 2" xfId="10894"/>
    <cellStyle name="Note 2 4 4 4 2 3 2 2 2" xfId="22833"/>
    <cellStyle name="Note 2 4 4 4 2 3 2 2 3" xfId="31885"/>
    <cellStyle name="Note 2 4 4 4 2 3 2 2 4" xfId="35783"/>
    <cellStyle name="Note 2 4 4 4 2 3 2 3" xfId="16943"/>
    <cellStyle name="Note 2 4 4 4 2 3 2 4" xfId="27305"/>
    <cellStyle name="Note 2 4 4 4 2 3 2 5" xfId="24372"/>
    <cellStyle name="Note 2 4 4 4 2 3 3" xfId="6108"/>
    <cellStyle name="Note 2 4 4 4 2 3 3 2" xfId="11998"/>
    <cellStyle name="Note 2 4 4 4 2 3 3 2 2" xfId="23937"/>
    <cellStyle name="Note 2 4 4 4 2 3 3 2 3" xfId="32989"/>
    <cellStyle name="Note 2 4 4 4 2 3 3 2 4" xfId="36887"/>
    <cellStyle name="Note 2 4 4 4 2 3 3 3" xfId="18047"/>
    <cellStyle name="Note 2 4 4 4 2 3 3 4" xfId="28409"/>
    <cellStyle name="Note 2 4 4 4 2 3 3 5" xfId="33599"/>
    <cellStyle name="Note 2 4 4 4 2 3 4" xfId="8418"/>
    <cellStyle name="Note 2 4 4 4 2 3 4 2" xfId="20357"/>
    <cellStyle name="Note 2 4 4 4 2 3 4 3" xfId="30063"/>
    <cellStyle name="Note 2 4 4 4 2 3 4 4" xfId="34607"/>
    <cellStyle name="Note 2 4 4 4 2 3 5" xfId="14467"/>
    <cellStyle name="Note 2 4 4 4 2 3 6" xfId="25485"/>
    <cellStyle name="Note 2 4 4 4 2 3 7" xfId="25753"/>
    <cellStyle name="Note 2 4 4 4 2 4" xfId="4149"/>
    <cellStyle name="Note 2 4 4 4 2 4 2" xfId="10039"/>
    <cellStyle name="Note 2 4 4 4 2 4 2 2" xfId="21978"/>
    <cellStyle name="Note 2 4 4 4 2 4 2 3" xfId="31045"/>
    <cellStyle name="Note 2 4 4 4 2 4 2 4" xfId="34943"/>
    <cellStyle name="Note 2 4 4 4 2 4 3" xfId="16088"/>
    <cellStyle name="Note 2 4 4 4 2 4 4" xfId="26465"/>
    <cellStyle name="Note 2 4 4 4 2 4 5" xfId="26247"/>
    <cellStyle name="Note 2 4 4 4 2 5" xfId="5268"/>
    <cellStyle name="Note 2 4 4 4 2 5 2" xfId="11158"/>
    <cellStyle name="Note 2 4 4 4 2 5 2 2" xfId="23097"/>
    <cellStyle name="Note 2 4 4 4 2 5 2 3" xfId="32149"/>
    <cellStyle name="Note 2 4 4 4 2 5 2 4" xfId="36047"/>
    <cellStyle name="Note 2 4 4 4 2 5 3" xfId="17207"/>
    <cellStyle name="Note 2 4 4 4 2 5 4" xfId="27569"/>
    <cellStyle name="Note 2 4 4 4 2 5 5" xfId="30687"/>
    <cellStyle name="Note 2 4 4 4 2 6" xfId="13612"/>
    <cellStyle name="Note 2 4 4 4 3" xfId="1937"/>
    <cellStyle name="Note 2 4 4 4 3 2" xfId="4413"/>
    <cellStyle name="Note 2 4 4 4 3 2 2" xfId="10303"/>
    <cellStyle name="Note 2 4 4 4 3 2 2 2" xfId="22242"/>
    <cellStyle name="Note 2 4 4 4 3 2 2 3" xfId="31295"/>
    <cellStyle name="Note 2 4 4 4 3 2 2 4" xfId="35193"/>
    <cellStyle name="Note 2 4 4 4 3 2 3" xfId="16352"/>
    <cellStyle name="Note 2 4 4 4 3 2 4" xfId="26715"/>
    <cellStyle name="Note 2 4 4 4 3 2 5" xfId="28810"/>
    <cellStyle name="Note 2 4 4 4 3 3" xfId="5518"/>
    <cellStyle name="Note 2 4 4 4 3 3 2" xfId="11408"/>
    <cellStyle name="Note 2 4 4 4 3 3 2 2" xfId="23347"/>
    <cellStyle name="Note 2 4 4 4 3 3 2 3" xfId="32399"/>
    <cellStyle name="Note 2 4 4 4 3 3 2 4" xfId="36297"/>
    <cellStyle name="Note 2 4 4 4 3 3 3" xfId="17457"/>
    <cellStyle name="Note 2 4 4 4 3 3 4" xfId="27819"/>
    <cellStyle name="Note 2 4 4 4 3 3 5" xfId="24426"/>
    <cellStyle name="Note 2 4 4 4 3 4" xfId="7827"/>
    <cellStyle name="Note 2 4 4 4 3 4 2" xfId="19766"/>
    <cellStyle name="Note 2 4 4 4 3 4 3" xfId="29473"/>
    <cellStyle name="Note 2 4 4 4 3 4 4" xfId="34017"/>
    <cellStyle name="Note 2 4 4 4 3 5" xfId="13876"/>
    <cellStyle name="Note 2 4 4 4 3 6" xfId="24895"/>
    <cellStyle name="Note 2 4 4 4 3 7" xfId="30941"/>
    <cellStyle name="Note 2 4 4 4 4" xfId="1828"/>
    <cellStyle name="Note 2 4 4 4 4 2" xfId="4304"/>
    <cellStyle name="Note 2 4 4 4 4 2 2" xfId="10194"/>
    <cellStyle name="Note 2 4 4 4 4 2 2 2" xfId="22133"/>
    <cellStyle name="Note 2 4 4 4 4 2 2 3" xfId="31186"/>
    <cellStyle name="Note 2 4 4 4 4 2 2 4" xfId="35084"/>
    <cellStyle name="Note 2 4 4 4 4 2 3" xfId="16243"/>
    <cellStyle name="Note 2 4 4 4 4 2 4" xfId="26606"/>
    <cellStyle name="Note 2 4 4 4 4 2 5" xfId="30806"/>
    <cellStyle name="Note 2 4 4 4 4 3" xfId="5409"/>
    <cellStyle name="Note 2 4 4 4 4 3 2" xfId="11299"/>
    <cellStyle name="Note 2 4 4 4 4 3 2 2" xfId="23238"/>
    <cellStyle name="Note 2 4 4 4 4 3 2 3" xfId="32290"/>
    <cellStyle name="Note 2 4 4 4 4 3 2 4" xfId="36188"/>
    <cellStyle name="Note 2 4 4 4 4 3 3" xfId="17348"/>
    <cellStyle name="Note 2 4 4 4 4 3 4" xfId="27710"/>
    <cellStyle name="Note 2 4 4 4 4 3 5" xfId="30554"/>
    <cellStyle name="Note 2 4 4 4 4 4" xfId="7718"/>
    <cellStyle name="Note 2 4 4 4 4 4 2" xfId="19657"/>
    <cellStyle name="Note 2 4 4 4 4 4 3" xfId="29364"/>
    <cellStyle name="Note 2 4 4 4 4 4 4" xfId="33908"/>
    <cellStyle name="Note 2 4 4 4 4 5" xfId="13767"/>
    <cellStyle name="Note 2 4 4 4 4 6" xfId="24786"/>
    <cellStyle name="Note 2 4 4 4 4 7" xfId="24722"/>
    <cellStyle name="Note 2 4 4 4 5" xfId="2015"/>
    <cellStyle name="Note 2 4 4 4 5 2" xfId="4491"/>
    <cellStyle name="Note 2 4 4 4 5 2 2" xfId="10381"/>
    <cellStyle name="Note 2 4 4 4 5 2 2 2" xfId="22320"/>
    <cellStyle name="Note 2 4 4 4 5 2 2 3" xfId="31373"/>
    <cellStyle name="Note 2 4 4 4 5 2 2 4" xfId="35271"/>
    <cellStyle name="Note 2 4 4 4 5 2 3" xfId="16430"/>
    <cellStyle name="Note 2 4 4 4 5 2 4" xfId="26793"/>
    <cellStyle name="Note 2 4 4 4 5 2 5" xfId="26192"/>
    <cellStyle name="Note 2 4 4 4 5 3" xfId="5596"/>
    <cellStyle name="Note 2 4 4 4 5 3 2" xfId="11486"/>
    <cellStyle name="Note 2 4 4 4 5 3 2 2" xfId="23425"/>
    <cellStyle name="Note 2 4 4 4 5 3 2 3" xfId="32477"/>
    <cellStyle name="Note 2 4 4 4 5 3 2 4" xfId="36375"/>
    <cellStyle name="Note 2 4 4 4 5 3 3" xfId="17535"/>
    <cellStyle name="Note 2 4 4 4 5 3 4" xfId="27897"/>
    <cellStyle name="Note 2 4 4 4 5 3 5" xfId="33087"/>
    <cellStyle name="Note 2 4 4 4 5 4" xfId="7905"/>
    <cellStyle name="Note 2 4 4 4 5 4 2" xfId="19844"/>
    <cellStyle name="Note 2 4 4 4 5 4 3" xfId="29551"/>
    <cellStyle name="Note 2 4 4 4 5 4 4" xfId="34095"/>
    <cellStyle name="Note 2 4 4 4 5 5" xfId="13954"/>
    <cellStyle name="Note 2 4 4 4 5 6" xfId="24973"/>
    <cellStyle name="Note 2 4 4 4 5 7" xfId="29279"/>
    <cellStyle name="Note 2 4 4 4 6" xfId="3128"/>
    <cellStyle name="Note 2 4 4 4 6 2" xfId="9018"/>
    <cellStyle name="Note 2 4 4 4 6 2 2" xfId="20957"/>
    <cellStyle name="Note 2 4 4 4 6 2 3" xfId="30452"/>
    <cellStyle name="Note 2 4 4 4 6 2 4" xfId="34797"/>
    <cellStyle name="Note 2 4 4 4 6 3" xfId="15067"/>
    <cellStyle name="Note 2 4 4 4 6 4" xfId="25872"/>
    <cellStyle name="Note 2 4 4 4 6 5" xfId="25759"/>
    <cellStyle name="Note 2 4 4 4 7" xfId="5122"/>
    <cellStyle name="Note 2 4 4 4 7 2" xfId="11012"/>
    <cellStyle name="Note 2 4 4 4 7 2 2" xfId="22951"/>
    <cellStyle name="Note 2 4 4 4 7 2 3" xfId="32003"/>
    <cellStyle name="Note 2 4 4 4 7 2 4" xfId="35901"/>
    <cellStyle name="Note 2 4 4 4 7 3" xfId="17061"/>
    <cellStyle name="Note 2 4 4 4 7 4" xfId="27423"/>
    <cellStyle name="Note 2 4 4 4 7 5" xfId="30691"/>
    <cellStyle name="Note 2 4 4 4 8" xfId="6710"/>
    <cellStyle name="Note 2 4 4 4 8 2" xfId="18649"/>
    <cellStyle name="Note 2 4 4 4 8 3" xfId="28801"/>
    <cellStyle name="Note 2 4 4 4 8 4" xfId="33789"/>
    <cellStyle name="Note 2 4 4 4 9" xfId="12591"/>
    <cellStyle name="Note 2 4 4 5" xfId="961"/>
    <cellStyle name="Note 2 4 4 5 10" xfId="24412"/>
    <cellStyle name="Note 2 4 4 5 11" xfId="29305"/>
    <cellStyle name="Note 2 4 4 5 2" xfId="1674"/>
    <cellStyle name="Note 2 4 4 5 2 2" xfId="2280"/>
    <cellStyle name="Note 2 4 4 5 2 2 2" xfId="4756"/>
    <cellStyle name="Note 2 4 4 5 2 2 2 2" xfId="10646"/>
    <cellStyle name="Note 2 4 4 5 2 2 2 2 2" xfId="22585"/>
    <cellStyle name="Note 2 4 4 5 2 2 2 2 3" xfId="31637"/>
    <cellStyle name="Note 2 4 4 5 2 2 2 2 4" xfId="35535"/>
    <cellStyle name="Note 2 4 4 5 2 2 2 3" xfId="16695"/>
    <cellStyle name="Note 2 4 4 5 2 2 2 4" xfId="27057"/>
    <cellStyle name="Note 2 4 4 5 2 2 2 5" xfId="25605"/>
    <cellStyle name="Note 2 4 4 5 2 2 3" xfId="5860"/>
    <cellStyle name="Note 2 4 4 5 2 2 3 2" xfId="11750"/>
    <cellStyle name="Note 2 4 4 5 2 2 3 2 2" xfId="23689"/>
    <cellStyle name="Note 2 4 4 5 2 2 3 2 3" xfId="32741"/>
    <cellStyle name="Note 2 4 4 5 2 2 3 2 4" xfId="36639"/>
    <cellStyle name="Note 2 4 4 5 2 2 3 3" xfId="17799"/>
    <cellStyle name="Note 2 4 4 5 2 2 3 4" xfId="28161"/>
    <cellStyle name="Note 2 4 4 5 2 2 3 5" xfId="33351"/>
    <cellStyle name="Note 2 4 4 5 2 2 4" xfId="8170"/>
    <cellStyle name="Note 2 4 4 5 2 2 4 2" xfId="20109"/>
    <cellStyle name="Note 2 4 4 5 2 2 4 3" xfId="29815"/>
    <cellStyle name="Note 2 4 4 5 2 2 4 4" xfId="34359"/>
    <cellStyle name="Note 2 4 4 5 2 2 5" xfId="14219"/>
    <cellStyle name="Note 2 4 4 5 2 2 6" xfId="25237"/>
    <cellStyle name="Note 2 4 4 5 2 2 7" xfId="26306"/>
    <cellStyle name="Note 2 4 4 5 2 3" xfId="2529"/>
    <cellStyle name="Note 2 4 4 5 2 3 2" xfId="5005"/>
    <cellStyle name="Note 2 4 4 5 2 3 2 2" xfId="10895"/>
    <cellStyle name="Note 2 4 4 5 2 3 2 2 2" xfId="22834"/>
    <cellStyle name="Note 2 4 4 5 2 3 2 2 3" xfId="31886"/>
    <cellStyle name="Note 2 4 4 5 2 3 2 2 4" xfId="35784"/>
    <cellStyle name="Note 2 4 4 5 2 3 2 3" xfId="16944"/>
    <cellStyle name="Note 2 4 4 5 2 3 2 4" xfId="27306"/>
    <cellStyle name="Note 2 4 4 5 2 3 2 5" xfId="24128"/>
    <cellStyle name="Note 2 4 4 5 2 3 3" xfId="6109"/>
    <cellStyle name="Note 2 4 4 5 2 3 3 2" xfId="11999"/>
    <cellStyle name="Note 2 4 4 5 2 3 3 2 2" xfId="23938"/>
    <cellStyle name="Note 2 4 4 5 2 3 3 2 3" xfId="32990"/>
    <cellStyle name="Note 2 4 4 5 2 3 3 2 4" xfId="36888"/>
    <cellStyle name="Note 2 4 4 5 2 3 3 3" xfId="18048"/>
    <cellStyle name="Note 2 4 4 5 2 3 3 4" xfId="28410"/>
    <cellStyle name="Note 2 4 4 5 2 3 3 5" xfId="33600"/>
    <cellStyle name="Note 2 4 4 5 2 3 4" xfId="8419"/>
    <cellStyle name="Note 2 4 4 5 2 3 4 2" xfId="20358"/>
    <cellStyle name="Note 2 4 4 5 2 3 4 3" xfId="30064"/>
    <cellStyle name="Note 2 4 4 5 2 3 4 4" xfId="34608"/>
    <cellStyle name="Note 2 4 4 5 2 3 5" xfId="14468"/>
    <cellStyle name="Note 2 4 4 5 2 3 6" xfId="25486"/>
    <cellStyle name="Note 2 4 4 5 2 3 7" xfId="29213"/>
    <cellStyle name="Note 2 4 4 5 2 4" xfId="4150"/>
    <cellStyle name="Note 2 4 4 5 2 4 2" xfId="10040"/>
    <cellStyle name="Note 2 4 4 5 2 4 2 2" xfId="21979"/>
    <cellStyle name="Note 2 4 4 5 2 4 2 3" xfId="31046"/>
    <cellStyle name="Note 2 4 4 5 2 4 2 4" xfId="34944"/>
    <cellStyle name="Note 2 4 4 5 2 4 3" xfId="16089"/>
    <cellStyle name="Note 2 4 4 5 2 4 4" xfId="26466"/>
    <cellStyle name="Note 2 4 4 5 2 4 5" xfId="24594"/>
    <cellStyle name="Note 2 4 4 5 2 5" xfId="5269"/>
    <cellStyle name="Note 2 4 4 5 2 5 2" xfId="11159"/>
    <cellStyle name="Note 2 4 4 5 2 5 2 2" xfId="23098"/>
    <cellStyle name="Note 2 4 4 5 2 5 2 3" xfId="32150"/>
    <cellStyle name="Note 2 4 4 5 2 5 2 4" xfId="36048"/>
    <cellStyle name="Note 2 4 4 5 2 5 3" xfId="17208"/>
    <cellStyle name="Note 2 4 4 5 2 5 4" xfId="27570"/>
    <cellStyle name="Note 2 4 4 5 2 5 5" xfId="26110"/>
    <cellStyle name="Note 2 4 4 5 2 6" xfId="13613"/>
    <cellStyle name="Note 2 4 4 5 3" xfId="2053"/>
    <cellStyle name="Note 2 4 4 5 3 2" xfId="4529"/>
    <cellStyle name="Note 2 4 4 5 3 2 2" xfId="10419"/>
    <cellStyle name="Note 2 4 4 5 3 2 2 2" xfId="22358"/>
    <cellStyle name="Note 2 4 4 5 3 2 2 3" xfId="31411"/>
    <cellStyle name="Note 2 4 4 5 3 2 2 4" xfId="35309"/>
    <cellStyle name="Note 2 4 4 5 3 2 3" xfId="16468"/>
    <cellStyle name="Note 2 4 4 5 3 2 4" xfId="26831"/>
    <cellStyle name="Note 2 4 4 5 3 2 5" xfId="26202"/>
    <cellStyle name="Note 2 4 4 5 3 3" xfId="5634"/>
    <cellStyle name="Note 2 4 4 5 3 3 2" xfId="11524"/>
    <cellStyle name="Note 2 4 4 5 3 3 2 2" xfId="23463"/>
    <cellStyle name="Note 2 4 4 5 3 3 2 3" xfId="32515"/>
    <cellStyle name="Note 2 4 4 5 3 3 2 4" xfId="36413"/>
    <cellStyle name="Note 2 4 4 5 3 3 3" xfId="17573"/>
    <cellStyle name="Note 2 4 4 5 3 3 4" xfId="27935"/>
    <cellStyle name="Note 2 4 4 5 3 3 5" xfId="33125"/>
    <cellStyle name="Note 2 4 4 5 3 4" xfId="7943"/>
    <cellStyle name="Note 2 4 4 5 3 4 2" xfId="19882"/>
    <cellStyle name="Note 2 4 4 5 3 4 3" xfId="29589"/>
    <cellStyle name="Note 2 4 4 5 3 4 4" xfId="34133"/>
    <cellStyle name="Note 2 4 4 5 3 5" xfId="13992"/>
    <cellStyle name="Note 2 4 4 5 3 6" xfId="25011"/>
    <cellStyle name="Note 2 4 4 5 3 7" xfId="28603"/>
    <cellStyle name="Note 2 4 4 5 4" xfId="2081"/>
    <cellStyle name="Note 2 4 4 5 4 2" xfId="4557"/>
    <cellStyle name="Note 2 4 4 5 4 2 2" xfId="10447"/>
    <cellStyle name="Note 2 4 4 5 4 2 2 2" xfId="22386"/>
    <cellStyle name="Note 2 4 4 5 4 2 2 3" xfId="31438"/>
    <cellStyle name="Note 2 4 4 5 4 2 2 4" xfId="35336"/>
    <cellStyle name="Note 2 4 4 5 4 2 3" xfId="16496"/>
    <cellStyle name="Note 2 4 4 5 4 2 4" xfId="26858"/>
    <cellStyle name="Note 2 4 4 5 4 2 5" xfId="30438"/>
    <cellStyle name="Note 2 4 4 5 4 3" xfId="5661"/>
    <cellStyle name="Note 2 4 4 5 4 3 2" xfId="11551"/>
    <cellStyle name="Note 2 4 4 5 4 3 2 2" xfId="23490"/>
    <cellStyle name="Note 2 4 4 5 4 3 2 3" xfId="32542"/>
    <cellStyle name="Note 2 4 4 5 4 3 2 4" xfId="36440"/>
    <cellStyle name="Note 2 4 4 5 4 3 3" xfId="17600"/>
    <cellStyle name="Note 2 4 4 5 4 3 4" xfId="27962"/>
    <cellStyle name="Note 2 4 4 5 4 3 5" xfId="33152"/>
    <cellStyle name="Note 2 4 4 5 4 4" xfId="7971"/>
    <cellStyle name="Note 2 4 4 5 4 4 2" xfId="19910"/>
    <cellStyle name="Note 2 4 4 5 4 4 3" xfId="29616"/>
    <cellStyle name="Note 2 4 4 5 4 4 4" xfId="34160"/>
    <cellStyle name="Note 2 4 4 5 4 5" xfId="14020"/>
    <cellStyle name="Note 2 4 4 5 4 6" xfId="25038"/>
    <cellStyle name="Note 2 4 4 5 4 7" xfId="24166"/>
    <cellStyle name="Note 2 4 4 5 5" xfId="2120"/>
    <cellStyle name="Note 2 4 4 5 5 2" xfId="4596"/>
    <cellStyle name="Note 2 4 4 5 5 2 2" xfId="10486"/>
    <cellStyle name="Note 2 4 4 5 5 2 2 2" xfId="22425"/>
    <cellStyle name="Note 2 4 4 5 5 2 2 3" xfId="31477"/>
    <cellStyle name="Note 2 4 4 5 5 2 2 4" xfId="35375"/>
    <cellStyle name="Note 2 4 4 5 5 2 3" xfId="16535"/>
    <cellStyle name="Note 2 4 4 5 5 2 4" xfId="26897"/>
    <cellStyle name="Note 2 4 4 5 5 2 5" xfId="12137"/>
    <cellStyle name="Note 2 4 4 5 5 3" xfId="5700"/>
    <cellStyle name="Note 2 4 4 5 5 3 2" xfId="11590"/>
    <cellStyle name="Note 2 4 4 5 5 3 2 2" xfId="23529"/>
    <cellStyle name="Note 2 4 4 5 5 3 2 3" xfId="32581"/>
    <cellStyle name="Note 2 4 4 5 5 3 2 4" xfId="36479"/>
    <cellStyle name="Note 2 4 4 5 5 3 3" xfId="17639"/>
    <cellStyle name="Note 2 4 4 5 5 3 4" xfId="28001"/>
    <cellStyle name="Note 2 4 4 5 5 3 5" xfId="33191"/>
    <cellStyle name="Note 2 4 4 5 5 4" xfId="8010"/>
    <cellStyle name="Note 2 4 4 5 5 4 2" xfId="19949"/>
    <cellStyle name="Note 2 4 4 5 5 4 3" xfId="29655"/>
    <cellStyle name="Note 2 4 4 5 5 4 4" xfId="34199"/>
    <cellStyle name="Note 2 4 4 5 5 5" xfId="14059"/>
    <cellStyle name="Note 2 4 4 5 5 6" xfId="25077"/>
    <cellStyle name="Note 2 4 4 5 5 7" xfId="26338"/>
    <cellStyle name="Note 2 4 4 5 6" xfId="3438"/>
    <cellStyle name="Note 2 4 4 5 6 2" xfId="9328"/>
    <cellStyle name="Note 2 4 4 5 6 2 2" xfId="21267"/>
    <cellStyle name="Note 2 4 4 5 6 2 3" xfId="30642"/>
    <cellStyle name="Note 2 4 4 5 6 2 4" xfId="34862"/>
    <cellStyle name="Note 2 4 4 5 6 3" xfId="15377"/>
    <cellStyle name="Note 2 4 4 5 6 4" xfId="26065"/>
    <cellStyle name="Note 2 4 4 5 6 5" xfId="26256"/>
    <cellStyle name="Note 2 4 4 5 7" xfId="5187"/>
    <cellStyle name="Note 2 4 4 5 7 2" xfId="11077"/>
    <cellStyle name="Note 2 4 4 5 7 2 2" xfId="23016"/>
    <cellStyle name="Note 2 4 4 5 7 2 3" xfId="32068"/>
    <cellStyle name="Note 2 4 4 5 7 2 4" xfId="35966"/>
    <cellStyle name="Note 2 4 4 5 7 3" xfId="17126"/>
    <cellStyle name="Note 2 4 4 5 7 4" xfId="27488"/>
    <cellStyle name="Note 2 4 4 5 7 5" xfId="24462"/>
    <cellStyle name="Note 2 4 4 5 8" xfId="7020"/>
    <cellStyle name="Note 2 4 4 5 8 2" xfId="18959"/>
    <cellStyle name="Note 2 4 4 5 8 3" xfId="28993"/>
    <cellStyle name="Note 2 4 4 5 8 4" xfId="33854"/>
    <cellStyle name="Note 2 4 4 5 9" xfId="12901"/>
    <cellStyle name="Note 2 4 4 6" xfId="1668"/>
    <cellStyle name="Note 2 4 4 6 2" xfId="2274"/>
    <cellStyle name="Note 2 4 4 6 2 2" xfId="4750"/>
    <cellStyle name="Note 2 4 4 6 2 2 2" xfId="10640"/>
    <cellStyle name="Note 2 4 4 6 2 2 2 2" xfId="22579"/>
    <cellStyle name="Note 2 4 4 6 2 2 2 3" xfId="31631"/>
    <cellStyle name="Note 2 4 4 6 2 2 2 4" xfId="35529"/>
    <cellStyle name="Note 2 4 4 6 2 2 3" xfId="16689"/>
    <cellStyle name="Note 2 4 4 6 2 2 4" xfId="27051"/>
    <cellStyle name="Note 2 4 4 6 2 2 5" xfId="24522"/>
    <cellStyle name="Note 2 4 4 6 2 3" xfId="5854"/>
    <cellStyle name="Note 2 4 4 6 2 3 2" xfId="11744"/>
    <cellStyle name="Note 2 4 4 6 2 3 2 2" xfId="23683"/>
    <cellStyle name="Note 2 4 4 6 2 3 2 3" xfId="32735"/>
    <cellStyle name="Note 2 4 4 6 2 3 2 4" xfId="36633"/>
    <cellStyle name="Note 2 4 4 6 2 3 3" xfId="17793"/>
    <cellStyle name="Note 2 4 4 6 2 3 4" xfId="28155"/>
    <cellStyle name="Note 2 4 4 6 2 3 5" xfId="33345"/>
    <cellStyle name="Note 2 4 4 6 2 4" xfId="8164"/>
    <cellStyle name="Note 2 4 4 6 2 4 2" xfId="20103"/>
    <cellStyle name="Note 2 4 4 6 2 4 3" xfId="29809"/>
    <cellStyle name="Note 2 4 4 6 2 4 4" xfId="34353"/>
    <cellStyle name="Note 2 4 4 6 2 5" xfId="14213"/>
    <cellStyle name="Note 2 4 4 6 2 6" xfId="25231"/>
    <cellStyle name="Note 2 4 4 6 2 7" xfId="12094"/>
    <cellStyle name="Note 2 4 4 6 3" xfId="2523"/>
    <cellStyle name="Note 2 4 4 6 3 2" xfId="4999"/>
    <cellStyle name="Note 2 4 4 6 3 2 2" xfId="10889"/>
    <cellStyle name="Note 2 4 4 6 3 2 2 2" xfId="22828"/>
    <cellStyle name="Note 2 4 4 6 3 2 2 3" xfId="31880"/>
    <cellStyle name="Note 2 4 4 6 3 2 2 4" xfId="35778"/>
    <cellStyle name="Note 2 4 4 6 3 2 3" xfId="16938"/>
    <cellStyle name="Note 2 4 4 6 3 2 4" xfId="27300"/>
    <cellStyle name="Note 2 4 4 6 3 2 5" xfId="26025"/>
    <cellStyle name="Note 2 4 4 6 3 3" xfId="6103"/>
    <cellStyle name="Note 2 4 4 6 3 3 2" xfId="11993"/>
    <cellStyle name="Note 2 4 4 6 3 3 2 2" xfId="23932"/>
    <cellStyle name="Note 2 4 4 6 3 3 2 3" xfId="32984"/>
    <cellStyle name="Note 2 4 4 6 3 3 2 4" xfId="36882"/>
    <cellStyle name="Note 2 4 4 6 3 3 3" xfId="18042"/>
    <cellStyle name="Note 2 4 4 6 3 3 4" xfId="28404"/>
    <cellStyle name="Note 2 4 4 6 3 3 5" xfId="33594"/>
    <cellStyle name="Note 2 4 4 6 3 4" xfId="8413"/>
    <cellStyle name="Note 2 4 4 6 3 4 2" xfId="20352"/>
    <cellStyle name="Note 2 4 4 6 3 4 3" xfId="30058"/>
    <cellStyle name="Note 2 4 4 6 3 4 4" xfId="34602"/>
    <cellStyle name="Note 2 4 4 6 3 5" xfId="14462"/>
    <cellStyle name="Note 2 4 4 6 3 6" xfId="25480"/>
    <cellStyle name="Note 2 4 4 6 3 7" xfId="26290"/>
    <cellStyle name="Note 2 4 4 6 4" xfId="4144"/>
    <cellStyle name="Note 2 4 4 6 4 2" xfId="10034"/>
    <cellStyle name="Note 2 4 4 6 4 2 2" xfId="21973"/>
    <cellStyle name="Note 2 4 4 6 4 2 3" xfId="31040"/>
    <cellStyle name="Note 2 4 4 6 4 2 4" xfId="34938"/>
    <cellStyle name="Note 2 4 4 6 4 3" xfId="16083"/>
    <cellStyle name="Note 2 4 4 6 4 4" xfId="26460"/>
    <cellStyle name="Note 2 4 4 6 4 5" xfId="28908"/>
    <cellStyle name="Note 2 4 4 6 5" xfId="5263"/>
    <cellStyle name="Note 2 4 4 6 5 2" xfId="11153"/>
    <cellStyle name="Note 2 4 4 6 5 2 2" xfId="23092"/>
    <cellStyle name="Note 2 4 4 6 5 2 3" xfId="32144"/>
    <cellStyle name="Note 2 4 4 6 5 2 4" xfId="36042"/>
    <cellStyle name="Note 2 4 4 6 5 3" xfId="17202"/>
    <cellStyle name="Note 2 4 4 6 5 4" xfId="27564"/>
    <cellStyle name="Note 2 4 4 6 5 5" xfId="24456"/>
    <cellStyle name="Note 2 4 4 6 6" xfId="13607"/>
    <cellStyle name="Note 2 4 4 7" xfId="2187"/>
    <cellStyle name="Note 2 4 4 7 2" xfId="4663"/>
    <cellStyle name="Note 2 4 4 7 2 2" xfId="10553"/>
    <cellStyle name="Note 2 4 4 7 2 2 2" xfId="22492"/>
    <cellStyle name="Note 2 4 4 7 2 2 3" xfId="31544"/>
    <cellStyle name="Note 2 4 4 7 2 2 4" xfId="35442"/>
    <cellStyle name="Note 2 4 4 7 2 3" xfId="16602"/>
    <cellStyle name="Note 2 4 4 7 2 4" xfId="26964"/>
    <cellStyle name="Note 2 4 4 7 2 5" xfId="26183"/>
    <cellStyle name="Note 2 4 4 7 3" xfId="5767"/>
    <cellStyle name="Note 2 4 4 7 3 2" xfId="11657"/>
    <cellStyle name="Note 2 4 4 7 3 2 2" xfId="23596"/>
    <cellStyle name="Note 2 4 4 7 3 2 3" xfId="32648"/>
    <cellStyle name="Note 2 4 4 7 3 2 4" xfId="36546"/>
    <cellStyle name="Note 2 4 4 7 3 3" xfId="17706"/>
    <cellStyle name="Note 2 4 4 7 3 4" xfId="28068"/>
    <cellStyle name="Note 2 4 4 7 3 5" xfId="33258"/>
    <cellStyle name="Note 2 4 4 7 4" xfId="8077"/>
    <cellStyle name="Note 2 4 4 7 4 2" xfId="20016"/>
    <cellStyle name="Note 2 4 4 7 4 3" xfId="29722"/>
    <cellStyle name="Note 2 4 4 7 4 4" xfId="34266"/>
    <cellStyle name="Note 2 4 4 7 5" xfId="14126"/>
    <cellStyle name="Note 2 4 4 7 6" xfId="25144"/>
    <cellStyle name="Note 2 4 4 7 7" xfId="30585"/>
    <cellStyle name="Note 2 4 4 8" xfId="2419"/>
    <cellStyle name="Note 2 4 4 8 2" xfId="4895"/>
    <cellStyle name="Note 2 4 4 8 2 2" xfId="10785"/>
    <cellStyle name="Note 2 4 4 8 2 2 2" xfId="22724"/>
    <cellStyle name="Note 2 4 4 8 2 2 3" xfId="31776"/>
    <cellStyle name="Note 2 4 4 8 2 2 4" xfId="35674"/>
    <cellStyle name="Note 2 4 4 8 2 3" xfId="16834"/>
    <cellStyle name="Note 2 4 4 8 2 4" xfId="27196"/>
    <cellStyle name="Note 2 4 4 8 2 5" xfId="24082"/>
    <cellStyle name="Note 2 4 4 8 3" xfId="5999"/>
    <cellStyle name="Note 2 4 4 8 3 2" xfId="11889"/>
    <cellStyle name="Note 2 4 4 8 3 2 2" xfId="23828"/>
    <cellStyle name="Note 2 4 4 8 3 2 3" xfId="32880"/>
    <cellStyle name="Note 2 4 4 8 3 2 4" xfId="36778"/>
    <cellStyle name="Note 2 4 4 8 3 3" xfId="17938"/>
    <cellStyle name="Note 2 4 4 8 3 4" xfId="28300"/>
    <cellStyle name="Note 2 4 4 8 3 5" xfId="33490"/>
    <cellStyle name="Note 2 4 4 8 4" xfId="8309"/>
    <cellStyle name="Note 2 4 4 8 4 2" xfId="20248"/>
    <cellStyle name="Note 2 4 4 8 4 3" xfId="29954"/>
    <cellStyle name="Note 2 4 4 8 4 4" xfId="34498"/>
    <cellStyle name="Note 2 4 4 8 5" xfId="14358"/>
    <cellStyle name="Note 2 4 4 8 6" xfId="25376"/>
    <cellStyle name="Note 2 4 4 8 7" xfId="26301"/>
    <cellStyle name="Note 2 4 4 9" xfId="1862"/>
    <cellStyle name="Note 2 4 4 9 2" xfId="4338"/>
    <cellStyle name="Note 2 4 4 9 2 2" xfId="10228"/>
    <cellStyle name="Note 2 4 4 9 2 2 2" xfId="22167"/>
    <cellStyle name="Note 2 4 4 9 2 2 3" xfId="31220"/>
    <cellStyle name="Note 2 4 4 9 2 2 4" xfId="35118"/>
    <cellStyle name="Note 2 4 4 9 2 3" xfId="16277"/>
    <cellStyle name="Note 2 4 4 9 2 4" xfId="26640"/>
    <cellStyle name="Note 2 4 4 9 2 5" xfId="26225"/>
    <cellStyle name="Note 2 4 4 9 3" xfId="5443"/>
    <cellStyle name="Note 2 4 4 9 3 2" xfId="11333"/>
    <cellStyle name="Note 2 4 4 9 3 2 2" xfId="23272"/>
    <cellStyle name="Note 2 4 4 9 3 2 3" xfId="32324"/>
    <cellStyle name="Note 2 4 4 9 3 2 4" xfId="36222"/>
    <cellStyle name="Note 2 4 4 9 3 3" xfId="17382"/>
    <cellStyle name="Note 2 4 4 9 3 4" xfId="27744"/>
    <cellStyle name="Note 2 4 4 9 3 5" xfId="25824"/>
    <cellStyle name="Note 2 4 4 9 4" xfId="7752"/>
    <cellStyle name="Note 2 4 4 9 4 2" xfId="19691"/>
    <cellStyle name="Note 2 4 4 9 4 3" xfId="29398"/>
    <cellStyle name="Note 2 4 4 9 4 4" xfId="33942"/>
    <cellStyle name="Note 2 4 4 9 5" xfId="13801"/>
    <cellStyle name="Note 2 4 4 9 6" xfId="24820"/>
    <cellStyle name="Note 2 4 4 9 7" xfId="24125"/>
    <cellStyle name="Note 2 4 5" xfId="228"/>
    <cellStyle name="Note 2 4 5 2" xfId="704"/>
    <cellStyle name="Note 2 4 5 2 10" xfId="24242"/>
    <cellStyle name="Note 2 4 5 2 11" xfId="24733"/>
    <cellStyle name="Note 2 4 5 2 2" xfId="1676"/>
    <cellStyle name="Note 2 4 5 2 2 2" xfId="2282"/>
    <cellStyle name="Note 2 4 5 2 2 2 2" xfId="4758"/>
    <cellStyle name="Note 2 4 5 2 2 2 2 2" xfId="10648"/>
    <cellStyle name="Note 2 4 5 2 2 2 2 2 2" xfId="22587"/>
    <cellStyle name="Note 2 4 5 2 2 2 2 2 3" xfId="31639"/>
    <cellStyle name="Note 2 4 5 2 2 2 2 2 4" xfId="35537"/>
    <cellStyle name="Note 2 4 5 2 2 2 2 3" xfId="16697"/>
    <cellStyle name="Note 2 4 5 2 2 2 2 4" xfId="27059"/>
    <cellStyle name="Note 2 4 5 2 2 2 2 5" xfId="30744"/>
    <cellStyle name="Note 2 4 5 2 2 2 3" xfId="5862"/>
    <cellStyle name="Note 2 4 5 2 2 2 3 2" xfId="11752"/>
    <cellStyle name="Note 2 4 5 2 2 2 3 2 2" xfId="23691"/>
    <cellStyle name="Note 2 4 5 2 2 2 3 2 3" xfId="32743"/>
    <cellStyle name="Note 2 4 5 2 2 2 3 2 4" xfId="36641"/>
    <cellStyle name="Note 2 4 5 2 2 2 3 3" xfId="17801"/>
    <cellStyle name="Note 2 4 5 2 2 2 3 4" xfId="28163"/>
    <cellStyle name="Note 2 4 5 2 2 2 3 5" xfId="33353"/>
    <cellStyle name="Note 2 4 5 2 2 2 4" xfId="8172"/>
    <cellStyle name="Note 2 4 5 2 2 2 4 2" xfId="20111"/>
    <cellStyle name="Note 2 4 5 2 2 2 4 3" xfId="29817"/>
    <cellStyle name="Note 2 4 5 2 2 2 4 4" xfId="34361"/>
    <cellStyle name="Note 2 4 5 2 2 2 5" xfId="14221"/>
    <cellStyle name="Note 2 4 5 2 2 2 6" xfId="25239"/>
    <cellStyle name="Note 2 4 5 2 2 2 7" xfId="28759"/>
    <cellStyle name="Note 2 4 5 2 2 3" xfId="2531"/>
    <cellStyle name="Note 2 4 5 2 2 3 2" xfId="5007"/>
    <cellStyle name="Note 2 4 5 2 2 3 2 2" xfId="10897"/>
    <cellStyle name="Note 2 4 5 2 2 3 2 2 2" xfId="22836"/>
    <cellStyle name="Note 2 4 5 2 2 3 2 2 3" xfId="31888"/>
    <cellStyle name="Note 2 4 5 2 2 3 2 2 4" xfId="35786"/>
    <cellStyle name="Note 2 4 5 2 2 3 2 3" xfId="16946"/>
    <cellStyle name="Note 2 4 5 2 2 3 2 4" xfId="27308"/>
    <cellStyle name="Note 2 4 5 2 2 3 2 5" xfId="30355"/>
    <cellStyle name="Note 2 4 5 2 2 3 3" xfId="6111"/>
    <cellStyle name="Note 2 4 5 2 2 3 3 2" xfId="12001"/>
    <cellStyle name="Note 2 4 5 2 2 3 3 2 2" xfId="23940"/>
    <cellStyle name="Note 2 4 5 2 2 3 3 2 3" xfId="32992"/>
    <cellStyle name="Note 2 4 5 2 2 3 3 2 4" xfId="36890"/>
    <cellStyle name="Note 2 4 5 2 2 3 3 3" xfId="18050"/>
    <cellStyle name="Note 2 4 5 2 2 3 3 4" xfId="28412"/>
    <cellStyle name="Note 2 4 5 2 2 3 3 5" xfId="33602"/>
    <cellStyle name="Note 2 4 5 2 2 3 4" xfId="8421"/>
    <cellStyle name="Note 2 4 5 2 2 3 4 2" xfId="20360"/>
    <cellStyle name="Note 2 4 5 2 2 3 4 3" xfId="30066"/>
    <cellStyle name="Note 2 4 5 2 2 3 4 4" xfId="34610"/>
    <cellStyle name="Note 2 4 5 2 2 3 5" xfId="14470"/>
    <cellStyle name="Note 2 4 5 2 2 3 6" xfId="25488"/>
    <cellStyle name="Note 2 4 5 2 2 3 7" xfId="26288"/>
    <cellStyle name="Note 2 4 5 2 2 4" xfId="4152"/>
    <cellStyle name="Note 2 4 5 2 2 4 2" xfId="10042"/>
    <cellStyle name="Note 2 4 5 2 2 4 2 2" xfId="21981"/>
    <cellStyle name="Note 2 4 5 2 2 4 2 3" xfId="31048"/>
    <cellStyle name="Note 2 4 5 2 2 4 2 4" xfId="34946"/>
    <cellStyle name="Note 2 4 5 2 2 4 3" xfId="16091"/>
    <cellStyle name="Note 2 4 5 2 2 4 4" xfId="26468"/>
    <cellStyle name="Note 2 4 5 2 2 4 5" xfId="24077"/>
    <cellStyle name="Note 2 4 5 2 2 5" xfId="5271"/>
    <cellStyle name="Note 2 4 5 2 2 5 2" xfId="11161"/>
    <cellStyle name="Note 2 4 5 2 2 5 2 2" xfId="23100"/>
    <cellStyle name="Note 2 4 5 2 2 5 2 3" xfId="32152"/>
    <cellStyle name="Note 2 4 5 2 2 5 2 4" xfId="36050"/>
    <cellStyle name="Note 2 4 5 2 2 5 3" xfId="17210"/>
    <cellStyle name="Note 2 4 5 2 2 5 4" xfId="27572"/>
    <cellStyle name="Note 2 4 5 2 2 5 5" xfId="24396"/>
    <cellStyle name="Note 2 4 5 2 2 6" xfId="13615"/>
    <cellStyle name="Note 2 4 5 2 3" xfId="1954"/>
    <cellStyle name="Note 2 4 5 2 3 2" xfId="4430"/>
    <cellStyle name="Note 2 4 5 2 3 2 2" xfId="10320"/>
    <cellStyle name="Note 2 4 5 2 3 2 2 2" xfId="22259"/>
    <cellStyle name="Note 2 4 5 2 3 2 2 3" xfId="31312"/>
    <cellStyle name="Note 2 4 5 2 3 2 2 4" xfId="35210"/>
    <cellStyle name="Note 2 4 5 2 3 2 3" xfId="16369"/>
    <cellStyle name="Note 2 4 5 2 3 2 4" xfId="26732"/>
    <cellStyle name="Note 2 4 5 2 3 2 5" xfId="25995"/>
    <cellStyle name="Note 2 4 5 2 3 3" xfId="5535"/>
    <cellStyle name="Note 2 4 5 2 3 3 2" xfId="11425"/>
    <cellStyle name="Note 2 4 5 2 3 3 2 2" xfId="23364"/>
    <cellStyle name="Note 2 4 5 2 3 3 2 3" xfId="32416"/>
    <cellStyle name="Note 2 4 5 2 3 3 2 4" xfId="36314"/>
    <cellStyle name="Note 2 4 5 2 3 3 3" xfId="17474"/>
    <cellStyle name="Note 2 4 5 2 3 3 4" xfId="27836"/>
    <cellStyle name="Note 2 4 5 2 3 3 5" xfId="28840"/>
    <cellStyle name="Note 2 4 5 2 3 4" xfId="7844"/>
    <cellStyle name="Note 2 4 5 2 3 4 2" xfId="19783"/>
    <cellStyle name="Note 2 4 5 2 3 4 3" xfId="29490"/>
    <cellStyle name="Note 2 4 5 2 3 4 4" xfId="34034"/>
    <cellStyle name="Note 2 4 5 2 3 5" xfId="13893"/>
    <cellStyle name="Note 2 4 5 2 3 6" xfId="24912"/>
    <cellStyle name="Note 2 4 5 2 3 7" xfId="26360"/>
    <cellStyle name="Note 2 4 5 2 4" xfId="1872"/>
    <cellStyle name="Note 2 4 5 2 4 2" xfId="4348"/>
    <cellStyle name="Note 2 4 5 2 4 2 2" xfId="10238"/>
    <cellStyle name="Note 2 4 5 2 4 2 2 2" xfId="22177"/>
    <cellStyle name="Note 2 4 5 2 4 2 2 3" xfId="31230"/>
    <cellStyle name="Note 2 4 5 2 4 2 2 4" xfId="35128"/>
    <cellStyle name="Note 2 4 5 2 4 2 3" xfId="16287"/>
    <cellStyle name="Note 2 4 5 2 4 2 4" xfId="26650"/>
    <cellStyle name="Note 2 4 5 2 4 2 5" xfId="24569"/>
    <cellStyle name="Note 2 4 5 2 4 3" xfId="5453"/>
    <cellStyle name="Note 2 4 5 2 4 3 2" xfId="11343"/>
    <cellStyle name="Note 2 4 5 2 4 3 2 2" xfId="23282"/>
    <cellStyle name="Note 2 4 5 2 4 3 2 3" xfId="32334"/>
    <cellStyle name="Note 2 4 5 2 4 3 2 4" xfId="36232"/>
    <cellStyle name="Note 2 4 5 2 4 3 3" xfId="17392"/>
    <cellStyle name="Note 2 4 5 2 4 3 4" xfId="27754"/>
    <cellStyle name="Note 2 4 5 2 4 3 5" xfId="30663"/>
    <cellStyle name="Note 2 4 5 2 4 4" xfId="7762"/>
    <cellStyle name="Note 2 4 5 2 4 4 2" xfId="19701"/>
    <cellStyle name="Note 2 4 5 2 4 4 3" xfId="29408"/>
    <cellStyle name="Note 2 4 5 2 4 4 4" xfId="33952"/>
    <cellStyle name="Note 2 4 5 2 4 5" xfId="13811"/>
    <cellStyle name="Note 2 4 5 2 4 6" xfId="24830"/>
    <cellStyle name="Note 2 4 5 2 4 7" xfId="26007"/>
    <cellStyle name="Note 2 4 5 2 5" xfId="2374"/>
    <cellStyle name="Note 2 4 5 2 5 2" xfId="4850"/>
    <cellStyle name="Note 2 4 5 2 5 2 2" xfId="10740"/>
    <cellStyle name="Note 2 4 5 2 5 2 2 2" xfId="22679"/>
    <cellStyle name="Note 2 4 5 2 5 2 2 3" xfId="31731"/>
    <cellStyle name="Note 2 4 5 2 5 2 2 4" xfId="35629"/>
    <cellStyle name="Note 2 4 5 2 5 2 3" xfId="16789"/>
    <cellStyle name="Note 2 4 5 2 5 2 4" xfId="27151"/>
    <cellStyle name="Note 2 4 5 2 5 2 5" xfId="25769"/>
    <cellStyle name="Note 2 4 5 2 5 3" xfId="5954"/>
    <cellStyle name="Note 2 4 5 2 5 3 2" xfId="11844"/>
    <cellStyle name="Note 2 4 5 2 5 3 2 2" xfId="23783"/>
    <cellStyle name="Note 2 4 5 2 5 3 2 3" xfId="32835"/>
    <cellStyle name="Note 2 4 5 2 5 3 2 4" xfId="36733"/>
    <cellStyle name="Note 2 4 5 2 5 3 3" xfId="17893"/>
    <cellStyle name="Note 2 4 5 2 5 3 4" xfId="28255"/>
    <cellStyle name="Note 2 4 5 2 5 3 5" xfId="33445"/>
    <cellStyle name="Note 2 4 5 2 5 4" xfId="8264"/>
    <cellStyle name="Note 2 4 5 2 5 4 2" xfId="20203"/>
    <cellStyle name="Note 2 4 5 2 5 4 3" xfId="29909"/>
    <cellStyle name="Note 2 4 5 2 5 4 4" xfId="34453"/>
    <cellStyle name="Note 2 4 5 2 5 5" xfId="14313"/>
    <cellStyle name="Note 2 4 5 2 5 6" xfId="25331"/>
    <cellStyle name="Note 2 4 5 2 5 7" xfId="26308"/>
    <cellStyle name="Note 2 4 5 2 6" xfId="3181"/>
    <cellStyle name="Note 2 4 5 2 6 2" xfId="9071"/>
    <cellStyle name="Note 2 4 5 2 6 2 2" xfId="21010"/>
    <cellStyle name="Note 2 4 5 2 6 2 3" xfId="30476"/>
    <cellStyle name="Note 2 4 5 2 6 2 4" xfId="34804"/>
    <cellStyle name="Note 2 4 5 2 6 3" xfId="15120"/>
    <cellStyle name="Note 2 4 5 2 6 4" xfId="25896"/>
    <cellStyle name="Note 2 4 5 2 6 5" xfId="28775"/>
    <cellStyle name="Note 2 4 5 2 7" xfId="5129"/>
    <cellStyle name="Note 2 4 5 2 7 2" xfId="11019"/>
    <cellStyle name="Note 2 4 5 2 7 2 2" xfId="22958"/>
    <cellStyle name="Note 2 4 5 2 7 2 3" xfId="32010"/>
    <cellStyle name="Note 2 4 5 2 7 2 4" xfId="35908"/>
    <cellStyle name="Note 2 4 5 2 7 3" xfId="17068"/>
    <cellStyle name="Note 2 4 5 2 7 4" xfId="27430"/>
    <cellStyle name="Note 2 4 5 2 7 5" xfId="30704"/>
    <cellStyle name="Note 2 4 5 2 8" xfId="6763"/>
    <cellStyle name="Note 2 4 5 2 8 2" xfId="18702"/>
    <cellStyle name="Note 2 4 5 2 8 3" xfId="28825"/>
    <cellStyle name="Note 2 4 5 2 8 4" xfId="33796"/>
    <cellStyle name="Note 2 4 5 2 9" xfId="12644"/>
    <cellStyle name="Note 2 4 5 3" xfId="1675"/>
    <cellStyle name="Note 2 4 5 3 2" xfId="2281"/>
    <cellStyle name="Note 2 4 5 3 2 2" xfId="4757"/>
    <cellStyle name="Note 2 4 5 3 2 2 2" xfId="10647"/>
    <cellStyle name="Note 2 4 5 3 2 2 2 2" xfId="22586"/>
    <cellStyle name="Note 2 4 5 3 2 2 2 3" xfId="31638"/>
    <cellStyle name="Note 2 4 5 3 2 2 2 4" xfId="35536"/>
    <cellStyle name="Note 2 4 5 3 2 2 3" xfId="16696"/>
    <cellStyle name="Note 2 4 5 3 2 2 4" xfId="27058"/>
    <cellStyle name="Note 2 4 5 3 2 2 5" xfId="29095"/>
    <cellStyle name="Note 2 4 5 3 2 3" xfId="5861"/>
    <cellStyle name="Note 2 4 5 3 2 3 2" xfId="11751"/>
    <cellStyle name="Note 2 4 5 3 2 3 2 2" xfId="23690"/>
    <cellStyle name="Note 2 4 5 3 2 3 2 3" xfId="32742"/>
    <cellStyle name="Note 2 4 5 3 2 3 2 4" xfId="36640"/>
    <cellStyle name="Note 2 4 5 3 2 3 3" xfId="17800"/>
    <cellStyle name="Note 2 4 5 3 2 3 4" xfId="28162"/>
    <cellStyle name="Note 2 4 5 3 2 3 5" xfId="33352"/>
    <cellStyle name="Note 2 4 5 3 2 4" xfId="8171"/>
    <cellStyle name="Note 2 4 5 3 2 4 2" xfId="20110"/>
    <cellStyle name="Note 2 4 5 3 2 4 3" xfId="29816"/>
    <cellStyle name="Note 2 4 5 3 2 4 4" xfId="34360"/>
    <cellStyle name="Note 2 4 5 3 2 5" xfId="14220"/>
    <cellStyle name="Note 2 4 5 3 2 6" xfId="25238"/>
    <cellStyle name="Note 2 4 5 3 2 7" xfId="24652"/>
    <cellStyle name="Note 2 4 5 3 3" xfId="2530"/>
    <cellStyle name="Note 2 4 5 3 3 2" xfId="5006"/>
    <cellStyle name="Note 2 4 5 3 3 2 2" xfId="10896"/>
    <cellStyle name="Note 2 4 5 3 3 2 2 2" xfId="22835"/>
    <cellStyle name="Note 2 4 5 3 3 2 2 3" xfId="31887"/>
    <cellStyle name="Note 2 4 5 3 3 2 2 4" xfId="35785"/>
    <cellStyle name="Note 2 4 5 3 3 2 3" xfId="16945"/>
    <cellStyle name="Note 2 4 5 3 3 2 4" xfId="27307"/>
    <cellStyle name="Note 2 4 5 3 3 2 5" xfId="28704"/>
    <cellStyle name="Note 2 4 5 3 3 3" xfId="6110"/>
    <cellStyle name="Note 2 4 5 3 3 3 2" xfId="12000"/>
    <cellStyle name="Note 2 4 5 3 3 3 2 2" xfId="23939"/>
    <cellStyle name="Note 2 4 5 3 3 3 2 3" xfId="32991"/>
    <cellStyle name="Note 2 4 5 3 3 3 2 4" xfId="36889"/>
    <cellStyle name="Note 2 4 5 3 3 3 3" xfId="18049"/>
    <cellStyle name="Note 2 4 5 3 3 3 4" xfId="28411"/>
    <cellStyle name="Note 2 4 5 3 3 3 5" xfId="33601"/>
    <cellStyle name="Note 2 4 5 3 3 4" xfId="8420"/>
    <cellStyle name="Note 2 4 5 3 3 4 2" xfId="20359"/>
    <cellStyle name="Note 2 4 5 3 3 4 3" xfId="30065"/>
    <cellStyle name="Note 2 4 5 3 3 4 4" xfId="34609"/>
    <cellStyle name="Note 2 4 5 3 3 5" xfId="14469"/>
    <cellStyle name="Note 2 4 5 3 3 6" xfId="25487"/>
    <cellStyle name="Note 2 4 5 3 3 7" xfId="30866"/>
    <cellStyle name="Note 2 4 5 3 4" xfId="4151"/>
    <cellStyle name="Note 2 4 5 3 4 2" xfId="10041"/>
    <cellStyle name="Note 2 4 5 3 4 2 2" xfId="21980"/>
    <cellStyle name="Note 2 4 5 3 4 2 3" xfId="31047"/>
    <cellStyle name="Note 2 4 5 3 4 2 4" xfId="34945"/>
    <cellStyle name="Note 2 4 5 3 4 3" xfId="16090"/>
    <cellStyle name="Note 2 4 5 3 4 4" xfId="26467"/>
    <cellStyle name="Note 2 4 5 3 4 5" xfId="24326"/>
    <cellStyle name="Note 2 4 5 3 5" xfId="5270"/>
    <cellStyle name="Note 2 4 5 3 5 2" xfId="11160"/>
    <cellStyle name="Note 2 4 5 3 5 2 2" xfId="23099"/>
    <cellStyle name="Note 2 4 5 3 5 2 3" xfId="32151"/>
    <cellStyle name="Note 2 4 5 3 5 2 4" xfId="36049"/>
    <cellStyle name="Note 2 4 5 3 5 3" xfId="17209"/>
    <cellStyle name="Note 2 4 5 3 5 4" xfId="27571"/>
    <cellStyle name="Note 2 4 5 3 5 5" xfId="24457"/>
    <cellStyle name="Note 2 4 5 3 6" xfId="13614"/>
    <cellStyle name="Note 2 4 5 4" xfId="1803"/>
    <cellStyle name="Note 2 4 5 4 2" xfId="4279"/>
    <cellStyle name="Note 2 4 5 4 2 2" xfId="10169"/>
    <cellStyle name="Note 2 4 5 4 2 2 2" xfId="22108"/>
    <cellStyle name="Note 2 4 5 4 2 2 3" xfId="31161"/>
    <cellStyle name="Note 2 4 5 4 2 2 4" xfId="35059"/>
    <cellStyle name="Note 2 4 5 4 2 3" xfId="16218"/>
    <cellStyle name="Note 2 4 5 4 2 4" xfId="26581"/>
    <cellStyle name="Note 2 4 5 4 2 5" xfId="24047"/>
    <cellStyle name="Note 2 4 5 4 3" xfId="5384"/>
    <cellStyle name="Note 2 4 5 4 3 2" xfId="11274"/>
    <cellStyle name="Note 2 4 5 4 3 2 2" xfId="23213"/>
    <cellStyle name="Note 2 4 5 4 3 2 3" xfId="32265"/>
    <cellStyle name="Note 2 4 5 4 3 2 4" xfId="36163"/>
    <cellStyle name="Note 2 4 5 4 3 3" xfId="17323"/>
    <cellStyle name="Note 2 4 5 4 3 4" xfId="27685"/>
    <cellStyle name="Note 2 4 5 4 3 5" xfId="24087"/>
    <cellStyle name="Note 2 4 5 4 4" xfId="7693"/>
    <cellStyle name="Note 2 4 5 4 4 2" xfId="19632"/>
    <cellStyle name="Note 2 4 5 4 4 3" xfId="29339"/>
    <cellStyle name="Note 2 4 5 4 4 4" xfId="33883"/>
    <cellStyle name="Note 2 4 5 4 5" xfId="13742"/>
    <cellStyle name="Note 2 4 5 4 6" xfId="24761"/>
    <cellStyle name="Note 2 4 5 4 7" xfId="30955"/>
    <cellStyle name="Note 2 4 5 5" xfId="2112"/>
    <cellStyle name="Note 2 4 5 5 2" xfId="4588"/>
    <cellStyle name="Note 2 4 5 5 2 2" xfId="10478"/>
    <cellStyle name="Note 2 4 5 5 2 2 2" xfId="22417"/>
    <cellStyle name="Note 2 4 5 5 2 2 3" xfId="31469"/>
    <cellStyle name="Note 2 4 5 5 2 2 4" xfId="35367"/>
    <cellStyle name="Note 2 4 5 5 2 3" xfId="16527"/>
    <cellStyle name="Note 2 4 5 5 2 4" xfId="26889"/>
    <cellStyle name="Note 2 4 5 5 2 5" xfId="30494"/>
    <cellStyle name="Note 2 4 5 5 3" xfId="5692"/>
    <cellStyle name="Note 2 4 5 5 3 2" xfId="11582"/>
    <cellStyle name="Note 2 4 5 5 3 2 2" xfId="23521"/>
    <cellStyle name="Note 2 4 5 5 3 2 3" xfId="32573"/>
    <cellStyle name="Note 2 4 5 5 3 2 4" xfId="36471"/>
    <cellStyle name="Note 2 4 5 5 3 3" xfId="17631"/>
    <cellStyle name="Note 2 4 5 5 3 4" xfId="27993"/>
    <cellStyle name="Note 2 4 5 5 3 5" xfId="33183"/>
    <cellStyle name="Note 2 4 5 5 4" xfId="8002"/>
    <cellStyle name="Note 2 4 5 5 4 2" xfId="19941"/>
    <cellStyle name="Note 2 4 5 5 4 3" xfId="29647"/>
    <cellStyle name="Note 2 4 5 5 4 4" xfId="34191"/>
    <cellStyle name="Note 2 4 5 5 5" xfId="14051"/>
    <cellStyle name="Note 2 4 5 5 6" xfId="25069"/>
    <cellStyle name="Note 2 4 5 5 7" xfId="24401"/>
    <cellStyle name="Note 2 4 5 6" xfId="1868"/>
    <cellStyle name="Note 2 4 5 6 2" xfId="4344"/>
    <cellStyle name="Note 2 4 5 6 2 2" xfId="10234"/>
    <cellStyle name="Note 2 4 5 6 2 2 2" xfId="22173"/>
    <cellStyle name="Note 2 4 5 6 2 2 3" xfId="31226"/>
    <cellStyle name="Note 2 4 5 6 2 2 4" xfId="35124"/>
    <cellStyle name="Note 2 4 5 6 2 3" xfId="16283"/>
    <cellStyle name="Note 2 4 5 6 2 4" xfId="26646"/>
    <cellStyle name="Note 2 4 5 6 2 5" xfId="25793"/>
    <cellStyle name="Note 2 4 5 6 3" xfId="5449"/>
    <cellStyle name="Note 2 4 5 6 3 2" xfId="11339"/>
    <cellStyle name="Note 2 4 5 6 3 2 2" xfId="23278"/>
    <cellStyle name="Note 2 4 5 6 3 2 3" xfId="32330"/>
    <cellStyle name="Note 2 4 5 6 3 2 4" xfId="36228"/>
    <cellStyle name="Note 2 4 5 6 3 3" xfId="17388"/>
    <cellStyle name="Note 2 4 5 6 3 4" xfId="27750"/>
    <cellStyle name="Note 2 4 5 6 3 5" xfId="28651"/>
    <cellStyle name="Note 2 4 5 6 4" xfId="7758"/>
    <cellStyle name="Note 2 4 5 6 4 2" xfId="19697"/>
    <cellStyle name="Note 2 4 5 6 4 3" xfId="29404"/>
    <cellStyle name="Note 2 4 5 6 4 4" xfId="33948"/>
    <cellStyle name="Note 2 4 5 6 5" xfId="13807"/>
    <cellStyle name="Note 2 4 5 6 6" xfId="24826"/>
    <cellStyle name="Note 2 4 5 6 7" xfId="26368"/>
    <cellStyle name="Note 2 4 5 7" xfId="2775"/>
    <cellStyle name="Note 2 4 5 7 2" xfId="8665"/>
    <cellStyle name="Note 2 4 5 7 2 2" xfId="20604"/>
    <cellStyle name="Note 2 4 5 7 2 3" xfId="30235"/>
    <cellStyle name="Note 2 4 5 7 2 4" xfId="34725"/>
    <cellStyle name="Note 2 4 5 7 3" xfId="14714"/>
    <cellStyle name="Note 2 4 5 7 4" xfId="25655"/>
    <cellStyle name="Note 2 4 5 7 5" xfId="24618"/>
    <cellStyle name="Note 2 4 5 8" xfId="6357"/>
    <cellStyle name="Note 2 4 5 8 2" xfId="18296"/>
    <cellStyle name="Note 2 4 5 8 3" xfId="28581"/>
    <cellStyle name="Note 2 4 5 8 4" xfId="33717"/>
    <cellStyle name="Note 2 4 6" xfId="298"/>
    <cellStyle name="Note 2 4 6 2" xfId="774"/>
    <cellStyle name="Note 2 4 6 2 10" xfId="24283"/>
    <cellStyle name="Note 2 4 6 2 11" xfId="28510"/>
    <cellStyle name="Note 2 4 6 2 2" xfId="1678"/>
    <cellStyle name="Note 2 4 6 2 2 2" xfId="2284"/>
    <cellStyle name="Note 2 4 6 2 2 2 2" xfId="4760"/>
    <cellStyle name="Note 2 4 6 2 2 2 2 2" xfId="10650"/>
    <cellStyle name="Note 2 4 6 2 2 2 2 2 2" xfId="22589"/>
    <cellStyle name="Note 2 4 6 2 2 2 2 2 3" xfId="31641"/>
    <cellStyle name="Note 2 4 6 2 2 2 2 2 4" xfId="35539"/>
    <cellStyle name="Note 2 4 6 2 2 2 2 3" xfId="16699"/>
    <cellStyle name="Note 2 4 6 2 2 2 2 4" xfId="27061"/>
    <cellStyle name="Note 2 4 6 2 2 2 2 5" xfId="24514"/>
    <cellStyle name="Note 2 4 6 2 2 2 3" xfId="5864"/>
    <cellStyle name="Note 2 4 6 2 2 2 3 2" xfId="11754"/>
    <cellStyle name="Note 2 4 6 2 2 2 3 2 2" xfId="23693"/>
    <cellStyle name="Note 2 4 6 2 2 2 3 2 3" xfId="32745"/>
    <cellStyle name="Note 2 4 6 2 2 2 3 2 4" xfId="36643"/>
    <cellStyle name="Note 2 4 6 2 2 2 3 3" xfId="17803"/>
    <cellStyle name="Note 2 4 6 2 2 2 3 4" xfId="28165"/>
    <cellStyle name="Note 2 4 6 2 2 2 3 5" xfId="33355"/>
    <cellStyle name="Note 2 4 6 2 2 2 4" xfId="8174"/>
    <cellStyle name="Note 2 4 6 2 2 2 4 2" xfId="20113"/>
    <cellStyle name="Note 2 4 6 2 2 2 4 3" xfId="29819"/>
    <cellStyle name="Note 2 4 6 2 2 2 4 4" xfId="34363"/>
    <cellStyle name="Note 2 4 6 2 2 2 5" xfId="14223"/>
    <cellStyle name="Note 2 4 6 2 2 2 6" xfId="25241"/>
    <cellStyle name="Note 2 4 6 2 2 2 7" xfId="25830"/>
    <cellStyle name="Note 2 4 6 2 2 3" xfId="2533"/>
    <cellStyle name="Note 2 4 6 2 2 3 2" xfId="5009"/>
    <cellStyle name="Note 2 4 6 2 2 3 2 2" xfId="10899"/>
    <cellStyle name="Note 2 4 6 2 2 3 2 2 2" xfId="22838"/>
    <cellStyle name="Note 2 4 6 2 2 3 2 2 3" xfId="31890"/>
    <cellStyle name="Note 2 4 6 2 2 3 2 2 4" xfId="35788"/>
    <cellStyle name="Note 2 4 6 2 2 3 2 3" xfId="16948"/>
    <cellStyle name="Note 2 4 6 2 2 3 2 4" xfId="27310"/>
    <cellStyle name="Note 2 4 6 2 2 3 2 5" xfId="29068"/>
    <cellStyle name="Note 2 4 6 2 2 3 3" xfId="6113"/>
    <cellStyle name="Note 2 4 6 2 2 3 3 2" xfId="12003"/>
    <cellStyle name="Note 2 4 6 2 2 3 3 2 2" xfId="23942"/>
    <cellStyle name="Note 2 4 6 2 2 3 3 2 3" xfId="32994"/>
    <cellStyle name="Note 2 4 6 2 2 3 3 2 4" xfId="36892"/>
    <cellStyle name="Note 2 4 6 2 2 3 3 3" xfId="18052"/>
    <cellStyle name="Note 2 4 6 2 2 3 3 4" xfId="28414"/>
    <cellStyle name="Note 2 4 6 2 2 3 3 5" xfId="33604"/>
    <cellStyle name="Note 2 4 6 2 2 3 4" xfId="8423"/>
    <cellStyle name="Note 2 4 6 2 2 3 4 2" xfId="20362"/>
    <cellStyle name="Note 2 4 6 2 2 3 4 3" xfId="30068"/>
    <cellStyle name="Note 2 4 6 2 2 3 4 4" xfId="34612"/>
    <cellStyle name="Note 2 4 6 2 2 3 5" xfId="14472"/>
    <cellStyle name="Note 2 4 6 2 2 3 6" xfId="25490"/>
    <cellStyle name="Note 2 4 6 2 2 3 7" xfId="28924"/>
    <cellStyle name="Note 2 4 6 2 2 4" xfId="4154"/>
    <cellStyle name="Note 2 4 6 2 2 4 2" xfId="10044"/>
    <cellStyle name="Note 2 4 6 2 2 4 2 2" xfId="21983"/>
    <cellStyle name="Note 2 4 6 2 2 4 2 3" xfId="31050"/>
    <cellStyle name="Note 2 4 6 2 2 4 2 4" xfId="34948"/>
    <cellStyle name="Note 2 4 6 2 2 4 3" xfId="16093"/>
    <cellStyle name="Note 2 4 6 2 2 4 4" xfId="26470"/>
    <cellStyle name="Note 2 4 6 2 2 4 5" xfId="30246"/>
    <cellStyle name="Note 2 4 6 2 2 5" xfId="5273"/>
    <cellStyle name="Note 2 4 6 2 2 5 2" xfId="11163"/>
    <cellStyle name="Note 2 4 6 2 2 5 2 2" xfId="23102"/>
    <cellStyle name="Note 2 4 6 2 2 5 2 3" xfId="32154"/>
    <cellStyle name="Note 2 4 6 2 2 5 2 4" xfId="36052"/>
    <cellStyle name="Note 2 4 6 2 2 5 3" xfId="17212"/>
    <cellStyle name="Note 2 4 6 2 2 5 4" xfId="27574"/>
    <cellStyle name="Note 2 4 6 2 2 5 5" xfId="12304"/>
    <cellStyle name="Note 2 4 6 2 2 6" xfId="13617"/>
    <cellStyle name="Note 2 4 6 2 3" xfId="1990"/>
    <cellStyle name="Note 2 4 6 2 3 2" xfId="4466"/>
    <cellStyle name="Note 2 4 6 2 3 2 2" xfId="10356"/>
    <cellStyle name="Note 2 4 6 2 3 2 2 2" xfId="22295"/>
    <cellStyle name="Note 2 4 6 2 3 2 2 3" xfId="31348"/>
    <cellStyle name="Note 2 4 6 2 3 2 2 4" xfId="35246"/>
    <cellStyle name="Note 2 4 6 2 3 2 3" xfId="16405"/>
    <cellStyle name="Note 2 4 6 2 3 2 4" xfId="26768"/>
    <cellStyle name="Note 2 4 6 2 3 2 5" xfId="24557"/>
    <cellStyle name="Note 2 4 6 2 3 3" xfId="5571"/>
    <cellStyle name="Note 2 4 6 2 3 3 2" xfId="11461"/>
    <cellStyle name="Note 2 4 6 2 3 3 2 2" xfId="23400"/>
    <cellStyle name="Note 2 4 6 2 3 3 2 3" xfId="32452"/>
    <cellStyle name="Note 2 4 6 2 3 3 2 4" xfId="36350"/>
    <cellStyle name="Note 2 4 6 2 3 3 3" xfId="17510"/>
    <cellStyle name="Note 2 4 6 2 3 3 4" xfId="27872"/>
    <cellStyle name="Note 2 4 6 2 3 3 5" xfId="24305"/>
    <cellStyle name="Note 2 4 6 2 3 4" xfId="7880"/>
    <cellStyle name="Note 2 4 6 2 3 4 2" xfId="19819"/>
    <cellStyle name="Note 2 4 6 2 3 4 3" xfId="29526"/>
    <cellStyle name="Note 2 4 6 2 3 4 4" xfId="34070"/>
    <cellStyle name="Note 2 4 6 2 3 5" xfId="13929"/>
    <cellStyle name="Note 2 4 6 2 3 6" xfId="24948"/>
    <cellStyle name="Note 2 4 6 2 3 7" xfId="28577"/>
    <cellStyle name="Note 2 4 6 2 4" xfId="1884"/>
    <cellStyle name="Note 2 4 6 2 4 2" xfId="4360"/>
    <cellStyle name="Note 2 4 6 2 4 2 2" xfId="10250"/>
    <cellStyle name="Note 2 4 6 2 4 2 2 2" xfId="22189"/>
    <cellStyle name="Note 2 4 6 2 4 2 2 3" xfId="31242"/>
    <cellStyle name="Note 2 4 6 2 4 2 2 4" xfId="35140"/>
    <cellStyle name="Note 2 4 6 2 4 2 3" xfId="16299"/>
    <cellStyle name="Note 2 4 6 2 4 2 4" xfId="26662"/>
    <cellStyle name="Note 2 4 6 2 4 2 5" xfId="25786"/>
    <cellStyle name="Note 2 4 6 2 4 3" xfId="5465"/>
    <cellStyle name="Note 2 4 6 2 4 3 2" xfId="11355"/>
    <cellStyle name="Note 2 4 6 2 4 3 2 2" xfId="23294"/>
    <cellStyle name="Note 2 4 6 2 4 3 2 3" xfId="32346"/>
    <cellStyle name="Note 2 4 6 2 4 3 2 4" xfId="36244"/>
    <cellStyle name="Note 2 4 6 2 4 3 3" xfId="17404"/>
    <cellStyle name="Note 2 4 6 2 4 3 4" xfId="27766"/>
    <cellStyle name="Note 2 4 6 2 4 3 5" xfId="28570"/>
    <cellStyle name="Note 2 4 6 2 4 4" xfId="7774"/>
    <cellStyle name="Note 2 4 6 2 4 4 2" xfId="19713"/>
    <cellStyle name="Note 2 4 6 2 4 4 3" xfId="29420"/>
    <cellStyle name="Note 2 4 6 2 4 4 4" xfId="33964"/>
    <cellStyle name="Note 2 4 6 2 4 5" xfId="13823"/>
    <cellStyle name="Note 2 4 6 2 4 6" xfId="24842"/>
    <cellStyle name="Note 2 4 6 2 4 7" xfId="26364"/>
    <cellStyle name="Note 2 4 6 2 5" xfId="1808"/>
    <cellStyle name="Note 2 4 6 2 5 2" xfId="4284"/>
    <cellStyle name="Note 2 4 6 2 5 2 2" xfId="10174"/>
    <cellStyle name="Note 2 4 6 2 5 2 2 2" xfId="22113"/>
    <cellStyle name="Note 2 4 6 2 5 2 2 3" xfId="31166"/>
    <cellStyle name="Note 2 4 6 2 5 2 2 4" xfId="35064"/>
    <cellStyle name="Note 2 4 6 2 5 2 3" xfId="16223"/>
    <cellStyle name="Note 2 4 6 2 5 2 4" xfId="26586"/>
    <cellStyle name="Note 2 4 6 2 5 2 5" xfId="25581"/>
    <cellStyle name="Note 2 4 6 2 5 3" xfId="5389"/>
    <cellStyle name="Note 2 4 6 2 5 3 2" xfId="11279"/>
    <cellStyle name="Note 2 4 6 2 5 3 2 2" xfId="23218"/>
    <cellStyle name="Note 2 4 6 2 5 3 2 3" xfId="32270"/>
    <cellStyle name="Note 2 4 6 2 5 3 2 4" xfId="36168"/>
    <cellStyle name="Note 2 4 6 2 5 3 3" xfId="17328"/>
    <cellStyle name="Note 2 4 6 2 5 3 4" xfId="27690"/>
    <cellStyle name="Note 2 4 6 2 5 3 5" xfId="29017"/>
    <cellStyle name="Note 2 4 6 2 5 4" xfId="7698"/>
    <cellStyle name="Note 2 4 6 2 5 4 2" xfId="19637"/>
    <cellStyle name="Note 2 4 6 2 5 4 3" xfId="29344"/>
    <cellStyle name="Note 2 4 6 2 5 4 4" xfId="33888"/>
    <cellStyle name="Note 2 4 6 2 5 5" xfId="13747"/>
    <cellStyle name="Note 2 4 6 2 5 6" xfId="24766"/>
    <cellStyle name="Note 2 4 6 2 5 7" xfId="26046"/>
    <cellStyle name="Note 2 4 6 2 6" xfId="3251"/>
    <cellStyle name="Note 2 4 6 2 6 2" xfId="9141"/>
    <cellStyle name="Note 2 4 6 2 6 2 2" xfId="21080"/>
    <cellStyle name="Note 2 4 6 2 6 2 3" xfId="30515"/>
    <cellStyle name="Note 2 4 6 2 6 2 4" xfId="34828"/>
    <cellStyle name="Note 2 4 6 2 6 3" xfId="15190"/>
    <cellStyle name="Note 2 4 6 2 6 4" xfId="25935"/>
    <cellStyle name="Note 2 4 6 2 6 5" xfId="24315"/>
    <cellStyle name="Note 2 4 6 2 7" xfId="5153"/>
    <cellStyle name="Note 2 4 6 2 7 2" xfId="11043"/>
    <cellStyle name="Note 2 4 6 2 7 2 2" xfId="22982"/>
    <cellStyle name="Note 2 4 6 2 7 2 3" xfId="32034"/>
    <cellStyle name="Note 2 4 6 2 7 2 4" xfId="35932"/>
    <cellStyle name="Note 2 4 6 2 7 3" xfId="17092"/>
    <cellStyle name="Note 2 4 6 2 7 4" xfId="27454"/>
    <cellStyle name="Note 2 4 6 2 7 5" xfId="30698"/>
    <cellStyle name="Note 2 4 6 2 8" xfId="6833"/>
    <cellStyle name="Note 2 4 6 2 8 2" xfId="18772"/>
    <cellStyle name="Note 2 4 6 2 8 3" xfId="28864"/>
    <cellStyle name="Note 2 4 6 2 8 4" xfId="33820"/>
    <cellStyle name="Note 2 4 6 2 9" xfId="12714"/>
    <cellStyle name="Note 2 4 6 3" xfId="1677"/>
    <cellStyle name="Note 2 4 6 3 2" xfId="2283"/>
    <cellStyle name="Note 2 4 6 3 2 2" xfId="4759"/>
    <cellStyle name="Note 2 4 6 3 2 2 2" xfId="10649"/>
    <cellStyle name="Note 2 4 6 3 2 2 2 2" xfId="22588"/>
    <cellStyle name="Note 2 4 6 3 2 2 2 3" xfId="31640"/>
    <cellStyle name="Note 2 4 6 3 2 2 2 4" xfId="35538"/>
    <cellStyle name="Note 2 4 6 3 2 2 3" xfId="16698"/>
    <cellStyle name="Note 2 4 6 3 2 2 4" xfId="27060"/>
    <cellStyle name="Note 2 4 6 3 2 2 5" xfId="26167"/>
    <cellStyle name="Note 2 4 6 3 2 3" xfId="5863"/>
    <cellStyle name="Note 2 4 6 3 2 3 2" xfId="11753"/>
    <cellStyle name="Note 2 4 6 3 2 3 2 2" xfId="23692"/>
    <cellStyle name="Note 2 4 6 3 2 3 2 3" xfId="32744"/>
    <cellStyle name="Note 2 4 6 3 2 3 2 4" xfId="36642"/>
    <cellStyle name="Note 2 4 6 3 2 3 3" xfId="17802"/>
    <cellStyle name="Note 2 4 6 3 2 3 4" xfId="28164"/>
    <cellStyle name="Note 2 4 6 3 2 3 5" xfId="33354"/>
    <cellStyle name="Note 2 4 6 3 2 4" xfId="8173"/>
    <cellStyle name="Note 2 4 6 3 2 4 2" xfId="20112"/>
    <cellStyle name="Note 2 4 6 3 2 4 3" xfId="29818"/>
    <cellStyle name="Note 2 4 6 3 2 4 4" xfId="34362"/>
    <cellStyle name="Note 2 4 6 3 2 5" xfId="14222"/>
    <cellStyle name="Note 2 4 6 3 2 6" xfId="25240"/>
    <cellStyle name="Note 2 4 6 3 2 7" xfId="30410"/>
    <cellStyle name="Note 2 4 6 3 3" xfId="2532"/>
    <cellStyle name="Note 2 4 6 3 3 2" xfId="5008"/>
    <cellStyle name="Note 2 4 6 3 3 2 2" xfId="10898"/>
    <cellStyle name="Note 2 4 6 3 3 2 2 2" xfId="22837"/>
    <cellStyle name="Note 2 4 6 3 3 2 2 3" xfId="31889"/>
    <cellStyle name="Note 2 4 6 3 3 2 2 4" xfId="35787"/>
    <cellStyle name="Note 2 4 6 3 3 2 3" xfId="16947"/>
    <cellStyle name="Note 2 4 6 3 3 2 4" xfId="27309"/>
    <cellStyle name="Note 2 4 6 3 3 2 5" xfId="25776"/>
    <cellStyle name="Note 2 4 6 3 3 3" xfId="6112"/>
    <cellStyle name="Note 2 4 6 3 3 3 2" xfId="12002"/>
    <cellStyle name="Note 2 4 6 3 3 3 2 2" xfId="23941"/>
    <cellStyle name="Note 2 4 6 3 3 3 2 3" xfId="32993"/>
    <cellStyle name="Note 2 4 6 3 3 3 2 4" xfId="36891"/>
    <cellStyle name="Note 2 4 6 3 3 3 3" xfId="18051"/>
    <cellStyle name="Note 2 4 6 3 3 3 4" xfId="28413"/>
    <cellStyle name="Note 2 4 6 3 3 3 5" xfId="33603"/>
    <cellStyle name="Note 2 4 6 3 3 4" xfId="8422"/>
    <cellStyle name="Note 2 4 6 3 3 4 2" xfId="20361"/>
    <cellStyle name="Note 2 4 6 3 3 4 3" xfId="30067"/>
    <cellStyle name="Note 2 4 6 3 3 4 4" xfId="34611"/>
    <cellStyle name="Note 2 4 6 3 3 5" xfId="14471"/>
    <cellStyle name="Note 2 4 6 3 3 6" xfId="25489"/>
    <cellStyle name="Note 2 4 6 3 3 7" xfId="24634"/>
    <cellStyle name="Note 2 4 6 3 4" xfId="4153"/>
    <cellStyle name="Note 2 4 6 3 4 2" xfId="10043"/>
    <cellStyle name="Note 2 4 6 3 4 2 2" xfId="21982"/>
    <cellStyle name="Note 2 4 6 3 4 2 3" xfId="31049"/>
    <cellStyle name="Note 2 4 6 3 4 2 4" xfId="34947"/>
    <cellStyle name="Note 2 4 6 3 4 3" xfId="16092"/>
    <cellStyle name="Note 2 4 6 3 4 4" xfId="26469"/>
    <cellStyle name="Note 2 4 6 3 4 5" xfId="28592"/>
    <cellStyle name="Note 2 4 6 3 5" xfId="5272"/>
    <cellStyle name="Note 2 4 6 3 5 2" xfId="11162"/>
    <cellStyle name="Note 2 4 6 3 5 2 2" xfId="23101"/>
    <cellStyle name="Note 2 4 6 3 5 2 3" xfId="32153"/>
    <cellStyle name="Note 2 4 6 3 5 2 4" xfId="36051"/>
    <cellStyle name="Note 2 4 6 3 5 3" xfId="17211"/>
    <cellStyle name="Note 2 4 6 3 5 4" xfId="27573"/>
    <cellStyle name="Note 2 4 6 3 5 5" xfId="24151"/>
    <cellStyle name="Note 2 4 6 3 6" xfId="13616"/>
    <cellStyle name="Note 2 4 6 4" xfId="2166"/>
    <cellStyle name="Note 2 4 6 4 2" xfId="4642"/>
    <cellStyle name="Note 2 4 6 4 2 2" xfId="10532"/>
    <cellStyle name="Note 2 4 6 4 2 2 2" xfId="22471"/>
    <cellStyle name="Note 2 4 6 4 2 2 3" xfId="31523"/>
    <cellStyle name="Note 2 4 6 4 2 2 4" xfId="35421"/>
    <cellStyle name="Note 2 4 6 4 2 3" xfId="16581"/>
    <cellStyle name="Note 2 4 6 4 2 4" xfId="26943"/>
    <cellStyle name="Note 2 4 6 4 2 5" xfId="28728"/>
    <cellStyle name="Note 2 4 6 4 3" xfId="5746"/>
    <cellStyle name="Note 2 4 6 4 3 2" xfId="11636"/>
    <cellStyle name="Note 2 4 6 4 3 2 2" xfId="23575"/>
    <cellStyle name="Note 2 4 6 4 3 2 3" xfId="32627"/>
    <cellStyle name="Note 2 4 6 4 3 2 4" xfId="36525"/>
    <cellStyle name="Note 2 4 6 4 3 3" xfId="17685"/>
    <cellStyle name="Note 2 4 6 4 3 4" xfId="28047"/>
    <cellStyle name="Note 2 4 6 4 3 5" xfId="33237"/>
    <cellStyle name="Note 2 4 6 4 4" xfId="8056"/>
    <cellStyle name="Note 2 4 6 4 4 2" xfId="19995"/>
    <cellStyle name="Note 2 4 6 4 4 3" xfId="29701"/>
    <cellStyle name="Note 2 4 6 4 4 4" xfId="34245"/>
    <cellStyle name="Note 2 4 6 4 5" xfId="14105"/>
    <cellStyle name="Note 2 4 6 4 6" xfId="25123"/>
    <cellStyle name="Note 2 4 6 4 7" xfId="29257"/>
    <cellStyle name="Note 2 4 6 5" xfId="2393"/>
    <cellStyle name="Note 2 4 6 5 2" xfId="4869"/>
    <cellStyle name="Note 2 4 6 5 2 2" xfId="10759"/>
    <cellStyle name="Note 2 4 6 5 2 2 2" xfId="22698"/>
    <cellStyle name="Note 2 4 6 5 2 2 3" xfId="31750"/>
    <cellStyle name="Note 2 4 6 5 2 2 4" xfId="35648"/>
    <cellStyle name="Note 2 4 6 5 2 3" xfId="16808"/>
    <cellStyle name="Note 2 4 6 5 2 4" xfId="27170"/>
    <cellStyle name="Note 2 4 6 5 2 5" xfId="30731"/>
    <cellStyle name="Note 2 4 6 5 3" xfId="5973"/>
    <cellStyle name="Note 2 4 6 5 3 2" xfId="11863"/>
    <cellStyle name="Note 2 4 6 5 3 2 2" xfId="23802"/>
    <cellStyle name="Note 2 4 6 5 3 2 3" xfId="32854"/>
    <cellStyle name="Note 2 4 6 5 3 2 4" xfId="36752"/>
    <cellStyle name="Note 2 4 6 5 3 3" xfId="17912"/>
    <cellStyle name="Note 2 4 6 5 3 4" xfId="28274"/>
    <cellStyle name="Note 2 4 6 5 3 5" xfId="33464"/>
    <cellStyle name="Note 2 4 6 5 4" xfId="8283"/>
    <cellStyle name="Note 2 4 6 5 4 2" xfId="20222"/>
    <cellStyle name="Note 2 4 6 5 4 3" xfId="29928"/>
    <cellStyle name="Note 2 4 6 5 4 4" xfId="34472"/>
    <cellStyle name="Note 2 4 6 5 5" xfId="14332"/>
    <cellStyle name="Note 2 4 6 5 6" xfId="25350"/>
    <cellStyle name="Note 2 4 6 5 7" xfId="29230"/>
    <cellStyle name="Note 2 4 6 6" xfId="1813"/>
    <cellStyle name="Note 2 4 6 6 2" xfId="4289"/>
    <cellStyle name="Note 2 4 6 6 2 2" xfId="10179"/>
    <cellStyle name="Note 2 4 6 6 2 2 2" xfId="22118"/>
    <cellStyle name="Note 2 4 6 6 2 2 3" xfId="31171"/>
    <cellStyle name="Note 2 4 6 6 2 2 4" xfId="35069"/>
    <cellStyle name="Note 2 4 6 6 2 3" xfId="16228"/>
    <cellStyle name="Note 2 4 6 6 2 4" xfId="26591"/>
    <cellStyle name="Note 2 4 6 6 2 5" xfId="30807"/>
    <cellStyle name="Note 2 4 6 6 3" xfId="5394"/>
    <cellStyle name="Note 2 4 6 6 3 2" xfId="11284"/>
    <cellStyle name="Note 2 4 6 6 3 2 2" xfId="23223"/>
    <cellStyle name="Note 2 4 6 6 3 2 3" xfId="32275"/>
    <cellStyle name="Note 2 4 6 6 3 2 4" xfId="36173"/>
    <cellStyle name="Note 2 4 6 6 3 3" xfId="17333"/>
    <cellStyle name="Note 2 4 6 6 3 4" xfId="27695"/>
    <cellStyle name="Note 2 4 6 6 3 5" xfId="30423"/>
    <cellStyle name="Note 2 4 6 6 4" xfId="7703"/>
    <cellStyle name="Note 2 4 6 6 4 2" xfId="19642"/>
    <cellStyle name="Note 2 4 6 6 4 3" xfId="29349"/>
    <cellStyle name="Note 2 4 6 6 4 4" xfId="33893"/>
    <cellStyle name="Note 2 4 6 6 5" xfId="13752"/>
    <cellStyle name="Note 2 4 6 6 6" xfId="24771"/>
    <cellStyle name="Note 2 4 6 6 7" xfId="24394"/>
    <cellStyle name="Note 2 4 6 7" xfId="2845"/>
    <cellStyle name="Note 2 4 6 7 2" xfId="8735"/>
    <cellStyle name="Note 2 4 6 7 2 2" xfId="20674"/>
    <cellStyle name="Note 2 4 6 7 2 3" xfId="30275"/>
    <cellStyle name="Note 2 4 6 7 2 4" xfId="34749"/>
    <cellStyle name="Note 2 4 6 7 3" xfId="14784"/>
    <cellStyle name="Note 2 4 6 7 4" xfId="25695"/>
    <cellStyle name="Note 2 4 6 7 5" xfId="30846"/>
    <cellStyle name="Note 2 4 6 8" xfId="6427"/>
    <cellStyle name="Note 2 4 6 8 2" xfId="18366"/>
    <cellStyle name="Note 2 4 6 8 3" xfId="28621"/>
    <cellStyle name="Note 2 4 6 8 4" xfId="33741"/>
    <cellStyle name="Note 2 4 7" xfId="593"/>
    <cellStyle name="Note 2 4 7 10" xfId="24184"/>
    <cellStyle name="Note 2 4 7 11" xfId="24735"/>
    <cellStyle name="Note 2 4 7 2" xfId="1679"/>
    <cellStyle name="Note 2 4 7 2 2" xfId="2285"/>
    <cellStyle name="Note 2 4 7 2 2 2" xfId="4761"/>
    <cellStyle name="Note 2 4 7 2 2 2 2" xfId="10651"/>
    <cellStyle name="Note 2 4 7 2 2 2 2 2" xfId="22590"/>
    <cellStyle name="Note 2 4 7 2 2 2 2 3" xfId="31642"/>
    <cellStyle name="Note 2 4 7 2 2 2 2 4" xfId="35540"/>
    <cellStyle name="Note 2 4 7 2 2 2 3" xfId="16700"/>
    <cellStyle name="Note 2 4 7 2 2 2 4" xfId="27062"/>
    <cellStyle name="Note 2 4 7 2 2 2 5" xfId="28776"/>
    <cellStyle name="Note 2 4 7 2 2 3" xfId="5865"/>
    <cellStyle name="Note 2 4 7 2 2 3 2" xfId="11755"/>
    <cellStyle name="Note 2 4 7 2 2 3 2 2" xfId="23694"/>
    <cellStyle name="Note 2 4 7 2 2 3 2 3" xfId="32746"/>
    <cellStyle name="Note 2 4 7 2 2 3 2 4" xfId="36644"/>
    <cellStyle name="Note 2 4 7 2 2 3 3" xfId="17804"/>
    <cellStyle name="Note 2 4 7 2 2 3 4" xfId="28166"/>
    <cellStyle name="Note 2 4 7 2 2 3 5" xfId="33356"/>
    <cellStyle name="Note 2 4 7 2 2 4" xfId="8175"/>
    <cellStyle name="Note 2 4 7 2 2 4 2" xfId="20114"/>
    <cellStyle name="Note 2 4 7 2 2 4 3" xfId="29820"/>
    <cellStyle name="Note 2 4 7 2 2 4 4" xfId="34364"/>
    <cellStyle name="Note 2 4 7 2 2 5" xfId="14224"/>
    <cellStyle name="Note 2 4 7 2 2 6" xfId="25242"/>
    <cellStyle name="Note 2 4 7 2 2 7" xfId="29244"/>
    <cellStyle name="Note 2 4 7 2 3" xfId="2534"/>
    <cellStyle name="Note 2 4 7 2 3 2" xfId="5010"/>
    <cellStyle name="Note 2 4 7 2 3 2 2" xfId="10900"/>
    <cellStyle name="Note 2 4 7 2 3 2 2 2" xfId="22839"/>
    <cellStyle name="Note 2 4 7 2 3 2 2 3" xfId="31891"/>
    <cellStyle name="Note 2 4 7 2 3 2 2 4" xfId="35789"/>
    <cellStyle name="Note 2 4 7 2 3 2 3" xfId="16949"/>
    <cellStyle name="Note 2 4 7 2 3 2 4" xfId="27311"/>
    <cellStyle name="Note 2 4 7 2 3 2 5" xfId="30717"/>
    <cellStyle name="Note 2 4 7 2 3 3" xfId="6114"/>
    <cellStyle name="Note 2 4 7 2 3 3 2" xfId="12004"/>
    <cellStyle name="Note 2 4 7 2 3 3 2 2" xfId="23943"/>
    <cellStyle name="Note 2 4 7 2 3 3 2 3" xfId="32995"/>
    <cellStyle name="Note 2 4 7 2 3 3 2 4" xfId="36893"/>
    <cellStyle name="Note 2 4 7 2 3 3 3" xfId="18053"/>
    <cellStyle name="Note 2 4 7 2 3 3 4" xfId="28415"/>
    <cellStyle name="Note 2 4 7 2 3 3 5" xfId="33605"/>
    <cellStyle name="Note 2 4 7 2 3 4" xfId="8424"/>
    <cellStyle name="Note 2 4 7 2 3 4 2" xfId="20363"/>
    <cellStyle name="Note 2 4 7 2 3 4 3" xfId="30069"/>
    <cellStyle name="Note 2 4 7 2 3 4 4" xfId="34613"/>
    <cellStyle name="Note 2 4 7 2 3 5" xfId="14473"/>
    <cellStyle name="Note 2 4 7 2 3 6" xfId="25491"/>
    <cellStyle name="Note 2 4 7 2 3 7" xfId="30575"/>
    <cellStyle name="Note 2 4 7 2 4" xfId="4155"/>
    <cellStyle name="Note 2 4 7 2 4 2" xfId="10045"/>
    <cellStyle name="Note 2 4 7 2 4 2 2" xfId="21984"/>
    <cellStyle name="Note 2 4 7 2 4 2 3" xfId="31051"/>
    <cellStyle name="Note 2 4 7 2 4 2 4" xfId="34949"/>
    <cellStyle name="Note 2 4 7 2 4 3" xfId="16094"/>
    <cellStyle name="Note 2 4 7 2 4 4" xfId="26471"/>
    <cellStyle name="Note 2 4 7 2 4 5" xfId="25666"/>
    <cellStyle name="Note 2 4 7 2 5" xfId="5274"/>
    <cellStyle name="Note 2 4 7 2 5 2" xfId="11164"/>
    <cellStyle name="Note 2 4 7 2 5 2 2" xfId="23103"/>
    <cellStyle name="Note 2 4 7 2 5 2 3" xfId="32155"/>
    <cellStyle name="Note 2 4 7 2 5 2 4" xfId="36053"/>
    <cellStyle name="Note 2 4 7 2 5 3" xfId="17213"/>
    <cellStyle name="Note 2 4 7 2 5 4" xfId="27575"/>
    <cellStyle name="Note 2 4 7 2 5 5" xfId="28726"/>
    <cellStyle name="Note 2 4 7 2 6" xfId="13618"/>
    <cellStyle name="Note 2 4 7 3" xfId="1912"/>
    <cellStyle name="Note 2 4 7 3 2" xfId="4388"/>
    <cellStyle name="Note 2 4 7 3 2 2" xfId="10278"/>
    <cellStyle name="Note 2 4 7 3 2 2 2" xfId="22217"/>
    <cellStyle name="Note 2 4 7 3 2 2 3" xfId="31270"/>
    <cellStyle name="Note 2 4 7 3 2 2 4" xfId="35168"/>
    <cellStyle name="Note 2 4 7 3 2 3" xfId="16327"/>
    <cellStyle name="Note 2 4 7 3 2 4" xfId="26690"/>
    <cellStyle name="Note 2 4 7 3 2 5" xfId="24366"/>
    <cellStyle name="Note 2 4 7 3 3" xfId="5493"/>
    <cellStyle name="Note 2 4 7 3 3 2" xfId="11383"/>
    <cellStyle name="Note 2 4 7 3 3 2 2" xfId="23322"/>
    <cellStyle name="Note 2 4 7 3 3 2 3" xfId="32374"/>
    <cellStyle name="Note 2 4 7 3 3 2 4" xfId="36272"/>
    <cellStyle name="Note 2 4 7 3 3 3" xfId="17432"/>
    <cellStyle name="Note 2 4 7 3 3 4" xfId="27794"/>
    <cellStyle name="Note 2 4 7 3 3 5" xfId="24431"/>
    <cellStyle name="Note 2 4 7 3 4" xfId="7802"/>
    <cellStyle name="Note 2 4 7 3 4 2" xfId="19741"/>
    <cellStyle name="Note 2 4 7 3 4 3" xfId="29448"/>
    <cellStyle name="Note 2 4 7 3 4 4" xfId="33992"/>
    <cellStyle name="Note 2 4 7 3 5" xfId="13851"/>
    <cellStyle name="Note 2 4 7 3 6" xfId="24870"/>
    <cellStyle name="Note 2 4 7 3 7" xfId="30191"/>
    <cellStyle name="Note 2 4 7 4" xfId="2145"/>
    <cellStyle name="Note 2 4 7 4 2" xfId="4621"/>
    <cellStyle name="Note 2 4 7 4 2 2" xfId="10511"/>
    <cellStyle name="Note 2 4 7 4 2 2 2" xfId="22450"/>
    <cellStyle name="Note 2 4 7 4 2 2 3" xfId="31502"/>
    <cellStyle name="Note 2 4 7 4 2 2 4" xfId="35400"/>
    <cellStyle name="Note 2 4 7 4 2 3" xfId="16560"/>
    <cellStyle name="Note 2 4 7 4 2 4" xfId="26922"/>
    <cellStyle name="Note 2 4 7 4 2 5" xfId="26190"/>
    <cellStyle name="Note 2 4 7 4 3" xfId="5725"/>
    <cellStyle name="Note 2 4 7 4 3 2" xfId="11615"/>
    <cellStyle name="Note 2 4 7 4 3 2 2" xfId="23554"/>
    <cellStyle name="Note 2 4 7 4 3 2 3" xfId="32606"/>
    <cellStyle name="Note 2 4 7 4 3 2 4" xfId="36504"/>
    <cellStyle name="Note 2 4 7 4 3 3" xfId="17664"/>
    <cellStyle name="Note 2 4 7 4 3 4" xfId="28026"/>
    <cellStyle name="Note 2 4 7 4 3 5" xfId="33216"/>
    <cellStyle name="Note 2 4 7 4 4" xfId="8035"/>
    <cellStyle name="Note 2 4 7 4 4 2" xfId="19974"/>
    <cellStyle name="Note 2 4 7 4 4 3" xfId="29680"/>
    <cellStyle name="Note 2 4 7 4 4 4" xfId="34224"/>
    <cellStyle name="Note 2 4 7 4 5" xfId="14084"/>
    <cellStyle name="Note 2 4 7 4 6" xfId="25102"/>
    <cellStyle name="Note 2 4 7 4 7" xfId="24386"/>
    <cellStyle name="Note 2 4 7 5" xfId="2433"/>
    <cellStyle name="Note 2 4 7 5 2" xfId="4909"/>
    <cellStyle name="Note 2 4 7 5 2 2" xfId="10799"/>
    <cellStyle name="Note 2 4 7 5 2 2 2" xfId="22738"/>
    <cellStyle name="Note 2 4 7 5 2 2 3" xfId="31790"/>
    <cellStyle name="Note 2 4 7 5 2 2 4" xfId="35688"/>
    <cellStyle name="Note 2 4 7 5 2 3" xfId="16848"/>
    <cellStyle name="Note 2 4 7 5 2 4" xfId="27210"/>
    <cellStyle name="Note 2 4 7 5 2 5" xfId="24503"/>
    <cellStyle name="Note 2 4 7 5 3" xfId="6013"/>
    <cellStyle name="Note 2 4 7 5 3 2" xfId="11903"/>
    <cellStyle name="Note 2 4 7 5 3 2 2" xfId="23842"/>
    <cellStyle name="Note 2 4 7 5 3 2 3" xfId="32894"/>
    <cellStyle name="Note 2 4 7 5 3 2 4" xfId="36792"/>
    <cellStyle name="Note 2 4 7 5 3 3" xfId="17952"/>
    <cellStyle name="Note 2 4 7 5 3 4" xfId="28314"/>
    <cellStyle name="Note 2 4 7 5 3 5" xfId="33504"/>
    <cellStyle name="Note 2 4 7 5 4" xfId="8323"/>
    <cellStyle name="Note 2 4 7 5 4 2" xfId="20262"/>
    <cellStyle name="Note 2 4 7 5 4 3" xfId="29968"/>
    <cellStyle name="Note 2 4 7 5 4 4" xfId="34512"/>
    <cellStyle name="Note 2 4 7 5 5" xfId="14372"/>
    <cellStyle name="Note 2 4 7 5 6" xfId="25390"/>
    <cellStyle name="Note 2 4 7 5 7" xfId="25801"/>
    <cellStyle name="Note 2 4 7 6" xfId="3070"/>
    <cellStyle name="Note 2 4 7 6 2" xfId="8960"/>
    <cellStyle name="Note 2 4 7 6 2 2" xfId="20899"/>
    <cellStyle name="Note 2 4 7 6 2 3" xfId="30418"/>
    <cellStyle name="Note 2 4 7 6 2 4" xfId="34780"/>
    <cellStyle name="Note 2 4 7 6 3" xfId="15009"/>
    <cellStyle name="Note 2 4 7 6 4" xfId="25838"/>
    <cellStyle name="Note 2 4 7 6 5" xfId="30619"/>
    <cellStyle name="Note 2 4 7 7" xfId="5105"/>
    <cellStyle name="Note 2 4 7 7 2" xfId="10995"/>
    <cellStyle name="Note 2 4 7 7 2 2" xfId="22934"/>
    <cellStyle name="Note 2 4 7 7 2 3" xfId="31986"/>
    <cellStyle name="Note 2 4 7 7 2 4" xfId="35884"/>
    <cellStyle name="Note 2 4 7 7 3" xfId="17044"/>
    <cellStyle name="Note 2 4 7 7 4" xfId="27406"/>
    <cellStyle name="Note 2 4 7 7 5" xfId="30706"/>
    <cellStyle name="Note 2 4 7 8" xfId="6652"/>
    <cellStyle name="Note 2 4 7 8 2" xfId="18591"/>
    <cellStyle name="Note 2 4 7 8 3" xfId="28767"/>
    <cellStyle name="Note 2 4 7 8 4" xfId="33772"/>
    <cellStyle name="Note 2 4 7 9" xfId="12533"/>
    <cellStyle name="Note 2 4 8" xfId="798"/>
    <cellStyle name="Note 2 4 8 10" xfId="24306"/>
    <cellStyle name="Note 2 4 8 11" xfId="24728"/>
    <cellStyle name="Note 2 4 8 2" xfId="1680"/>
    <cellStyle name="Note 2 4 8 2 2" xfId="2286"/>
    <cellStyle name="Note 2 4 8 2 2 2" xfId="4762"/>
    <cellStyle name="Note 2 4 8 2 2 2 2" xfId="10652"/>
    <cellStyle name="Note 2 4 8 2 2 2 2 2" xfId="22591"/>
    <cellStyle name="Note 2 4 8 2 2 2 2 3" xfId="31643"/>
    <cellStyle name="Note 2 4 8 2 2 2 2 4" xfId="35541"/>
    <cellStyle name="Note 2 4 8 2 2 2 3" xfId="16701"/>
    <cellStyle name="Note 2 4 8 2 2 2 4" xfId="27063"/>
    <cellStyle name="Note 2 4 8 2 2 2 5" xfId="30427"/>
    <cellStyle name="Note 2 4 8 2 2 3" xfId="5866"/>
    <cellStyle name="Note 2 4 8 2 2 3 2" xfId="11756"/>
    <cellStyle name="Note 2 4 8 2 2 3 2 2" xfId="23695"/>
    <cellStyle name="Note 2 4 8 2 2 3 2 3" xfId="32747"/>
    <cellStyle name="Note 2 4 8 2 2 3 2 4" xfId="36645"/>
    <cellStyle name="Note 2 4 8 2 2 3 3" xfId="17805"/>
    <cellStyle name="Note 2 4 8 2 2 3 4" xfId="28167"/>
    <cellStyle name="Note 2 4 8 2 2 3 5" xfId="33357"/>
    <cellStyle name="Note 2 4 8 2 2 4" xfId="8176"/>
    <cellStyle name="Note 2 4 8 2 2 4 2" xfId="20115"/>
    <cellStyle name="Note 2 4 8 2 2 4 3" xfId="29821"/>
    <cellStyle name="Note 2 4 8 2 2 4 4" xfId="34365"/>
    <cellStyle name="Note 2 4 8 2 2 5" xfId="14225"/>
    <cellStyle name="Note 2 4 8 2 2 6" xfId="25243"/>
    <cellStyle name="Note 2 4 8 2 2 7" xfId="30897"/>
    <cellStyle name="Note 2 4 8 2 3" xfId="2535"/>
    <cellStyle name="Note 2 4 8 2 3 2" xfId="5011"/>
    <cellStyle name="Note 2 4 8 2 3 2 2" xfId="10901"/>
    <cellStyle name="Note 2 4 8 2 3 2 2 2" xfId="22840"/>
    <cellStyle name="Note 2 4 8 2 3 2 2 3" xfId="31892"/>
    <cellStyle name="Note 2 4 8 2 3 2 2 4" xfId="35790"/>
    <cellStyle name="Note 2 4 8 2 3 2 3" xfId="16950"/>
    <cellStyle name="Note 2 4 8 2 3 2 4" xfId="27312"/>
    <cellStyle name="Note 2 4 8 2 3 2 5" xfId="26140"/>
    <cellStyle name="Note 2 4 8 2 3 3" xfId="6115"/>
    <cellStyle name="Note 2 4 8 2 3 3 2" xfId="12005"/>
    <cellStyle name="Note 2 4 8 2 3 3 2 2" xfId="23944"/>
    <cellStyle name="Note 2 4 8 2 3 3 2 3" xfId="32996"/>
    <cellStyle name="Note 2 4 8 2 3 3 2 4" xfId="36894"/>
    <cellStyle name="Note 2 4 8 2 3 3 3" xfId="18054"/>
    <cellStyle name="Note 2 4 8 2 3 3 4" xfId="28416"/>
    <cellStyle name="Note 2 4 8 2 3 3 5" xfId="33606"/>
    <cellStyle name="Note 2 4 8 2 3 4" xfId="8425"/>
    <cellStyle name="Note 2 4 8 2 3 4 2" xfId="20364"/>
    <cellStyle name="Note 2 4 8 2 3 4 3" xfId="30070"/>
    <cellStyle name="Note 2 4 8 2 3 4 4" xfId="34614"/>
    <cellStyle name="Note 2 4 8 2 3 5" xfId="14474"/>
    <cellStyle name="Note 2 4 8 2 3 6" xfId="25492"/>
    <cellStyle name="Note 2 4 8 2 3 7" xfId="25996"/>
    <cellStyle name="Note 2 4 8 2 4" xfId="4156"/>
    <cellStyle name="Note 2 4 8 2 4 2" xfId="10046"/>
    <cellStyle name="Note 2 4 8 2 4 2 2" xfId="21985"/>
    <cellStyle name="Note 2 4 8 2 4 2 3" xfId="31052"/>
    <cellStyle name="Note 2 4 8 2 4 2 4" xfId="34950"/>
    <cellStyle name="Note 2 4 8 2 4 3" xfId="16095"/>
    <cellStyle name="Note 2 4 8 2 4 4" xfId="26472"/>
    <cellStyle name="Note 2 4 8 2 4 5" xfId="29173"/>
    <cellStyle name="Note 2 4 8 2 5" xfId="5275"/>
    <cellStyle name="Note 2 4 8 2 5 2" xfId="11165"/>
    <cellStyle name="Note 2 4 8 2 5 2 2" xfId="23104"/>
    <cellStyle name="Note 2 4 8 2 5 2 3" xfId="32156"/>
    <cellStyle name="Note 2 4 8 2 5 2 4" xfId="36054"/>
    <cellStyle name="Note 2 4 8 2 5 3" xfId="17214"/>
    <cellStyle name="Note 2 4 8 2 5 4" xfId="27576"/>
    <cellStyle name="Note 2 4 8 2 5 5" xfId="30377"/>
    <cellStyle name="Note 2 4 8 2 6" xfId="13619"/>
    <cellStyle name="Note 2 4 8 3" xfId="2012"/>
    <cellStyle name="Note 2 4 8 3 2" xfId="4488"/>
    <cellStyle name="Note 2 4 8 3 2 2" xfId="10378"/>
    <cellStyle name="Note 2 4 8 3 2 2 2" xfId="22317"/>
    <cellStyle name="Note 2 4 8 3 2 2 3" xfId="31370"/>
    <cellStyle name="Note 2 4 8 3 2 2 4" xfId="35268"/>
    <cellStyle name="Note 2 4 8 3 2 3" xfId="16427"/>
    <cellStyle name="Note 2 4 8 3 2 4" xfId="26790"/>
    <cellStyle name="Note 2 4 8 3 2 5" xfId="25589"/>
    <cellStyle name="Note 2 4 8 3 3" xfId="5593"/>
    <cellStyle name="Note 2 4 8 3 3 2" xfId="11483"/>
    <cellStyle name="Note 2 4 8 3 3 2 2" xfId="23422"/>
    <cellStyle name="Note 2 4 8 3 3 2 3" xfId="32474"/>
    <cellStyle name="Note 2 4 8 3 3 2 4" xfId="36372"/>
    <cellStyle name="Note 2 4 8 3 3 3" xfId="17532"/>
    <cellStyle name="Note 2 4 8 3 3 4" xfId="27894"/>
    <cellStyle name="Note 2 4 8 3 3 5" xfId="33084"/>
    <cellStyle name="Note 2 4 8 3 4" xfId="7902"/>
    <cellStyle name="Note 2 4 8 3 4 2" xfId="19841"/>
    <cellStyle name="Note 2 4 8 3 4 3" xfId="29548"/>
    <cellStyle name="Note 2 4 8 3 4 4" xfId="34092"/>
    <cellStyle name="Note 2 4 8 3 5" xfId="13951"/>
    <cellStyle name="Note 2 4 8 3 6" xfId="24970"/>
    <cellStyle name="Note 2 4 8 3 7" xfId="28944"/>
    <cellStyle name="Note 2 4 8 4" xfId="2147"/>
    <cellStyle name="Note 2 4 8 4 2" xfId="4623"/>
    <cellStyle name="Note 2 4 8 4 2 2" xfId="10513"/>
    <cellStyle name="Note 2 4 8 4 2 2 2" xfId="22452"/>
    <cellStyle name="Note 2 4 8 4 2 2 3" xfId="31504"/>
    <cellStyle name="Note 2 4 8 4 2 2 4" xfId="35402"/>
    <cellStyle name="Note 2 4 8 4 2 3" xfId="16562"/>
    <cellStyle name="Note 2 4 8 4 2 4" xfId="26924"/>
    <cellStyle name="Note 2 4 8 4 2 5" xfId="24309"/>
    <cellStyle name="Note 2 4 8 4 3" xfId="5727"/>
    <cellStyle name="Note 2 4 8 4 3 2" xfId="11617"/>
    <cellStyle name="Note 2 4 8 4 3 2 2" xfId="23556"/>
    <cellStyle name="Note 2 4 8 4 3 2 3" xfId="32608"/>
    <cellStyle name="Note 2 4 8 4 3 2 4" xfId="36506"/>
    <cellStyle name="Note 2 4 8 4 3 3" xfId="17666"/>
    <cellStyle name="Note 2 4 8 4 3 4" xfId="28028"/>
    <cellStyle name="Note 2 4 8 4 3 5" xfId="33218"/>
    <cellStyle name="Note 2 4 8 4 4" xfId="8037"/>
    <cellStyle name="Note 2 4 8 4 4 2" xfId="19976"/>
    <cellStyle name="Note 2 4 8 4 4 3" xfId="29682"/>
    <cellStyle name="Note 2 4 8 4 4 4" xfId="34226"/>
    <cellStyle name="Note 2 4 8 4 5" xfId="14086"/>
    <cellStyle name="Note 2 4 8 4 6" xfId="25104"/>
    <cellStyle name="Note 2 4 8 4 7" xfId="28716"/>
    <cellStyle name="Note 2 4 8 5" xfId="2192"/>
    <cellStyle name="Note 2 4 8 5 2" xfId="4668"/>
    <cellStyle name="Note 2 4 8 5 2 2" xfId="10558"/>
    <cellStyle name="Note 2 4 8 5 2 2 2" xfId="22497"/>
    <cellStyle name="Note 2 4 8 5 2 2 3" xfId="31549"/>
    <cellStyle name="Note 2 4 8 5 2 2 4" xfId="35447"/>
    <cellStyle name="Note 2 4 8 5 2 3" xfId="16607"/>
    <cellStyle name="Note 2 4 8 5 2 4" xfId="26969"/>
    <cellStyle name="Note 2 4 8 5 2 5" xfId="29112"/>
    <cellStyle name="Note 2 4 8 5 3" xfId="5772"/>
    <cellStyle name="Note 2 4 8 5 3 2" xfId="11662"/>
    <cellStyle name="Note 2 4 8 5 3 2 2" xfId="23601"/>
    <cellStyle name="Note 2 4 8 5 3 2 3" xfId="32653"/>
    <cellStyle name="Note 2 4 8 5 3 2 4" xfId="36551"/>
    <cellStyle name="Note 2 4 8 5 3 3" xfId="17711"/>
    <cellStyle name="Note 2 4 8 5 3 4" xfId="28073"/>
    <cellStyle name="Note 2 4 8 5 3 5" xfId="33263"/>
    <cellStyle name="Note 2 4 8 5 4" xfId="8082"/>
    <cellStyle name="Note 2 4 8 5 4 2" xfId="20021"/>
    <cellStyle name="Note 2 4 8 5 4 3" xfId="29727"/>
    <cellStyle name="Note 2 4 8 5 4 4" xfId="34271"/>
    <cellStyle name="Note 2 4 8 5 5" xfId="14131"/>
    <cellStyle name="Note 2 4 8 5 6" xfId="25149"/>
    <cellStyle name="Note 2 4 8 5 7" xfId="24677"/>
    <cellStyle name="Note 2 4 8 6" xfId="3275"/>
    <cellStyle name="Note 2 4 8 6 2" xfId="9165"/>
    <cellStyle name="Note 2 4 8 6 2 2" xfId="21104"/>
    <cellStyle name="Note 2 4 8 6 2 3" xfId="30538"/>
    <cellStyle name="Note 2 4 8 6 2 4" xfId="34850"/>
    <cellStyle name="Note 2 4 8 6 3" xfId="15214"/>
    <cellStyle name="Note 2 4 8 6 4" xfId="25958"/>
    <cellStyle name="Note 2 4 8 6 5" xfId="28939"/>
    <cellStyle name="Note 2 4 8 7" xfId="5175"/>
    <cellStyle name="Note 2 4 8 7 2" xfId="11065"/>
    <cellStyle name="Note 2 4 8 7 2 2" xfId="23004"/>
    <cellStyle name="Note 2 4 8 7 2 3" xfId="32056"/>
    <cellStyle name="Note 2 4 8 7 2 4" xfId="35954"/>
    <cellStyle name="Note 2 4 8 7 3" xfId="17114"/>
    <cellStyle name="Note 2 4 8 7 4" xfId="27476"/>
    <cellStyle name="Note 2 4 8 7 5" xfId="30700"/>
    <cellStyle name="Note 2 4 8 8" xfId="6857"/>
    <cellStyle name="Note 2 4 8 8 2" xfId="18796"/>
    <cellStyle name="Note 2 4 8 8 3" xfId="28887"/>
    <cellStyle name="Note 2 4 8 8 4" xfId="33842"/>
    <cellStyle name="Note 2 4 8 9" xfId="12738"/>
    <cellStyle name="Note 2 4 9" xfId="1653"/>
    <cellStyle name="Note 2 4 9 2" xfId="2259"/>
    <cellStyle name="Note 2 4 9 2 2" xfId="4735"/>
    <cellStyle name="Note 2 4 9 2 2 2" xfId="10625"/>
    <cellStyle name="Note 2 4 9 2 2 2 2" xfId="22564"/>
    <cellStyle name="Note 2 4 9 2 2 2 3" xfId="31616"/>
    <cellStyle name="Note 2 4 9 2 2 2 4" xfId="35514"/>
    <cellStyle name="Note 2 4 9 2 2 3" xfId="16674"/>
    <cellStyle name="Note 2 4 9 2 2 4" xfId="27036"/>
    <cellStyle name="Note 2 4 9 2 2 5" xfId="24523"/>
    <cellStyle name="Note 2 4 9 2 3" xfId="5839"/>
    <cellStyle name="Note 2 4 9 2 3 2" xfId="11729"/>
    <cellStyle name="Note 2 4 9 2 3 2 2" xfId="23668"/>
    <cellStyle name="Note 2 4 9 2 3 2 3" xfId="32720"/>
    <cellStyle name="Note 2 4 9 2 3 2 4" xfId="36618"/>
    <cellStyle name="Note 2 4 9 2 3 3" xfId="17778"/>
    <cellStyle name="Note 2 4 9 2 3 4" xfId="28140"/>
    <cellStyle name="Note 2 4 9 2 3 5" xfId="33330"/>
    <cellStyle name="Note 2 4 9 2 4" xfId="8149"/>
    <cellStyle name="Note 2 4 9 2 4 2" xfId="20088"/>
    <cellStyle name="Note 2 4 9 2 4 3" xfId="29794"/>
    <cellStyle name="Note 2 4 9 2 4 4" xfId="34338"/>
    <cellStyle name="Note 2 4 9 2 5" xfId="14198"/>
    <cellStyle name="Note 2 4 9 2 6" xfId="25216"/>
    <cellStyle name="Note 2 4 9 2 7" xfId="30247"/>
    <cellStyle name="Note 2 4 9 3" xfId="2508"/>
    <cellStyle name="Note 2 4 9 3 2" xfId="4984"/>
    <cellStyle name="Note 2 4 9 3 2 2" xfId="10874"/>
    <cellStyle name="Note 2 4 9 3 2 2 2" xfId="22813"/>
    <cellStyle name="Note 2 4 9 3 2 2 3" xfId="31865"/>
    <cellStyle name="Note 2 4 9 3 2 2 4" xfId="35763"/>
    <cellStyle name="Note 2 4 9 3 2 3" xfId="16923"/>
    <cellStyle name="Note 2 4 9 3 2 4" xfId="27285"/>
    <cellStyle name="Note 2 4 9 3 2 5" xfId="29073"/>
    <cellStyle name="Note 2 4 9 3 3" xfId="6088"/>
    <cellStyle name="Note 2 4 9 3 3 2" xfId="11978"/>
    <cellStyle name="Note 2 4 9 3 3 2 2" xfId="23917"/>
    <cellStyle name="Note 2 4 9 3 3 2 3" xfId="32969"/>
    <cellStyle name="Note 2 4 9 3 3 2 4" xfId="36867"/>
    <cellStyle name="Note 2 4 9 3 3 3" xfId="18027"/>
    <cellStyle name="Note 2 4 9 3 3 4" xfId="28389"/>
    <cellStyle name="Note 2 4 9 3 3 5" xfId="33579"/>
    <cellStyle name="Note 2 4 9 3 4" xfId="8398"/>
    <cellStyle name="Note 2 4 9 3 4 2" xfId="20337"/>
    <cellStyle name="Note 2 4 9 3 4 3" xfId="30043"/>
    <cellStyle name="Note 2 4 9 3 4 4" xfId="34587"/>
    <cellStyle name="Note 2 4 9 3 5" xfId="14447"/>
    <cellStyle name="Note 2 4 9 3 6" xfId="25465"/>
    <cellStyle name="Note 2 4 9 3 7" xfId="24638"/>
    <cellStyle name="Note 2 4 9 4" xfId="4129"/>
    <cellStyle name="Note 2 4 9 4 2" xfId="10019"/>
    <cellStyle name="Note 2 4 9 4 2 2" xfId="21958"/>
    <cellStyle name="Note 2 4 9 4 2 3" xfId="31025"/>
    <cellStyle name="Note 2 4 9 4 2 4" xfId="34923"/>
    <cellStyle name="Note 2 4 9 4 3" xfId="16068"/>
    <cellStyle name="Note 2 4 9 4 4" xfId="26445"/>
    <cellStyle name="Note 2 4 9 4 5" xfId="28780"/>
    <cellStyle name="Note 2 4 9 5" xfId="5248"/>
    <cellStyle name="Note 2 4 9 5 2" xfId="11138"/>
    <cellStyle name="Note 2 4 9 5 2 2" xfId="23077"/>
    <cellStyle name="Note 2 4 9 5 2 3" xfId="32129"/>
    <cellStyle name="Note 2 4 9 5 2 4" xfId="36027"/>
    <cellStyle name="Note 2 4 9 5 3" xfId="17187"/>
    <cellStyle name="Note 2 4 9 5 4" xfId="27549"/>
    <cellStyle name="Note 2 4 9 5 5" xfId="28888"/>
    <cellStyle name="Note 2 4 9 6" xfId="13592"/>
    <cellStyle name="Note 2 5" xfId="165"/>
    <cellStyle name="Note 2 5 2" xfId="279"/>
    <cellStyle name="Note 2 5 2 2" xfId="755"/>
    <cellStyle name="Note 2 5 2 2 2" xfId="1683"/>
    <cellStyle name="Note 2 5 2 2 2 2" xfId="4159"/>
    <cellStyle name="Note 2 5 2 2 2 2 2" xfId="10049"/>
    <cellStyle name="Note 2 5 2 2 2 2 2 2" xfId="21988"/>
    <cellStyle name="Note 2 5 2 2 2 2 3" xfId="16098"/>
    <cellStyle name="Note 2 5 2 2 2 3" xfId="7657"/>
    <cellStyle name="Note 2 5 2 2 2 3 2" xfId="19596"/>
    <cellStyle name="Note 2 5 2 2 2 4" xfId="13622"/>
    <cellStyle name="Note 2 5 2 2 3" xfId="3232"/>
    <cellStyle name="Note 2 5 2 2 3 2" xfId="9122"/>
    <cellStyle name="Note 2 5 2 2 3 2 2" xfId="21061"/>
    <cellStyle name="Note 2 5 2 2 3 3" xfId="15171"/>
    <cellStyle name="Note 2 5 2 2 4" xfId="6814"/>
    <cellStyle name="Note 2 5 2 2 4 2" xfId="18753"/>
    <cellStyle name="Note 2 5 2 2 5" xfId="12695"/>
    <cellStyle name="Note 2 5 2 3" xfId="1682"/>
    <cellStyle name="Note 2 5 2 3 2" xfId="4158"/>
    <cellStyle name="Note 2 5 2 3 2 2" xfId="10048"/>
    <cellStyle name="Note 2 5 2 3 2 2 2" xfId="21987"/>
    <cellStyle name="Note 2 5 2 3 2 3" xfId="16097"/>
    <cellStyle name="Note 2 5 2 3 3" xfId="7656"/>
    <cellStyle name="Note 2 5 2 3 3 2" xfId="19595"/>
    <cellStyle name="Note 2 5 2 3 4" xfId="13621"/>
    <cellStyle name="Note 2 5 2 4" xfId="2826"/>
    <cellStyle name="Note 2 5 2 4 2" xfId="8716"/>
    <cellStyle name="Note 2 5 2 4 2 2" xfId="20655"/>
    <cellStyle name="Note 2 5 2 4 3" xfId="14765"/>
    <cellStyle name="Note 2 5 2 5" xfId="6408"/>
    <cellStyle name="Note 2 5 2 5 2" xfId="18347"/>
    <cellStyle name="Note 2 5 2 6" xfId="12293"/>
    <cellStyle name="Note 2 5 3" xfId="644"/>
    <cellStyle name="Note 2 5 3 2" xfId="1684"/>
    <cellStyle name="Note 2 5 3 2 2" xfId="4160"/>
    <cellStyle name="Note 2 5 3 2 2 2" xfId="10050"/>
    <cellStyle name="Note 2 5 3 2 2 2 2" xfId="21989"/>
    <cellStyle name="Note 2 5 3 2 2 3" xfId="16099"/>
    <cellStyle name="Note 2 5 3 2 3" xfId="7658"/>
    <cellStyle name="Note 2 5 3 2 3 2" xfId="19597"/>
    <cellStyle name="Note 2 5 3 2 4" xfId="13623"/>
    <cellStyle name="Note 2 5 3 3" xfId="3121"/>
    <cellStyle name="Note 2 5 3 3 2" xfId="9011"/>
    <cellStyle name="Note 2 5 3 3 2 2" xfId="20950"/>
    <cellStyle name="Note 2 5 3 3 3" xfId="15060"/>
    <cellStyle name="Note 2 5 3 4" xfId="6703"/>
    <cellStyle name="Note 2 5 3 4 2" xfId="18642"/>
    <cellStyle name="Note 2 5 3 5" xfId="12584"/>
    <cellStyle name="Note 2 5 4" xfId="1681"/>
    <cellStyle name="Note 2 5 4 2" xfId="4157"/>
    <cellStyle name="Note 2 5 4 2 2" xfId="10047"/>
    <cellStyle name="Note 2 5 4 2 2 2" xfId="21986"/>
    <cellStyle name="Note 2 5 4 2 3" xfId="16096"/>
    <cellStyle name="Note 2 5 4 3" xfId="7655"/>
    <cellStyle name="Note 2 5 4 3 2" xfId="19594"/>
    <cellStyle name="Note 2 5 4 4" xfId="13620"/>
    <cellStyle name="Note 2 5 5" xfId="2715"/>
    <cellStyle name="Note 2 5 5 2" xfId="8605"/>
    <cellStyle name="Note 2 5 5 2 2" xfId="20544"/>
    <cellStyle name="Note 2 5 5 3" xfId="14654"/>
    <cellStyle name="Note 2 5 6" xfId="6297"/>
    <cellStyle name="Note 2 5 6 2" xfId="18236"/>
    <cellStyle name="Note 2 5 7" xfId="12197"/>
    <cellStyle name="Note 2 6" xfId="225"/>
    <cellStyle name="Note 2 6 2" xfId="701"/>
    <cellStyle name="Note 2 6 2 2" xfId="1686"/>
    <cellStyle name="Note 2 6 2 2 2" xfId="4162"/>
    <cellStyle name="Note 2 6 2 2 2 2" xfId="10052"/>
    <cellStyle name="Note 2 6 2 2 2 2 2" xfId="21991"/>
    <cellStyle name="Note 2 6 2 2 2 3" xfId="16101"/>
    <cellStyle name="Note 2 6 2 2 3" xfId="7660"/>
    <cellStyle name="Note 2 6 2 2 3 2" xfId="19599"/>
    <cellStyle name="Note 2 6 2 2 4" xfId="13625"/>
    <cellStyle name="Note 2 6 2 3" xfId="3178"/>
    <cellStyle name="Note 2 6 2 3 2" xfId="9068"/>
    <cellStyle name="Note 2 6 2 3 2 2" xfId="21007"/>
    <cellStyle name="Note 2 6 2 3 3" xfId="15117"/>
    <cellStyle name="Note 2 6 2 4" xfId="6760"/>
    <cellStyle name="Note 2 6 2 4 2" xfId="18699"/>
    <cellStyle name="Note 2 6 2 5" xfId="12641"/>
    <cellStyle name="Note 2 6 3" xfId="1685"/>
    <cellStyle name="Note 2 6 3 2" xfId="4161"/>
    <cellStyle name="Note 2 6 3 2 2" xfId="10051"/>
    <cellStyle name="Note 2 6 3 2 2 2" xfId="21990"/>
    <cellStyle name="Note 2 6 3 2 3" xfId="16100"/>
    <cellStyle name="Note 2 6 3 3" xfId="7659"/>
    <cellStyle name="Note 2 6 3 3 2" xfId="19598"/>
    <cellStyle name="Note 2 6 3 4" xfId="13624"/>
    <cellStyle name="Note 2 6 4" xfId="2772"/>
    <cellStyle name="Note 2 6 4 2" xfId="8662"/>
    <cellStyle name="Note 2 6 4 2 2" xfId="20601"/>
    <cellStyle name="Note 2 6 4 3" xfId="14711"/>
    <cellStyle name="Note 2 6 5" xfId="6354"/>
    <cellStyle name="Note 2 6 5 2" xfId="18293"/>
    <cellStyle name="Note 2 6 6" xfId="12247"/>
    <cellStyle name="Note 2 7" xfId="379"/>
    <cellStyle name="Note 2 8" xfId="590"/>
    <cellStyle name="Note 2 8 2" xfId="1687"/>
    <cellStyle name="Note 2 8 2 2" xfId="4163"/>
    <cellStyle name="Note 2 8 2 2 2" xfId="10053"/>
    <cellStyle name="Note 2 8 2 2 2 2" xfId="21992"/>
    <cellStyle name="Note 2 8 2 2 3" xfId="16102"/>
    <cellStyle name="Note 2 8 2 3" xfId="7661"/>
    <cellStyle name="Note 2 8 2 3 2" xfId="19600"/>
    <cellStyle name="Note 2 8 2 4" xfId="13626"/>
    <cellStyle name="Note 2 8 3" xfId="3067"/>
    <cellStyle name="Note 2 8 3 2" xfId="8957"/>
    <cellStyle name="Note 2 8 3 2 2" xfId="20896"/>
    <cellStyle name="Note 2 8 3 3" xfId="15006"/>
    <cellStyle name="Note 2 8 4" xfId="6649"/>
    <cellStyle name="Note 2 8 4 2" xfId="18588"/>
    <cellStyle name="Note 2 8 5" xfId="12530"/>
    <cellStyle name="Note 2 9" xfId="1596"/>
    <cellStyle name="Note 2 9 2" xfId="4072"/>
    <cellStyle name="Note 2 9 2 2" xfId="9962"/>
    <cellStyle name="Note 2 9 2 2 2" xfId="21901"/>
    <cellStyle name="Note 2 9 2 3" xfId="16011"/>
    <cellStyle name="Note 2 9 3" xfId="7654"/>
    <cellStyle name="Note 2 9 3 2" xfId="19593"/>
    <cellStyle name="Note 2 9 4" xfId="13535"/>
    <cellStyle name="Note 3" xfId="109"/>
    <cellStyle name="Note 3 10" xfId="850"/>
    <cellStyle name="Note 3 10 10" xfId="24337"/>
    <cellStyle name="Note 3 10 11" xfId="30960"/>
    <cellStyle name="Note 3 10 2" xfId="1689"/>
    <cellStyle name="Note 3 10 2 2" xfId="2290"/>
    <cellStyle name="Note 3 10 2 2 2" xfId="4766"/>
    <cellStyle name="Note 3 10 2 2 2 2" xfId="10656"/>
    <cellStyle name="Note 3 10 2 2 2 2 2" xfId="22595"/>
    <cellStyle name="Note 3 10 2 2 2 2 3" xfId="31647"/>
    <cellStyle name="Note 3 10 2 2 2 2 4" xfId="35545"/>
    <cellStyle name="Note 3 10 2 2 2 3" xfId="16705"/>
    <cellStyle name="Note 3 10 2 2 2 4" xfId="27067"/>
    <cellStyle name="Note 3 10 2 2 2 5" xfId="26172"/>
    <cellStyle name="Note 3 10 2 2 3" xfId="5870"/>
    <cellStyle name="Note 3 10 2 2 3 2" xfId="11760"/>
    <cellStyle name="Note 3 10 2 2 3 2 2" xfId="23699"/>
    <cellStyle name="Note 3 10 2 2 3 2 3" xfId="32751"/>
    <cellStyle name="Note 3 10 2 2 3 2 4" xfId="36649"/>
    <cellStyle name="Note 3 10 2 2 3 3" xfId="17809"/>
    <cellStyle name="Note 3 10 2 2 3 4" xfId="28171"/>
    <cellStyle name="Note 3 10 2 2 3 5" xfId="33361"/>
    <cellStyle name="Note 3 10 2 2 4" xfId="8180"/>
    <cellStyle name="Note 3 10 2 2 4 2" xfId="20119"/>
    <cellStyle name="Note 3 10 2 2 4 3" xfId="29825"/>
    <cellStyle name="Note 3 10 2 2 4 4" xfId="34369"/>
    <cellStyle name="Note 3 10 2 2 5" xfId="14229"/>
    <cellStyle name="Note 3 10 2 2 6" xfId="25247"/>
    <cellStyle name="Note 3 10 2 2 7" xfId="28658"/>
    <cellStyle name="Note 3 10 2 3" xfId="2537"/>
    <cellStyle name="Note 3 10 2 3 2" xfId="5013"/>
    <cellStyle name="Note 3 10 2 3 2 2" xfId="10903"/>
    <cellStyle name="Note 3 10 2 3 2 2 2" xfId="22842"/>
    <cellStyle name="Note 3 10 2 3 2 2 3" xfId="31894"/>
    <cellStyle name="Note 3 10 2 3 2 2 4" xfId="35792"/>
    <cellStyle name="Note 3 10 2 3 2 3" xfId="16952"/>
    <cellStyle name="Note 3 10 2 3 2 4" xfId="27314"/>
    <cellStyle name="Note 3 10 2 3 2 5" xfId="28948"/>
    <cellStyle name="Note 3 10 2 3 3" xfId="6117"/>
    <cellStyle name="Note 3 10 2 3 3 2" xfId="12007"/>
    <cellStyle name="Note 3 10 2 3 3 2 2" xfId="23946"/>
    <cellStyle name="Note 3 10 2 3 3 2 3" xfId="32998"/>
    <cellStyle name="Note 3 10 2 3 3 2 4" xfId="36896"/>
    <cellStyle name="Note 3 10 2 3 3 3" xfId="18056"/>
    <cellStyle name="Note 3 10 2 3 3 4" xfId="28418"/>
    <cellStyle name="Note 3 10 2 3 3 5" xfId="33608"/>
    <cellStyle name="Note 3 10 2 3 4" xfId="8427"/>
    <cellStyle name="Note 3 10 2 3 4 2" xfId="20366"/>
    <cellStyle name="Note 3 10 2 3 4 3" xfId="30072"/>
    <cellStyle name="Note 3 10 2 3 4 4" xfId="34616"/>
    <cellStyle name="Note 3 10 2 3 5" xfId="14476"/>
    <cellStyle name="Note 3 10 2 3 6" xfId="25494"/>
    <cellStyle name="Note 3 10 2 3 7" xfId="30867"/>
    <cellStyle name="Note 3 10 2 4" xfId="4165"/>
    <cellStyle name="Note 3 10 2 4 2" xfId="10055"/>
    <cellStyle name="Note 3 10 2 4 2 2" xfId="21994"/>
    <cellStyle name="Note 3 10 2 4 2 3" xfId="31054"/>
    <cellStyle name="Note 3 10 2 4 2 4" xfId="34952"/>
    <cellStyle name="Note 3 10 2 4 3" xfId="16104"/>
    <cellStyle name="Note 3 10 2 4 4" xfId="26474"/>
    <cellStyle name="Note 3 10 2 4 5" xfId="26245"/>
    <cellStyle name="Note 3 10 2 5" xfId="5277"/>
    <cellStyle name="Note 3 10 2 5 2" xfId="11167"/>
    <cellStyle name="Note 3 10 2 5 2 2" xfId="23106"/>
    <cellStyle name="Note 3 10 2 5 2 3" xfId="32158"/>
    <cellStyle name="Note 3 10 2 5 2 4" xfId="36056"/>
    <cellStyle name="Note 3 10 2 5 3" xfId="17216"/>
    <cellStyle name="Note 3 10 2 5 4" xfId="27578"/>
    <cellStyle name="Note 3 10 2 5 5" xfId="29035"/>
    <cellStyle name="Note 3 10 2 6" xfId="13628"/>
    <cellStyle name="Note 3 10 3" xfId="2023"/>
    <cellStyle name="Note 3 10 3 2" xfId="4499"/>
    <cellStyle name="Note 3 10 3 2 2" xfId="10389"/>
    <cellStyle name="Note 3 10 3 2 2 2" xfId="22328"/>
    <cellStyle name="Note 3 10 3 2 2 3" xfId="31381"/>
    <cellStyle name="Note 3 10 3 2 2 4" xfId="35279"/>
    <cellStyle name="Note 3 10 3 2 3" xfId="16438"/>
    <cellStyle name="Note 3 10 3 2 4" xfId="26801"/>
    <cellStyle name="Note 3 10 3 2 5" xfId="24552"/>
    <cellStyle name="Note 3 10 3 3" xfId="5604"/>
    <cellStyle name="Note 3 10 3 3 2" xfId="11494"/>
    <cellStyle name="Note 3 10 3 3 2 2" xfId="23433"/>
    <cellStyle name="Note 3 10 3 3 2 3" xfId="32485"/>
    <cellStyle name="Note 3 10 3 3 2 4" xfId="36383"/>
    <cellStyle name="Note 3 10 3 3 3" xfId="17543"/>
    <cellStyle name="Note 3 10 3 3 4" xfId="27905"/>
    <cellStyle name="Note 3 10 3 3 5" xfId="33095"/>
    <cellStyle name="Note 3 10 3 4" xfId="7913"/>
    <cellStyle name="Note 3 10 3 4 2" xfId="19852"/>
    <cellStyle name="Note 3 10 3 4 3" xfId="29559"/>
    <cellStyle name="Note 3 10 3 4 4" xfId="34103"/>
    <cellStyle name="Note 3 10 3 5" xfId="13962"/>
    <cellStyle name="Note 3 10 3 6" xfId="24981"/>
    <cellStyle name="Note 3 10 3 7" xfId="30199"/>
    <cellStyle name="Note 3 10 4" xfId="1951"/>
    <cellStyle name="Note 3 10 4 2" xfId="4427"/>
    <cellStyle name="Note 3 10 4 2 2" xfId="10317"/>
    <cellStyle name="Note 3 10 4 2 2 2" xfId="22256"/>
    <cellStyle name="Note 3 10 4 2 2 3" xfId="31309"/>
    <cellStyle name="Note 3 10 4 2 2 4" xfId="35207"/>
    <cellStyle name="Note 3 10 4 2 3" xfId="16366"/>
    <cellStyle name="Note 3 10 4 2 4" xfId="26729"/>
    <cellStyle name="Note 3 10 4 2 5" xfId="24560"/>
    <cellStyle name="Note 3 10 4 3" xfId="5532"/>
    <cellStyle name="Note 3 10 4 3 2" xfId="11422"/>
    <cellStyle name="Note 3 10 4 3 2 2" xfId="23361"/>
    <cellStyle name="Note 3 10 4 3 2 3" xfId="32413"/>
    <cellStyle name="Note 3 10 4 3 2 4" xfId="36311"/>
    <cellStyle name="Note 3 10 4 3 3" xfId="17471"/>
    <cellStyle name="Note 3 10 4 3 4" xfId="27833"/>
    <cellStyle name="Note 3 10 4 3 5" xfId="30654"/>
    <cellStyle name="Note 3 10 4 4" xfId="7841"/>
    <cellStyle name="Note 3 10 4 4 2" xfId="19780"/>
    <cellStyle name="Note 3 10 4 4 3" xfId="29487"/>
    <cellStyle name="Note 3 10 4 4 4" xfId="34031"/>
    <cellStyle name="Note 3 10 4 5" xfId="13890"/>
    <cellStyle name="Note 3 10 4 6" xfId="24909"/>
    <cellStyle name="Note 3 10 4 7" xfId="25909"/>
    <cellStyle name="Note 3 10 5" xfId="2032"/>
    <cellStyle name="Note 3 10 5 2" xfId="4508"/>
    <cellStyle name="Note 3 10 5 2 2" xfId="10398"/>
    <cellStyle name="Note 3 10 5 2 2 2" xfId="22337"/>
    <cellStyle name="Note 3 10 5 2 2 3" xfId="31390"/>
    <cellStyle name="Note 3 10 5 2 2 4" xfId="35288"/>
    <cellStyle name="Note 3 10 5 2 3" xfId="16447"/>
    <cellStyle name="Note 3 10 5 2 4" xfId="26810"/>
    <cellStyle name="Note 3 10 5 2 5" xfId="28898"/>
    <cellStyle name="Note 3 10 5 3" xfId="5613"/>
    <cellStyle name="Note 3 10 5 3 2" xfId="11503"/>
    <cellStyle name="Note 3 10 5 3 2 2" xfId="23442"/>
    <cellStyle name="Note 3 10 5 3 2 3" xfId="32494"/>
    <cellStyle name="Note 3 10 5 3 2 4" xfId="36392"/>
    <cellStyle name="Note 3 10 5 3 3" xfId="17552"/>
    <cellStyle name="Note 3 10 5 3 4" xfId="27914"/>
    <cellStyle name="Note 3 10 5 3 5" xfId="33104"/>
    <cellStyle name="Note 3 10 5 4" xfId="7922"/>
    <cellStyle name="Note 3 10 5 4 2" xfId="19861"/>
    <cellStyle name="Note 3 10 5 4 3" xfId="29568"/>
    <cellStyle name="Note 3 10 5 4 4" xfId="34112"/>
    <cellStyle name="Note 3 10 5 5" xfId="13971"/>
    <cellStyle name="Note 3 10 5 6" xfId="24990"/>
    <cellStyle name="Note 3 10 5 7" xfId="29276"/>
    <cellStyle name="Note 3 10 6" xfId="3327"/>
    <cellStyle name="Note 3 10 6 2" xfId="9217"/>
    <cellStyle name="Note 3 10 6 2 2" xfId="21156"/>
    <cellStyle name="Note 3 10 6 2 3" xfId="30570"/>
    <cellStyle name="Note 3 10 6 2 4" xfId="34851"/>
    <cellStyle name="Note 3 10 6 3" xfId="15266"/>
    <cellStyle name="Note 3 10 6 4" xfId="25991"/>
    <cellStyle name="Note 3 10 6 5" xfId="30834"/>
    <cellStyle name="Note 3 10 7" xfId="5176"/>
    <cellStyle name="Note 3 10 7 2" xfId="11066"/>
    <cellStyle name="Note 3 10 7 2 2" xfId="23005"/>
    <cellStyle name="Note 3 10 7 2 3" xfId="32057"/>
    <cellStyle name="Note 3 10 7 2 4" xfId="35955"/>
    <cellStyle name="Note 3 10 7 3" xfId="17115"/>
    <cellStyle name="Note 3 10 7 4" xfId="27477"/>
    <cellStyle name="Note 3 10 7 5" xfId="26123"/>
    <cellStyle name="Note 3 10 8" xfId="6909"/>
    <cellStyle name="Note 3 10 8 2" xfId="18848"/>
    <cellStyle name="Note 3 10 8 3" xfId="28919"/>
    <cellStyle name="Note 3 10 8 4" xfId="33843"/>
    <cellStyle name="Note 3 10 9" xfId="12790"/>
    <cellStyle name="Note 3 11" xfId="1688"/>
    <cellStyle name="Note 3 11 2" xfId="2289"/>
    <cellStyle name="Note 3 11 2 2" xfId="4765"/>
    <cellStyle name="Note 3 11 2 2 2" xfId="10655"/>
    <cellStyle name="Note 3 11 2 2 2 2" xfId="22594"/>
    <cellStyle name="Note 3 11 2 2 2 3" xfId="31646"/>
    <cellStyle name="Note 3 11 2 2 2 4" xfId="35544"/>
    <cellStyle name="Note 3 11 2 2 3" xfId="16704"/>
    <cellStyle name="Note 3 11 2 2 4" xfId="27066"/>
    <cellStyle name="Note 3 11 2 2 5" xfId="30749"/>
    <cellStyle name="Note 3 11 2 3" xfId="5869"/>
    <cellStyle name="Note 3 11 2 3 2" xfId="11759"/>
    <cellStyle name="Note 3 11 2 3 2 2" xfId="23698"/>
    <cellStyle name="Note 3 11 2 3 2 3" xfId="32750"/>
    <cellStyle name="Note 3 11 2 3 2 4" xfId="36648"/>
    <cellStyle name="Note 3 11 2 3 3" xfId="17808"/>
    <cellStyle name="Note 3 11 2 3 4" xfId="28170"/>
    <cellStyle name="Note 3 11 2 3 5" xfId="33360"/>
    <cellStyle name="Note 3 11 2 4" xfId="8179"/>
    <cellStyle name="Note 3 11 2 4 2" xfId="20118"/>
    <cellStyle name="Note 3 11 2 4 3" xfId="29824"/>
    <cellStyle name="Note 3 11 2 4 4" xfId="34368"/>
    <cellStyle name="Note 3 11 2 5" xfId="14228"/>
    <cellStyle name="Note 3 11 2 6" xfId="25246"/>
    <cellStyle name="Note 3 11 2 7" xfId="24176"/>
    <cellStyle name="Note 3 11 3" xfId="2536"/>
    <cellStyle name="Note 3 11 3 2" xfId="5012"/>
    <cellStyle name="Note 3 11 3 2 2" xfId="10902"/>
    <cellStyle name="Note 3 11 3 2 2 2" xfId="22841"/>
    <cellStyle name="Note 3 11 3 2 2 3" xfId="31893"/>
    <cellStyle name="Note 3 11 3 2 2 4" xfId="35791"/>
    <cellStyle name="Note 3 11 3 2 3" xfId="16951"/>
    <cellStyle name="Note 3 11 3 2 4" xfId="27313"/>
    <cellStyle name="Note 3 11 3 2 5" xfId="24487"/>
    <cellStyle name="Note 3 11 3 3" xfId="6116"/>
    <cellStyle name="Note 3 11 3 3 2" xfId="12006"/>
    <cellStyle name="Note 3 11 3 3 2 2" xfId="23945"/>
    <cellStyle name="Note 3 11 3 3 2 3" xfId="32997"/>
    <cellStyle name="Note 3 11 3 3 2 4" xfId="36895"/>
    <cellStyle name="Note 3 11 3 3 3" xfId="18055"/>
    <cellStyle name="Note 3 11 3 3 4" xfId="28417"/>
    <cellStyle name="Note 3 11 3 3 5" xfId="33607"/>
    <cellStyle name="Note 3 11 3 4" xfId="8426"/>
    <cellStyle name="Note 3 11 3 4 2" xfId="20365"/>
    <cellStyle name="Note 3 11 3 4 3" xfId="30071"/>
    <cellStyle name="Note 3 11 3 4 4" xfId="34615"/>
    <cellStyle name="Note 3 11 3 5" xfId="14475"/>
    <cellStyle name="Note 3 11 3 6" xfId="25493"/>
    <cellStyle name="Note 3 11 3 7" xfId="29214"/>
    <cellStyle name="Note 3 11 4" xfId="4164"/>
    <cellStyle name="Note 3 11 4 2" xfId="10054"/>
    <cellStyle name="Note 3 11 4 2 2" xfId="21993"/>
    <cellStyle name="Note 3 11 4 2 3" xfId="31053"/>
    <cellStyle name="Note 3 11 4 2 4" xfId="34951"/>
    <cellStyle name="Note 3 11 4 3" xfId="16103"/>
    <cellStyle name="Note 3 11 4 4" xfId="26473"/>
    <cellStyle name="Note 3 11 4 5" xfId="30822"/>
    <cellStyle name="Note 3 11 5" xfId="5276"/>
    <cellStyle name="Note 3 11 5 2" xfId="11166"/>
    <cellStyle name="Note 3 11 5 2 2" xfId="23105"/>
    <cellStyle name="Note 3 11 5 2 3" xfId="32157"/>
    <cellStyle name="Note 3 11 5 2 4" xfId="36055"/>
    <cellStyle name="Note 3 11 5 3" xfId="17215"/>
    <cellStyle name="Note 3 11 5 4" xfId="27577"/>
    <cellStyle name="Note 3 11 5 5" xfId="25797"/>
    <cellStyle name="Note 3 11 6" xfId="13627"/>
    <cellStyle name="Note 3 12" xfId="1909"/>
    <cellStyle name="Note 3 12 2" xfId="4385"/>
    <cellStyle name="Note 3 12 2 2" xfId="10275"/>
    <cellStyle name="Note 3 12 2 2 2" xfId="22214"/>
    <cellStyle name="Note 3 12 2 2 3" xfId="31267"/>
    <cellStyle name="Note 3 12 2 2 4" xfId="35165"/>
    <cellStyle name="Note 3 12 2 3" xfId="16324"/>
    <cellStyle name="Note 3 12 2 4" xfId="26687"/>
    <cellStyle name="Note 3 12 2 5" xfId="30796"/>
    <cellStyle name="Note 3 12 3" xfId="5490"/>
    <cellStyle name="Note 3 12 3 2" xfId="11380"/>
    <cellStyle name="Note 3 12 3 2 2" xfId="23319"/>
    <cellStyle name="Note 3 12 3 2 3" xfId="32371"/>
    <cellStyle name="Note 3 12 3 2 4" xfId="36269"/>
    <cellStyle name="Note 3 12 3 3" xfId="17429"/>
    <cellStyle name="Note 3 12 3 4" xfId="27791"/>
    <cellStyle name="Note 3 12 3 5" xfId="29012"/>
    <cellStyle name="Note 3 12 4" xfId="7799"/>
    <cellStyle name="Note 3 12 4 2" xfId="19738"/>
    <cellStyle name="Note 3 12 4 3" xfId="29445"/>
    <cellStyle name="Note 3 12 4 4" xfId="33989"/>
    <cellStyle name="Note 3 12 5" xfId="13848"/>
    <cellStyle name="Note 3 12 6" xfId="24867"/>
    <cellStyle name="Note 3 12 7" xfId="24100"/>
    <cellStyle name="Note 3 13" xfId="2027"/>
    <cellStyle name="Note 3 13 2" xfId="4503"/>
    <cellStyle name="Note 3 13 2 2" xfId="10393"/>
    <cellStyle name="Note 3 13 2 2 2" xfId="22332"/>
    <cellStyle name="Note 3 13 2 2 3" xfId="31385"/>
    <cellStyle name="Note 3 13 2 2 4" xfId="35283"/>
    <cellStyle name="Note 3 13 2 3" xfId="16442"/>
    <cellStyle name="Note 3 13 2 4" xfId="26805"/>
    <cellStyle name="Note 3 13 2 5" xfId="25728"/>
    <cellStyle name="Note 3 13 3" xfId="5608"/>
    <cellStyle name="Note 3 13 3 2" xfId="11498"/>
    <cellStyle name="Note 3 13 3 2 2" xfId="23437"/>
    <cellStyle name="Note 3 13 3 2 3" xfId="32489"/>
    <cellStyle name="Note 3 13 3 2 4" xfId="36387"/>
    <cellStyle name="Note 3 13 3 3" xfId="17547"/>
    <cellStyle name="Note 3 13 3 4" xfId="27909"/>
    <cellStyle name="Note 3 13 3 5" xfId="33099"/>
    <cellStyle name="Note 3 13 4" xfId="7917"/>
    <cellStyle name="Note 3 13 4 2" xfId="19856"/>
    <cellStyle name="Note 3 13 4 3" xfId="29563"/>
    <cellStyle name="Note 3 13 4 4" xfId="34107"/>
    <cellStyle name="Note 3 13 5" xfId="13966"/>
    <cellStyle name="Note 3 13 6" xfId="24985"/>
    <cellStyle name="Note 3 13 7" xfId="26346"/>
    <cellStyle name="Note 3 14" xfId="1947"/>
    <cellStyle name="Note 3 14 2" xfId="4423"/>
    <cellStyle name="Note 3 14 2 2" xfId="10313"/>
    <cellStyle name="Note 3 14 2 2 2" xfId="22252"/>
    <cellStyle name="Note 3 14 2 2 3" xfId="31305"/>
    <cellStyle name="Note 3 14 2 2 4" xfId="35203"/>
    <cellStyle name="Note 3 14 2 3" xfId="16362"/>
    <cellStyle name="Note 3 14 2 4" xfId="26725"/>
    <cellStyle name="Note 3 14 2 5" xfId="25752"/>
    <cellStyle name="Note 3 14 3" xfId="5528"/>
    <cellStyle name="Note 3 14 3 2" xfId="11418"/>
    <cellStyle name="Note 3 14 3 2 2" xfId="23357"/>
    <cellStyle name="Note 3 14 3 2 3" xfId="32409"/>
    <cellStyle name="Note 3 14 3 2 4" xfId="36307"/>
    <cellStyle name="Note 3 14 3 3" xfId="17467"/>
    <cellStyle name="Note 3 14 3 4" xfId="27829"/>
    <cellStyle name="Note 3 14 3 5" xfId="28597"/>
    <cellStyle name="Note 3 14 4" xfId="7837"/>
    <cellStyle name="Note 3 14 4 2" xfId="19776"/>
    <cellStyle name="Note 3 14 4 3" xfId="29483"/>
    <cellStyle name="Note 3 14 4 4" xfId="34027"/>
    <cellStyle name="Note 3 14 5" xfId="13886"/>
    <cellStyle name="Note 3 14 6" xfId="24905"/>
    <cellStyle name="Note 3 14 7" xfId="26359"/>
    <cellStyle name="Note 3 15" xfId="2665"/>
    <cellStyle name="Note 3 15 2" xfId="8555"/>
    <cellStyle name="Note 3 15 2 2" xfId="20494"/>
    <cellStyle name="Note 3 15 2 3" xfId="30177"/>
    <cellStyle name="Note 3 15 2 4" xfId="34702"/>
    <cellStyle name="Note 3 15 3" xfId="14604"/>
    <cellStyle name="Note 3 15 4" xfId="25598"/>
    <cellStyle name="Note 3 15 5" xfId="26277"/>
    <cellStyle name="Note 3 16" xfId="6247"/>
    <cellStyle name="Note 3 16 2" xfId="18186"/>
    <cellStyle name="Note 3 16 3" xfId="28524"/>
    <cellStyle name="Note 3 16 4" xfId="33694"/>
    <cellStyle name="Note 3 2" xfId="110"/>
    <cellStyle name="Note 3 2 10" xfId="2198"/>
    <cellStyle name="Note 3 2 10 2" xfId="4674"/>
    <cellStyle name="Note 3 2 10 2 2" xfId="10564"/>
    <cellStyle name="Note 3 2 10 2 2 2" xfId="22503"/>
    <cellStyle name="Note 3 2 10 2 2 3" xfId="31555"/>
    <cellStyle name="Note 3 2 10 2 2 4" xfId="35453"/>
    <cellStyle name="Note 3 2 10 2 3" xfId="16613"/>
    <cellStyle name="Note 3 2 10 2 4" xfId="26975"/>
    <cellStyle name="Note 3 2 10 2 5" xfId="28712"/>
    <cellStyle name="Note 3 2 10 3" xfId="5778"/>
    <cellStyle name="Note 3 2 10 3 2" xfId="11668"/>
    <cellStyle name="Note 3 2 10 3 2 2" xfId="23607"/>
    <cellStyle name="Note 3 2 10 3 2 3" xfId="32659"/>
    <cellStyle name="Note 3 2 10 3 2 4" xfId="36557"/>
    <cellStyle name="Note 3 2 10 3 3" xfId="17717"/>
    <cellStyle name="Note 3 2 10 3 4" xfId="28079"/>
    <cellStyle name="Note 3 2 10 3 5" xfId="33269"/>
    <cellStyle name="Note 3 2 10 4" xfId="8088"/>
    <cellStyle name="Note 3 2 10 4 2" xfId="20027"/>
    <cellStyle name="Note 3 2 10 4 3" xfId="29733"/>
    <cellStyle name="Note 3 2 10 4 4" xfId="34277"/>
    <cellStyle name="Note 3 2 10 5" xfId="14137"/>
    <cellStyle name="Note 3 2 10 6" xfId="25155"/>
    <cellStyle name="Note 3 2 10 7" xfId="29251"/>
    <cellStyle name="Note 3 2 11" xfId="1973"/>
    <cellStyle name="Note 3 2 11 2" xfId="4449"/>
    <cellStyle name="Note 3 2 11 2 2" xfId="10339"/>
    <cellStyle name="Note 3 2 11 2 2 2" xfId="22278"/>
    <cellStyle name="Note 3 2 11 2 2 3" xfId="31331"/>
    <cellStyle name="Note 3 2 11 2 2 4" xfId="35229"/>
    <cellStyle name="Note 3 2 11 2 3" xfId="16388"/>
    <cellStyle name="Note 3 2 11 2 4" xfId="26751"/>
    <cellStyle name="Note 3 2 11 2 5" xfId="30788"/>
    <cellStyle name="Note 3 2 11 3" xfId="5554"/>
    <cellStyle name="Note 3 2 11 3 2" xfId="11444"/>
    <cellStyle name="Note 3 2 11 3 2 2" xfId="23383"/>
    <cellStyle name="Note 3 2 11 3 2 3" xfId="32435"/>
    <cellStyle name="Note 3 2 11 3 2 4" xfId="36333"/>
    <cellStyle name="Note 3 2 11 3 3" xfId="17493"/>
    <cellStyle name="Note 3 2 11 3 4" xfId="27855"/>
    <cellStyle name="Note 3 2 11 3 5" xfId="26074"/>
    <cellStyle name="Note 3 2 11 4" xfId="7863"/>
    <cellStyle name="Note 3 2 11 4 2" xfId="19802"/>
    <cellStyle name="Note 3 2 11 4 3" xfId="29509"/>
    <cellStyle name="Note 3 2 11 4 4" xfId="34053"/>
    <cellStyle name="Note 3 2 11 5" xfId="13912"/>
    <cellStyle name="Note 3 2 11 6" xfId="24931"/>
    <cellStyle name="Note 3 2 11 7" xfId="24177"/>
    <cellStyle name="Note 3 2 12" xfId="2450"/>
    <cellStyle name="Note 3 2 12 2" xfId="4926"/>
    <cellStyle name="Note 3 2 12 2 2" xfId="10816"/>
    <cellStyle name="Note 3 2 12 2 2 2" xfId="22755"/>
    <cellStyle name="Note 3 2 12 2 2 3" xfId="31807"/>
    <cellStyle name="Note 3 2 12 2 2 4" xfId="35705"/>
    <cellStyle name="Note 3 2 12 2 3" xfId="16865"/>
    <cellStyle name="Note 3 2 12 2 4" xfId="27227"/>
    <cellStyle name="Note 3 2 12 2 5" xfId="30299"/>
    <cellStyle name="Note 3 2 12 3" xfId="6030"/>
    <cellStyle name="Note 3 2 12 3 2" xfId="11920"/>
    <cellStyle name="Note 3 2 12 3 2 2" xfId="23859"/>
    <cellStyle name="Note 3 2 12 3 2 3" xfId="32911"/>
    <cellStyle name="Note 3 2 12 3 2 4" xfId="36809"/>
    <cellStyle name="Note 3 2 12 3 3" xfId="17969"/>
    <cellStyle name="Note 3 2 12 3 4" xfId="28331"/>
    <cellStyle name="Note 3 2 12 3 5" xfId="33521"/>
    <cellStyle name="Note 3 2 12 4" xfId="8340"/>
    <cellStyle name="Note 3 2 12 4 2" xfId="20279"/>
    <cellStyle name="Note 3 2 12 4 3" xfId="29985"/>
    <cellStyle name="Note 3 2 12 4 4" xfId="34529"/>
    <cellStyle name="Note 3 2 12 5" xfId="14389"/>
    <cellStyle name="Note 3 2 12 6" xfId="25407"/>
    <cellStyle name="Note 3 2 12 7" xfId="29222"/>
    <cellStyle name="Note 3 2 13" xfId="2666"/>
    <cellStyle name="Note 3 2 13 2" xfId="8556"/>
    <cellStyle name="Note 3 2 13 2 2" xfId="20495"/>
    <cellStyle name="Note 3 2 13 2 3" xfId="30178"/>
    <cellStyle name="Note 3 2 13 2 4" xfId="34703"/>
    <cellStyle name="Note 3 2 13 3" xfId="14605"/>
    <cellStyle name="Note 3 2 13 4" xfId="25599"/>
    <cellStyle name="Note 3 2 13 5" xfId="24623"/>
    <cellStyle name="Note 3 2 14" xfId="6248"/>
    <cellStyle name="Note 3 2 14 2" xfId="18187"/>
    <cellStyle name="Note 3 2 14 3" xfId="28525"/>
    <cellStyle name="Note 3 2 14 4" xfId="33695"/>
    <cellStyle name="Note 3 2 2" xfId="170"/>
    <cellStyle name="Note 3 2 2 10" xfId="2720"/>
    <cellStyle name="Note 3 2 2 10 2" xfId="8610"/>
    <cellStyle name="Note 3 2 2 10 2 2" xfId="20549"/>
    <cellStyle name="Note 3 2 2 10 2 3" xfId="30209"/>
    <cellStyle name="Note 3 2 2 10 2 4" xfId="34716"/>
    <cellStyle name="Note 3 2 2 10 3" xfId="14659"/>
    <cellStyle name="Note 3 2 2 10 4" xfId="25629"/>
    <cellStyle name="Note 3 2 2 10 5" xfId="28891"/>
    <cellStyle name="Note 3 2 2 11" xfId="6302"/>
    <cellStyle name="Note 3 2 2 11 2" xfId="18241"/>
    <cellStyle name="Note 3 2 2 11 3" xfId="28555"/>
    <cellStyle name="Note 3 2 2 11 4" xfId="33708"/>
    <cellStyle name="Note 3 2 2 2" xfId="284"/>
    <cellStyle name="Note 3 2 2 2 2" xfId="760"/>
    <cellStyle name="Note 3 2 2 2 2 10" xfId="24274"/>
    <cellStyle name="Note 3 2 2 2 2 11" xfId="30964"/>
    <cellStyle name="Note 3 2 2 2 2 2" xfId="1693"/>
    <cellStyle name="Note 3 2 2 2 2 2 2" xfId="2294"/>
    <cellStyle name="Note 3 2 2 2 2 2 2 2" xfId="4770"/>
    <cellStyle name="Note 3 2 2 2 2 2 2 2 2" xfId="10660"/>
    <cellStyle name="Note 3 2 2 2 2 2 2 2 2 2" xfId="22599"/>
    <cellStyle name="Note 3 2 2 2 2 2 2 2 2 3" xfId="31651"/>
    <cellStyle name="Note 3 2 2 2 2 2 2 2 2 4" xfId="35549"/>
    <cellStyle name="Note 3 2 2 2 2 2 2 2 3" xfId="16709"/>
    <cellStyle name="Note 3 2 2 2 2 2 2 2 4" xfId="27071"/>
    <cellStyle name="Note 3 2 2 2 2 2 2 2 5" xfId="30315"/>
    <cellStyle name="Note 3 2 2 2 2 2 2 3" xfId="5874"/>
    <cellStyle name="Note 3 2 2 2 2 2 2 3 2" xfId="11764"/>
    <cellStyle name="Note 3 2 2 2 2 2 2 3 2 2" xfId="23703"/>
    <cellStyle name="Note 3 2 2 2 2 2 2 3 2 3" xfId="32755"/>
    <cellStyle name="Note 3 2 2 2 2 2 2 3 2 4" xfId="36653"/>
    <cellStyle name="Note 3 2 2 2 2 2 2 3 3" xfId="17813"/>
    <cellStyle name="Note 3 2 2 2 2 2 2 3 4" xfId="28175"/>
    <cellStyle name="Note 3 2 2 2 2 2 2 3 5" xfId="33365"/>
    <cellStyle name="Note 3 2 2 2 2 2 2 4" xfId="8184"/>
    <cellStyle name="Note 3 2 2 2 2 2 2 4 2" xfId="20123"/>
    <cellStyle name="Note 3 2 2 2 2 2 2 4 3" xfId="29829"/>
    <cellStyle name="Note 3 2 2 2 2 2 2 4 4" xfId="34373"/>
    <cellStyle name="Note 3 2 2 2 2 2 2 5" xfId="14233"/>
    <cellStyle name="Note 3 2 2 2 2 2 2 6" xfId="25251"/>
    <cellStyle name="Note 3 2 2 2 2 2 2 7" xfId="30895"/>
    <cellStyle name="Note 3 2 2 2 2 2 3" xfId="2541"/>
    <cellStyle name="Note 3 2 2 2 2 2 3 2" xfId="5017"/>
    <cellStyle name="Note 3 2 2 2 2 2 3 2 2" xfId="10907"/>
    <cellStyle name="Note 3 2 2 2 2 2 3 2 2 2" xfId="22846"/>
    <cellStyle name="Note 3 2 2 2 2 2 3 2 2 3" xfId="31898"/>
    <cellStyle name="Note 3 2 2 2 2 2 3 2 2 4" xfId="35796"/>
    <cellStyle name="Note 3 2 2 2 2 2 3 2 3" xfId="16956"/>
    <cellStyle name="Note 3 2 2 2 2 2 3 2 4" xfId="27318"/>
    <cellStyle name="Note 3 2 2 2 2 2 3 2 5" xfId="30718"/>
    <cellStyle name="Note 3 2 2 2 2 2 3 3" xfId="6121"/>
    <cellStyle name="Note 3 2 2 2 2 2 3 3 2" xfId="12011"/>
    <cellStyle name="Note 3 2 2 2 2 2 3 3 2 2" xfId="23950"/>
    <cellStyle name="Note 3 2 2 2 2 2 3 3 2 3" xfId="33002"/>
    <cellStyle name="Note 3 2 2 2 2 2 3 3 2 4" xfId="36900"/>
    <cellStyle name="Note 3 2 2 2 2 2 3 3 3" xfId="18060"/>
    <cellStyle name="Note 3 2 2 2 2 2 3 3 4" xfId="28422"/>
    <cellStyle name="Note 3 2 2 2 2 2 3 3 5" xfId="33612"/>
    <cellStyle name="Note 3 2 2 2 2 2 3 4" xfId="8431"/>
    <cellStyle name="Note 3 2 2 2 2 2 3 4 2" xfId="20370"/>
    <cellStyle name="Note 3 2 2 2 2 2 3 4 3" xfId="30076"/>
    <cellStyle name="Note 3 2 2 2 2 2 3 4 4" xfId="34620"/>
    <cellStyle name="Note 3 2 2 2 2 2 3 5" xfId="14480"/>
    <cellStyle name="Note 3 2 2 2 2 2 3 6" xfId="25498"/>
    <cellStyle name="Note 3 2 2 2 2 2 3 7" xfId="24095"/>
    <cellStyle name="Note 3 2 2 2 2 2 4" xfId="4169"/>
    <cellStyle name="Note 3 2 2 2 2 2 4 2" xfId="10059"/>
    <cellStyle name="Note 3 2 2 2 2 2 4 2 2" xfId="21998"/>
    <cellStyle name="Note 3 2 2 2 2 2 4 2 3" xfId="31058"/>
    <cellStyle name="Note 3 2 2 2 2 2 4 2 4" xfId="34956"/>
    <cellStyle name="Note 3 2 2 2 2 2 4 3" xfId="16108"/>
    <cellStyle name="Note 3 2 2 2 2 2 4 4" xfId="26478"/>
    <cellStyle name="Note 3 2 2 2 2 2 4 5" xfId="12141"/>
    <cellStyle name="Note 3 2 2 2 2 2 5" xfId="5281"/>
    <cellStyle name="Note 3 2 2 2 2 2 5 2" xfId="11171"/>
    <cellStyle name="Note 3 2 2 2 2 2 5 2 2" xfId="23110"/>
    <cellStyle name="Note 3 2 2 2 2 2 5 2 3" xfId="32162"/>
    <cellStyle name="Note 3 2 2 2 2 2 5 2 4" xfId="36060"/>
    <cellStyle name="Note 3 2 2 2 2 2 5 3" xfId="17220"/>
    <cellStyle name="Note 3 2 2 2 2 2 5 4" xfId="27582"/>
    <cellStyle name="Note 3 2 2 2 2 2 5 5" xfId="28968"/>
    <cellStyle name="Note 3 2 2 2 2 2 6" xfId="13632"/>
    <cellStyle name="Note 3 2 2 2 2 3" xfId="1980"/>
    <cellStyle name="Note 3 2 2 2 2 3 2" xfId="4456"/>
    <cellStyle name="Note 3 2 2 2 2 3 2 2" xfId="10346"/>
    <cellStyle name="Note 3 2 2 2 2 3 2 2 2" xfId="22285"/>
    <cellStyle name="Note 3 2 2 2 2 3 2 2 3" xfId="31338"/>
    <cellStyle name="Note 3 2 2 2 2 3 2 2 4" xfId="35236"/>
    <cellStyle name="Note 3 2 2 2 2 3 2 3" xfId="16395"/>
    <cellStyle name="Note 3 2 2 2 2 3 2 4" xfId="26758"/>
    <cellStyle name="Note 3 2 2 2 2 3 2 5" xfId="29137"/>
    <cellStyle name="Note 3 2 2 2 2 3 3" xfId="5561"/>
    <cellStyle name="Note 3 2 2 2 2 3 3 2" xfId="11451"/>
    <cellStyle name="Note 3 2 2 2 2 3 3 2 2" xfId="23390"/>
    <cellStyle name="Note 3 2 2 2 2 3 3 2 3" xfId="32442"/>
    <cellStyle name="Note 3 2 2 2 2 3 3 2 4" xfId="36340"/>
    <cellStyle name="Note 3 2 2 2 2 3 3 3" xfId="17500"/>
    <cellStyle name="Note 3 2 2 2 2 3 3 4" xfId="27862"/>
    <cellStyle name="Note 3 2 2 2 2 3 3 5" xfId="30649"/>
    <cellStyle name="Note 3 2 2 2 2 3 4" xfId="7870"/>
    <cellStyle name="Note 3 2 2 2 2 3 4 2" xfId="19809"/>
    <cellStyle name="Note 3 2 2 2 2 3 4 3" xfId="29516"/>
    <cellStyle name="Note 3 2 2 2 2 3 4 4" xfId="34060"/>
    <cellStyle name="Note 3 2 2 2 2 3 5" xfId="13919"/>
    <cellStyle name="Note 3 2 2 2 2 3 6" xfId="24938"/>
    <cellStyle name="Note 3 2 2 2 2 3 7" xfId="24702"/>
    <cellStyle name="Note 3 2 2 2 2 4" xfId="1840"/>
    <cellStyle name="Note 3 2 2 2 2 4 2" xfId="4316"/>
    <cellStyle name="Note 3 2 2 2 2 4 2 2" xfId="10206"/>
    <cellStyle name="Note 3 2 2 2 2 4 2 2 2" xfId="22145"/>
    <cellStyle name="Note 3 2 2 2 2 4 2 2 3" xfId="31198"/>
    <cellStyle name="Note 3 2 2 2 2 4 2 2 4" xfId="35096"/>
    <cellStyle name="Note 3 2 2 2 2 4 2 3" xfId="16255"/>
    <cellStyle name="Note 3 2 2 2 2 4 2 4" xfId="26618"/>
    <cellStyle name="Note 3 2 2 2 2 4 2 5" xfId="28980"/>
    <cellStyle name="Note 3 2 2 2 2 4 3" xfId="5421"/>
    <cellStyle name="Note 3 2 2 2 2 4 3 2" xfId="11311"/>
    <cellStyle name="Note 3 2 2 2 2 4 3 2 2" xfId="23250"/>
    <cellStyle name="Note 3 2 2 2 2 4 3 2 3" xfId="32302"/>
    <cellStyle name="Note 3 2 2 2 2 4 3 2 4" xfId="36200"/>
    <cellStyle name="Note 3 2 2 2 2 4 3 3" xfId="17360"/>
    <cellStyle name="Note 3 2 2 2 2 4 3 4" xfId="27722"/>
    <cellStyle name="Note 3 2 2 2 2 4 3 5" xfId="30667"/>
    <cellStyle name="Note 3 2 2 2 2 4 4" xfId="7730"/>
    <cellStyle name="Note 3 2 2 2 2 4 4 2" xfId="19669"/>
    <cellStyle name="Note 3 2 2 2 2 4 4 3" xfId="29376"/>
    <cellStyle name="Note 3 2 2 2 2 4 4 4" xfId="33920"/>
    <cellStyle name="Note 3 2 2 2 2 4 5" xfId="13779"/>
    <cellStyle name="Note 3 2 2 2 2 4 6" xfId="24798"/>
    <cellStyle name="Note 3 2 2 2 2 4 7" xfId="26030"/>
    <cellStyle name="Note 3 2 2 2 2 5" xfId="2060"/>
    <cellStyle name="Note 3 2 2 2 2 5 2" xfId="4536"/>
    <cellStyle name="Note 3 2 2 2 2 5 2 2" xfId="10426"/>
    <cellStyle name="Note 3 2 2 2 2 5 2 2 2" xfId="22365"/>
    <cellStyle name="Note 3 2 2 2 2 5 2 2 3" xfId="31417"/>
    <cellStyle name="Note 3 2 2 2 2 5 2 2 4" xfId="35315"/>
    <cellStyle name="Note 3 2 2 2 2 5 2 3" xfId="16475"/>
    <cellStyle name="Note 3 2 2 2 2 5 2 4" xfId="26837"/>
    <cellStyle name="Note 3 2 2 2 2 5 2 5" xfId="30777"/>
    <cellStyle name="Note 3 2 2 2 2 5 3" xfId="5640"/>
    <cellStyle name="Note 3 2 2 2 2 5 3 2" xfId="11530"/>
    <cellStyle name="Note 3 2 2 2 2 5 3 2 2" xfId="23469"/>
    <cellStyle name="Note 3 2 2 2 2 5 3 2 3" xfId="32521"/>
    <cellStyle name="Note 3 2 2 2 2 5 3 2 4" xfId="36419"/>
    <cellStyle name="Note 3 2 2 2 2 5 3 3" xfId="17579"/>
    <cellStyle name="Note 3 2 2 2 2 5 3 4" xfId="27941"/>
    <cellStyle name="Note 3 2 2 2 2 5 3 5" xfId="33131"/>
    <cellStyle name="Note 3 2 2 2 2 5 4" xfId="7950"/>
    <cellStyle name="Note 3 2 2 2 2 5 4 2" xfId="19889"/>
    <cellStyle name="Note 3 2 2 2 2 5 4 3" xfId="29595"/>
    <cellStyle name="Note 3 2 2 2 2 5 4 4" xfId="34139"/>
    <cellStyle name="Note 3 2 2 2 2 5 5" xfId="13999"/>
    <cellStyle name="Note 3 2 2 2 2 5 6" xfId="25017"/>
    <cellStyle name="Note 3 2 2 2 2 5 7" xfId="28846"/>
    <cellStyle name="Note 3 2 2 2 2 6" xfId="3237"/>
    <cellStyle name="Note 3 2 2 2 2 6 2" xfId="9127"/>
    <cellStyle name="Note 3 2 2 2 2 6 2 2" xfId="21066"/>
    <cellStyle name="Note 3 2 2 2 2 6 2 3" xfId="30506"/>
    <cellStyle name="Note 3 2 2 2 2 6 2 4" xfId="34819"/>
    <cellStyle name="Note 3 2 2 2 2 6 3" xfId="15176"/>
    <cellStyle name="Note 3 2 2 2 2 6 4" xfId="25926"/>
    <cellStyle name="Note 3 2 2 2 2 6 5" xfId="28653"/>
    <cellStyle name="Note 3 2 2 2 2 7" xfId="5144"/>
    <cellStyle name="Note 3 2 2 2 2 7 2" xfId="11034"/>
    <cellStyle name="Note 3 2 2 2 2 7 2 2" xfId="22973"/>
    <cellStyle name="Note 3 2 2 2 2 7 2 3" xfId="32025"/>
    <cellStyle name="Note 3 2 2 2 2 7 2 4" xfId="35923"/>
    <cellStyle name="Note 3 2 2 2 2 7 3" xfId="17083"/>
    <cellStyle name="Note 3 2 2 2 2 7 4" xfId="27445"/>
    <cellStyle name="Note 3 2 2 2 2 7 5" xfId="30703"/>
    <cellStyle name="Note 3 2 2 2 2 8" xfId="6819"/>
    <cellStyle name="Note 3 2 2 2 2 8 2" xfId="18758"/>
    <cellStyle name="Note 3 2 2 2 2 8 3" xfId="28855"/>
    <cellStyle name="Note 3 2 2 2 2 8 4" xfId="33811"/>
    <cellStyle name="Note 3 2 2 2 2 9" xfId="12700"/>
    <cellStyle name="Note 3 2 2 2 3" xfId="1692"/>
    <cellStyle name="Note 3 2 2 2 3 2" xfId="2293"/>
    <cellStyle name="Note 3 2 2 2 3 2 2" xfId="4769"/>
    <cellStyle name="Note 3 2 2 2 3 2 2 2" xfId="10659"/>
    <cellStyle name="Note 3 2 2 2 3 2 2 2 2" xfId="22598"/>
    <cellStyle name="Note 3 2 2 2 3 2 2 2 3" xfId="31650"/>
    <cellStyle name="Note 3 2 2 2 3 2 2 2 4" xfId="35548"/>
    <cellStyle name="Note 3 2 2 2 3 2 2 3" xfId="16708"/>
    <cellStyle name="Note 3 2 2 2 3 2 2 4" xfId="27070"/>
    <cellStyle name="Note 3 2 2 2 3 2 2 5" xfId="28663"/>
    <cellStyle name="Note 3 2 2 2 3 2 3" xfId="5873"/>
    <cellStyle name="Note 3 2 2 2 3 2 3 2" xfId="11763"/>
    <cellStyle name="Note 3 2 2 2 3 2 3 2 2" xfId="23702"/>
    <cellStyle name="Note 3 2 2 2 3 2 3 2 3" xfId="32754"/>
    <cellStyle name="Note 3 2 2 2 3 2 3 2 4" xfId="36652"/>
    <cellStyle name="Note 3 2 2 2 3 2 3 3" xfId="17812"/>
    <cellStyle name="Note 3 2 2 2 3 2 3 4" xfId="28174"/>
    <cellStyle name="Note 3 2 2 2 3 2 3 5" xfId="33364"/>
    <cellStyle name="Note 3 2 2 2 3 2 4" xfId="8183"/>
    <cellStyle name="Note 3 2 2 2 3 2 4 2" xfId="20122"/>
    <cellStyle name="Note 3 2 2 2 3 2 4 3" xfId="29828"/>
    <cellStyle name="Note 3 2 2 2 3 2 4 4" xfId="34372"/>
    <cellStyle name="Note 3 2 2 2 3 2 5" xfId="14232"/>
    <cellStyle name="Note 3 2 2 2 3 2 6" xfId="25250"/>
    <cellStyle name="Note 3 2 2 2 3 2 7" xfId="29242"/>
    <cellStyle name="Note 3 2 2 2 3 3" xfId="2540"/>
    <cellStyle name="Note 3 2 2 2 3 3 2" xfId="5016"/>
    <cellStyle name="Note 3 2 2 2 3 3 2 2" xfId="10906"/>
    <cellStyle name="Note 3 2 2 2 3 3 2 2 2" xfId="22845"/>
    <cellStyle name="Note 3 2 2 2 3 3 2 2 3" xfId="31897"/>
    <cellStyle name="Note 3 2 2 2 3 3 2 2 4" xfId="35795"/>
    <cellStyle name="Note 3 2 2 2 3 3 2 3" xfId="16955"/>
    <cellStyle name="Note 3 2 2 2 3 3 2 4" xfId="27317"/>
    <cellStyle name="Note 3 2 2 2 3 3 2 5" xfId="29069"/>
    <cellStyle name="Note 3 2 2 2 3 3 3" xfId="6120"/>
    <cellStyle name="Note 3 2 2 2 3 3 3 2" xfId="12010"/>
    <cellStyle name="Note 3 2 2 2 3 3 3 2 2" xfId="23949"/>
    <cellStyle name="Note 3 2 2 2 3 3 3 2 3" xfId="33001"/>
    <cellStyle name="Note 3 2 2 2 3 3 3 2 4" xfId="36899"/>
    <cellStyle name="Note 3 2 2 2 3 3 3 3" xfId="18059"/>
    <cellStyle name="Note 3 2 2 2 3 3 3 4" xfId="28421"/>
    <cellStyle name="Note 3 2 2 2 3 3 3 5" xfId="33611"/>
    <cellStyle name="Note 3 2 2 2 3 3 4" xfId="8430"/>
    <cellStyle name="Note 3 2 2 2 3 3 4 2" xfId="20369"/>
    <cellStyle name="Note 3 2 2 2 3 3 4 3" xfId="30075"/>
    <cellStyle name="Note 3 2 2 2 3 3 4 4" xfId="34619"/>
    <cellStyle name="Note 3 2 2 2 3 3 5" xfId="14479"/>
    <cellStyle name="Note 3 2 2 2 3 3 6" xfId="25497"/>
    <cellStyle name="Note 3 2 2 2 3 3 7" xfId="24342"/>
    <cellStyle name="Note 3 2 2 2 3 4" xfId="4168"/>
    <cellStyle name="Note 3 2 2 2 3 4 2" xfId="10058"/>
    <cellStyle name="Note 3 2 2 2 3 4 2 2" xfId="21997"/>
    <cellStyle name="Note 3 2 2 2 3 4 2 3" xfId="31057"/>
    <cellStyle name="Note 3 2 2 2 3 4 2 4" xfId="34955"/>
    <cellStyle name="Note 3 2 2 2 3 4 3" xfId="16107"/>
    <cellStyle name="Note 3 2 2 2 3 4 4" xfId="26477"/>
    <cellStyle name="Note 3 2 2 2 3 4 5" xfId="24040"/>
    <cellStyle name="Note 3 2 2 2 3 5" xfId="5280"/>
    <cellStyle name="Note 3 2 2 2 3 5 2" xfId="11170"/>
    <cellStyle name="Note 3 2 2 2 3 5 2 2" xfId="23109"/>
    <cellStyle name="Note 3 2 2 2 3 5 2 3" xfId="32161"/>
    <cellStyle name="Note 3 2 2 2 3 5 2 4" xfId="36059"/>
    <cellStyle name="Note 3 2 2 2 3 5 3" xfId="17219"/>
    <cellStyle name="Note 3 2 2 2 3 5 4" xfId="27581"/>
    <cellStyle name="Note 3 2 2 2 3 5 5" xfId="24454"/>
    <cellStyle name="Note 3 2 2 2 3 6" xfId="13631"/>
    <cellStyle name="Note 3 2 2 2 4" xfId="2171"/>
    <cellStyle name="Note 3 2 2 2 4 2" xfId="4647"/>
    <cellStyle name="Note 3 2 2 2 4 2 2" xfId="10537"/>
    <cellStyle name="Note 3 2 2 2 4 2 2 2" xfId="22476"/>
    <cellStyle name="Note 3 2 2 2 4 2 2 3" xfId="31528"/>
    <cellStyle name="Note 3 2 2 2 4 2 2 4" xfId="35426"/>
    <cellStyle name="Note 3 2 2 2 4 2 3" xfId="16586"/>
    <cellStyle name="Note 3 2 2 2 4 2 4" xfId="26948"/>
    <cellStyle name="Note 3 2 2 2 4 2 5" xfId="26185"/>
    <cellStyle name="Note 3 2 2 2 4 3" xfId="5751"/>
    <cellStyle name="Note 3 2 2 2 4 3 2" xfId="11641"/>
    <cellStyle name="Note 3 2 2 2 4 3 2 2" xfId="23580"/>
    <cellStyle name="Note 3 2 2 2 4 3 2 3" xfId="32632"/>
    <cellStyle name="Note 3 2 2 2 4 3 2 4" xfId="36530"/>
    <cellStyle name="Note 3 2 2 2 4 3 3" xfId="17690"/>
    <cellStyle name="Note 3 2 2 2 4 3 4" xfId="28052"/>
    <cellStyle name="Note 3 2 2 2 4 3 5" xfId="33242"/>
    <cellStyle name="Note 3 2 2 2 4 4" xfId="8061"/>
    <cellStyle name="Note 3 2 2 2 4 4 2" xfId="20000"/>
    <cellStyle name="Note 3 2 2 2 4 4 3" xfId="29706"/>
    <cellStyle name="Note 3 2 2 2 4 4 4" xfId="34250"/>
    <cellStyle name="Note 3 2 2 2 4 5" xfId="14110"/>
    <cellStyle name="Note 3 2 2 2 4 6" xfId="25128"/>
    <cellStyle name="Note 3 2 2 2 4 7" xfId="30601"/>
    <cellStyle name="Note 3 2 2 2 5" xfId="2182"/>
    <cellStyle name="Note 3 2 2 2 5 2" xfId="4658"/>
    <cellStyle name="Note 3 2 2 2 5 2 2" xfId="10548"/>
    <cellStyle name="Note 3 2 2 2 5 2 2 2" xfId="22487"/>
    <cellStyle name="Note 3 2 2 2 5 2 2 3" xfId="31539"/>
    <cellStyle name="Note 3 2 2 2 5 2 2 4" xfId="35437"/>
    <cellStyle name="Note 3 2 2 2 5 2 3" xfId="16597"/>
    <cellStyle name="Note 3 2 2 2 5 2 4" xfId="26959"/>
    <cellStyle name="Note 3 2 2 2 5 2 5" xfId="28721"/>
    <cellStyle name="Note 3 2 2 2 5 3" xfId="5762"/>
    <cellStyle name="Note 3 2 2 2 5 3 2" xfId="11652"/>
    <cellStyle name="Note 3 2 2 2 5 3 2 2" xfId="23591"/>
    <cellStyle name="Note 3 2 2 2 5 3 2 3" xfId="32643"/>
    <cellStyle name="Note 3 2 2 2 5 3 2 4" xfId="36541"/>
    <cellStyle name="Note 3 2 2 2 5 3 3" xfId="17701"/>
    <cellStyle name="Note 3 2 2 2 5 3 4" xfId="28063"/>
    <cellStyle name="Note 3 2 2 2 5 3 5" xfId="33253"/>
    <cellStyle name="Note 3 2 2 2 5 4" xfId="8072"/>
    <cellStyle name="Note 3 2 2 2 5 4 2" xfId="20011"/>
    <cellStyle name="Note 3 2 2 2 5 4 3" xfId="29717"/>
    <cellStyle name="Note 3 2 2 2 5 4 4" xfId="34261"/>
    <cellStyle name="Note 3 2 2 2 5 5" xfId="14121"/>
    <cellStyle name="Note 3 2 2 2 5 6" xfId="25139"/>
    <cellStyle name="Note 3 2 2 2 5 7" xfId="29255"/>
    <cellStyle name="Note 3 2 2 2 6" xfId="1890"/>
    <cellStyle name="Note 3 2 2 2 6 2" xfId="4366"/>
    <cellStyle name="Note 3 2 2 2 6 2 2" xfId="10256"/>
    <cellStyle name="Note 3 2 2 2 6 2 2 2" xfId="22195"/>
    <cellStyle name="Note 3 2 2 2 6 2 2 3" xfId="31248"/>
    <cellStyle name="Note 3 2 2 2 6 2 2 4" xfId="35146"/>
    <cellStyle name="Note 3 2 2 2 6 2 3" xfId="16305"/>
    <cellStyle name="Note 3 2 2 2 6 2 4" xfId="26668"/>
    <cellStyle name="Note 3 2 2 2 6 2 5" xfId="30606"/>
    <cellStyle name="Note 3 2 2 2 6 3" xfId="5471"/>
    <cellStyle name="Note 3 2 2 2 6 3 2" xfId="11361"/>
    <cellStyle name="Note 3 2 2 2 6 3 2 2" xfId="23300"/>
    <cellStyle name="Note 3 2 2 2 6 3 2 3" xfId="32352"/>
    <cellStyle name="Note 3 2 2 2 6 3 2 4" xfId="36250"/>
    <cellStyle name="Note 3 2 2 2 6 3 3" xfId="17410"/>
    <cellStyle name="Note 3 2 2 2 6 3 4" xfId="27772"/>
    <cellStyle name="Note 3 2 2 2 6 3 5" xfId="24429"/>
    <cellStyle name="Note 3 2 2 2 6 4" xfId="7780"/>
    <cellStyle name="Note 3 2 2 2 6 4 2" xfId="19719"/>
    <cellStyle name="Note 3 2 2 2 6 4 3" xfId="29426"/>
    <cellStyle name="Note 3 2 2 2 6 4 4" xfId="33970"/>
    <cellStyle name="Note 3 2 2 2 6 5" xfId="13829"/>
    <cellStyle name="Note 3 2 2 2 6 6" xfId="24848"/>
    <cellStyle name="Note 3 2 2 2 6 7" xfId="30946"/>
    <cellStyle name="Note 3 2 2 2 7" xfId="2831"/>
    <cellStyle name="Note 3 2 2 2 7 2" xfId="8721"/>
    <cellStyle name="Note 3 2 2 2 7 2 2" xfId="20660"/>
    <cellStyle name="Note 3 2 2 2 7 2 3" xfId="30266"/>
    <cellStyle name="Note 3 2 2 2 7 2 4" xfId="34740"/>
    <cellStyle name="Note 3 2 2 2 7 3" xfId="14770"/>
    <cellStyle name="Note 3 2 2 2 7 4" xfId="25686"/>
    <cellStyle name="Note 3 2 2 2 7 5" xfId="26269"/>
    <cellStyle name="Note 3 2 2 2 8" xfId="6413"/>
    <cellStyle name="Note 3 2 2 2 8 2" xfId="18352"/>
    <cellStyle name="Note 3 2 2 2 8 3" xfId="28612"/>
    <cellStyle name="Note 3 2 2 2 8 4" xfId="33732"/>
    <cellStyle name="Note 3 2 2 3" xfId="313"/>
    <cellStyle name="Note 3 2 2 3 2" xfId="789"/>
    <cellStyle name="Note 3 2 2 3 2 10" xfId="24298"/>
    <cellStyle name="Note 3 2 2 3 2 11" xfId="26381"/>
    <cellStyle name="Note 3 2 2 3 2 2" xfId="1695"/>
    <cellStyle name="Note 3 2 2 3 2 2 2" xfId="2296"/>
    <cellStyle name="Note 3 2 2 3 2 2 2 2" xfId="4772"/>
    <cellStyle name="Note 3 2 2 3 2 2 2 2 2" xfId="10662"/>
    <cellStyle name="Note 3 2 2 3 2 2 2 2 2 2" xfId="22601"/>
    <cellStyle name="Note 3 2 2 3 2 2 2 2 2 3" xfId="31653"/>
    <cellStyle name="Note 3 2 2 3 2 2 2 2 2 4" xfId="35551"/>
    <cellStyle name="Note 3 2 2 3 2 2 2 2 3" xfId="16711"/>
    <cellStyle name="Note 3 2 2 3 2 2 2 2 4" xfId="27073"/>
    <cellStyle name="Note 3 2 2 3 2 2 2 2 5" xfId="29098"/>
    <cellStyle name="Note 3 2 2 3 2 2 2 3" xfId="5876"/>
    <cellStyle name="Note 3 2 2 3 2 2 2 3 2" xfId="11766"/>
    <cellStyle name="Note 3 2 2 3 2 2 2 3 2 2" xfId="23705"/>
    <cellStyle name="Note 3 2 2 3 2 2 2 3 2 3" xfId="32757"/>
    <cellStyle name="Note 3 2 2 3 2 2 2 3 2 4" xfId="36655"/>
    <cellStyle name="Note 3 2 2 3 2 2 2 3 3" xfId="17815"/>
    <cellStyle name="Note 3 2 2 3 2 2 2 3 4" xfId="28177"/>
    <cellStyle name="Note 3 2 2 3 2 2 2 3 5" xfId="33367"/>
    <cellStyle name="Note 3 2 2 3 2 2 2 4" xfId="8186"/>
    <cellStyle name="Note 3 2 2 3 2 2 2 4 2" xfId="20125"/>
    <cellStyle name="Note 3 2 2 3 2 2 2 4 3" xfId="29831"/>
    <cellStyle name="Note 3 2 2 3 2 2 2 4 4" xfId="34375"/>
    <cellStyle name="Note 3 2 2 3 2 2 2 5" xfId="14235"/>
    <cellStyle name="Note 3 2 2 3 2 2 2 6" xfId="25253"/>
    <cellStyle name="Note 3 2 2 3 2 2 2 7" xfId="24663"/>
    <cellStyle name="Note 3 2 2 3 2 2 3" xfId="2543"/>
    <cellStyle name="Note 3 2 2 3 2 2 3 2" xfId="5019"/>
    <cellStyle name="Note 3 2 2 3 2 2 3 2 2" xfId="10909"/>
    <cellStyle name="Note 3 2 2 3 2 2 3 2 2 2" xfId="22848"/>
    <cellStyle name="Note 3 2 2 3 2 2 3 2 2 3" xfId="31900"/>
    <cellStyle name="Note 3 2 2 3 2 2 3 2 2 4" xfId="35798"/>
    <cellStyle name="Note 3 2 2 3 2 2 3 2 3" xfId="16958"/>
    <cellStyle name="Note 3 2 2 3 2 2 3 2 4" xfId="27320"/>
    <cellStyle name="Note 3 2 2 3 2 2 3 2 5" xfId="24488"/>
    <cellStyle name="Note 3 2 2 3 2 2 3 3" xfId="6123"/>
    <cellStyle name="Note 3 2 2 3 2 2 3 3 2" xfId="12013"/>
    <cellStyle name="Note 3 2 2 3 2 2 3 3 2 2" xfId="23952"/>
    <cellStyle name="Note 3 2 2 3 2 2 3 3 2 3" xfId="33004"/>
    <cellStyle name="Note 3 2 2 3 2 2 3 3 2 4" xfId="36902"/>
    <cellStyle name="Note 3 2 2 3 2 2 3 3 3" xfId="18062"/>
    <cellStyle name="Note 3 2 2 3 2 2 3 3 4" xfId="28424"/>
    <cellStyle name="Note 3 2 2 3 2 2 3 3 5" xfId="33614"/>
    <cellStyle name="Note 3 2 2 3 2 2 3 4" xfId="8433"/>
    <cellStyle name="Note 3 2 2 3 2 2 3 4 2" xfId="20372"/>
    <cellStyle name="Note 3 2 2 3 2 2 3 4 3" xfId="30078"/>
    <cellStyle name="Note 3 2 2 3 2 2 3 4 4" xfId="34622"/>
    <cellStyle name="Note 3 2 2 3 2 2 3 5" xfId="14482"/>
    <cellStyle name="Note 3 2 2 3 2 2 3 6" xfId="25500"/>
    <cellStyle name="Note 3 2 2 3 2 2 3 7" xfId="28534"/>
    <cellStyle name="Note 3 2 2 3 2 2 4" xfId="4171"/>
    <cellStyle name="Note 3 2 2 3 2 2 4 2" xfId="10061"/>
    <cellStyle name="Note 3 2 2 3 2 2 4 2 2" xfId="22000"/>
    <cellStyle name="Note 3 2 2 3 2 2 4 2 3" xfId="31060"/>
    <cellStyle name="Note 3 2 2 3 2 2 4 2 4" xfId="34958"/>
    <cellStyle name="Note 3 2 2 3 2 2 4 3" xfId="16110"/>
    <cellStyle name="Note 3 2 2 3 2 2 4 4" xfId="26480"/>
    <cellStyle name="Note 3 2 2 3 2 2 4 5" xfId="30169"/>
    <cellStyle name="Note 3 2 2 3 2 2 5" xfId="5283"/>
    <cellStyle name="Note 3 2 2 3 2 2 5 2" xfId="11173"/>
    <cellStyle name="Note 3 2 2 3 2 2 5 2 2" xfId="23112"/>
    <cellStyle name="Note 3 2 2 3 2 2 5 2 3" xfId="32164"/>
    <cellStyle name="Note 3 2 2 3 2 2 5 2 4" xfId="36062"/>
    <cellStyle name="Note 3 2 2 3 2 2 5 3" xfId="17222"/>
    <cellStyle name="Note 3 2 2 3 2 2 5 4" xfId="27584"/>
    <cellStyle name="Note 3 2 2 3 2 2 5 5" xfId="26039"/>
    <cellStyle name="Note 3 2 2 3 2 2 6" xfId="13634"/>
    <cellStyle name="Note 3 2 2 3 2 3" xfId="2005"/>
    <cellStyle name="Note 3 2 2 3 2 3 2" xfId="4481"/>
    <cellStyle name="Note 3 2 2 3 2 3 2 2" xfId="10371"/>
    <cellStyle name="Note 3 2 2 3 2 3 2 2 2" xfId="22310"/>
    <cellStyle name="Note 3 2 2 3 2 3 2 2 3" xfId="31363"/>
    <cellStyle name="Note 3 2 2 3 2 3 2 2 4" xfId="35261"/>
    <cellStyle name="Note 3 2 2 3 2 3 2 3" xfId="16420"/>
    <cellStyle name="Note 3 2 2 3 2 3 2 4" xfId="26783"/>
    <cellStyle name="Note 3 2 2 3 2 3 2 5" xfId="26208"/>
    <cellStyle name="Note 3 2 2 3 2 3 3" xfId="5586"/>
    <cellStyle name="Note 3 2 2 3 2 3 3 2" xfId="11476"/>
    <cellStyle name="Note 3 2 2 3 2 3 3 2 2" xfId="23415"/>
    <cellStyle name="Note 3 2 2 3 2 3 3 2 3" xfId="32467"/>
    <cellStyle name="Note 3 2 2 3 2 3 3 2 4" xfId="36365"/>
    <cellStyle name="Note 3 2 2 3 2 3 3 3" xfId="17525"/>
    <cellStyle name="Note 3 2 2 3 2 3 3 4" xfId="27887"/>
    <cellStyle name="Note 3 2 2 3 2 3 3 5" xfId="24418"/>
    <cellStyle name="Note 3 2 2 3 2 3 4" xfId="7895"/>
    <cellStyle name="Note 3 2 2 3 2 3 4 2" xfId="19834"/>
    <cellStyle name="Note 3 2 2 3 2 3 4 3" xfId="29541"/>
    <cellStyle name="Note 3 2 2 3 2 3 4 4" xfId="34085"/>
    <cellStyle name="Note 3 2 2 3 2 3 5" xfId="13944"/>
    <cellStyle name="Note 3 2 2 3 2 3 6" xfId="24963"/>
    <cellStyle name="Note 3 2 2 3 2 3 7" xfId="28702"/>
    <cellStyle name="Note 3 2 2 3 2 4" xfId="2074"/>
    <cellStyle name="Note 3 2 2 3 2 4 2" xfId="4550"/>
    <cellStyle name="Note 3 2 2 3 2 4 2 2" xfId="10440"/>
    <cellStyle name="Note 3 2 2 3 2 4 2 2 2" xfId="22379"/>
    <cellStyle name="Note 3 2 2 3 2 4 2 2 3" xfId="31431"/>
    <cellStyle name="Note 3 2 2 3 2 4 2 2 4" xfId="35329"/>
    <cellStyle name="Note 3 2 2 3 2 4 2 3" xfId="16489"/>
    <cellStyle name="Note 3 2 2 3 2 4 2 4" xfId="26851"/>
    <cellStyle name="Note 3 2 2 3 2 4 2 5" xfId="30196"/>
    <cellStyle name="Note 3 2 2 3 2 4 3" xfId="5654"/>
    <cellStyle name="Note 3 2 2 3 2 4 3 2" xfId="11544"/>
    <cellStyle name="Note 3 2 2 3 2 4 3 2 2" xfId="23483"/>
    <cellStyle name="Note 3 2 2 3 2 4 3 2 3" xfId="32535"/>
    <cellStyle name="Note 3 2 2 3 2 4 3 2 4" xfId="36433"/>
    <cellStyle name="Note 3 2 2 3 2 4 3 3" xfId="17593"/>
    <cellStyle name="Note 3 2 2 3 2 4 3 4" xfId="27955"/>
    <cellStyle name="Note 3 2 2 3 2 4 3 5" xfId="33145"/>
    <cellStyle name="Note 3 2 2 3 2 4 4" xfId="7964"/>
    <cellStyle name="Note 3 2 2 3 2 4 4 2" xfId="19903"/>
    <cellStyle name="Note 3 2 2 3 2 4 4 3" xfId="29609"/>
    <cellStyle name="Note 3 2 2 3 2 4 4 4" xfId="34153"/>
    <cellStyle name="Note 3 2 2 3 2 4 5" xfId="14013"/>
    <cellStyle name="Note 3 2 2 3 2 4 6" xfId="25031"/>
    <cellStyle name="Note 3 2 2 3 2 4 7" xfId="28750"/>
    <cellStyle name="Note 3 2 2 3 2 5" xfId="1825"/>
    <cellStyle name="Note 3 2 2 3 2 5 2" xfId="4301"/>
    <cellStyle name="Note 3 2 2 3 2 5 2 2" xfId="10191"/>
    <cellStyle name="Note 3 2 2 3 2 5 2 2 2" xfId="22130"/>
    <cellStyle name="Note 3 2 2 3 2 5 2 2 3" xfId="31183"/>
    <cellStyle name="Note 3 2 2 3 2 5 2 2 4" xfId="35081"/>
    <cellStyle name="Note 3 2 2 3 2 5 2 3" xfId="16240"/>
    <cellStyle name="Note 3 2 2 3 2 5 2 4" xfId="26603"/>
    <cellStyle name="Note 3 2 2 3 2 5 2 5" xfId="30543"/>
    <cellStyle name="Note 3 2 2 3 2 5 3" xfId="5406"/>
    <cellStyle name="Note 3 2 2 3 2 5 3 2" xfId="11296"/>
    <cellStyle name="Note 3 2 2 3 2 5 3 2 2" xfId="23235"/>
    <cellStyle name="Note 3 2 2 3 2 5 3 2 3" xfId="32287"/>
    <cellStyle name="Note 3 2 2 3 2 5 3 2 4" xfId="36185"/>
    <cellStyle name="Note 3 2 2 3 2 5 3 3" xfId="17345"/>
    <cellStyle name="Note 3 2 2 3 2 5 3 4" xfId="27707"/>
    <cellStyle name="Note 3 2 2 3 2 5 3 5" xfId="26092"/>
    <cellStyle name="Note 3 2 2 3 2 5 4" xfId="7715"/>
    <cellStyle name="Note 3 2 2 3 2 5 4 2" xfId="19654"/>
    <cellStyle name="Note 3 2 2 3 2 5 4 3" xfId="29361"/>
    <cellStyle name="Note 3 2 2 3 2 5 4 4" xfId="33905"/>
    <cellStyle name="Note 3 2 2 3 2 5 5" xfId="13764"/>
    <cellStyle name="Note 3 2 2 3 2 5 6" xfId="24783"/>
    <cellStyle name="Note 3 2 2 3 2 5 7" xfId="29301"/>
    <cellStyle name="Note 3 2 2 3 2 6" xfId="3266"/>
    <cellStyle name="Note 3 2 2 3 2 6 2" xfId="9156"/>
    <cellStyle name="Note 3 2 2 3 2 6 2 2" xfId="21095"/>
    <cellStyle name="Note 3 2 2 3 2 6 2 3" xfId="30530"/>
    <cellStyle name="Note 3 2 2 3 2 6 2 4" xfId="34843"/>
    <cellStyle name="Note 3 2 2 3 2 6 3" xfId="15205"/>
    <cellStyle name="Note 3 2 2 3 2 6 4" xfId="25950"/>
    <cellStyle name="Note 3 2 2 3 2 6 5" xfId="24605"/>
    <cellStyle name="Note 3 2 2 3 2 7" xfId="5168"/>
    <cellStyle name="Note 3 2 2 3 2 7 2" xfId="11058"/>
    <cellStyle name="Note 3 2 2 3 2 7 2 2" xfId="22997"/>
    <cellStyle name="Note 3 2 2 3 2 7 2 3" xfId="32049"/>
    <cellStyle name="Note 3 2 2 3 2 7 2 4" xfId="35947"/>
    <cellStyle name="Note 3 2 2 3 2 7 3" xfId="17107"/>
    <cellStyle name="Note 3 2 2 3 2 7 4" xfId="27469"/>
    <cellStyle name="Note 3 2 2 3 2 7 5" xfId="30699"/>
    <cellStyle name="Note 3 2 2 3 2 8" xfId="6848"/>
    <cellStyle name="Note 3 2 2 3 2 8 2" xfId="18787"/>
    <cellStyle name="Note 3 2 2 3 2 8 3" xfId="28879"/>
    <cellStyle name="Note 3 2 2 3 2 8 4" xfId="33835"/>
    <cellStyle name="Note 3 2 2 3 2 9" xfId="12729"/>
    <cellStyle name="Note 3 2 2 3 3" xfId="1694"/>
    <cellStyle name="Note 3 2 2 3 3 2" xfId="2295"/>
    <cellStyle name="Note 3 2 2 3 3 2 2" xfId="4771"/>
    <cellStyle name="Note 3 2 2 3 3 2 2 2" xfId="10661"/>
    <cellStyle name="Note 3 2 2 3 3 2 2 2 2" xfId="22600"/>
    <cellStyle name="Note 3 2 2 3 3 2 2 2 3" xfId="31652"/>
    <cellStyle name="Note 3 2 2 3 3 2 2 2 4" xfId="35550"/>
    <cellStyle name="Note 3 2 2 3 3 2 2 3" xfId="16710"/>
    <cellStyle name="Note 3 2 2 3 3 2 2 4" xfId="27072"/>
    <cellStyle name="Note 3 2 2 3 3 2 2 5" xfId="25735"/>
    <cellStyle name="Note 3 2 2 3 3 2 3" xfId="5875"/>
    <cellStyle name="Note 3 2 2 3 3 2 3 2" xfId="11765"/>
    <cellStyle name="Note 3 2 2 3 3 2 3 2 2" xfId="23704"/>
    <cellStyle name="Note 3 2 2 3 3 2 3 2 3" xfId="32756"/>
    <cellStyle name="Note 3 2 2 3 3 2 3 2 4" xfId="36654"/>
    <cellStyle name="Note 3 2 2 3 3 2 3 3" xfId="17814"/>
    <cellStyle name="Note 3 2 2 3 3 2 3 4" xfId="28176"/>
    <cellStyle name="Note 3 2 2 3 3 2 3 5" xfId="33366"/>
    <cellStyle name="Note 3 2 2 3 3 2 4" xfId="8185"/>
    <cellStyle name="Note 3 2 2 3 3 2 4 2" xfId="20124"/>
    <cellStyle name="Note 3 2 2 3 3 2 4 3" xfId="29830"/>
    <cellStyle name="Note 3 2 2 3 3 2 4 4" xfId="34374"/>
    <cellStyle name="Note 3 2 2 3 3 2 5" xfId="14234"/>
    <cellStyle name="Note 3 2 2 3 3 2 6" xfId="25252"/>
    <cellStyle name="Note 3 2 2 3 3 2 7" xfId="26317"/>
    <cellStyle name="Note 3 2 2 3 3 3" xfId="2542"/>
    <cellStyle name="Note 3 2 2 3 3 3 2" xfId="5018"/>
    <cellStyle name="Note 3 2 2 3 3 3 2 2" xfId="10908"/>
    <cellStyle name="Note 3 2 2 3 3 3 2 2 2" xfId="22847"/>
    <cellStyle name="Note 3 2 2 3 3 3 2 2 3" xfId="31899"/>
    <cellStyle name="Note 3 2 2 3 3 3 2 2 4" xfId="35797"/>
    <cellStyle name="Note 3 2 2 3 3 3 2 3" xfId="16957"/>
    <cellStyle name="Note 3 2 2 3 3 3 2 4" xfId="27319"/>
    <cellStyle name="Note 3 2 2 3 3 3 2 5" xfId="26141"/>
    <cellStyle name="Note 3 2 2 3 3 3 3" xfId="6122"/>
    <cellStyle name="Note 3 2 2 3 3 3 3 2" xfId="12012"/>
    <cellStyle name="Note 3 2 2 3 3 3 3 2 2" xfId="23951"/>
    <cellStyle name="Note 3 2 2 3 3 3 3 2 3" xfId="33003"/>
    <cellStyle name="Note 3 2 2 3 3 3 3 2 4" xfId="36901"/>
    <cellStyle name="Note 3 2 2 3 3 3 3 3" xfId="18061"/>
    <cellStyle name="Note 3 2 2 3 3 3 3 4" xfId="28423"/>
    <cellStyle name="Note 3 2 2 3 3 3 3 5" xfId="33613"/>
    <cellStyle name="Note 3 2 2 3 3 3 4" xfId="8432"/>
    <cellStyle name="Note 3 2 2 3 3 3 4 2" xfId="20371"/>
    <cellStyle name="Note 3 2 2 3 3 3 4 3" xfId="30077"/>
    <cellStyle name="Note 3 2 2 3 3 3 4 4" xfId="34621"/>
    <cellStyle name="Note 3 2 2 3 3 3 5" xfId="14481"/>
    <cellStyle name="Note 3 2 2 3 3 3 6" xfId="25499"/>
    <cellStyle name="Note 3 2 2 3 3 3 7" xfId="12099"/>
    <cellStyle name="Note 3 2 2 3 3 4" xfId="4170"/>
    <cellStyle name="Note 3 2 2 3 3 4 2" xfId="10060"/>
    <cellStyle name="Note 3 2 2 3 3 4 2 2" xfId="21999"/>
    <cellStyle name="Note 3 2 2 3 3 4 2 3" xfId="31059"/>
    <cellStyle name="Note 3 2 2 3 3 4 2 4" xfId="34957"/>
    <cellStyle name="Note 3 2 2 3 3 4 3" xfId="16109"/>
    <cellStyle name="Note 3 2 2 3 3 4 4" xfId="26479"/>
    <cellStyle name="Note 3 2 2 3 3 4 5" xfId="28515"/>
    <cellStyle name="Note 3 2 2 3 3 5" xfId="5282"/>
    <cellStyle name="Note 3 2 2 3 3 5 2" xfId="11172"/>
    <cellStyle name="Note 3 2 2 3 3 5 2 2" xfId="23111"/>
    <cellStyle name="Note 3 2 2 3 3 5 2 3" xfId="32163"/>
    <cellStyle name="Note 3 2 2 3 3 5 2 4" xfId="36061"/>
    <cellStyle name="Note 3 2 2 3 3 5 3" xfId="17221"/>
    <cellStyle name="Note 3 2 2 3 3 5 4" xfId="27583"/>
    <cellStyle name="Note 3 2 2 3 3 5 5" xfId="30617"/>
    <cellStyle name="Note 3 2 2 3 3 6" xfId="13633"/>
    <cellStyle name="Note 3 2 2 3 4" xfId="1800"/>
    <cellStyle name="Note 3 2 2 3 4 2" xfId="4276"/>
    <cellStyle name="Note 3 2 2 3 4 2 2" xfId="10166"/>
    <cellStyle name="Note 3 2 2 3 4 2 2 2" xfId="22105"/>
    <cellStyle name="Note 3 2 2 3 4 2 2 3" xfId="31158"/>
    <cellStyle name="Note 3 2 2 3 4 2 2 4" xfId="35056"/>
    <cellStyle name="Note 3 2 2 3 4 2 3" xfId="16215"/>
    <cellStyle name="Note 3 2 2 3 4 2 4" xfId="26578"/>
    <cellStyle name="Note 3 2 2 3 4 2 5" xfId="26234"/>
    <cellStyle name="Note 3 2 2 3 4 3" xfId="5381"/>
    <cellStyle name="Note 3 2 2 3 4 3 2" xfId="11271"/>
    <cellStyle name="Note 3 2 2 3 4 3 2 2" xfId="23210"/>
    <cellStyle name="Note 3 2 2 3 4 3 2 3" xfId="32262"/>
    <cellStyle name="Note 3 2 2 3 4 3 2 4" xfId="36160"/>
    <cellStyle name="Note 3 2 2 3 4 3 3" xfId="17320"/>
    <cellStyle name="Note 3 2 2 3 4 3 4" xfId="27682"/>
    <cellStyle name="Note 3 2 2 3 4 3 5" xfId="26097"/>
    <cellStyle name="Note 3 2 2 3 4 4" xfId="7690"/>
    <cellStyle name="Note 3 2 2 3 4 4 2" xfId="19629"/>
    <cellStyle name="Note 3 2 2 3 4 4 3" xfId="29336"/>
    <cellStyle name="Note 3 2 2 3 4 4 4" xfId="33880"/>
    <cellStyle name="Note 3 2 2 3 4 5" xfId="13739"/>
    <cellStyle name="Note 3 2 2 3 4 6" xfId="24758"/>
    <cellStyle name="Note 3 2 2 3 4 7" xfId="30383"/>
    <cellStyle name="Note 3 2 2 3 5" xfId="1964"/>
    <cellStyle name="Note 3 2 2 3 5 2" xfId="4440"/>
    <cellStyle name="Note 3 2 2 3 5 2 2" xfId="10330"/>
    <cellStyle name="Note 3 2 2 3 5 2 2 2" xfId="22269"/>
    <cellStyle name="Note 3 2 2 3 5 2 2 3" xfId="31322"/>
    <cellStyle name="Note 3 2 2 3 5 2 2 4" xfId="35220"/>
    <cellStyle name="Note 3 2 2 3 5 2 3" xfId="16379"/>
    <cellStyle name="Note 3 2 2 3 5 2 4" xfId="26742"/>
    <cellStyle name="Note 3 2 2 3 5 2 5" xfId="25607"/>
    <cellStyle name="Note 3 2 2 3 5 3" xfId="5545"/>
    <cellStyle name="Note 3 2 2 3 5 3 2" xfId="11435"/>
    <cellStyle name="Note 3 2 2 3 5 3 2 2" xfId="23374"/>
    <cellStyle name="Note 3 2 2 3 5 3 2 3" xfId="32426"/>
    <cellStyle name="Note 3 2 2 3 5 3 2 4" xfId="36324"/>
    <cellStyle name="Note 3 2 2 3 5 3 3" xfId="17484"/>
    <cellStyle name="Note 3 2 2 3 5 3 4" xfId="27846"/>
    <cellStyle name="Note 3 2 2 3 5 3 5" xfId="12282"/>
    <cellStyle name="Note 3 2 2 3 5 4" xfId="7854"/>
    <cellStyle name="Note 3 2 2 3 5 4 2" xfId="19793"/>
    <cellStyle name="Note 3 2 2 3 5 4 3" xfId="29500"/>
    <cellStyle name="Note 3 2 2 3 5 4 4" xfId="34044"/>
    <cellStyle name="Note 3 2 2 3 5 5" xfId="13903"/>
    <cellStyle name="Note 3 2 2 3 5 6" xfId="24922"/>
    <cellStyle name="Note 3 2 2 3 5 7" xfId="26345"/>
    <cellStyle name="Note 3 2 2 3 6" xfId="1987"/>
    <cellStyle name="Note 3 2 2 3 6 2" xfId="4463"/>
    <cellStyle name="Note 3 2 2 3 6 2 2" xfId="10353"/>
    <cellStyle name="Note 3 2 2 3 6 2 2 2" xfId="22292"/>
    <cellStyle name="Note 3 2 2 3 6 2 2 3" xfId="31345"/>
    <cellStyle name="Note 3 2 2 3 6 2 2 4" xfId="35243"/>
    <cellStyle name="Note 3 2 2 3 6 2 3" xfId="16402"/>
    <cellStyle name="Note 3 2 2 3 6 2 4" xfId="26765"/>
    <cellStyle name="Note 3 2 2 3 6 2 5" xfId="29138"/>
    <cellStyle name="Note 3 2 2 3 6 3" xfId="5568"/>
    <cellStyle name="Note 3 2 2 3 6 3 2" xfId="11458"/>
    <cellStyle name="Note 3 2 2 3 6 3 2 2" xfId="23397"/>
    <cellStyle name="Note 3 2 2 3 6 3 2 3" xfId="32449"/>
    <cellStyle name="Note 3 2 2 3 6 3 2 4" xfId="36347"/>
    <cellStyle name="Note 3 2 2 3 6 3 3" xfId="17507"/>
    <cellStyle name="Note 3 2 2 3 6 3 4" xfId="27869"/>
    <cellStyle name="Note 3 2 2 3 6 3 5" xfId="30650"/>
    <cellStyle name="Note 3 2 2 3 6 4" xfId="7877"/>
    <cellStyle name="Note 3 2 2 3 6 4 2" xfId="19816"/>
    <cellStyle name="Note 3 2 2 3 6 4 3" xfId="29523"/>
    <cellStyle name="Note 3 2 2 3 6 4 4" xfId="34067"/>
    <cellStyle name="Note 3 2 2 3 6 5" xfId="13926"/>
    <cellStyle name="Note 3 2 2 3 6 6" xfId="24945"/>
    <cellStyle name="Note 3 2 2 3 6 7" xfId="24703"/>
    <cellStyle name="Note 3 2 2 3 7" xfId="2860"/>
    <cellStyle name="Note 3 2 2 3 7 2" xfId="8750"/>
    <cellStyle name="Note 3 2 2 3 7 2 2" xfId="20689"/>
    <cellStyle name="Note 3 2 2 3 7 2 3" xfId="30290"/>
    <cellStyle name="Note 3 2 2 3 7 2 4" xfId="34764"/>
    <cellStyle name="Note 3 2 2 3 7 3" xfId="14799"/>
    <cellStyle name="Note 3 2 2 3 7 4" xfId="25710"/>
    <cellStyle name="Note 3 2 2 3 7 5" xfId="25606"/>
    <cellStyle name="Note 3 2 2 3 8" xfId="6442"/>
    <cellStyle name="Note 3 2 2 3 8 2" xfId="18381"/>
    <cellStyle name="Note 3 2 2 3 8 3" xfId="28636"/>
    <cellStyle name="Note 3 2 2 3 8 4" xfId="33756"/>
    <cellStyle name="Note 3 2 2 4" xfId="649"/>
    <cellStyle name="Note 3 2 2 4 10" xfId="24216"/>
    <cellStyle name="Note 3 2 2 4 11" xfId="26386"/>
    <cellStyle name="Note 3 2 2 4 2" xfId="1696"/>
    <cellStyle name="Note 3 2 2 4 2 2" xfId="2297"/>
    <cellStyle name="Note 3 2 2 4 2 2 2" xfId="4773"/>
    <cellStyle name="Note 3 2 2 4 2 2 2 2" xfId="10663"/>
    <cellStyle name="Note 3 2 2 4 2 2 2 2 2" xfId="22602"/>
    <cellStyle name="Note 3 2 2 4 2 2 2 2 3" xfId="31654"/>
    <cellStyle name="Note 3 2 2 4 2 2 2 2 4" xfId="35552"/>
    <cellStyle name="Note 3 2 2 4 2 2 2 3" xfId="16712"/>
    <cellStyle name="Note 3 2 2 4 2 2 2 4" xfId="27074"/>
    <cellStyle name="Note 3 2 2 4 2 2 2 5" xfId="30747"/>
    <cellStyle name="Note 3 2 2 4 2 2 3" xfId="5877"/>
    <cellStyle name="Note 3 2 2 4 2 2 3 2" xfId="11767"/>
    <cellStyle name="Note 3 2 2 4 2 2 3 2 2" xfId="23706"/>
    <cellStyle name="Note 3 2 2 4 2 2 3 2 3" xfId="32758"/>
    <cellStyle name="Note 3 2 2 4 2 2 3 2 4" xfId="36656"/>
    <cellStyle name="Note 3 2 2 4 2 2 3 3" xfId="17816"/>
    <cellStyle name="Note 3 2 2 4 2 2 3 4" xfId="28178"/>
    <cellStyle name="Note 3 2 2 4 2 2 3 5" xfId="33368"/>
    <cellStyle name="Note 3 2 2 4 2 2 4" xfId="8187"/>
    <cellStyle name="Note 3 2 2 4 2 2 4 2" xfId="20126"/>
    <cellStyle name="Note 3 2 2 4 2 2 4 3" xfId="29832"/>
    <cellStyle name="Note 3 2 2 4 2 2 4 4" xfId="34376"/>
    <cellStyle name="Note 3 2 2 4 2 2 5" xfId="14236"/>
    <cellStyle name="Note 3 2 2 4 2 2 6" xfId="25254"/>
    <cellStyle name="Note 3 2 2 4 2 2 7" xfId="28901"/>
    <cellStyle name="Note 3 2 2 4 2 3" xfId="2544"/>
    <cellStyle name="Note 3 2 2 4 2 3 2" xfId="5020"/>
    <cellStyle name="Note 3 2 2 4 2 3 2 2" xfId="10910"/>
    <cellStyle name="Note 3 2 2 4 2 3 2 2 2" xfId="22849"/>
    <cellStyle name="Note 3 2 2 4 2 3 2 2 3" xfId="31901"/>
    <cellStyle name="Note 3 2 2 4 2 3 2 2 4" xfId="35799"/>
    <cellStyle name="Note 3 2 2 4 2 3 2 3" xfId="16959"/>
    <cellStyle name="Note 3 2 2 4 2 3 2 4" xfId="27321"/>
    <cellStyle name="Note 3 2 2 4 2 3 2 5" xfId="24363"/>
    <cellStyle name="Note 3 2 2 4 2 3 3" xfId="6124"/>
    <cellStyle name="Note 3 2 2 4 2 3 3 2" xfId="12014"/>
    <cellStyle name="Note 3 2 2 4 2 3 3 2 2" xfId="23953"/>
    <cellStyle name="Note 3 2 2 4 2 3 3 2 3" xfId="33005"/>
    <cellStyle name="Note 3 2 2 4 2 3 3 2 4" xfId="36903"/>
    <cellStyle name="Note 3 2 2 4 2 3 3 3" xfId="18063"/>
    <cellStyle name="Note 3 2 2 4 2 3 3 4" xfId="28425"/>
    <cellStyle name="Note 3 2 2 4 2 3 3 5" xfId="33615"/>
    <cellStyle name="Note 3 2 2 4 2 3 4" xfId="8434"/>
    <cellStyle name="Note 3 2 2 4 2 3 4 2" xfId="20373"/>
    <cellStyle name="Note 3 2 2 4 2 3 4 3" xfId="30079"/>
    <cellStyle name="Note 3 2 2 4 2 3 4 4" xfId="34623"/>
    <cellStyle name="Note 3 2 2 4 2 3 5" xfId="14483"/>
    <cellStyle name="Note 3 2 2 4 2 3 6" xfId="25501"/>
    <cellStyle name="Note 3 2 2 4 2 3 7" xfId="30187"/>
    <cellStyle name="Note 3 2 2 4 2 4" xfId="4172"/>
    <cellStyle name="Note 3 2 2 4 2 4 2" xfId="10062"/>
    <cellStyle name="Note 3 2 2 4 2 4 2 2" xfId="22001"/>
    <cellStyle name="Note 3 2 2 4 2 4 2 3" xfId="31061"/>
    <cellStyle name="Note 3 2 2 4 2 4 2 4" xfId="34959"/>
    <cellStyle name="Note 3 2 2 4 2 4 3" xfId="16111"/>
    <cellStyle name="Note 3 2 2 4 2 4 4" xfId="26481"/>
    <cellStyle name="Note 3 2 2 4 2 4 5" xfId="25590"/>
    <cellStyle name="Note 3 2 2 4 2 5" xfId="5284"/>
    <cellStyle name="Note 3 2 2 4 2 5 2" xfId="11174"/>
    <cellStyle name="Note 3 2 2 4 2 5 2 2" xfId="23113"/>
    <cellStyle name="Note 3 2 2 4 2 5 2 3" xfId="32165"/>
    <cellStyle name="Note 3 2 2 4 2 5 2 4" xfId="36063"/>
    <cellStyle name="Note 3 2 2 4 2 5 3" xfId="17223"/>
    <cellStyle name="Note 3 2 2 4 2 5 4" xfId="27585"/>
    <cellStyle name="Note 3 2 2 4 2 5 5" xfId="29036"/>
    <cellStyle name="Note 3 2 2 4 2 6" xfId="13635"/>
    <cellStyle name="Note 3 2 2 4 3" xfId="1935"/>
    <cellStyle name="Note 3 2 2 4 3 2" xfId="4411"/>
    <cellStyle name="Note 3 2 2 4 3 2 2" xfId="10301"/>
    <cellStyle name="Note 3 2 2 4 3 2 2 2" xfId="22240"/>
    <cellStyle name="Note 3 2 2 4 3 2 2 3" xfId="31293"/>
    <cellStyle name="Note 3 2 2 4 3 2 2 4" xfId="35191"/>
    <cellStyle name="Note 3 2 2 4 3 2 3" xfId="16350"/>
    <cellStyle name="Note 3 2 2 4 3 2 4" xfId="26713"/>
    <cellStyle name="Note 3 2 2 4 3 2 5" xfId="26212"/>
    <cellStyle name="Note 3 2 2 4 3 3" xfId="5516"/>
    <cellStyle name="Note 3 2 2 4 3 3 2" xfId="11406"/>
    <cellStyle name="Note 3 2 2 4 3 3 2 2" xfId="23345"/>
    <cellStyle name="Note 3 2 2 4 3 3 2 3" xfId="32397"/>
    <cellStyle name="Note 3 2 2 4 3 3 2 4" xfId="36295"/>
    <cellStyle name="Note 3 2 2 4 3 3 3" xfId="17455"/>
    <cellStyle name="Note 3 2 2 4 3 3 4" xfId="27817"/>
    <cellStyle name="Note 3 2 2 4 3 3 5" xfId="30656"/>
    <cellStyle name="Note 3 2 2 4 3 4" xfId="7825"/>
    <cellStyle name="Note 3 2 2 4 3 4 2" xfId="19764"/>
    <cellStyle name="Note 3 2 2 4 3 4 3" xfId="29471"/>
    <cellStyle name="Note 3 2 2 4 3 4 4" xfId="34015"/>
    <cellStyle name="Note 3 2 2 4 3 5" xfId="13874"/>
    <cellStyle name="Note 3 2 2 4 3 6" xfId="24893"/>
    <cellStyle name="Note 3 2 2 4 3 7" xfId="25982"/>
    <cellStyle name="Note 3 2 2 4 4" xfId="1798"/>
    <cellStyle name="Note 3 2 2 4 4 2" xfId="4274"/>
    <cellStyle name="Note 3 2 2 4 4 2 2" xfId="10164"/>
    <cellStyle name="Note 3 2 2 4 4 2 2 2" xfId="22103"/>
    <cellStyle name="Note 3 2 2 4 4 2 2 3" xfId="31156"/>
    <cellStyle name="Note 3 2 2 4 4 2 2 4" xfId="35054"/>
    <cellStyle name="Note 3 2 2 4 4 2 3" xfId="16213"/>
    <cellStyle name="Note 3 2 2 4 4 2 4" xfId="26576"/>
    <cellStyle name="Note 3 2 2 4 4 2 5" xfId="29162"/>
    <cellStyle name="Note 3 2 2 4 4 3" xfId="5379"/>
    <cellStyle name="Note 3 2 2 4 4 3 2" xfId="11269"/>
    <cellStyle name="Note 3 2 2 4 4 3 2 2" xfId="23208"/>
    <cellStyle name="Note 3 2 2 4 4 3 2 3" xfId="32260"/>
    <cellStyle name="Note 3 2 2 4 4 3 2 4" xfId="36158"/>
    <cellStyle name="Note 3 2 2 4 4 3 3" xfId="17318"/>
    <cellStyle name="Note 3 2 2 4 4 3 4" xfId="27680"/>
    <cellStyle name="Note 3 2 2 4 4 3 5" xfId="29025"/>
    <cellStyle name="Note 3 2 2 4 4 4" xfId="7688"/>
    <cellStyle name="Note 3 2 2 4 4 4 2" xfId="19627"/>
    <cellStyle name="Note 3 2 2 4 4 4 3" xfId="29334"/>
    <cellStyle name="Note 3 2 2 4 4 4 4" xfId="33878"/>
    <cellStyle name="Note 3 2 2 4 4 5" xfId="13737"/>
    <cellStyle name="Note 3 2 2 4 4 6" xfId="24756"/>
    <cellStyle name="Note 3 2 2 4 4 7" xfId="12302"/>
    <cellStyle name="Note 3 2 2 4 5" xfId="2436"/>
    <cellStyle name="Note 3 2 2 4 5 2" xfId="4912"/>
    <cellStyle name="Note 3 2 2 4 5 2 2" xfId="10802"/>
    <cellStyle name="Note 3 2 2 4 5 2 2 2" xfId="22741"/>
    <cellStyle name="Note 3 2 2 4 5 2 2 3" xfId="31793"/>
    <cellStyle name="Note 3 2 2 4 5 2 2 4" xfId="35691"/>
    <cellStyle name="Note 3 2 2 4 5 2 3" xfId="16851"/>
    <cellStyle name="Note 3 2 2 4 5 2 4" xfId="27213"/>
    <cellStyle name="Note 3 2 2 4 5 2 5" xfId="12392"/>
    <cellStyle name="Note 3 2 2 4 5 3" xfId="6016"/>
    <cellStyle name="Note 3 2 2 4 5 3 2" xfId="11906"/>
    <cellStyle name="Note 3 2 2 4 5 3 2 2" xfId="23845"/>
    <cellStyle name="Note 3 2 2 4 5 3 2 3" xfId="32897"/>
    <cellStyle name="Note 3 2 2 4 5 3 2 4" xfId="36795"/>
    <cellStyle name="Note 3 2 2 4 5 3 3" xfId="17955"/>
    <cellStyle name="Note 3 2 2 4 5 3 4" xfId="28317"/>
    <cellStyle name="Note 3 2 2 4 5 3 5" xfId="33507"/>
    <cellStyle name="Note 3 2 2 4 5 4" xfId="8326"/>
    <cellStyle name="Note 3 2 2 4 5 4 2" xfId="20265"/>
    <cellStyle name="Note 3 2 2 4 5 4 3" xfId="29971"/>
    <cellStyle name="Note 3 2 2 4 5 4 4" xfId="34515"/>
    <cellStyle name="Note 3 2 2 4 5 5" xfId="14375"/>
    <cellStyle name="Note 3 2 2 4 5 6" xfId="25393"/>
    <cellStyle name="Note 3 2 2 4 5 7" xfId="26299"/>
    <cellStyle name="Note 3 2 2 4 6" xfId="3126"/>
    <cellStyle name="Note 3 2 2 4 6 2" xfId="9016"/>
    <cellStyle name="Note 3 2 2 4 6 2 2" xfId="20955"/>
    <cellStyle name="Note 3 2 2 4 6 2 3" xfId="30450"/>
    <cellStyle name="Note 3 2 2 4 6 2 4" xfId="34795"/>
    <cellStyle name="Note 3 2 2 4 6 3" xfId="15065"/>
    <cellStyle name="Note 3 2 2 4 6 4" xfId="25870"/>
    <cellStyle name="Note 3 2 2 4 6 5" xfId="28688"/>
    <cellStyle name="Note 3 2 2 4 7" xfId="5120"/>
    <cellStyle name="Note 3 2 2 4 7 2" xfId="11010"/>
    <cellStyle name="Note 3 2 2 4 7 2 2" xfId="22949"/>
    <cellStyle name="Note 3 2 2 4 7 2 3" xfId="32001"/>
    <cellStyle name="Note 3 2 2 4 7 2 4" xfId="35899"/>
    <cellStyle name="Note 3 2 2 4 7 3" xfId="17059"/>
    <cellStyle name="Note 3 2 2 4 7 4" xfId="27421"/>
    <cellStyle name="Note 3 2 2 4 7 5" xfId="25587"/>
    <cellStyle name="Note 3 2 2 4 8" xfId="6708"/>
    <cellStyle name="Note 3 2 2 4 8 2" xfId="18647"/>
    <cellStyle name="Note 3 2 2 4 8 3" xfId="28799"/>
    <cellStyle name="Note 3 2 2 4 8 4" xfId="33787"/>
    <cellStyle name="Note 3 2 2 4 9" xfId="12589"/>
    <cellStyle name="Note 3 2 2 5" xfId="959"/>
    <cellStyle name="Note 3 2 2 5 10" xfId="24410"/>
    <cellStyle name="Note 3 2 2 5 11" xfId="30402"/>
    <cellStyle name="Note 3 2 2 5 2" xfId="1697"/>
    <cellStyle name="Note 3 2 2 5 2 2" xfId="2298"/>
    <cellStyle name="Note 3 2 2 5 2 2 2" xfId="4774"/>
    <cellStyle name="Note 3 2 2 5 2 2 2 2" xfId="10664"/>
    <cellStyle name="Note 3 2 2 5 2 2 2 2 2" xfId="22603"/>
    <cellStyle name="Note 3 2 2 5 2 2 2 2 3" xfId="31655"/>
    <cellStyle name="Note 3 2 2 5 2 2 2 2 4" xfId="35553"/>
    <cellStyle name="Note 3 2 2 5 2 2 2 3" xfId="16713"/>
    <cellStyle name="Note 3 2 2 5 2 2 2 4" xfId="27075"/>
    <cellStyle name="Note 3 2 2 5 2 2 2 5" xfId="26170"/>
    <cellStyle name="Note 3 2 2 5 2 2 3" xfId="5878"/>
    <cellStyle name="Note 3 2 2 5 2 2 3 2" xfId="11768"/>
    <cellStyle name="Note 3 2 2 5 2 2 3 2 2" xfId="23707"/>
    <cellStyle name="Note 3 2 2 5 2 2 3 2 3" xfId="32759"/>
    <cellStyle name="Note 3 2 2 5 2 2 3 2 4" xfId="36657"/>
    <cellStyle name="Note 3 2 2 5 2 2 3 3" xfId="17817"/>
    <cellStyle name="Note 3 2 2 5 2 2 3 4" xfId="28179"/>
    <cellStyle name="Note 3 2 2 5 2 2 3 5" xfId="33369"/>
    <cellStyle name="Note 3 2 2 5 2 2 4" xfId="8188"/>
    <cellStyle name="Note 3 2 2 5 2 2 4 2" xfId="20127"/>
    <cellStyle name="Note 3 2 2 5 2 2 4 3" xfId="29833"/>
    <cellStyle name="Note 3 2 2 5 2 2 4 4" xfId="34377"/>
    <cellStyle name="Note 3 2 2 5 2 2 5" xfId="14237"/>
    <cellStyle name="Note 3 2 2 5 2 2 6" xfId="25255"/>
    <cellStyle name="Note 3 2 2 5 2 2 7" xfId="30552"/>
    <cellStyle name="Note 3 2 2 5 2 3" xfId="2545"/>
    <cellStyle name="Note 3 2 2 5 2 3 2" xfId="5021"/>
    <cellStyle name="Note 3 2 2 5 2 3 2 2" xfId="10911"/>
    <cellStyle name="Note 3 2 2 5 2 3 2 2 2" xfId="22850"/>
    <cellStyle name="Note 3 2 2 5 2 3 2 2 3" xfId="31902"/>
    <cellStyle name="Note 3 2 2 5 2 3 2 2 4" xfId="35800"/>
    <cellStyle name="Note 3 2 2 5 2 3 2 3" xfId="16960"/>
    <cellStyle name="Note 3 2 2 5 2 3 2 4" xfId="27322"/>
    <cellStyle name="Note 3 2 2 5 2 3 2 5" xfId="24118"/>
    <cellStyle name="Note 3 2 2 5 2 3 3" xfId="6125"/>
    <cellStyle name="Note 3 2 2 5 2 3 3 2" xfId="12015"/>
    <cellStyle name="Note 3 2 2 5 2 3 3 2 2" xfId="23954"/>
    <cellStyle name="Note 3 2 2 5 2 3 3 2 3" xfId="33006"/>
    <cellStyle name="Note 3 2 2 5 2 3 3 2 4" xfId="36904"/>
    <cellStyle name="Note 3 2 2 5 2 3 3 3" xfId="18064"/>
    <cellStyle name="Note 3 2 2 5 2 3 3 4" xfId="28426"/>
    <cellStyle name="Note 3 2 2 5 2 3 3 5" xfId="33616"/>
    <cellStyle name="Note 3 2 2 5 2 3 4" xfId="8435"/>
    <cellStyle name="Note 3 2 2 5 2 3 4 2" xfId="20374"/>
    <cellStyle name="Note 3 2 2 5 2 3 4 3" xfId="30080"/>
    <cellStyle name="Note 3 2 2 5 2 3 4 4" xfId="34624"/>
    <cellStyle name="Note 3 2 2 5 2 3 5" xfId="14484"/>
    <cellStyle name="Note 3 2 2 5 2 3 6" xfId="25502"/>
    <cellStyle name="Note 3 2 2 5 2 3 7" xfId="25608"/>
    <cellStyle name="Note 3 2 2 5 2 4" xfId="4173"/>
    <cellStyle name="Note 3 2 2 5 2 4 2" xfId="10063"/>
    <cellStyle name="Note 3 2 2 5 2 4 2 2" xfId="22002"/>
    <cellStyle name="Note 3 2 2 5 2 4 2 3" xfId="31062"/>
    <cellStyle name="Note 3 2 2 5 2 4 2 4" xfId="34960"/>
    <cellStyle name="Note 3 2 2 5 2 4 3" xfId="16112"/>
    <cellStyle name="Note 3 2 2 5 2 4 4" xfId="26482"/>
    <cellStyle name="Note 3 2 2 5 2 4 5" xfId="29159"/>
    <cellStyle name="Note 3 2 2 5 2 5" xfId="5285"/>
    <cellStyle name="Note 3 2 2 5 2 5 2" xfId="11175"/>
    <cellStyle name="Note 3 2 2 5 2 5 2 2" xfId="23114"/>
    <cellStyle name="Note 3 2 2 5 2 5 2 3" xfId="32166"/>
    <cellStyle name="Note 3 2 2 5 2 5 2 4" xfId="36064"/>
    <cellStyle name="Note 3 2 2 5 2 5 3" xfId="17224"/>
    <cellStyle name="Note 3 2 2 5 2 5 4" xfId="27586"/>
    <cellStyle name="Note 3 2 2 5 2 5 5" xfId="30685"/>
    <cellStyle name="Note 3 2 2 5 2 6" xfId="13636"/>
    <cellStyle name="Note 3 2 2 5 3" xfId="2051"/>
    <cellStyle name="Note 3 2 2 5 3 2" xfId="4527"/>
    <cellStyle name="Note 3 2 2 5 3 2 2" xfId="10417"/>
    <cellStyle name="Note 3 2 2 5 3 2 2 2" xfId="22356"/>
    <cellStyle name="Note 3 2 2 5 3 2 2 3" xfId="31409"/>
    <cellStyle name="Note 3 2 2 5 3 2 2 4" xfId="35307"/>
    <cellStyle name="Note 3 2 2 5 3 2 3" xfId="16466"/>
    <cellStyle name="Note 3 2 2 5 3 2 4" xfId="26829"/>
    <cellStyle name="Note 3 2 2 5 3 2 5" xfId="29130"/>
    <cellStyle name="Note 3 2 2 5 3 3" xfId="5632"/>
    <cellStyle name="Note 3 2 2 5 3 3 2" xfId="11522"/>
    <cellStyle name="Note 3 2 2 5 3 3 2 2" xfId="23461"/>
    <cellStyle name="Note 3 2 2 5 3 3 2 3" xfId="32513"/>
    <cellStyle name="Note 3 2 2 5 3 3 2 4" xfId="36411"/>
    <cellStyle name="Note 3 2 2 5 3 3 3" xfId="17571"/>
    <cellStyle name="Note 3 2 2 5 3 3 4" xfId="27933"/>
    <cellStyle name="Note 3 2 2 5 3 3 5" xfId="33123"/>
    <cellStyle name="Note 3 2 2 5 3 4" xfId="7941"/>
    <cellStyle name="Note 3 2 2 5 3 4 2" xfId="19880"/>
    <cellStyle name="Note 3 2 2 5 3 4 3" xfId="29587"/>
    <cellStyle name="Note 3 2 2 5 3 4 4" xfId="34131"/>
    <cellStyle name="Note 3 2 2 5 3 5" xfId="13990"/>
    <cellStyle name="Note 3 2 2 5 3 6" xfId="25009"/>
    <cellStyle name="Note 3 2 2 5 3 7" xfId="24335"/>
    <cellStyle name="Note 3 2 2 5 4" xfId="2080"/>
    <cellStyle name="Note 3 2 2 5 4 2" xfId="4556"/>
    <cellStyle name="Note 3 2 2 5 4 2 2" xfId="10446"/>
    <cellStyle name="Note 3 2 2 5 4 2 2 2" xfId="22385"/>
    <cellStyle name="Note 3 2 2 5 4 2 2 3" xfId="31437"/>
    <cellStyle name="Note 3 2 2 5 4 2 2 4" xfId="35335"/>
    <cellStyle name="Note 3 2 2 5 4 2 3" xfId="16495"/>
    <cellStyle name="Note 3 2 2 5 4 2 4" xfId="26857"/>
    <cellStyle name="Note 3 2 2 5 4 2 5" xfId="28787"/>
    <cellStyle name="Note 3 2 2 5 4 3" xfId="5660"/>
    <cellStyle name="Note 3 2 2 5 4 3 2" xfId="11550"/>
    <cellStyle name="Note 3 2 2 5 4 3 2 2" xfId="23489"/>
    <cellStyle name="Note 3 2 2 5 4 3 2 3" xfId="32541"/>
    <cellStyle name="Note 3 2 2 5 4 3 2 4" xfId="36439"/>
    <cellStyle name="Note 3 2 2 5 4 3 3" xfId="17599"/>
    <cellStyle name="Note 3 2 2 5 4 3 4" xfId="27961"/>
    <cellStyle name="Note 3 2 2 5 4 3 5" xfId="33151"/>
    <cellStyle name="Note 3 2 2 5 4 4" xfId="7970"/>
    <cellStyle name="Note 3 2 2 5 4 4 2" xfId="19909"/>
    <cellStyle name="Note 3 2 2 5 4 4 3" xfId="29615"/>
    <cellStyle name="Note 3 2 2 5 4 4 4" xfId="34159"/>
    <cellStyle name="Note 3 2 2 5 4 5" xfId="14019"/>
    <cellStyle name="Note 3 2 2 5 4 6" xfId="25037"/>
    <cellStyle name="Note 3 2 2 5 4 7" xfId="24690"/>
    <cellStyle name="Note 3 2 2 5 5" xfId="1908"/>
    <cellStyle name="Note 3 2 2 5 5 2" xfId="4384"/>
    <cellStyle name="Note 3 2 2 5 5 2 2" xfId="10274"/>
    <cellStyle name="Note 3 2 2 5 5 2 2 2" xfId="22213"/>
    <cellStyle name="Note 3 2 2 5 5 2 2 3" xfId="31266"/>
    <cellStyle name="Note 3 2 2 5 5 2 2 4" xfId="35164"/>
    <cellStyle name="Note 3 2 2 5 5 2 3" xfId="16323"/>
    <cellStyle name="Note 3 2 2 5 5 2 4" xfId="26686"/>
    <cellStyle name="Note 3 2 2 5 5 2 5" xfId="29147"/>
    <cellStyle name="Note 3 2 2 5 5 3" xfId="5489"/>
    <cellStyle name="Note 3 2 2 5 5 3 2" xfId="11379"/>
    <cellStyle name="Note 3 2 2 5 5 3 2 2" xfId="23318"/>
    <cellStyle name="Note 3 2 2 5 5 3 2 3" xfId="32370"/>
    <cellStyle name="Note 3 2 2 5 5 3 2 4" xfId="36268"/>
    <cellStyle name="Note 3 2 2 5 5 3 3" xfId="17428"/>
    <cellStyle name="Note 3 2 2 5 5 3 4" xfId="27790"/>
    <cellStyle name="Note 3 2 2 5 5 3 5" xfId="26008"/>
    <cellStyle name="Note 3 2 2 5 5 4" xfId="7798"/>
    <cellStyle name="Note 3 2 2 5 5 4 2" xfId="19737"/>
    <cellStyle name="Note 3 2 2 5 5 4 3" xfId="29444"/>
    <cellStyle name="Note 3 2 2 5 5 4 4" xfId="33988"/>
    <cellStyle name="Note 3 2 2 5 5 5" xfId="13847"/>
    <cellStyle name="Note 3 2 2 5 5 6" xfId="24866"/>
    <cellStyle name="Note 3 2 2 5 5 7" xfId="24345"/>
    <cellStyle name="Note 3 2 2 5 6" xfId="3436"/>
    <cellStyle name="Note 3 2 2 5 6 2" xfId="9326"/>
    <cellStyle name="Note 3 2 2 5 6 2 2" xfId="21265"/>
    <cellStyle name="Note 3 2 2 5 6 2 3" xfId="30640"/>
    <cellStyle name="Note 3 2 2 5 6 2 4" xfId="34860"/>
    <cellStyle name="Note 3 2 2 5 6 3" xfId="15375"/>
    <cellStyle name="Note 3 2 2 5 6 4" xfId="26063"/>
    <cellStyle name="Note 3 2 2 5 6 5" xfId="29184"/>
    <cellStyle name="Note 3 2 2 5 7" xfId="5185"/>
    <cellStyle name="Note 3 2 2 5 7 2" xfId="11075"/>
    <cellStyle name="Note 3 2 2 5 7 2 2" xfId="23014"/>
    <cellStyle name="Note 3 2 2 5 7 2 3" xfId="32066"/>
    <cellStyle name="Note 3 2 2 5 7 2 4" xfId="35964"/>
    <cellStyle name="Note 3 2 2 5 7 3" xfId="17124"/>
    <cellStyle name="Note 3 2 2 5 7 4" xfId="27486"/>
    <cellStyle name="Note 3 2 2 5 7 5" xfId="30692"/>
    <cellStyle name="Note 3 2 2 5 8" xfId="7018"/>
    <cellStyle name="Note 3 2 2 5 8 2" xfId="18957"/>
    <cellStyle name="Note 3 2 2 5 8 3" xfId="28991"/>
    <cellStyle name="Note 3 2 2 5 8 4" xfId="33852"/>
    <cellStyle name="Note 3 2 2 5 9" xfId="12899"/>
    <cellStyle name="Note 3 2 2 6" xfId="1691"/>
    <cellStyle name="Note 3 2 2 6 2" xfId="2292"/>
    <cellStyle name="Note 3 2 2 6 2 2" xfId="4768"/>
    <cellStyle name="Note 3 2 2 6 2 2 2" xfId="10658"/>
    <cellStyle name="Note 3 2 2 6 2 2 2 2" xfId="22597"/>
    <cellStyle name="Note 3 2 2 6 2 2 2 3" xfId="31649"/>
    <cellStyle name="Note 3 2 2 6 2 2 2 4" xfId="35547"/>
    <cellStyle name="Note 3 2 2 6 2 2 3" xfId="16707"/>
    <cellStyle name="Note 3 2 2 6 2 2 4" xfId="27069"/>
    <cellStyle name="Note 3 2 2 6 2 2 5" xfId="24192"/>
    <cellStyle name="Note 3 2 2 6 2 3" xfId="5872"/>
    <cellStyle name="Note 3 2 2 6 2 3 2" xfId="11762"/>
    <cellStyle name="Note 3 2 2 6 2 3 2 2" xfId="23701"/>
    <cellStyle name="Note 3 2 2 6 2 3 2 3" xfId="32753"/>
    <cellStyle name="Note 3 2 2 6 2 3 2 4" xfId="36651"/>
    <cellStyle name="Note 3 2 2 6 2 3 3" xfId="17811"/>
    <cellStyle name="Note 3 2 2 6 2 3 4" xfId="28173"/>
    <cellStyle name="Note 3 2 2 6 2 3 5" xfId="33363"/>
    <cellStyle name="Note 3 2 2 6 2 4" xfId="8182"/>
    <cellStyle name="Note 3 2 2 6 2 4 2" xfId="20121"/>
    <cellStyle name="Note 3 2 2 6 2 4 3" xfId="29827"/>
    <cellStyle name="Note 3 2 2 6 2 4 4" xfId="34371"/>
    <cellStyle name="Note 3 2 2 6 2 5" xfId="14231"/>
    <cellStyle name="Note 3 2 2 6 2 6" xfId="25249"/>
    <cellStyle name="Note 3 2 2 6 2 7" xfId="25731"/>
    <cellStyle name="Note 3 2 2 6 3" xfId="2539"/>
    <cellStyle name="Note 3 2 2 6 3 2" xfId="5015"/>
    <cellStyle name="Note 3 2 2 6 3 2 2" xfId="10905"/>
    <cellStyle name="Note 3 2 2 6 3 2 2 2" xfId="22844"/>
    <cellStyle name="Note 3 2 2 6 3 2 2 3" xfId="31896"/>
    <cellStyle name="Note 3 2 2 6 3 2 2 4" xfId="35794"/>
    <cellStyle name="Note 3 2 2 6 3 2 3" xfId="16954"/>
    <cellStyle name="Note 3 2 2 6 3 2 4" xfId="27316"/>
    <cellStyle name="Note 3 2 2 6 3 2 5" xfId="26018"/>
    <cellStyle name="Note 3 2 2 6 3 3" xfId="6119"/>
    <cellStyle name="Note 3 2 2 6 3 3 2" xfId="12009"/>
    <cellStyle name="Note 3 2 2 6 3 3 2 2" xfId="23948"/>
    <cellStyle name="Note 3 2 2 6 3 3 2 3" xfId="33000"/>
    <cellStyle name="Note 3 2 2 6 3 3 2 4" xfId="36898"/>
    <cellStyle name="Note 3 2 2 6 3 3 3" xfId="18058"/>
    <cellStyle name="Note 3 2 2 6 3 3 4" xfId="28420"/>
    <cellStyle name="Note 3 2 2 6 3 3 5" xfId="33610"/>
    <cellStyle name="Note 3 2 2 6 3 4" xfId="8429"/>
    <cellStyle name="Note 3 2 2 6 3 4 2" xfId="20368"/>
    <cellStyle name="Note 3 2 2 6 3 4 3" xfId="30074"/>
    <cellStyle name="Note 3 2 2 6 3 4 4" xfId="34618"/>
    <cellStyle name="Note 3 2 2 6 3 5" xfId="14478"/>
    <cellStyle name="Note 3 2 2 6 3 6" xfId="25496"/>
    <cellStyle name="Note 3 2 2 6 3 7" xfId="24635"/>
    <cellStyle name="Note 3 2 2 6 4" xfId="4167"/>
    <cellStyle name="Note 3 2 2 6 4 2" xfId="10057"/>
    <cellStyle name="Note 3 2 2 6 4 2 2" xfId="21996"/>
    <cellStyle name="Note 3 2 2 6 4 2 3" xfId="31056"/>
    <cellStyle name="Note 3 2 2 6 4 2 4" xfId="34954"/>
    <cellStyle name="Note 3 2 2 6 4 3" xfId="16106"/>
    <cellStyle name="Note 3 2 2 6 4 4" xfId="26476"/>
    <cellStyle name="Note 3 2 2 6 4 5" xfId="24254"/>
    <cellStyle name="Note 3 2 2 6 5" xfId="5279"/>
    <cellStyle name="Note 3 2 2 6 5 2" xfId="11169"/>
    <cellStyle name="Note 3 2 2 6 5 2 2" xfId="23108"/>
    <cellStyle name="Note 3 2 2 6 5 2 3" xfId="32160"/>
    <cellStyle name="Note 3 2 2 6 5 2 4" xfId="36058"/>
    <cellStyle name="Note 3 2 2 6 5 3" xfId="17218"/>
    <cellStyle name="Note 3 2 2 6 5 4" xfId="27580"/>
    <cellStyle name="Note 3 2 2 6 5 5" xfId="26107"/>
    <cellStyle name="Note 3 2 2 6 6" xfId="13630"/>
    <cellStyle name="Note 3 2 2 7" xfId="1881"/>
    <cellStyle name="Note 3 2 2 7 2" xfId="4357"/>
    <cellStyle name="Note 3 2 2 7 2 2" xfId="10247"/>
    <cellStyle name="Note 3 2 2 7 2 2 2" xfId="22186"/>
    <cellStyle name="Note 3 2 2 7 2 2 3" xfId="31239"/>
    <cellStyle name="Note 3 2 2 7 2 2 4" xfId="35137"/>
    <cellStyle name="Note 3 2 2 7 2 3" xfId="16296"/>
    <cellStyle name="Note 3 2 2 7 2 4" xfId="26659"/>
    <cellStyle name="Note 3 2 2 7 2 5" xfId="24139"/>
    <cellStyle name="Note 3 2 2 7 3" xfId="5462"/>
    <cellStyle name="Note 3 2 2 7 3 2" xfId="11352"/>
    <cellStyle name="Note 3 2 2 7 3 2 2" xfId="23291"/>
    <cellStyle name="Note 3 2 2 7 3 2 3" xfId="32343"/>
    <cellStyle name="Note 3 2 2 7 3 2 4" xfId="36241"/>
    <cellStyle name="Note 3 2 2 7 3 3" xfId="17401"/>
    <cellStyle name="Note 3 2 2 7 3 4" xfId="27763"/>
    <cellStyle name="Note 3 2 2 7 3 5" xfId="24434"/>
    <cellStyle name="Note 3 2 2 7 4" xfId="7771"/>
    <cellStyle name="Note 3 2 2 7 4 2" xfId="19710"/>
    <cellStyle name="Note 3 2 2 7 4 3" xfId="29417"/>
    <cellStyle name="Note 3 2 2 7 4 4" xfId="33961"/>
    <cellStyle name="Note 3 2 2 7 5" xfId="13820"/>
    <cellStyle name="Note 3 2 2 7 6" xfId="24839"/>
    <cellStyle name="Note 3 2 2 7 7" xfId="25644"/>
    <cellStyle name="Note 3 2 2 8" xfId="1886"/>
    <cellStyle name="Note 3 2 2 8 2" xfId="4362"/>
    <cellStyle name="Note 3 2 2 8 2 2" xfId="10252"/>
    <cellStyle name="Note 3 2 2 8 2 2 2" xfId="22191"/>
    <cellStyle name="Note 3 2 2 8 2 2 3" xfId="31244"/>
    <cellStyle name="Note 3 2 2 8 2 2 4" xfId="35142"/>
    <cellStyle name="Note 3 2 2 8 2 3" xfId="16301"/>
    <cellStyle name="Note 3 2 2 8 2 4" xfId="26664"/>
    <cellStyle name="Note 3 2 2 8 2 5" xfId="30797"/>
    <cellStyle name="Note 3 2 2 8 3" xfId="5467"/>
    <cellStyle name="Note 3 2 2 8 3 2" xfId="11357"/>
    <cellStyle name="Note 3 2 2 8 3 2 2" xfId="23296"/>
    <cellStyle name="Note 3 2 2 8 3 2 3" xfId="32348"/>
    <cellStyle name="Note 3 2 2 8 3 2 4" xfId="36246"/>
    <cellStyle name="Note 3 2 2 8 3 3" xfId="17406"/>
    <cellStyle name="Note 3 2 2 8 3 4" xfId="27768"/>
    <cellStyle name="Note 3 2 2 8 3 5" xfId="25645"/>
    <cellStyle name="Note 3 2 2 8 4" xfId="7776"/>
    <cellStyle name="Note 3 2 2 8 4 2" xfId="19715"/>
    <cellStyle name="Note 3 2 2 8 4 3" xfId="29422"/>
    <cellStyle name="Note 3 2 2 8 4 4" xfId="33966"/>
    <cellStyle name="Note 3 2 2 8 5" xfId="13825"/>
    <cellStyle name="Note 3 2 2 8 6" xfId="24844"/>
    <cellStyle name="Note 3 2 2 8 7" xfId="28814"/>
    <cellStyle name="Note 3 2 2 9" xfId="2093"/>
    <cellStyle name="Note 3 2 2 9 2" xfId="4569"/>
    <cellStyle name="Note 3 2 2 9 2 2" xfId="10459"/>
    <cellStyle name="Note 3 2 2 9 2 2 2" xfId="22398"/>
    <cellStyle name="Note 3 2 2 9 2 2 3" xfId="31450"/>
    <cellStyle name="Note 3 2 2 9 2 2 4" xfId="35348"/>
    <cellStyle name="Note 3 2 2 9 2 3" xfId="16508"/>
    <cellStyle name="Note 3 2 2 9 2 4" xfId="26870"/>
    <cellStyle name="Note 3 2 2 9 2 5" xfId="26196"/>
    <cellStyle name="Note 3 2 2 9 3" xfId="5673"/>
    <cellStyle name="Note 3 2 2 9 3 2" xfId="11563"/>
    <cellStyle name="Note 3 2 2 9 3 2 2" xfId="23502"/>
    <cellStyle name="Note 3 2 2 9 3 2 3" xfId="32554"/>
    <cellStyle name="Note 3 2 2 9 3 2 4" xfId="36452"/>
    <cellStyle name="Note 3 2 2 9 3 3" xfId="17612"/>
    <cellStyle name="Note 3 2 2 9 3 4" xfId="27974"/>
    <cellStyle name="Note 3 2 2 9 3 5" xfId="33164"/>
    <cellStyle name="Note 3 2 2 9 4" xfId="7983"/>
    <cellStyle name="Note 3 2 2 9 4 2" xfId="19922"/>
    <cellStyle name="Note 3 2 2 9 4 3" xfId="29628"/>
    <cellStyle name="Note 3 2 2 9 4 4" xfId="34172"/>
    <cellStyle name="Note 3 2 2 9 5" xfId="14032"/>
    <cellStyle name="Note 3 2 2 9 6" xfId="25050"/>
    <cellStyle name="Note 3 2 2 9 7" xfId="30921"/>
    <cellStyle name="Note 3 2 3" xfId="153"/>
    <cellStyle name="Note 3 2 3 10" xfId="2703"/>
    <cellStyle name="Note 3 2 3 10 2" xfId="8593"/>
    <cellStyle name="Note 3 2 3 10 2 2" xfId="20532"/>
    <cellStyle name="Note 3 2 3 10 2 3" xfId="30201"/>
    <cellStyle name="Note 3 2 3 10 2 4" xfId="34709"/>
    <cellStyle name="Note 3 2 3 10 3" xfId="14642"/>
    <cellStyle name="Note 3 2 3 10 4" xfId="25622"/>
    <cellStyle name="Note 3 2 3 10 5" xfId="30159"/>
    <cellStyle name="Note 3 2 3 11" xfId="6285"/>
    <cellStyle name="Note 3 2 3 11 2" xfId="18224"/>
    <cellStyle name="Note 3 2 3 11 3" xfId="28547"/>
    <cellStyle name="Note 3 2 3 11 4" xfId="33701"/>
    <cellStyle name="Note 3 2 3 2" xfId="267"/>
    <cellStyle name="Note 3 2 3 2 2" xfId="743"/>
    <cellStyle name="Note 3 2 3 2 2 10" xfId="24266"/>
    <cellStyle name="Note 3 2 3 2 2 11" xfId="25613"/>
    <cellStyle name="Note 3 2 3 2 2 2" xfId="1700"/>
    <cellStyle name="Note 3 2 3 2 2 2 2" xfId="2301"/>
    <cellStyle name="Note 3 2 3 2 2 2 2 2" xfId="4777"/>
    <cellStyle name="Note 3 2 3 2 2 2 2 2 2" xfId="10667"/>
    <cellStyle name="Note 3 2 3 2 2 2 2 2 2 2" xfId="22606"/>
    <cellStyle name="Note 3 2 3 2 2 2 2 2 2 3" xfId="31658"/>
    <cellStyle name="Note 3 2 3 2 2 2 2 2 2 4" xfId="35556"/>
    <cellStyle name="Note 3 2 3 2 2 2 2 2 3" xfId="16716"/>
    <cellStyle name="Note 3 2 3 2 2 2 2 2 4" xfId="27078"/>
    <cellStyle name="Note 3 2 3 2 2 2 2 2 5" xfId="30556"/>
    <cellStyle name="Note 3 2 3 2 2 2 2 3" xfId="5881"/>
    <cellStyle name="Note 3 2 3 2 2 2 2 3 2" xfId="11771"/>
    <cellStyle name="Note 3 2 3 2 2 2 2 3 2 2" xfId="23710"/>
    <cellStyle name="Note 3 2 3 2 2 2 2 3 2 3" xfId="32762"/>
    <cellStyle name="Note 3 2 3 2 2 2 2 3 2 4" xfId="36660"/>
    <cellStyle name="Note 3 2 3 2 2 2 2 3 3" xfId="17820"/>
    <cellStyle name="Note 3 2 3 2 2 2 2 3 4" xfId="28182"/>
    <cellStyle name="Note 3 2 3 2 2 2 2 3 5" xfId="33372"/>
    <cellStyle name="Note 3 2 3 2 2 2 2 4" xfId="8191"/>
    <cellStyle name="Note 3 2 3 2 2 2 2 4 2" xfId="20130"/>
    <cellStyle name="Note 3 2 3 2 2 2 2 4 3" xfId="29836"/>
    <cellStyle name="Note 3 2 3 2 2 2 2 4 4" xfId="34380"/>
    <cellStyle name="Note 3 2 3 2 2 2 2 5" xfId="14240"/>
    <cellStyle name="Note 3 2 3 2 2 2 2 6" xfId="25258"/>
    <cellStyle name="Note 3 2 3 2 2 2 2 7" xfId="30896"/>
    <cellStyle name="Note 3 2 3 2 2 2 3" xfId="2548"/>
    <cellStyle name="Note 3 2 3 2 2 2 3 2" xfId="5024"/>
    <cellStyle name="Note 3 2 3 2 2 2 3 2 2" xfId="10914"/>
    <cellStyle name="Note 3 2 3 2 2 2 3 2 2 2" xfId="22853"/>
    <cellStyle name="Note 3 2 3 2 2 2 3 2 2 3" xfId="31905"/>
    <cellStyle name="Note 3 2 3 2 2 2 3 2 2 4" xfId="35803"/>
    <cellStyle name="Note 3 2 3 2 2 2 3 2 3" xfId="16963"/>
    <cellStyle name="Note 3 2 3 2 2 2 3 2 4" xfId="27325"/>
    <cellStyle name="Note 3 2 3 2 2 2 3 2 5" xfId="25758"/>
    <cellStyle name="Note 3 2 3 2 2 2 3 3" xfId="6128"/>
    <cellStyle name="Note 3 2 3 2 2 2 3 3 2" xfId="12018"/>
    <cellStyle name="Note 3 2 3 2 2 2 3 3 2 2" xfId="23957"/>
    <cellStyle name="Note 3 2 3 2 2 2 3 3 2 3" xfId="33009"/>
    <cellStyle name="Note 3 2 3 2 2 2 3 3 2 4" xfId="36907"/>
    <cellStyle name="Note 3 2 3 2 2 2 3 3 3" xfId="18067"/>
    <cellStyle name="Note 3 2 3 2 2 2 3 3 4" xfId="28429"/>
    <cellStyle name="Note 3 2 3 2 2 2 3 3 5" xfId="33619"/>
    <cellStyle name="Note 3 2 3 2 2 2 3 4" xfId="8438"/>
    <cellStyle name="Note 3 2 3 2 2 2 3 4 2" xfId="20377"/>
    <cellStyle name="Note 3 2 3 2 2 2 3 4 3" xfId="30083"/>
    <cellStyle name="Note 3 2 3 2 2 2 3 4 4" xfId="34627"/>
    <cellStyle name="Note 3 2 3 2 2 2 3 5" xfId="14487"/>
    <cellStyle name="Note 3 2 3 2 2 2 3 6" xfId="25505"/>
    <cellStyle name="Note 3 2 3 2 2 2 3 7" xfId="26281"/>
    <cellStyle name="Note 3 2 3 2 2 2 4" xfId="4176"/>
    <cellStyle name="Note 3 2 3 2 2 2 4 2" xfId="10066"/>
    <cellStyle name="Note 3 2 3 2 2 2 4 2 2" xfId="22005"/>
    <cellStyle name="Note 3 2 3 2 2 2 4 2 3" xfId="31065"/>
    <cellStyle name="Note 3 2 3 2 2 2 4 2 4" xfId="34963"/>
    <cellStyle name="Note 3 2 3 2 2 2 4 3" xfId="16115"/>
    <cellStyle name="Note 3 2 3 2 2 2 4 4" xfId="26485"/>
    <cellStyle name="Note 3 2 3 2 2 2 4 5" xfId="24578"/>
    <cellStyle name="Note 3 2 3 2 2 2 5" xfId="5288"/>
    <cellStyle name="Note 3 2 3 2 2 2 5 2" xfId="11178"/>
    <cellStyle name="Note 3 2 3 2 2 2 5 2 2" xfId="23117"/>
    <cellStyle name="Note 3 2 3 2 2 2 5 2 3" xfId="32169"/>
    <cellStyle name="Note 3 2 3 2 2 2 5 2 4" xfId="36067"/>
    <cellStyle name="Note 3 2 3 2 2 2 5 3" xfId="17227"/>
    <cellStyle name="Note 3 2 3 2 2 2 5 4" xfId="27589"/>
    <cellStyle name="Note 3 2 3 2 2 2 5 5" xfId="24388"/>
    <cellStyle name="Note 3 2 3 2 2 2 6" xfId="13639"/>
    <cellStyle name="Note 3 2 3 2 2 3" xfId="1968"/>
    <cellStyle name="Note 3 2 3 2 2 3 2" xfId="4444"/>
    <cellStyle name="Note 3 2 3 2 2 3 2 2" xfId="10334"/>
    <cellStyle name="Note 3 2 3 2 2 3 2 2 2" xfId="22273"/>
    <cellStyle name="Note 3 2 3 2 2 3 2 2 3" xfId="31326"/>
    <cellStyle name="Note 3 2 3 2 2 3 2 2 4" xfId="35224"/>
    <cellStyle name="Note 3 2 3 2 2 3 2 3" xfId="16383"/>
    <cellStyle name="Note 3 2 3 2 2 3 2 4" xfId="26746"/>
    <cellStyle name="Note 3 2 3 2 2 3 2 5" xfId="24553"/>
    <cellStyle name="Note 3 2 3 2 2 3 3" xfId="5549"/>
    <cellStyle name="Note 3 2 3 2 2 3 3 2" xfId="11439"/>
    <cellStyle name="Note 3 2 3 2 2 3 3 2 2" xfId="23378"/>
    <cellStyle name="Note 3 2 3 2 2 3 3 2 3" xfId="32430"/>
    <cellStyle name="Note 3 2 3 2 2 3 3 2 4" xfId="36328"/>
    <cellStyle name="Note 3 2 3 2 2 3 3 3" xfId="17488"/>
    <cellStyle name="Note 3 2 3 2 2 3 3 4" xfId="27850"/>
    <cellStyle name="Note 3 2 3 2 2 3 3 5" xfId="28740"/>
    <cellStyle name="Note 3 2 3 2 2 3 4" xfId="7858"/>
    <cellStyle name="Note 3 2 3 2 2 3 4 2" xfId="19797"/>
    <cellStyle name="Note 3 2 3 2 2 3 4 3" xfId="29504"/>
    <cellStyle name="Note 3 2 3 2 2 3 4 4" xfId="34048"/>
    <cellStyle name="Note 3 2 3 2 2 3 5" xfId="13907"/>
    <cellStyle name="Note 3 2 3 2 2 3 6" xfId="24926"/>
    <cellStyle name="Note 3 2 3 2 2 3 7" xfId="25831"/>
    <cellStyle name="Note 3 2 3 2 2 4" xfId="2026"/>
    <cellStyle name="Note 3 2 3 2 2 4 2" xfId="4502"/>
    <cellStyle name="Note 3 2 3 2 2 4 2 2" xfId="10392"/>
    <cellStyle name="Note 3 2 3 2 2 4 2 2 2" xfId="22331"/>
    <cellStyle name="Note 3 2 3 2 2 4 2 2 3" xfId="31384"/>
    <cellStyle name="Note 3 2 3 2 2 4 2 2 4" xfId="35282"/>
    <cellStyle name="Note 3 2 3 2 2 4 2 3" xfId="16441"/>
    <cellStyle name="Note 3 2 3 2 2 4 2 4" xfId="26804"/>
    <cellStyle name="Note 3 2 3 2 2 4 2 5" xfId="30308"/>
    <cellStyle name="Note 3 2 3 2 2 4 3" xfId="5607"/>
    <cellStyle name="Note 3 2 3 2 2 4 3 2" xfId="11497"/>
    <cellStyle name="Note 3 2 3 2 2 4 3 2 2" xfId="23436"/>
    <cellStyle name="Note 3 2 3 2 2 4 3 2 3" xfId="32488"/>
    <cellStyle name="Note 3 2 3 2 2 4 3 2 4" xfId="36386"/>
    <cellStyle name="Note 3 2 3 2 2 4 3 3" xfId="17546"/>
    <cellStyle name="Note 3 2 3 2 2 4 3 4" xfId="27908"/>
    <cellStyle name="Note 3 2 3 2 2 4 3 5" xfId="33098"/>
    <cellStyle name="Note 3 2 3 2 2 4 4" xfId="7916"/>
    <cellStyle name="Note 3 2 3 2 2 4 4 2" xfId="19855"/>
    <cellStyle name="Note 3 2 3 2 2 4 4 3" xfId="29562"/>
    <cellStyle name="Note 3 2 3 2 2 4 4 4" xfId="34106"/>
    <cellStyle name="Note 3 2 3 2 2 4 5" xfId="13965"/>
    <cellStyle name="Note 3 2 3 2 2 4 6" xfId="24984"/>
    <cellStyle name="Note 3 2 3 2 2 4 7" xfId="30924"/>
    <cellStyle name="Note 3 2 3 2 2 5" xfId="1807"/>
    <cellStyle name="Note 3 2 3 2 2 5 2" xfId="4283"/>
    <cellStyle name="Note 3 2 3 2 2 5 2 2" xfId="10173"/>
    <cellStyle name="Note 3 2 3 2 2 5 2 2 2" xfId="22112"/>
    <cellStyle name="Note 3 2 3 2 2 5 2 2 3" xfId="31165"/>
    <cellStyle name="Note 3 2 3 2 2 5 2 2 4" xfId="35063"/>
    <cellStyle name="Note 3 2 3 2 2 5 2 3" xfId="16222"/>
    <cellStyle name="Note 3 2 3 2 2 5 2 4" xfId="26585"/>
    <cellStyle name="Note 3 2 3 2 2 5 2 5" xfId="30160"/>
    <cellStyle name="Note 3 2 3 2 2 5 3" xfId="5388"/>
    <cellStyle name="Note 3 2 3 2 2 5 3 2" xfId="11278"/>
    <cellStyle name="Note 3 2 3 2 2 5 3 2 2" xfId="23217"/>
    <cellStyle name="Note 3 2 3 2 2 5 3 2 3" xfId="32269"/>
    <cellStyle name="Note 3 2 3 2 2 5 3 2 4" xfId="36167"/>
    <cellStyle name="Note 3 2 3 2 2 5 3 3" xfId="17327"/>
    <cellStyle name="Note 3 2 3 2 2 5 3 4" xfId="27689"/>
    <cellStyle name="Note 3 2 3 2 2 5 3 5" xfId="25602"/>
    <cellStyle name="Note 3 2 3 2 2 5 4" xfId="7697"/>
    <cellStyle name="Note 3 2 3 2 2 5 4 2" xfId="19636"/>
    <cellStyle name="Note 3 2 3 2 2 5 4 3" xfId="29343"/>
    <cellStyle name="Note 3 2 3 2 2 5 4 4" xfId="33887"/>
    <cellStyle name="Note 3 2 3 2 2 5 5" xfId="13746"/>
    <cellStyle name="Note 3 2 3 2 2 5 6" xfId="24765"/>
    <cellStyle name="Note 3 2 3 2 2 5 7" xfId="30624"/>
    <cellStyle name="Note 3 2 3 2 2 6" xfId="3220"/>
    <cellStyle name="Note 3 2 3 2 2 6 2" xfId="9110"/>
    <cellStyle name="Note 3 2 3 2 2 6 2 2" xfId="21049"/>
    <cellStyle name="Note 3 2 3 2 2 6 2 3" xfId="30499"/>
    <cellStyle name="Note 3 2 3 2 2 6 2 4" xfId="34812"/>
    <cellStyle name="Note 3 2 3 2 2 6 3" xfId="15159"/>
    <cellStyle name="Note 3 2 3 2 2 6 4" xfId="25919"/>
    <cellStyle name="Note 3 2 3 2 2 6 5" xfId="24036"/>
    <cellStyle name="Note 3 2 3 2 2 7" xfId="5137"/>
    <cellStyle name="Note 3 2 3 2 2 7 2" xfId="11027"/>
    <cellStyle name="Note 3 2 3 2 2 7 2 2" xfId="22966"/>
    <cellStyle name="Note 3 2 3 2 2 7 2 3" xfId="32018"/>
    <cellStyle name="Note 3 2 3 2 2 7 2 4" xfId="35916"/>
    <cellStyle name="Note 3 2 3 2 2 7 3" xfId="17076"/>
    <cellStyle name="Note 3 2 3 2 2 7 4" xfId="27438"/>
    <cellStyle name="Note 3 2 3 2 2 7 5" xfId="30702"/>
    <cellStyle name="Note 3 2 3 2 2 8" xfId="6802"/>
    <cellStyle name="Note 3 2 3 2 2 8 2" xfId="18741"/>
    <cellStyle name="Note 3 2 3 2 2 8 3" xfId="28848"/>
    <cellStyle name="Note 3 2 3 2 2 8 4" xfId="33804"/>
    <cellStyle name="Note 3 2 3 2 2 9" xfId="12683"/>
    <cellStyle name="Note 3 2 3 2 3" xfId="1699"/>
    <cellStyle name="Note 3 2 3 2 3 2" xfId="2300"/>
    <cellStyle name="Note 3 2 3 2 3 2 2" xfId="4776"/>
    <cellStyle name="Note 3 2 3 2 3 2 2 2" xfId="10666"/>
    <cellStyle name="Note 3 2 3 2 3 2 2 2 2" xfId="22605"/>
    <cellStyle name="Note 3 2 3 2 3 2 2 2 3" xfId="31657"/>
    <cellStyle name="Note 3 2 3 2 3 2 2 2 4" xfId="35555"/>
    <cellStyle name="Note 3 2 3 2 3 2 2 3" xfId="16715"/>
    <cellStyle name="Note 3 2 3 2 3 2 2 4" xfId="27077"/>
    <cellStyle name="Note 3 2 3 2 3 2 2 5" xfId="28905"/>
    <cellStyle name="Note 3 2 3 2 3 2 3" xfId="5880"/>
    <cellStyle name="Note 3 2 3 2 3 2 3 2" xfId="11770"/>
    <cellStyle name="Note 3 2 3 2 3 2 3 2 2" xfId="23709"/>
    <cellStyle name="Note 3 2 3 2 3 2 3 2 3" xfId="32761"/>
    <cellStyle name="Note 3 2 3 2 3 2 3 2 4" xfId="36659"/>
    <cellStyle name="Note 3 2 3 2 3 2 3 3" xfId="17819"/>
    <cellStyle name="Note 3 2 3 2 3 2 3 4" xfId="28181"/>
    <cellStyle name="Note 3 2 3 2 3 2 3 5" xfId="33371"/>
    <cellStyle name="Note 3 2 3 2 3 2 4" xfId="8190"/>
    <cellStyle name="Note 3 2 3 2 3 2 4 2" xfId="20129"/>
    <cellStyle name="Note 3 2 3 2 3 2 4 3" xfId="29835"/>
    <cellStyle name="Note 3 2 3 2 3 2 4 4" xfId="34379"/>
    <cellStyle name="Note 3 2 3 2 3 2 5" xfId="14239"/>
    <cellStyle name="Note 3 2 3 2 3 2 6" xfId="25257"/>
    <cellStyle name="Note 3 2 3 2 3 2 7" xfId="29243"/>
    <cellStyle name="Note 3 2 3 2 3 3" xfId="2547"/>
    <cellStyle name="Note 3 2 3 2 3 3 2" xfId="5023"/>
    <cellStyle name="Note 3 2 3 2 3 3 2 2" xfId="10913"/>
    <cellStyle name="Note 3 2 3 2 3 3 2 2 2" xfId="22852"/>
    <cellStyle name="Note 3 2 3 2 3 3 2 2 3" xfId="31904"/>
    <cellStyle name="Note 3 2 3 2 3 3 2 2 4" xfId="35802"/>
    <cellStyle name="Note 3 2 3 2 3 3 2 3" xfId="16962"/>
    <cellStyle name="Note 3 2 3 2 3 3 2 4" xfId="27324"/>
    <cellStyle name="Note 3 2 3 2 3 3 2 5" xfId="30337"/>
    <cellStyle name="Note 3 2 3 2 3 3 3" xfId="6127"/>
    <cellStyle name="Note 3 2 3 2 3 3 3 2" xfId="12017"/>
    <cellStyle name="Note 3 2 3 2 3 3 3 2 2" xfId="23956"/>
    <cellStyle name="Note 3 2 3 2 3 3 3 2 3" xfId="33008"/>
    <cellStyle name="Note 3 2 3 2 3 3 3 2 4" xfId="36906"/>
    <cellStyle name="Note 3 2 3 2 3 3 3 3" xfId="18066"/>
    <cellStyle name="Note 3 2 3 2 3 3 3 4" xfId="28428"/>
    <cellStyle name="Note 3 2 3 2 3 3 3 5" xfId="33618"/>
    <cellStyle name="Note 3 2 3 2 3 3 4" xfId="8437"/>
    <cellStyle name="Note 3 2 3 2 3 3 4 2" xfId="20376"/>
    <cellStyle name="Note 3 2 3 2 3 3 4 3" xfId="30082"/>
    <cellStyle name="Note 3 2 3 2 3 3 4 4" xfId="34626"/>
    <cellStyle name="Note 3 2 3 2 3 3 5" xfId="14486"/>
    <cellStyle name="Note 3 2 3 2 3 3 6" xfId="25504"/>
    <cellStyle name="Note 3 2 3 2 3 3 7" xfId="30859"/>
    <cellStyle name="Note 3 2 3 2 3 4" xfId="4175"/>
    <cellStyle name="Note 3 2 3 2 3 4 2" xfId="10065"/>
    <cellStyle name="Note 3 2 3 2 3 4 2 2" xfId="22004"/>
    <cellStyle name="Note 3 2 3 2 3 4 2 3" xfId="31064"/>
    <cellStyle name="Note 3 2 3 2 3 4 2 4" xfId="34962"/>
    <cellStyle name="Note 3 2 3 2 3 4 3" xfId="16114"/>
    <cellStyle name="Note 3 2 3 2 3 4 4" xfId="26484"/>
    <cellStyle name="Note 3 2 3 2 3 4 5" xfId="26231"/>
    <cellStyle name="Note 3 2 3 2 3 5" xfId="5287"/>
    <cellStyle name="Note 3 2 3 2 3 5 2" xfId="11177"/>
    <cellStyle name="Note 3 2 3 2 3 5 2 2" xfId="23116"/>
    <cellStyle name="Note 3 2 3 2 3 5 2 3" xfId="32168"/>
    <cellStyle name="Note 3 2 3 2 3 5 2 4" xfId="36066"/>
    <cellStyle name="Note 3 2 3 2 3 5 3" xfId="17226"/>
    <cellStyle name="Note 3 2 3 2 3 5 4" xfId="27588"/>
    <cellStyle name="Note 3 2 3 2 3 5 5" xfId="24455"/>
    <cellStyle name="Note 3 2 3 2 3 6" xfId="13638"/>
    <cellStyle name="Note 3 2 3 2 4" xfId="1827"/>
    <cellStyle name="Note 3 2 3 2 4 2" xfId="4303"/>
    <cellStyle name="Note 3 2 3 2 4 2 2" xfId="10193"/>
    <cellStyle name="Note 3 2 3 2 4 2 2 2" xfId="22132"/>
    <cellStyle name="Note 3 2 3 2 4 2 2 3" xfId="31185"/>
    <cellStyle name="Note 3 2 3 2 4 2 2 4" xfId="35083"/>
    <cellStyle name="Note 3 2 3 2 4 2 3" xfId="16242"/>
    <cellStyle name="Note 3 2 3 2 4 2 4" xfId="26605"/>
    <cellStyle name="Note 3 2 3 2 4 2 5" xfId="29157"/>
    <cellStyle name="Note 3 2 3 2 4 3" xfId="5408"/>
    <cellStyle name="Note 3 2 3 2 4 3 2" xfId="11298"/>
    <cellStyle name="Note 3 2 3 2 4 3 2 2" xfId="23237"/>
    <cellStyle name="Note 3 2 3 2 4 3 2 3" xfId="32289"/>
    <cellStyle name="Note 3 2 3 2 4 3 2 4" xfId="36187"/>
    <cellStyle name="Note 3 2 3 2 4 3 3" xfId="17347"/>
    <cellStyle name="Note 3 2 3 2 4 3 4" xfId="27709"/>
    <cellStyle name="Note 3 2 3 2 4 3 5" xfId="28903"/>
    <cellStyle name="Note 3 2 3 2 4 4" xfId="7717"/>
    <cellStyle name="Note 3 2 3 2 4 4 2" xfId="19656"/>
    <cellStyle name="Note 3 2 3 2 4 4 3" xfId="29363"/>
    <cellStyle name="Note 3 2 3 2 4 4 4" xfId="33907"/>
    <cellStyle name="Note 3 2 3 2 4 5" xfId="13766"/>
    <cellStyle name="Note 3 2 3 2 4 6" xfId="24785"/>
    <cellStyle name="Note 3 2 3 2 4 7" xfId="26375"/>
    <cellStyle name="Note 3 2 3 2 5" xfId="2034"/>
    <cellStyle name="Note 3 2 3 2 5 2" xfId="4510"/>
    <cellStyle name="Note 3 2 3 2 5 2 2" xfId="10400"/>
    <cellStyle name="Note 3 2 3 2 5 2 2 2" xfId="22339"/>
    <cellStyle name="Note 3 2 3 2 5 2 2 3" xfId="31392"/>
    <cellStyle name="Note 3 2 3 2 5 2 2 4" xfId="35290"/>
    <cellStyle name="Note 3 2 3 2 5 2 3" xfId="16449"/>
    <cellStyle name="Note 3 2 3 2 5 2 4" xfId="26812"/>
    <cellStyle name="Note 3 2 3 2 5 2 5" xfId="25969"/>
    <cellStyle name="Note 3 2 3 2 5 3" xfId="5615"/>
    <cellStyle name="Note 3 2 3 2 5 3 2" xfId="11505"/>
    <cellStyle name="Note 3 2 3 2 5 3 2 2" xfId="23444"/>
    <cellStyle name="Note 3 2 3 2 5 3 2 3" xfId="32496"/>
    <cellStyle name="Note 3 2 3 2 5 3 2 4" xfId="36394"/>
    <cellStyle name="Note 3 2 3 2 5 3 3" xfId="17554"/>
    <cellStyle name="Note 3 2 3 2 5 3 4" xfId="27916"/>
    <cellStyle name="Note 3 2 3 2 5 3 5" xfId="33106"/>
    <cellStyle name="Note 3 2 3 2 5 4" xfId="7924"/>
    <cellStyle name="Note 3 2 3 2 5 4 2" xfId="19863"/>
    <cellStyle name="Note 3 2 3 2 5 4 3" xfId="29570"/>
    <cellStyle name="Note 3 2 3 2 5 4 4" xfId="34114"/>
    <cellStyle name="Note 3 2 3 2 5 5" xfId="13973"/>
    <cellStyle name="Note 3 2 3 2 5 6" xfId="24992"/>
    <cellStyle name="Note 3 2 3 2 5 7" xfId="26350"/>
    <cellStyle name="Note 3 2 3 2 6" xfId="1784"/>
    <cellStyle name="Note 3 2 3 2 6 2" xfId="4260"/>
    <cellStyle name="Note 3 2 3 2 6 2 2" xfId="10150"/>
    <cellStyle name="Note 3 2 3 2 6 2 2 2" xfId="22089"/>
    <cellStyle name="Note 3 2 3 2 6 2 2 3" xfId="31142"/>
    <cellStyle name="Note 3 2 3 2 6 2 2 4" xfId="35040"/>
    <cellStyle name="Note 3 2 3 2 6 2 3" xfId="16199"/>
    <cellStyle name="Note 3 2 3 2 6 2 4" xfId="26562"/>
    <cellStyle name="Note 3 2 3 2 6 2 5" xfId="26235"/>
    <cellStyle name="Note 3 2 3 2 6 3" xfId="5365"/>
    <cellStyle name="Note 3 2 3 2 6 3 2" xfId="11255"/>
    <cellStyle name="Note 3 2 3 2 6 3 2 2" xfId="23194"/>
    <cellStyle name="Note 3 2 3 2 6 3 2 3" xfId="32246"/>
    <cellStyle name="Note 3 2 3 2 6 3 2 4" xfId="36144"/>
    <cellStyle name="Note 3 2 3 2 6 3 3" xfId="17304"/>
    <cellStyle name="Note 3 2 3 2 6 3 4" xfId="27666"/>
    <cellStyle name="Note 3 2 3 2 6 3 5" xfId="30675"/>
    <cellStyle name="Note 3 2 3 2 6 4" xfId="7674"/>
    <cellStyle name="Note 3 2 3 2 6 4 2" xfId="19613"/>
    <cellStyle name="Note 3 2 3 2 6 4 3" xfId="29320"/>
    <cellStyle name="Note 3 2 3 2 6 4 4" xfId="33864"/>
    <cellStyle name="Note 3 2 3 2 6 5" xfId="13723"/>
    <cellStyle name="Note 3 2 3 2 6 6" xfId="24742"/>
    <cellStyle name="Note 3 2 3 2 6 7" xfId="24096"/>
    <cellStyle name="Note 3 2 3 2 7" xfId="2814"/>
    <cellStyle name="Note 3 2 3 2 7 2" xfId="8704"/>
    <cellStyle name="Note 3 2 3 2 7 2 2" xfId="20643"/>
    <cellStyle name="Note 3 2 3 2 7 2 3" xfId="30259"/>
    <cellStyle name="Note 3 2 3 2 7 2 4" xfId="34733"/>
    <cellStyle name="Note 3 2 3 2 7 3" xfId="14753"/>
    <cellStyle name="Note 3 2 3 2 7 4" xfId="25679"/>
    <cellStyle name="Note 3 2 3 2 7 5" xfId="30849"/>
    <cellStyle name="Note 3 2 3 2 8" xfId="6396"/>
    <cellStyle name="Note 3 2 3 2 8 2" xfId="18335"/>
    <cellStyle name="Note 3 2 3 2 8 3" xfId="28605"/>
    <cellStyle name="Note 3 2 3 2 8 4" xfId="33725"/>
    <cellStyle name="Note 3 2 3 3" xfId="306"/>
    <cellStyle name="Note 3 2 3 3 2" xfId="782"/>
    <cellStyle name="Note 3 2 3 3 2 10" xfId="24291"/>
    <cellStyle name="Note 3 2 3 3 2 11" xfId="26380"/>
    <cellStyle name="Note 3 2 3 3 2 2" xfId="1702"/>
    <cellStyle name="Note 3 2 3 3 2 2 2" xfId="2303"/>
    <cellStyle name="Note 3 2 3 3 2 2 2 2" xfId="4779"/>
    <cellStyle name="Note 3 2 3 3 2 2 2 2 2" xfId="10669"/>
    <cellStyle name="Note 3 2 3 3 2 2 2 2 2 2" xfId="22608"/>
    <cellStyle name="Note 3 2 3 3 2 2 2 2 2 3" xfId="31660"/>
    <cellStyle name="Note 3 2 3 3 2 2 2 2 2 4" xfId="35558"/>
    <cellStyle name="Note 3 2 3 3 2 2 2 2 3" xfId="16718"/>
    <cellStyle name="Note 3 2 3 3 2 2 2 2 4" xfId="27080"/>
    <cellStyle name="Note 3 2 3 3 2 2 2 2 5" xfId="29099"/>
    <cellStyle name="Note 3 2 3 3 2 2 2 3" xfId="5883"/>
    <cellStyle name="Note 3 2 3 3 2 2 2 3 2" xfId="11773"/>
    <cellStyle name="Note 3 2 3 3 2 2 2 3 2 2" xfId="23712"/>
    <cellStyle name="Note 3 2 3 3 2 2 2 3 2 3" xfId="32764"/>
    <cellStyle name="Note 3 2 3 3 2 2 2 3 2 4" xfId="36662"/>
    <cellStyle name="Note 3 2 3 3 2 2 2 3 3" xfId="17822"/>
    <cellStyle name="Note 3 2 3 3 2 2 2 3 4" xfId="28184"/>
    <cellStyle name="Note 3 2 3 3 2 2 2 3 5" xfId="33374"/>
    <cellStyle name="Note 3 2 3 3 2 2 2 4" xfId="8193"/>
    <cellStyle name="Note 3 2 3 3 2 2 2 4 2" xfId="20132"/>
    <cellStyle name="Note 3 2 3 3 2 2 2 4 3" xfId="29838"/>
    <cellStyle name="Note 3 2 3 3 2 2 2 4 4" xfId="34382"/>
    <cellStyle name="Note 3 2 3 3 2 2 2 5" xfId="14242"/>
    <cellStyle name="Note 3 2 3 3 2 2 2 6" xfId="25260"/>
    <cellStyle name="Note 3 2 3 3 2 2 2 7" xfId="24664"/>
    <cellStyle name="Note 3 2 3 3 2 2 3" xfId="2550"/>
    <cellStyle name="Note 3 2 3 3 2 2 3 2" xfId="5026"/>
    <cellStyle name="Note 3 2 3 3 2 2 3 2 2" xfId="10916"/>
    <cellStyle name="Note 3 2 3 3 2 2 3 2 2 2" xfId="22855"/>
    <cellStyle name="Note 3 2 3 3 2 2 3 2 2 3" xfId="31907"/>
    <cellStyle name="Note 3 2 3 3 2 2 3 2 2 4" xfId="35805"/>
    <cellStyle name="Note 3 2 3 3 2 2 3 2 3" xfId="16965"/>
    <cellStyle name="Note 3 2 3 3 2 2 3 2 4" xfId="27327"/>
    <cellStyle name="Note 3 2 3 3 2 2 3 2 5" xfId="30715"/>
    <cellStyle name="Note 3 2 3 3 2 2 3 3" xfId="6130"/>
    <cellStyle name="Note 3 2 3 3 2 2 3 3 2" xfId="12020"/>
    <cellStyle name="Note 3 2 3 3 2 2 3 3 2 2" xfId="23959"/>
    <cellStyle name="Note 3 2 3 3 2 2 3 3 2 3" xfId="33011"/>
    <cellStyle name="Note 3 2 3 3 2 2 3 3 2 4" xfId="36909"/>
    <cellStyle name="Note 3 2 3 3 2 2 3 3 3" xfId="18069"/>
    <cellStyle name="Note 3 2 3 3 2 2 3 3 4" xfId="28431"/>
    <cellStyle name="Note 3 2 3 3 2 2 3 3 5" xfId="33621"/>
    <cellStyle name="Note 3 2 3 3 2 2 3 4" xfId="8440"/>
    <cellStyle name="Note 3 2 3 3 2 2 3 4 2" xfId="20379"/>
    <cellStyle name="Note 3 2 3 3 2 2 3 4 3" xfId="30085"/>
    <cellStyle name="Note 3 2 3 3 2 2 3 4 4" xfId="34629"/>
    <cellStyle name="Note 3 2 3 3 2 2 3 5" xfId="14489"/>
    <cellStyle name="Note 3 2 3 3 2 2 3 6" xfId="25507"/>
    <cellStyle name="Note 3 2 3 3 2 2 3 7" xfId="28779"/>
    <cellStyle name="Note 3 2 3 3 2 2 4" xfId="4178"/>
    <cellStyle name="Note 3 2 3 3 2 2 4 2" xfId="10068"/>
    <cellStyle name="Note 3 2 3 3 2 2 4 2 2" xfId="22007"/>
    <cellStyle name="Note 3 2 3 3 2 2 4 2 3" xfId="31067"/>
    <cellStyle name="Note 3 2 3 3 2 2 4 2 4" xfId="34965"/>
    <cellStyle name="Note 3 2 3 3 2 2 4 3" xfId="16117"/>
    <cellStyle name="Note 3 2 3 3 2 2 4 4" xfId="26487"/>
    <cellStyle name="Note 3 2 3 3 2 2 4 5" xfId="30408"/>
    <cellStyle name="Note 3 2 3 3 2 2 5" xfId="5290"/>
    <cellStyle name="Note 3 2 3 3 2 2 5 2" xfId="11180"/>
    <cellStyle name="Note 3 2 3 3 2 2 5 2 2" xfId="23119"/>
    <cellStyle name="Note 3 2 3 3 2 2 5 2 3" xfId="32171"/>
    <cellStyle name="Note 3 2 3 3 2 2 5 2 4" xfId="36069"/>
    <cellStyle name="Note 3 2 3 3 2 2 5 3" xfId="17229"/>
    <cellStyle name="Note 3 2 3 3 2 2 5 4" xfId="27591"/>
    <cellStyle name="Note 3 2 3 3 2 2 5 5" xfId="28718"/>
    <cellStyle name="Note 3 2 3 3 2 2 6" xfId="13641"/>
    <cellStyle name="Note 3 2 3 3 2 3" xfId="1998"/>
    <cellStyle name="Note 3 2 3 3 2 3 2" xfId="4474"/>
    <cellStyle name="Note 3 2 3 3 2 3 2 2" xfId="10364"/>
    <cellStyle name="Note 3 2 3 3 2 3 2 2 2" xfId="22303"/>
    <cellStyle name="Note 3 2 3 3 2 3 2 2 3" xfId="31356"/>
    <cellStyle name="Note 3 2 3 3 2 3 2 2 4" xfId="35254"/>
    <cellStyle name="Note 3 2 3 3 2 3 2 3" xfId="16413"/>
    <cellStyle name="Note 3 2 3 3 2 3 2 4" xfId="26776"/>
    <cellStyle name="Note 3 2 3 3 2 3 2 5" xfId="26207"/>
    <cellStyle name="Note 3 2 3 3 2 3 3" xfId="5579"/>
    <cellStyle name="Note 3 2 3 3 2 3 3 2" xfId="11469"/>
    <cellStyle name="Note 3 2 3 3 2 3 3 2 2" xfId="23408"/>
    <cellStyle name="Note 3 2 3 3 2 3 3 2 3" xfId="32460"/>
    <cellStyle name="Note 3 2 3 3 2 3 3 2 4" xfId="36358"/>
    <cellStyle name="Note 3 2 3 3 2 3 3 3" xfId="17518"/>
    <cellStyle name="Note 3 2 3 3 2 3 3 4" xfId="27880"/>
    <cellStyle name="Note 3 2 3 3 2 3 3 5" xfId="24417"/>
    <cellStyle name="Note 3 2 3 3 2 3 4" xfId="7888"/>
    <cellStyle name="Note 3 2 3 3 2 3 4 2" xfId="19827"/>
    <cellStyle name="Note 3 2 3 3 2 3 4 3" xfId="29534"/>
    <cellStyle name="Note 3 2 3 3 2 3 4 4" xfId="34078"/>
    <cellStyle name="Note 3 2 3 3 2 3 5" xfId="13937"/>
    <cellStyle name="Note 3 2 3 3 2 3 6" xfId="24956"/>
    <cellStyle name="Note 3 2 3 3 2 3 7" xfId="30473"/>
    <cellStyle name="Note 3 2 3 3 2 4" xfId="2099"/>
    <cellStyle name="Note 3 2 3 3 2 4 2" xfId="4575"/>
    <cellStyle name="Note 3 2 3 3 2 4 2 2" xfId="10465"/>
    <cellStyle name="Note 3 2 3 3 2 4 2 2 2" xfId="22404"/>
    <cellStyle name="Note 3 2 3 3 2 4 2 2 3" xfId="31456"/>
    <cellStyle name="Note 3 2 3 3 2 4 2 2 4" xfId="35354"/>
    <cellStyle name="Note 3 2 3 3 2 4 2 3" xfId="16514"/>
    <cellStyle name="Note 3 2 3 3 2 4 2 4" xfId="26876"/>
    <cellStyle name="Note 3 2 3 3 2 4 2 5" xfId="30774"/>
    <cellStyle name="Note 3 2 3 3 2 4 3" xfId="5679"/>
    <cellStyle name="Note 3 2 3 3 2 4 3 2" xfId="11569"/>
    <cellStyle name="Note 3 2 3 3 2 4 3 2 2" xfId="23508"/>
    <cellStyle name="Note 3 2 3 3 2 4 3 2 3" xfId="32560"/>
    <cellStyle name="Note 3 2 3 3 2 4 3 2 4" xfId="36458"/>
    <cellStyle name="Note 3 2 3 3 2 4 3 3" xfId="17618"/>
    <cellStyle name="Note 3 2 3 3 2 4 3 4" xfId="27980"/>
    <cellStyle name="Note 3 2 3 3 2 4 3 5" xfId="33170"/>
    <cellStyle name="Note 3 2 3 3 2 4 4" xfId="7989"/>
    <cellStyle name="Note 3 2 3 3 2 4 4 2" xfId="19928"/>
    <cellStyle name="Note 3 2 3 3 2 4 4 3" xfId="29634"/>
    <cellStyle name="Note 3 2 3 3 2 4 4 4" xfId="34178"/>
    <cellStyle name="Note 3 2 3 3 2 4 5" xfId="14038"/>
    <cellStyle name="Note 3 2 3 3 2 4 6" xfId="25056"/>
    <cellStyle name="Note 3 2 3 3 2 4 7" xfId="30390"/>
    <cellStyle name="Note 3 2 3 3 2 5" xfId="2078"/>
    <cellStyle name="Note 3 2 3 3 2 5 2" xfId="4554"/>
    <cellStyle name="Note 3 2 3 3 2 5 2 2" xfId="10444"/>
    <cellStyle name="Note 3 2 3 3 2 5 2 2 2" xfId="22383"/>
    <cellStyle name="Note 3 2 3 3 2 5 2 2 3" xfId="31435"/>
    <cellStyle name="Note 3 2 3 3 2 5 2 2 4" xfId="35333"/>
    <cellStyle name="Note 3 2 3 3 2 5 2 3" xfId="16493"/>
    <cellStyle name="Note 3 2 3 3 2 5 2 4" xfId="26855"/>
    <cellStyle name="Note 3 2 3 3 2 5 2 5" xfId="26193"/>
    <cellStyle name="Note 3 2 3 3 2 5 3" xfId="5658"/>
    <cellStyle name="Note 3 2 3 3 2 5 3 2" xfId="11548"/>
    <cellStyle name="Note 3 2 3 3 2 5 3 2 2" xfId="23487"/>
    <cellStyle name="Note 3 2 3 3 2 5 3 2 3" xfId="32539"/>
    <cellStyle name="Note 3 2 3 3 2 5 3 2 4" xfId="36437"/>
    <cellStyle name="Note 3 2 3 3 2 5 3 3" xfId="17597"/>
    <cellStyle name="Note 3 2 3 3 2 5 3 4" xfId="27959"/>
    <cellStyle name="Note 3 2 3 3 2 5 3 5" xfId="33149"/>
    <cellStyle name="Note 3 2 3 3 2 5 4" xfId="7968"/>
    <cellStyle name="Note 3 2 3 3 2 5 4 2" xfId="19907"/>
    <cellStyle name="Note 3 2 3 3 2 5 4 3" xfId="29613"/>
    <cellStyle name="Note 3 2 3 3 2 5 4 4" xfId="34157"/>
    <cellStyle name="Note 3 2 3 3 2 5 5" xfId="14017"/>
    <cellStyle name="Note 3 2 3 3 2 5 6" xfId="25035"/>
    <cellStyle name="Note 3 2 3 3 2 5 7" xfId="30922"/>
    <cellStyle name="Note 3 2 3 3 2 6" xfId="3259"/>
    <cellStyle name="Note 3 2 3 3 2 6 2" xfId="9149"/>
    <cellStyle name="Note 3 2 3 3 2 6 2 2" xfId="21088"/>
    <cellStyle name="Note 3 2 3 3 2 6 2 3" xfId="30523"/>
    <cellStyle name="Note 3 2 3 3 2 6 2 4" xfId="34836"/>
    <cellStyle name="Note 3 2 3 3 2 6 3" xfId="15198"/>
    <cellStyle name="Note 3 2 3 3 2 6 4" xfId="25943"/>
    <cellStyle name="Note 3 2 3 3 2 6 5" xfId="24604"/>
    <cellStyle name="Note 3 2 3 3 2 7" xfId="5161"/>
    <cellStyle name="Note 3 2 3 3 2 7 2" xfId="11051"/>
    <cellStyle name="Note 3 2 3 3 2 7 2 2" xfId="22990"/>
    <cellStyle name="Note 3 2 3 3 2 7 2 3" xfId="32042"/>
    <cellStyle name="Note 3 2 3 3 2 7 2 4" xfId="35940"/>
    <cellStyle name="Note 3 2 3 3 2 7 3" xfId="17100"/>
    <cellStyle name="Note 3 2 3 3 2 7 4" xfId="27462"/>
    <cellStyle name="Note 3 2 3 3 2 7 5" xfId="26124"/>
    <cellStyle name="Note 3 2 3 3 2 8" xfId="6841"/>
    <cellStyle name="Note 3 2 3 3 2 8 2" xfId="18780"/>
    <cellStyle name="Note 3 2 3 3 2 8 3" xfId="28872"/>
    <cellStyle name="Note 3 2 3 3 2 8 4" xfId="33828"/>
    <cellStyle name="Note 3 2 3 3 2 9" xfId="12722"/>
    <cellStyle name="Note 3 2 3 3 3" xfId="1701"/>
    <cellStyle name="Note 3 2 3 3 3 2" xfId="2302"/>
    <cellStyle name="Note 3 2 3 3 3 2 2" xfId="4778"/>
    <cellStyle name="Note 3 2 3 3 3 2 2 2" xfId="10668"/>
    <cellStyle name="Note 3 2 3 3 3 2 2 2 2" xfId="22607"/>
    <cellStyle name="Note 3 2 3 3 3 2 2 2 3" xfId="31659"/>
    <cellStyle name="Note 3 2 3 3 3 2 2 2 4" xfId="35557"/>
    <cellStyle name="Note 3 2 3 3 3 2 2 3" xfId="16717"/>
    <cellStyle name="Note 3 2 3 3 3 2 2 4" xfId="27079"/>
    <cellStyle name="Note 3 2 3 3 3 2 2 5" xfId="25977"/>
    <cellStyle name="Note 3 2 3 3 3 2 3" xfId="5882"/>
    <cellStyle name="Note 3 2 3 3 3 2 3 2" xfId="11772"/>
    <cellStyle name="Note 3 2 3 3 3 2 3 2 2" xfId="23711"/>
    <cellStyle name="Note 3 2 3 3 3 2 3 2 3" xfId="32763"/>
    <cellStyle name="Note 3 2 3 3 3 2 3 2 4" xfId="36661"/>
    <cellStyle name="Note 3 2 3 3 3 2 3 3" xfId="17821"/>
    <cellStyle name="Note 3 2 3 3 3 2 3 4" xfId="28183"/>
    <cellStyle name="Note 3 2 3 3 3 2 3 5" xfId="33373"/>
    <cellStyle name="Note 3 2 3 3 3 2 4" xfId="8192"/>
    <cellStyle name="Note 3 2 3 3 3 2 4 2" xfId="20131"/>
    <cellStyle name="Note 3 2 3 3 3 2 4 3" xfId="29837"/>
    <cellStyle name="Note 3 2 3 3 3 2 4 4" xfId="34381"/>
    <cellStyle name="Note 3 2 3 3 3 2 5" xfId="14241"/>
    <cellStyle name="Note 3 2 3 3 3 2 6" xfId="25259"/>
    <cellStyle name="Note 3 2 3 3 3 2 7" xfId="26318"/>
    <cellStyle name="Note 3 2 3 3 3 3" xfId="2549"/>
    <cellStyle name="Note 3 2 3 3 3 3 2" xfId="5025"/>
    <cellStyle name="Note 3 2 3 3 3 3 2 2" xfId="10915"/>
    <cellStyle name="Note 3 2 3 3 3 3 2 2 2" xfId="22854"/>
    <cellStyle name="Note 3 2 3 3 3 3 2 2 3" xfId="31906"/>
    <cellStyle name="Note 3 2 3 3 3 3 2 2 4" xfId="35804"/>
    <cellStyle name="Note 3 2 3 3 3 3 2 3" xfId="16964"/>
    <cellStyle name="Note 3 2 3 3 3 3 2 4" xfId="27326"/>
    <cellStyle name="Note 3 2 3 3 3 3 2 5" xfId="29066"/>
    <cellStyle name="Note 3 2 3 3 3 3 3" xfId="6129"/>
    <cellStyle name="Note 3 2 3 3 3 3 3 2" xfId="12019"/>
    <cellStyle name="Note 3 2 3 3 3 3 3 2 2" xfId="23958"/>
    <cellStyle name="Note 3 2 3 3 3 3 3 2 3" xfId="33010"/>
    <cellStyle name="Note 3 2 3 3 3 3 3 2 4" xfId="36908"/>
    <cellStyle name="Note 3 2 3 3 3 3 3 3" xfId="18068"/>
    <cellStyle name="Note 3 2 3 3 3 3 3 4" xfId="28430"/>
    <cellStyle name="Note 3 2 3 3 3 3 3 5" xfId="33620"/>
    <cellStyle name="Note 3 2 3 3 3 3 4" xfId="8439"/>
    <cellStyle name="Note 3 2 3 3 3 3 4 2" xfId="20378"/>
    <cellStyle name="Note 3 2 3 3 3 3 4 3" xfId="30084"/>
    <cellStyle name="Note 3 2 3 3 3 3 4 4" xfId="34628"/>
    <cellStyle name="Note 3 2 3 3 3 3 5" xfId="14488"/>
    <cellStyle name="Note 3 2 3 3 3 3 6" xfId="25506"/>
    <cellStyle name="Note 3 2 3 3 3 3 7" xfId="24627"/>
    <cellStyle name="Note 3 2 3 3 3 4" xfId="4177"/>
    <cellStyle name="Note 3 2 3 3 3 4 2" xfId="10067"/>
    <cellStyle name="Note 3 2 3 3 3 4 2 2" xfId="22006"/>
    <cellStyle name="Note 3 2 3 3 3 4 2 3" xfId="31066"/>
    <cellStyle name="Note 3 2 3 3 3 4 2 4" xfId="34964"/>
    <cellStyle name="Note 3 2 3 3 3 4 3" xfId="16116"/>
    <cellStyle name="Note 3 2 3 3 3 4 4" xfId="26486"/>
    <cellStyle name="Note 3 2 3 3 3 4 5" xfId="28757"/>
    <cellStyle name="Note 3 2 3 3 3 5" xfId="5289"/>
    <cellStyle name="Note 3 2 3 3 3 5 2" xfId="11179"/>
    <cellStyle name="Note 3 2 3 3 3 5 2 2" xfId="23118"/>
    <cellStyle name="Note 3 2 3 3 3 5 2 3" xfId="32170"/>
    <cellStyle name="Note 3 2 3 3 3 5 2 4" xfId="36068"/>
    <cellStyle name="Note 3 2 3 3 3 5 3" xfId="17228"/>
    <cellStyle name="Note 3 2 3 3 3 5 4" xfId="27590"/>
    <cellStyle name="Note 3 2 3 3 3 5 5" xfId="24143"/>
    <cellStyle name="Note 3 2 3 3 3 6" xfId="13640"/>
    <cellStyle name="Note 3 2 3 3 4" xfId="2163"/>
    <cellStyle name="Note 3 2 3 3 4 2" xfId="4639"/>
    <cellStyle name="Note 3 2 3 3 4 2 2" xfId="10529"/>
    <cellStyle name="Note 3 2 3 3 4 2 2 2" xfId="22468"/>
    <cellStyle name="Note 3 2 3 3 4 2 2 3" xfId="31520"/>
    <cellStyle name="Note 3 2 3 3 4 2 2 4" xfId="35418"/>
    <cellStyle name="Note 3 2 3 3 4 2 3" xfId="16578"/>
    <cellStyle name="Note 3 2 3 3 4 2 4" xfId="26940"/>
    <cellStyle name="Note 3 2 3 3 4 2 5" xfId="24398"/>
    <cellStyle name="Note 3 2 3 3 4 3" xfId="5743"/>
    <cellStyle name="Note 3 2 3 3 4 3 2" xfId="11633"/>
    <cellStyle name="Note 3 2 3 3 4 3 2 2" xfId="23572"/>
    <cellStyle name="Note 3 2 3 3 4 3 2 3" xfId="32624"/>
    <cellStyle name="Note 3 2 3 3 4 3 2 4" xfId="36522"/>
    <cellStyle name="Note 3 2 3 3 4 3 3" xfId="17682"/>
    <cellStyle name="Note 3 2 3 3 4 3 4" xfId="28044"/>
    <cellStyle name="Note 3 2 3 3 4 3 5" xfId="33234"/>
    <cellStyle name="Note 3 2 3 3 4 4" xfId="8053"/>
    <cellStyle name="Note 3 2 3 3 4 4 2" xfId="19992"/>
    <cellStyle name="Note 3 2 3 3 4 4 3" xfId="29698"/>
    <cellStyle name="Note 3 2 3 3 4 4 4" xfId="34242"/>
    <cellStyle name="Note 3 2 3 3 4 5" xfId="14102"/>
    <cellStyle name="Note 3 2 3 3 4 6" xfId="25120"/>
    <cellStyle name="Note 3 2 3 3 4 7" xfId="28708"/>
    <cellStyle name="Note 3 2 3 3 5" xfId="2389"/>
    <cellStyle name="Note 3 2 3 3 5 2" xfId="4865"/>
    <cellStyle name="Note 3 2 3 3 5 2 2" xfId="10755"/>
    <cellStyle name="Note 3 2 3 3 5 2 2 2" xfId="22694"/>
    <cellStyle name="Note 3 2 3 3 5 2 2 3" xfId="31746"/>
    <cellStyle name="Note 3 2 3 3 5 2 2 4" xfId="35644"/>
    <cellStyle name="Note 3 2 3 3 5 2 3" xfId="16804"/>
    <cellStyle name="Note 3 2 3 3 5 2 4" xfId="27166"/>
    <cellStyle name="Note 3 2 3 3 5 2 5" xfId="28541"/>
    <cellStyle name="Note 3 2 3 3 5 3" xfId="5969"/>
    <cellStyle name="Note 3 2 3 3 5 3 2" xfId="11859"/>
    <cellStyle name="Note 3 2 3 3 5 3 2 2" xfId="23798"/>
    <cellStyle name="Note 3 2 3 3 5 3 2 3" xfId="32850"/>
    <cellStyle name="Note 3 2 3 3 5 3 2 4" xfId="36748"/>
    <cellStyle name="Note 3 2 3 3 5 3 3" xfId="17908"/>
    <cellStyle name="Note 3 2 3 3 5 3 4" xfId="28270"/>
    <cellStyle name="Note 3 2 3 3 5 3 5" xfId="33460"/>
    <cellStyle name="Note 3 2 3 3 5 4" xfId="8279"/>
    <cellStyle name="Note 3 2 3 3 5 4 2" xfId="20218"/>
    <cellStyle name="Note 3 2 3 3 5 4 3" xfId="29924"/>
    <cellStyle name="Note 3 2 3 3 5 4 4" xfId="34468"/>
    <cellStyle name="Note 3 2 3 3 5 5" xfId="14328"/>
    <cellStyle name="Note 3 2 3 3 5 6" xfId="25346"/>
    <cellStyle name="Note 3 2 3 3 5 7" xfId="25582"/>
    <cellStyle name="Note 3 2 3 3 6" xfId="1779"/>
    <cellStyle name="Note 3 2 3 3 6 2" xfId="4255"/>
    <cellStyle name="Note 3 2 3 3 6 2 2" xfId="10145"/>
    <cellStyle name="Note 3 2 3 3 6 2 2 2" xfId="22084"/>
    <cellStyle name="Note 3 2 3 3 6 2 2 3" xfId="31137"/>
    <cellStyle name="Note 3 2 3 3 6 2 2 4" xfId="35035"/>
    <cellStyle name="Note 3 2 3 3 6 2 3" xfId="16194"/>
    <cellStyle name="Note 3 2 3 3 6 2 4" xfId="26557"/>
    <cellStyle name="Note 3 2 3 3 6 2 5" xfId="28915"/>
    <cellStyle name="Note 3 2 3 3 6 3" xfId="5360"/>
    <cellStyle name="Note 3 2 3 3 6 3 2" xfId="11250"/>
    <cellStyle name="Note 3 2 3 3 6 3 2 2" xfId="23189"/>
    <cellStyle name="Note 3 2 3 3 6 3 2 3" xfId="32241"/>
    <cellStyle name="Note 3 2 3 3 6 3 2 4" xfId="36139"/>
    <cellStyle name="Note 3 2 3 3 6 3 3" xfId="17299"/>
    <cellStyle name="Note 3 2 3 3 6 3 4" xfId="27661"/>
    <cellStyle name="Note 3 2 3 3 6 3 5" xfId="24442"/>
    <cellStyle name="Note 3 2 3 3 6 4" xfId="7669"/>
    <cellStyle name="Note 3 2 3 3 6 4 2" xfId="19608"/>
    <cellStyle name="Note 3 2 3 3 6 4 3" xfId="29315"/>
    <cellStyle name="Note 3 2 3 3 6 4 4" xfId="33859"/>
    <cellStyle name="Note 3 2 3 3 6 5" xfId="13718"/>
    <cellStyle name="Note 3 2 3 3 6 6" xfId="24737"/>
    <cellStyle name="Note 3 2 3 3 6 7" xfId="24062"/>
    <cellStyle name="Note 3 2 3 3 7" xfId="2853"/>
    <cellStyle name="Note 3 2 3 3 7 2" xfId="8743"/>
    <cellStyle name="Note 3 2 3 3 7 2 2" xfId="20682"/>
    <cellStyle name="Note 3 2 3 3 7 2 3" xfId="30283"/>
    <cellStyle name="Note 3 2 3 3 7 2 4" xfId="34757"/>
    <cellStyle name="Note 3 2 3 3 7 3" xfId="14792"/>
    <cellStyle name="Note 3 2 3 3 7 4" xfId="25703"/>
    <cellStyle name="Note 3 2 3 3 7 5" xfId="26271"/>
    <cellStyle name="Note 3 2 3 3 8" xfId="6435"/>
    <cellStyle name="Note 3 2 3 3 8 2" xfId="18374"/>
    <cellStyle name="Note 3 2 3 3 8 3" xfId="28629"/>
    <cellStyle name="Note 3 2 3 3 8 4" xfId="33749"/>
    <cellStyle name="Note 3 2 3 4" xfId="632"/>
    <cellStyle name="Note 3 2 3 4 10" xfId="24208"/>
    <cellStyle name="Note 3 2 3 4 11" xfId="29311"/>
    <cellStyle name="Note 3 2 3 4 2" xfId="1703"/>
    <cellStyle name="Note 3 2 3 4 2 2" xfId="2304"/>
    <cellStyle name="Note 3 2 3 4 2 2 2" xfId="4780"/>
    <cellStyle name="Note 3 2 3 4 2 2 2 2" xfId="10670"/>
    <cellStyle name="Note 3 2 3 4 2 2 2 2 2" xfId="22609"/>
    <cellStyle name="Note 3 2 3 4 2 2 2 2 3" xfId="31661"/>
    <cellStyle name="Note 3 2 3 4 2 2 2 2 4" xfId="35559"/>
    <cellStyle name="Note 3 2 3 4 2 2 2 3" xfId="16719"/>
    <cellStyle name="Note 3 2 3 4 2 2 2 4" xfId="27081"/>
    <cellStyle name="Note 3 2 3 4 2 2 2 5" xfId="30748"/>
    <cellStyle name="Note 3 2 3 4 2 2 3" xfId="5884"/>
    <cellStyle name="Note 3 2 3 4 2 2 3 2" xfId="11774"/>
    <cellStyle name="Note 3 2 3 4 2 2 3 2 2" xfId="23713"/>
    <cellStyle name="Note 3 2 3 4 2 2 3 2 3" xfId="32765"/>
    <cellStyle name="Note 3 2 3 4 2 2 3 2 4" xfId="36663"/>
    <cellStyle name="Note 3 2 3 4 2 2 3 3" xfId="17823"/>
    <cellStyle name="Note 3 2 3 4 2 2 3 4" xfId="28185"/>
    <cellStyle name="Note 3 2 3 4 2 2 3 5" xfId="33375"/>
    <cellStyle name="Note 3 2 3 4 2 2 4" xfId="8194"/>
    <cellStyle name="Note 3 2 3 4 2 2 4 2" xfId="20133"/>
    <cellStyle name="Note 3 2 3 4 2 2 4 3" xfId="29839"/>
    <cellStyle name="Note 3 2 3 4 2 2 4 4" xfId="34383"/>
    <cellStyle name="Note 3 2 3 4 2 2 5" xfId="14243"/>
    <cellStyle name="Note 3 2 3 4 2 2 6" xfId="25261"/>
    <cellStyle name="Note 3 2 3 4 2 2 7" xfId="24319"/>
    <cellStyle name="Note 3 2 3 4 2 3" xfId="2551"/>
    <cellStyle name="Note 3 2 3 4 2 3 2" xfId="5027"/>
    <cellStyle name="Note 3 2 3 4 2 3 2 2" xfId="10917"/>
    <cellStyle name="Note 3 2 3 4 2 3 2 2 2" xfId="22856"/>
    <cellStyle name="Note 3 2 3 4 2 3 2 2 3" xfId="31908"/>
    <cellStyle name="Note 3 2 3 4 2 3 2 2 4" xfId="35806"/>
    <cellStyle name="Note 3 2 3 4 2 3 2 3" xfId="16966"/>
    <cellStyle name="Note 3 2 3 4 2 3 2 4" xfId="27328"/>
    <cellStyle name="Note 3 2 3 4 2 3 2 5" xfId="26138"/>
    <cellStyle name="Note 3 2 3 4 2 3 3" xfId="6131"/>
    <cellStyle name="Note 3 2 3 4 2 3 3 2" xfId="12021"/>
    <cellStyle name="Note 3 2 3 4 2 3 3 2 2" xfId="23960"/>
    <cellStyle name="Note 3 2 3 4 2 3 3 2 3" xfId="33012"/>
    <cellStyle name="Note 3 2 3 4 2 3 3 2 4" xfId="36910"/>
    <cellStyle name="Note 3 2 3 4 2 3 3 3" xfId="18070"/>
    <cellStyle name="Note 3 2 3 4 2 3 3 4" xfId="28432"/>
    <cellStyle name="Note 3 2 3 4 2 3 3 5" xfId="33622"/>
    <cellStyle name="Note 3 2 3 4 2 3 4" xfId="8441"/>
    <cellStyle name="Note 3 2 3 4 2 3 4 2" xfId="20380"/>
    <cellStyle name="Note 3 2 3 4 2 3 4 3" xfId="30086"/>
    <cellStyle name="Note 3 2 3 4 2 3 4 4" xfId="34630"/>
    <cellStyle name="Note 3 2 3 4 2 3 5" xfId="14490"/>
    <cellStyle name="Note 3 2 3 4 2 3 6" xfId="25508"/>
    <cellStyle name="Note 3 2 3 4 2 3 7" xfId="30430"/>
    <cellStyle name="Note 3 2 3 4 2 4" xfId="4179"/>
    <cellStyle name="Note 3 2 3 4 2 4 2" xfId="10069"/>
    <cellStyle name="Note 3 2 3 4 2 4 2 2" xfId="22008"/>
    <cellStyle name="Note 3 2 3 4 2 4 2 3" xfId="31068"/>
    <cellStyle name="Note 3 2 3 4 2 4 2 4" xfId="34966"/>
    <cellStyle name="Note 3 2 3 4 2 4 3" xfId="16118"/>
    <cellStyle name="Note 3 2 3 4 2 4 4" xfId="26488"/>
    <cellStyle name="Note 3 2 3 4 2 4 5" xfId="25828"/>
    <cellStyle name="Note 3 2 3 4 2 5" xfId="5291"/>
    <cellStyle name="Note 3 2 3 4 2 5 2" xfId="11181"/>
    <cellStyle name="Note 3 2 3 4 2 5 2 2" xfId="23120"/>
    <cellStyle name="Note 3 2 3 4 2 5 2 3" xfId="32172"/>
    <cellStyle name="Note 3 2 3 4 2 5 2 4" xfId="36070"/>
    <cellStyle name="Note 3 2 3 4 2 5 3" xfId="17230"/>
    <cellStyle name="Note 3 2 3 4 2 5 4" xfId="27592"/>
    <cellStyle name="Note 3 2 3 4 2 5 5" xfId="30370"/>
    <cellStyle name="Note 3 2 3 4 2 6" xfId="13642"/>
    <cellStyle name="Note 3 2 3 4 3" xfId="1925"/>
    <cellStyle name="Note 3 2 3 4 3 2" xfId="4401"/>
    <cellStyle name="Note 3 2 3 4 3 2 2" xfId="10291"/>
    <cellStyle name="Note 3 2 3 4 3 2 2 2" xfId="22230"/>
    <cellStyle name="Note 3 2 3 4 3 2 2 3" xfId="31283"/>
    <cellStyle name="Note 3 2 3 4 3 2 2 4" xfId="35181"/>
    <cellStyle name="Note 3 2 3 4 3 2 3" xfId="16340"/>
    <cellStyle name="Note 3 2 3 4 3 2 4" xfId="26703"/>
    <cellStyle name="Note 3 2 3 4 3 2 5" xfId="30794"/>
    <cellStyle name="Note 3 2 3 4 3 3" xfId="5506"/>
    <cellStyle name="Note 3 2 3 4 3 3 2" xfId="11396"/>
    <cellStyle name="Note 3 2 3 4 3 3 2 2" xfId="23335"/>
    <cellStyle name="Note 3 2 3 4 3 3 2 3" xfId="32387"/>
    <cellStyle name="Note 3 2 3 4 3 3 2 4" xfId="36285"/>
    <cellStyle name="Note 3 2 3 4 3 3 3" xfId="17445"/>
    <cellStyle name="Note 3 2 3 4 3 3 4" xfId="27807"/>
    <cellStyle name="Note 3 2 3 4 3 3 5" xfId="25854"/>
    <cellStyle name="Note 3 2 3 4 3 4" xfId="7815"/>
    <cellStyle name="Note 3 2 3 4 3 4 2" xfId="19754"/>
    <cellStyle name="Note 3 2 3 4 3 4 3" xfId="29461"/>
    <cellStyle name="Note 3 2 3 4 3 4 4" xfId="34005"/>
    <cellStyle name="Note 3 2 3 4 3 5" xfId="13864"/>
    <cellStyle name="Note 3 2 3 4 3 6" xfId="24883"/>
    <cellStyle name="Note 3 2 3 4 3 7" xfId="24198"/>
    <cellStyle name="Note 3 2 3 4 4" xfId="1853"/>
    <cellStyle name="Note 3 2 3 4 4 2" xfId="4329"/>
    <cellStyle name="Note 3 2 3 4 4 2 2" xfId="10219"/>
    <cellStyle name="Note 3 2 3 4 4 2 2 2" xfId="22158"/>
    <cellStyle name="Note 3 2 3 4 4 2 2 3" xfId="31211"/>
    <cellStyle name="Note 3 2 3 4 4 2 2 4" xfId="35109"/>
    <cellStyle name="Note 3 2 3 4 4 2 3" xfId="16268"/>
    <cellStyle name="Note 3 2 3 4 4 2 4" xfId="26631"/>
    <cellStyle name="Note 3 2 3 4 4 2 5" xfId="29152"/>
    <cellStyle name="Note 3 2 3 4 4 3" xfId="5434"/>
    <cellStyle name="Note 3 2 3 4 4 3 2" xfId="11324"/>
    <cellStyle name="Note 3 2 3 4 4 3 2 2" xfId="23263"/>
    <cellStyle name="Note 3 2 3 4 4 3 2 3" xfId="32315"/>
    <cellStyle name="Note 3 2 3 4 4 3 2 4" xfId="36213"/>
    <cellStyle name="Note 3 2 3 4 4 3 3" xfId="17373"/>
    <cellStyle name="Note 3 2 3 4 4 3 4" xfId="27735"/>
    <cellStyle name="Note 3 2 3 4 4 3 5" xfId="28511"/>
    <cellStyle name="Note 3 2 3 4 4 4" xfId="7743"/>
    <cellStyle name="Note 3 2 3 4 4 4 2" xfId="19682"/>
    <cellStyle name="Note 3 2 3 4 4 4 3" xfId="29389"/>
    <cellStyle name="Note 3 2 3 4 4 4 4" xfId="33933"/>
    <cellStyle name="Note 3 2 3 4 4 5" xfId="13792"/>
    <cellStyle name="Note 3 2 3 4 4 6" xfId="24811"/>
    <cellStyle name="Note 3 2 3 4 4 7" xfId="24717"/>
    <cellStyle name="Note 3 2 3 4 5" xfId="1930"/>
    <cellStyle name="Note 3 2 3 4 5 2" xfId="4406"/>
    <cellStyle name="Note 3 2 3 4 5 2 2" xfId="10296"/>
    <cellStyle name="Note 3 2 3 4 5 2 2 2" xfId="22235"/>
    <cellStyle name="Note 3 2 3 4 5 2 2 3" xfId="31288"/>
    <cellStyle name="Note 3 2 3 4 5 2 2 4" xfId="35186"/>
    <cellStyle name="Note 3 2 3 4 5 2 3" xfId="16345"/>
    <cellStyle name="Note 3 2 3 4 5 2 4" xfId="26708"/>
    <cellStyle name="Note 3 2 3 4 5 2 5" xfId="28565"/>
    <cellStyle name="Note 3 2 3 4 5 3" xfId="5511"/>
    <cellStyle name="Note 3 2 3 4 5 3 2" xfId="11401"/>
    <cellStyle name="Note 3 2 3 4 5 3 2 2" xfId="23340"/>
    <cellStyle name="Note 3 2 3 4 5 3 2 3" xfId="32392"/>
    <cellStyle name="Note 3 2 3 4 5 3 2 4" xfId="36290"/>
    <cellStyle name="Note 3 2 3 4 5 3 3" xfId="17450"/>
    <cellStyle name="Note 3 2 3 4 5 3 4" xfId="27812"/>
    <cellStyle name="Note 3 2 3 4 5 3 5" xfId="24199"/>
    <cellStyle name="Note 3 2 3 4 5 4" xfId="7820"/>
    <cellStyle name="Note 3 2 3 4 5 4 2" xfId="19759"/>
    <cellStyle name="Note 3 2 3 4 5 4 3" xfId="29466"/>
    <cellStyle name="Note 3 2 3 4 5 4 4" xfId="34010"/>
    <cellStyle name="Note 3 2 3 4 5 5" xfId="13869"/>
    <cellStyle name="Note 3 2 3 4 5 6" xfId="24888"/>
    <cellStyle name="Note 3 2 3 4 5 7" xfId="30940"/>
    <cellStyle name="Note 3 2 3 4 6" xfId="3109"/>
    <cellStyle name="Note 3 2 3 4 6 2" xfId="8999"/>
    <cellStyle name="Note 3 2 3 4 6 2 2" xfId="20938"/>
    <cellStyle name="Note 3 2 3 4 6 2 3" xfId="30443"/>
    <cellStyle name="Note 3 2 3 4 6 2 4" xfId="34788"/>
    <cellStyle name="Note 3 2 3 4 6 3" xfId="15048"/>
    <cellStyle name="Note 3 2 3 4 6 4" xfId="25863"/>
    <cellStyle name="Note 3 2 3 4 6 5" xfId="24129"/>
    <cellStyle name="Note 3 2 3 4 7" xfId="5113"/>
    <cellStyle name="Note 3 2 3 4 7 2" xfId="11003"/>
    <cellStyle name="Note 3 2 3 4 7 2 2" xfId="22942"/>
    <cellStyle name="Note 3 2 3 4 7 2 3" xfId="31994"/>
    <cellStyle name="Note 3 2 3 4 7 2 4" xfId="35892"/>
    <cellStyle name="Note 3 2 3 4 7 3" xfId="17052"/>
    <cellStyle name="Note 3 2 3 4 7 4" xfId="27414"/>
    <cellStyle name="Note 3 2 3 4 7 5" xfId="26130"/>
    <cellStyle name="Note 3 2 3 4 8" xfId="6691"/>
    <cellStyle name="Note 3 2 3 4 8 2" xfId="18630"/>
    <cellStyle name="Note 3 2 3 4 8 3" xfId="28792"/>
    <cellStyle name="Note 3 2 3 4 8 4" xfId="33780"/>
    <cellStyle name="Note 3 2 3 4 9" xfId="12572"/>
    <cellStyle name="Note 3 2 3 5" xfId="952"/>
    <cellStyle name="Note 3 2 3 5 10" xfId="24403"/>
    <cellStyle name="Note 3 2 3 5 11" xfId="28509"/>
    <cellStyle name="Note 3 2 3 5 2" xfId="1704"/>
    <cellStyle name="Note 3 2 3 5 2 2" xfId="2305"/>
    <cellStyle name="Note 3 2 3 5 2 2 2" xfId="4781"/>
    <cellStyle name="Note 3 2 3 5 2 2 2 2" xfId="10671"/>
    <cellStyle name="Note 3 2 3 5 2 2 2 2 2" xfId="22610"/>
    <cellStyle name="Note 3 2 3 5 2 2 2 2 3" xfId="31662"/>
    <cellStyle name="Note 3 2 3 5 2 2 2 2 4" xfId="35560"/>
    <cellStyle name="Note 3 2 3 5 2 2 2 3" xfId="16720"/>
    <cellStyle name="Note 3 2 3 5 2 2 2 4" xfId="27082"/>
    <cellStyle name="Note 3 2 3 5 2 2 2 5" xfId="26171"/>
    <cellStyle name="Note 3 2 3 5 2 2 3" xfId="5885"/>
    <cellStyle name="Note 3 2 3 5 2 2 3 2" xfId="11775"/>
    <cellStyle name="Note 3 2 3 5 2 2 3 2 2" xfId="23714"/>
    <cellStyle name="Note 3 2 3 5 2 2 3 2 3" xfId="32766"/>
    <cellStyle name="Note 3 2 3 5 2 2 3 2 4" xfId="36664"/>
    <cellStyle name="Note 3 2 3 5 2 2 3 3" xfId="17824"/>
    <cellStyle name="Note 3 2 3 5 2 2 3 4" xfId="28186"/>
    <cellStyle name="Note 3 2 3 5 2 2 3 5" xfId="33376"/>
    <cellStyle name="Note 3 2 3 5 2 2 4" xfId="8195"/>
    <cellStyle name="Note 3 2 3 5 2 2 4 2" xfId="20134"/>
    <cellStyle name="Note 3 2 3 5 2 2 4 3" xfId="29840"/>
    <cellStyle name="Note 3 2 3 5 2 2 4 4" xfId="34384"/>
    <cellStyle name="Note 3 2 3 5 2 2 5" xfId="14244"/>
    <cellStyle name="Note 3 2 3 5 2 2 6" xfId="25262"/>
    <cellStyle name="Note 3 2 3 5 2 2 7" xfId="24070"/>
    <cellStyle name="Note 3 2 3 5 2 3" xfId="2552"/>
    <cellStyle name="Note 3 2 3 5 2 3 2" xfId="5028"/>
    <cellStyle name="Note 3 2 3 5 2 3 2 2" xfId="10918"/>
    <cellStyle name="Note 3 2 3 5 2 3 2 2 2" xfId="22857"/>
    <cellStyle name="Note 3 2 3 5 2 3 2 2 3" xfId="31909"/>
    <cellStyle name="Note 3 2 3 5 2 3 2 2 4" xfId="35807"/>
    <cellStyle name="Note 3 2 3 5 2 3 2 3" xfId="16967"/>
    <cellStyle name="Note 3 2 3 5 2 3 2 4" xfId="27329"/>
    <cellStyle name="Note 3 2 3 5 2 3 2 5" xfId="24485"/>
    <cellStyle name="Note 3 2 3 5 2 3 3" xfId="6132"/>
    <cellStyle name="Note 3 2 3 5 2 3 3 2" xfId="12022"/>
    <cellStyle name="Note 3 2 3 5 2 3 3 2 2" xfId="23961"/>
    <cellStyle name="Note 3 2 3 5 2 3 3 2 3" xfId="33013"/>
    <cellStyle name="Note 3 2 3 5 2 3 3 2 4" xfId="36911"/>
    <cellStyle name="Note 3 2 3 5 2 3 3 3" xfId="18071"/>
    <cellStyle name="Note 3 2 3 5 2 3 3 4" xfId="28433"/>
    <cellStyle name="Note 3 2 3 5 2 3 3 5" xfId="33623"/>
    <cellStyle name="Note 3 2 3 5 2 3 4" xfId="8442"/>
    <cellStyle name="Note 3 2 3 5 2 3 4 2" xfId="20381"/>
    <cellStyle name="Note 3 2 3 5 2 3 4 3" xfId="30087"/>
    <cellStyle name="Note 3 2 3 5 2 3 4 4" xfId="34631"/>
    <cellStyle name="Note 3 2 3 5 2 3 5" xfId="14491"/>
    <cellStyle name="Note 3 2 3 5 2 3 6" xfId="25509"/>
    <cellStyle name="Note 3 2 3 5 2 3 7" xfId="25849"/>
    <cellStyle name="Note 3 2 3 5 2 4" xfId="4180"/>
    <cellStyle name="Note 3 2 3 5 2 4 2" xfId="10070"/>
    <cellStyle name="Note 3 2 3 5 2 4 2 2" xfId="22009"/>
    <cellStyle name="Note 3 2 3 5 2 4 2 3" xfId="31069"/>
    <cellStyle name="Note 3 2 3 5 2 4 2 4" xfId="34967"/>
    <cellStyle name="Note 3 2 3 5 2 4 3" xfId="16119"/>
    <cellStyle name="Note 3 2 3 5 2 4 4" xfId="26489"/>
    <cellStyle name="Note 3 2 3 5 2 4 5" xfId="29171"/>
    <cellStyle name="Note 3 2 3 5 2 5" xfId="5292"/>
    <cellStyle name="Note 3 2 3 5 2 5 2" xfId="11182"/>
    <cellStyle name="Note 3 2 3 5 2 5 2 2" xfId="23121"/>
    <cellStyle name="Note 3 2 3 5 2 5 2 3" xfId="32173"/>
    <cellStyle name="Note 3 2 3 5 2 5 2 4" xfId="36071"/>
    <cellStyle name="Note 3 2 3 5 2 5 3" xfId="17231"/>
    <cellStyle name="Note 3 2 3 5 2 5 4" xfId="27593"/>
    <cellStyle name="Note 3 2 3 5 2 5 5" xfId="25790"/>
    <cellStyle name="Note 3 2 3 5 2 6" xfId="13643"/>
    <cellStyle name="Note 3 2 3 5 3" xfId="2044"/>
    <cellStyle name="Note 3 2 3 5 3 2" xfId="4520"/>
    <cellStyle name="Note 3 2 3 5 3 2 2" xfId="10410"/>
    <cellStyle name="Note 3 2 3 5 3 2 2 2" xfId="22349"/>
    <cellStyle name="Note 3 2 3 5 3 2 2 3" xfId="31402"/>
    <cellStyle name="Note 3 2 3 5 3 2 2 4" xfId="35300"/>
    <cellStyle name="Note 3 2 3 5 3 2 3" xfId="16459"/>
    <cellStyle name="Note 3 2 3 5 3 2 4" xfId="26822"/>
    <cellStyle name="Note 3 2 3 5 3 2 5" xfId="29127"/>
    <cellStyle name="Note 3 2 3 5 3 3" xfId="5625"/>
    <cellStyle name="Note 3 2 3 5 3 3 2" xfId="11515"/>
    <cellStyle name="Note 3 2 3 5 3 3 2 2" xfId="23454"/>
    <cellStyle name="Note 3 2 3 5 3 3 2 3" xfId="32506"/>
    <cellStyle name="Note 3 2 3 5 3 3 2 4" xfId="36404"/>
    <cellStyle name="Note 3 2 3 5 3 3 3" xfId="17564"/>
    <cellStyle name="Note 3 2 3 5 3 3 4" xfId="27926"/>
    <cellStyle name="Note 3 2 3 5 3 3 5" xfId="33116"/>
    <cellStyle name="Note 3 2 3 5 3 4" xfId="7934"/>
    <cellStyle name="Note 3 2 3 5 3 4 2" xfId="19873"/>
    <cellStyle name="Note 3 2 3 5 3 4 3" xfId="29580"/>
    <cellStyle name="Note 3 2 3 5 3 4 4" xfId="34124"/>
    <cellStyle name="Note 3 2 3 5 3 5" xfId="13983"/>
    <cellStyle name="Note 3 2 3 5 3 6" xfId="25002"/>
    <cellStyle name="Note 3 2 3 5 3 7" xfId="28917"/>
    <cellStyle name="Note 3 2 3 5 4" xfId="2129"/>
    <cellStyle name="Note 3 2 3 5 4 2" xfId="4605"/>
    <cellStyle name="Note 3 2 3 5 4 2 2" xfId="10495"/>
    <cellStyle name="Note 3 2 3 5 4 2 2 2" xfId="22434"/>
    <cellStyle name="Note 3 2 3 5 4 2 2 3" xfId="31486"/>
    <cellStyle name="Note 3 2 3 5 4 2 2 4" xfId="35384"/>
    <cellStyle name="Note 3 2 3 5 4 2 3" xfId="16544"/>
    <cellStyle name="Note 3 2 3 5 4 2 4" xfId="26906"/>
    <cellStyle name="Note 3 2 3 5 4 2 5" xfId="30768"/>
    <cellStyle name="Note 3 2 3 5 4 3" xfId="5709"/>
    <cellStyle name="Note 3 2 3 5 4 3 2" xfId="11599"/>
    <cellStyle name="Note 3 2 3 5 4 3 2 2" xfId="23538"/>
    <cellStyle name="Note 3 2 3 5 4 3 2 3" xfId="32590"/>
    <cellStyle name="Note 3 2 3 5 4 3 2 4" xfId="36488"/>
    <cellStyle name="Note 3 2 3 5 4 3 3" xfId="17648"/>
    <cellStyle name="Note 3 2 3 5 4 3 4" xfId="28010"/>
    <cellStyle name="Note 3 2 3 5 4 3 5" xfId="33200"/>
    <cellStyle name="Note 3 2 3 5 4 4" xfId="8019"/>
    <cellStyle name="Note 3 2 3 5 4 4 2" xfId="19958"/>
    <cellStyle name="Note 3 2 3 5 4 4 3" xfId="29664"/>
    <cellStyle name="Note 3 2 3 5 4 4 4" xfId="34208"/>
    <cellStyle name="Note 3 2 3 5 4 5" xfId="14068"/>
    <cellStyle name="Note 3 2 3 5 4 6" xfId="25086"/>
    <cellStyle name="Note 3 2 3 5 4 7" xfId="24393"/>
    <cellStyle name="Note 3 2 3 5 5" xfId="2107"/>
    <cellStyle name="Note 3 2 3 5 5 2" xfId="4583"/>
    <cellStyle name="Note 3 2 3 5 5 2 2" xfId="10473"/>
    <cellStyle name="Note 3 2 3 5 5 2 2 2" xfId="22412"/>
    <cellStyle name="Note 3 2 3 5 5 2 2 3" xfId="31464"/>
    <cellStyle name="Note 3 2 3 5 5 2 2 4" xfId="35362"/>
    <cellStyle name="Note 3 2 3 5 5 2 3" xfId="16522"/>
    <cellStyle name="Note 3 2 3 5 5 2 4" xfId="26884"/>
    <cellStyle name="Note 3 2 3 5 5 2 5" xfId="29122"/>
    <cellStyle name="Note 3 2 3 5 5 3" xfId="5687"/>
    <cellStyle name="Note 3 2 3 5 5 3 2" xfId="11577"/>
    <cellStyle name="Note 3 2 3 5 5 3 2 2" xfId="23516"/>
    <cellStyle name="Note 3 2 3 5 5 3 2 3" xfId="32568"/>
    <cellStyle name="Note 3 2 3 5 5 3 2 4" xfId="36466"/>
    <cellStyle name="Note 3 2 3 5 5 3 3" xfId="17626"/>
    <cellStyle name="Note 3 2 3 5 5 3 4" xfId="27988"/>
    <cellStyle name="Note 3 2 3 5 5 3 5" xfId="33178"/>
    <cellStyle name="Note 3 2 3 5 5 4" xfId="7997"/>
    <cellStyle name="Note 3 2 3 5 5 4 2" xfId="19936"/>
    <cellStyle name="Note 3 2 3 5 5 4 3" xfId="29642"/>
    <cellStyle name="Note 3 2 3 5 5 4 4" xfId="34186"/>
    <cellStyle name="Note 3 2 3 5 5 5" xfId="14046"/>
    <cellStyle name="Note 3 2 3 5 5 6" xfId="25064"/>
    <cellStyle name="Note 3 2 3 5 5 7" xfId="26054"/>
    <cellStyle name="Note 3 2 3 5 6" xfId="3429"/>
    <cellStyle name="Note 3 2 3 5 6 2" xfId="9319"/>
    <cellStyle name="Note 3 2 3 5 6 2 2" xfId="21258"/>
    <cellStyle name="Note 3 2 3 5 6 2 3" xfId="30633"/>
    <cellStyle name="Note 3 2 3 5 6 2 4" xfId="34853"/>
    <cellStyle name="Note 3 2 3 5 6 3" xfId="15368"/>
    <cellStyle name="Note 3 2 3 5 6 4" xfId="26056"/>
    <cellStyle name="Note 3 2 3 5 6 5" xfId="29183"/>
    <cellStyle name="Note 3 2 3 5 7" xfId="5178"/>
    <cellStyle name="Note 3 2 3 5 7 2" xfId="11068"/>
    <cellStyle name="Note 3 2 3 5 7 2 2" xfId="23007"/>
    <cellStyle name="Note 3 2 3 5 7 2 3" xfId="32059"/>
    <cellStyle name="Note 3 2 3 5 7 2 4" xfId="35957"/>
    <cellStyle name="Note 3 2 3 5 7 3" xfId="17117"/>
    <cellStyle name="Note 3 2 3 5 7 4" xfId="27479"/>
    <cellStyle name="Note 3 2 3 5 7 5" xfId="24355"/>
    <cellStyle name="Note 3 2 3 5 8" xfId="7011"/>
    <cellStyle name="Note 3 2 3 5 8 2" xfId="18950"/>
    <cellStyle name="Note 3 2 3 5 8 3" xfId="28984"/>
    <cellStyle name="Note 3 2 3 5 8 4" xfId="33845"/>
    <cellStyle name="Note 3 2 3 5 9" xfId="12892"/>
    <cellStyle name="Note 3 2 3 6" xfId="1698"/>
    <cellStyle name="Note 3 2 3 6 2" xfId="2299"/>
    <cellStyle name="Note 3 2 3 6 2 2" xfId="4775"/>
    <cellStyle name="Note 3 2 3 6 2 2 2" xfId="10665"/>
    <cellStyle name="Note 3 2 3 6 2 2 2 2" xfId="22604"/>
    <cellStyle name="Note 3 2 3 6 2 2 2 3" xfId="31656"/>
    <cellStyle name="Note 3 2 3 6 2 2 2 4" xfId="35554"/>
    <cellStyle name="Note 3 2 3 6 2 2 3" xfId="16714"/>
    <cellStyle name="Note 3 2 3 6 2 2 4" xfId="27076"/>
    <cellStyle name="Note 3 2 3 6 2 2 5" xfId="24517"/>
    <cellStyle name="Note 3 2 3 6 2 3" xfId="5879"/>
    <cellStyle name="Note 3 2 3 6 2 3 2" xfId="11769"/>
    <cellStyle name="Note 3 2 3 6 2 3 2 2" xfId="23708"/>
    <cellStyle name="Note 3 2 3 6 2 3 2 3" xfId="32760"/>
    <cellStyle name="Note 3 2 3 6 2 3 2 4" xfId="36658"/>
    <cellStyle name="Note 3 2 3 6 2 3 3" xfId="17818"/>
    <cellStyle name="Note 3 2 3 6 2 3 4" xfId="28180"/>
    <cellStyle name="Note 3 2 3 6 2 3 5" xfId="33370"/>
    <cellStyle name="Note 3 2 3 6 2 4" xfId="8189"/>
    <cellStyle name="Note 3 2 3 6 2 4 2" xfId="20128"/>
    <cellStyle name="Note 3 2 3 6 2 4 3" xfId="29834"/>
    <cellStyle name="Note 3 2 3 6 2 4 4" xfId="34378"/>
    <cellStyle name="Note 3 2 3 6 2 5" xfId="14238"/>
    <cellStyle name="Note 3 2 3 6 2 6" xfId="25256"/>
    <cellStyle name="Note 3 2 3 6 2 7" xfId="25972"/>
    <cellStyle name="Note 3 2 3 6 3" xfId="2546"/>
    <cellStyle name="Note 3 2 3 6 3 2" xfId="5022"/>
    <cellStyle name="Note 3 2 3 6 3 2 2" xfId="10912"/>
    <cellStyle name="Note 3 2 3 6 3 2 2 2" xfId="22851"/>
    <cellStyle name="Note 3 2 3 6 3 2 2 3" xfId="31903"/>
    <cellStyle name="Note 3 2 3 6 3 2 2 4" xfId="35801"/>
    <cellStyle name="Note 3 2 3 6 3 2 3" xfId="16961"/>
    <cellStyle name="Note 3 2 3 6 3 2 4" xfId="27323"/>
    <cellStyle name="Note 3 2 3 6 3 2 5" xfId="28687"/>
    <cellStyle name="Note 3 2 3 6 3 3" xfId="6126"/>
    <cellStyle name="Note 3 2 3 6 3 3 2" xfId="12016"/>
    <cellStyle name="Note 3 2 3 6 3 3 2 2" xfId="23955"/>
    <cellStyle name="Note 3 2 3 6 3 3 2 3" xfId="33007"/>
    <cellStyle name="Note 3 2 3 6 3 3 2 4" xfId="36905"/>
    <cellStyle name="Note 3 2 3 6 3 3 3" xfId="18065"/>
    <cellStyle name="Note 3 2 3 6 3 3 4" xfId="28427"/>
    <cellStyle name="Note 3 2 3 6 3 3 5" xfId="33617"/>
    <cellStyle name="Note 3 2 3 6 3 4" xfId="8436"/>
    <cellStyle name="Note 3 2 3 6 3 4 2" xfId="20375"/>
    <cellStyle name="Note 3 2 3 6 3 4 3" xfId="30081"/>
    <cellStyle name="Note 3 2 3 6 3 4 4" xfId="34625"/>
    <cellStyle name="Note 3 2 3 6 3 5" xfId="14485"/>
    <cellStyle name="Note 3 2 3 6 3 6" xfId="25503"/>
    <cellStyle name="Note 3 2 3 6 3 7" xfId="29206"/>
    <cellStyle name="Note 3 2 3 6 4" xfId="4174"/>
    <cellStyle name="Note 3 2 3 6 4 2" xfId="10064"/>
    <cellStyle name="Note 3 2 3 6 4 2 2" xfId="22003"/>
    <cellStyle name="Note 3 2 3 6 4 2 3" xfId="31063"/>
    <cellStyle name="Note 3 2 3 6 4 2 4" xfId="34961"/>
    <cellStyle name="Note 3 2 3 6 4 3" xfId="16113"/>
    <cellStyle name="Note 3 2 3 6 4 4" xfId="26483"/>
    <cellStyle name="Note 3 2 3 6 4 5" xfId="30808"/>
    <cellStyle name="Note 3 2 3 6 5" xfId="5286"/>
    <cellStyle name="Note 3 2 3 6 5 2" xfId="11176"/>
    <cellStyle name="Note 3 2 3 6 5 2 2" xfId="23115"/>
    <cellStyle name="Note 3 2 3 6 5 2 3" xfId="32167"/>
    <cellStyle name="Note 3 2 3 6 5 2 4" xfId="36065"/>
    <cellStyle name="Note 3 2 3 6 5 3" xfId="17225"/>
    <cellStyle name="Note 3 2 3 6 5 4" xfId="27587"/>
    <cellStyle name="Note 3 2 3 6 5 5" xfId="26108"/>
    <cellStyle name="Note 3 2 3 6 6" xfId="13637"/>
    <cellStyle name="Note 3 2 3 7" xfId="1882"/>
    <cellStyle name="Note 3 2 3 7 2" xfId="4358"/>
    <cellStyle name="Note 3 2 3 7 2 2" xfId="10248"/>
    <cellStyle name="Note 3 2 3 7 2 2 2" xfId="22187"/>
    <cellStyle name="Note 3 2 3 7 2 2 3" xfId="31240"/>
    <cellStyle name="Note 3 2 3 7 2 2 4" xfId="35138"/>
    <cellStyle name="Note 3 2 3 7 2 3" xfId="16297"/>
    <cellStyle name="Note 3 2 3 7 2 4" xfId="26660"/>
    <cellStyle name="Note 3 2 3 7 2 5" xfId="28714"/>
    <cellStyle name="Note 3 2 3 7 3" xfId="5463"/>
    <cellStyle name="Note 3 2 3 7 3 2" xfId="11353"/>
    <cellStyle name="Note 3 2 3 7 3 2 2" xfId="23292"/>
    <cellStyle name="Note 3 2 3 7 3 2 3" xfId="32344"/>
    <cellStyle name="Note 3 2 3 7 3 2 4" xfId="36242"/>
    <cellStyle name="Note 3 2 3 7 3 3" xfId="17402"/>
    <cellStyle name="Note 3 2 3 7 3 4" xfId="27764"/>
    <cellStyle name="Note 3 2 3 7 3 5" xfId="24313"/>
    <cellStyle name="Note 3 2 3 7 4" xfId="7772"/>
    <cellStyle name="Note 3 2 3 7 4 2" xfId="19711"/>
    <cellStyle name="Note 3 2 3 7 4 3" xfId="29418"/>
    <cellStyle name="Note 3 2 3 7 4 4" xfId="33962"/>
    <cellStyle name="Note 3 2 3 7 5" xfId="13821"/>
    <cellStyle name="Note 3 2 3 7 6" xfId="24840"/>
    <cellStyle name="Note 3 2 3 7 7" xfId="29290"/>
    <cellStyle name="Note 3 2 3 8" xfId="2425"/>
    <cellStyle name="Note 3 2 3 8 2" xfId="4901"/>
    <cellStyle name="Note 3 2 3 8 2 2" xfId="10791"/>
    <cellStyle name="Note 3 2 3 8 2 2 2" xfId="22730"/>
    <cellStyle name="Note 3 2 3 8 2 2 3" xfId="31782"/>
    <cellStyle name="Note 3 2 3 8 2 2 4" xfId="35680"/>
    <cellStyle name="Note 3 2 3 8 2 3" xfId="16840"/>
    <cellStyle name="Note 3 2 3 8 2 4" xfId="27202"/>
    <cellStyle name="Note 3 2 3 8 2 5" xfId="26155"/>
    <cellStyle name="Note 3 2 3 8 3" xfId="6005"/>
    <cellStyle name="Note 3 2 3 8 3 2" xfId="11895"/>
    <cellStyle name="Note 3 2 3 8 3 2 2" xfId="23834"/>
    <cellStyle name="Note 3 2 3 8 3 2 3" xfId="32886"/>
    <cellStyle name="Note 3 2 3 8 3 2 4" xfId="36784"/>
    <cellStyle name="Note 3 2 3 8 3 3" xfId="17944"/>
    <cellStyle name="Note 3 2 3 8 3 4" xfId="28306"/>
    <cellStyle name="Note 3 2 3 8 3 5" xfId="33496"/>
    <cellStyle name="Note 3 2 3 8 4" xfId="8315"/>
    <cellStyle name="Note 3 2 3 8 4 2" xfId="20254"/>
    <cellStyle name="Note 3 2 3 8 4 3" xfId="29960"/>
    <cellStyle name="Note 3 2 3 8 4 4" xfId="34504"/>
    <cellStyle name="Note 3 2 3 8 5" xfId="14364"/>
    <cellStyle name="Note 3 2 3 8 6" xfId="25382"/>
    <cellStyle name="Note 3 2 3 8 7" xfId="30880"/>
    <cellStyle name="Note 3 2 3 9" xfId="2092"/>
    <cellStyle name="Note 3 2 3 9 2" xfId="4568"/>
    <cellStyle name="Note 3 2 3 9 2 2" xfId="10458"/>
    <cellStyle name="Note 3 2 3 9 2 2 2" xfId="22397"/>
    <cellStyle name="Note 3 2 3 9 2 2 3" xfId="31449"/>
    <cellStyle name="Note 3 2 3 9 2 2 4" xfId="35347"/>
    <cellStyle name="Note 3 2 3 9 2 3" xfId="16507"/>
    <cellStyle name="Note 3 2 3 9 2 4" xfId="26869"/>
    <cellStyle name="Note 3 2 3 9 2 5" xfId="30773"/>
    <cellStyle name="Note 3 2 3 9 3" xfId="5672"/>
    <cellStyle name="Note 3 2 3 9 3 2" xfId="11562"/>
    <cellStyle name="Note 3 2 3 9 3 2 2" xfId="23501"/>
    <cellStyle name="Note 3 2 3 9 3 2 3" xfId="32553"/>
    <cellStyle name="Note 3 2 3 9 3 2 4" xfId="36451"/>
    <cellStyle name="Note 3 2 3 9 3 3" xfId="17611"/>
    <cellStyle name="Note 3 2 3 9 3 4" xfId="27973"/>
    <cellStyle name="Note 3 2 3 9 3 5" xfId="33163"/>
    <cellStyle name="Note 3 2 3 9 4" xfId="7982"/>
    <cellStyle name="Note 3 2 3 9 4 2" xfId="19921"/>
    <cellStyle name="Note 3 2 3 9 4 3" xfId="29627"/>
    <cellStyle name="Note 3 2 3 9 4 4" xfId="34171"/>
    <cellStyle name="Note 3 2 3 9 5" xfId="14031"/>
    <cellStyle name="Note 3 2 3 9 6" xfId="25049"/>
    <cellStyle name="Note 3 2 3 9 7" xfId="29268"/>
    <cellStyle name="Note 3 2 4" xfId="174"/>
    <cellStyle name="Note 3 2 4 10" xfId="2724"/>
    <cellStyle name="Note 3 2 4 10 2" xfId="8614"/>
    <cellStyle name="Note 3 2 4 10 2 2" xfId="20553"/>
    <cellStyle name="Note 3 2 4 10 2 3" xfId="30213"/>
    <cellStyle name="Note 3 2 4 10 2 4" xfId="34720"/>
    <cellStyle name="Note 3 2 4 10 3" xfId="14663"/>
    <cellStyle name="Note 3 2 4 10 4" xfId="25633"/>
    <cellStyle name="Note 3 2 4 10 5" xfId="30852"/>
    <cellStyle name="Note 3 2 4 11" xfId="6306"/>
    <cellStyle name="Note 3 2 4 11 2" xfId="18245"/>
    <cellStyle name="Note 3 2 4 11 3" xfId="28559"/>
    <cellStyle name="Note 3 2 4 11 4" xfId="33712"/>
    <cellStyle name="Note 3 2 4 2" xfId="288"/>
    <cellStyle name="Note 3 2 4 2 2" xfId="764"/>
    <cellStyle name="Note 3 2 4 2 2 10" xfId="24278"/>
    <cellStyle name="Note 3 2 4 2 2 11" xfId="30490"/>
    <cellStyle name="Note 3 2 4 2 2 2" xfId="1707"/>
    <cellStyle name="Note 3 2 4 2 2 2 2" xfId="2308"/>
    <cellStyle name="Note 3 2 4 2 2 2 2 2" xfId="4784"/>
    <cellStyle name="Note 3 2 4 2 2 2 2 2 2" xfId="10674"/>
    <cellStyle name="Note 3 2 4 2 2 2 2 2 2 2" xfId="22613"/>
    <cellStyle name="Note 3 2 4 2 2 2 2 2 2 3" xfId="31665"/>
    <cellStyle name="Note 3 2 4 2 2 2 2 2 2 4" xfId="35563"/>
    <cellStyle name="Note 3 2 4 2 2 2 2 2 3" xfId="16723"/>
    <cellStyle name="Note 3 2 4 2 2 2 2 2 4" xfId="27085"/>
    <cellStyle name="Note 3 2 4 2 2 2 2 2 5" xfId="24074"/>
    <cellStyle name="Note 3 2 4 2 2 2 2 3" xfId="5888"/>
    <cellStyle name="Note 3 2 4 2 2 2 2 3 2" xfId="11778"/>
    <cellStyle name="Note 3 2 4 2 2 2 2 3 2 2" xfId="23717"/>
    <cellStyle name="Note 3 2 4 2 2 2 2 3 2 3" xfId="32769"/>
    <cellStyle name="Note 3 2 4 2 2 2 2 3 2 4" xfId="36667"/>
    <cellStyle name="Note 3 2 4 2 2 2 2 3 3" xfId="17827"/>
    <cellStyle name="Note 3 2 4 2 2 2 2 3 4" xfId="28189"/>
    <cellStyle name="Note 3 2 4 2 2 2 2 3 5" xfId="33379"/>
    <cellStyle name="Note 3 2 4 2 2 2 2 4" xfId="8198"/>
    <cellStyle name="Note 3 2 4 2 2 2 2 4 2" xfId="20137"/>
    <cellStyle name="Note 3 2 4 2 2 2 2 4 3" xfId="29843"/>
    <cellStyle name="Note 3 2 4 2 2 2 2 4 4" xfId="34387"/>
    <cellStyle name="Note 3 2 4 2 2 2 2 5" xfId="14247"/>
    <cellStyle name="Note 3 2 4 2 2 2 2 6" xfId="25265"/>
    <cellStyle name="Note 3 2 4 2 2 2 2 7" xfId="25651"/>
    <cellStyle name="Note 3 2 4 2 2 2 3" xfId="2555"/>
    <cellStyle name="Note 3 2 4 2 2 2 3 2" xfId="5031"/>
    <cellStyle name="Note 3 2 4 2 2 2 3 2 2" xfId="10921"/>
    <cellStyle name="Note 3 2 4 2 2 2 3 2 2 2" xfId="22860"/>
    <cellStyle name="Note 3 2 4 2 2 2 3 2 2 3" xfId="31912"/>
    <cellStyle name="Note 3 2 4 2 2 2 3 2 2 4" xfId="35810"/>
    <cellStyle name="Note 3 2 4 2 2 2 3 2 3" xfId="16970"/>
    <cellStyle name="Note 3 2 4 2 2 2 3 2 4" xfId="27332"/>
    <cellStyle name="Note 3 2 4 2 2 2 3 2 5" xfId="26001"/>
    <cellStyle name="Note 3 2 4 2 2 2 3 3" xfId="6135"/>
    <cellStyle name="Note 3 2 4 2 2 2 3 3 2" xfId="12025"/>
    <cellStyle name="Note 3 2 4 2 2 2 3 3 2 2" xfId="23964"/>
    <cellStyle name="Note 3 2 4 2 2 2 3 3 2 3" xfId="33016"/>
    <cellStyle name="Note 3 2 4 2 2 2 3 3 2 4" xfId="36914"/>
    <cellStyle name="Note 3 2 4 2 2 2 3 3 3" xfId="18074"/>
    <cellStyle name="Note 3 2 4 2 2 2 3 3 4" xfId="28436"/>
    <cellStyle name="Note 3 2 4 2 2 2 3 3 5" xfId="33626"/>
    <cellStyle name="Note 3 2 4 2 2 2 3 4" xfId="8445"/>
    <cellStyle name="Note 3 2 4 2 2 2 3 4 2" xfId="20384"/>
    <cellStyle name="Note 3 2 4 2 2 2 3 4 3" xfId="30090"/>
    <cellStyle name="Note 3 2 4 2 2 2 3 4 4" xfId="34634"/>
    <cellStyle name="Note 3 2 4 2 2 2 3 5" xfId="14494"/>
    <cellStyle name="Note 3 2 4 2 2 2 3 6" xfId="25512"/>
    <cellStyle name="Note 3 2 4 2 2 2 3 7" xfId="26286"/>
    <cellStyle name="Note 3 2 4 2 2 2 4" xfId="4183"/>
    <cellStyle name="Note 3 2 4 2 2 2 4 2" xfId="10073"/>
    <cellStyle name="Note 3 2 4 2 2 2 4 2 2" xfId="22012"/>
    <cellStyle name="Note 3 2 4 2 2 2 4 2 3" xfId="31072"/>
    <cellStyle name="Note 3 2 4 2 2 2 4 2 4" xfId="34970"/>
    <cellStyle name="Note 3 2 4 2 2 2 4 3" xfId="16122"/>
    <cellStyle name="Note 3 2 4 2 2 2 4 4" xfId="26492"/>
    <cellStyle name="Note 3 2 4 2 2 2 4 5" xfId="24590"/>
    <cellStyle name="Note 3 2 4 2 2 2 5" xfId="5295"/>
    <cellStyle name="Note 3 2 4 2 2 2 5 2" xfId="11185"/>
    <cellStyle name="Note 3 2 4 2 2 2 5 2 2" xfId="23124"/>
    <cellStyle name="Note 3 2 4 2 2 2 5 2 3" xfId="32176"/>
    <cellStyle name="Note 3 2 4 2 2 2 5 2 4" xfId="36074"/>
    <cellStyle name="Note 3 2 4 2 2 2 5 3" xfId="17234"/>
    <cellStyle name="Note 3 2 4 2 2 2 5 4" xfId="27596"/>
    <cellStyle name="Note 3 2 4 2 2 2 5 5" xfId="26105"/>
    <cellStyle name="Note 3 2 4 2 2 2 6" xfId="13646"/>
    <cellStyle name="Note 3 2 4 2 2 3" xfId="1984"/>
    <cellStyle name="Note 3 2 4 2 2 3 2" xfId="4460"/>
    <cellStyle name="Note 3 2 4 2 2 3 2 2" xfId="10350"/>
    <cellStyle name="Note 3 2 4 2 2 3 2 2 2" xfId="22289"/>
    <cellStyle name="Note 3 2 4 2 2 3 2 2 3" xfId="31342"/>
    <cellStyle name="Note 3 2 4 2 2 3 2 2 4" xfId="35240"/>
    <cellStyle name="Note 3 2 4 2 2 3 2 3" xfId="16399"/>
    <cellStyle name="Note 3 2 4 2 2 3 2 4" xfId="26762"/>
    <cellStyle name="Note 3 2 4 2 2 3 2 5" xfId="28906"/>
    <cellStyle name="Note 3 2 4 2 2 3 3" xfId="5565"/>
    <cellStyle name="Note 3 2 4 2 2 3 3 2" xfId="11455"/>
    <cellStyle name="Note 3 2 4 2 2 3 3 2 2" xfId="23394"/>
    <cellStyle name="Note 3 2 4 2 2 3 3 2 3" xfId="32446"/>
    <cellStyle name="Note 3 2 4 2 2 3 3 2 4" xfId="36344"/>
    <cellStyle name="Note 3 2 4 2 2 3 3 3" xfId="17504"/>
    <cellStyle name="Note 3 2 4 2 2 3 3 4" xfId="27866"/>
    <cellStyle name="Note 3 2 4 2 2 3 3 5" xfId="30537"/>
    <cellStyle name="Note 3 2 4 2 2 3 4" xfId="7874"/>
    <cellStyle name="Note 3 2 4 2 2 3 4 2" xfId="19813"/>
    <cellStyle name="Note 3 2 4 2 2 3 4 3" xfId="29520"/>
    <cellStyle name="Note 3 2 4 2 2 3 4 4" xfId="34064"/>
    <cellStyle name="Note 3 2 4 2 2 3 5" xfId="13923"/>
    <cellStyle name="Note 3 2 4 2 2 3 6" xfId="24942"/>
    <cellStyle name="Note 3 2 4 2 2 3 7" xfId="29282"/>
    <cellStyle name="Note 3 2 4 2 2 4" xfId="2068"/>
    <cellStyle name="Note 3 2 4 2 2 4 2" xfId="4544"/>
    <cellStyle name="Note 3 2 4 2 2 4 2 2" xfId="10434"/>
    <cellStyle name="Note 3 2 4 2 2 4 2 2 2" xfId="22373"/>
    <cellStyle name="Note 3 2 4 2 2 4 2 2 3" xfId="31425"/>
    <cellStyle name="Note 3 2 4 2 2 4 2 2 4" xfId="35323"/>
    <cellStyle name="Note 3 2 4 2 2 4 2 3" xfId="16483"/>
    <cellStyle name="Note 3 2 4 2 2 4 2 4" xfId="26845"/>
    <cellStyle name="Note 3 2 4 2 2 4 2 5" xfId="26201"/>
    <cellStyle name="Note 3 2 4 2 2 4 3" xfId="5648"/>
    <cellStyle name="Note 3 2 4 2 2 4 3 2" xfId="11538"/>
    <cellStyle name="Note 3 2 4 2 2 4 3 2 2" xfId="23477"/>
    <cellStyle name="Note 3 2 4 2 2 4 3 2 3" xfId="32529"/>
    <cellStyle name="Note 3 2 4 2 2 4 3 2 4" xfId="36427"/>
    <cellStyle name="Note 3 2 4 2 2 4 3 3" xfId="17587"/>
    <cellStyle name="Note 3 2 4 2 2 4 3 4" xfId="27949"/>
    <cellStyle name="Note 3 2 4 2 2 4 3 5" xfId="33139"/>
    <cellStyle name="Note 3 2 4 2 2 4 4" xfId="7958"/>
    <cellStyle name="Note 3 2 4 2 2 4 4 2" xfId="19897"/>
    <cellStyle name="Note 3 2 4 2 2 4 4 3" xfId="29603"/>
    <cellStyle name="Note 3 2 4 2 2 4 4 4" xfId="34147"/>
    <cellStyle name="Note 3 2 4 2 2 4 5" xfId="14007"/>
    <cellStyle name="Note 3 2 4 2 2 4 6" xfId="25025"/>
    <cellStyle name="Note 3 2 4 2 2 4 7" xfId="24049"/>
    <cellStyle name="Note 3 2 4 2 2 5" xfId="2380"/>
    <cellStyle name="Note 3 2 4 2 2 5 2" xfId="4856"/>
    <cellStyle name="Note 3 2 4 2 2 5 2 2" xfId="10746"/>
    <cellStyle name="Note 3 2 4 2 2 5 2 2 2" xfId="22685"/>
    <cellStyle name="Note 3 2 4 2 2 5 2 2 3" xfId="31737"/>
    <cellStyle name="Note 3 2 4 2 2 5 2 2 4" xfId="35635"/>
    <cellStyle name="Note 3 2 4 2 2 5 2 3" xfId="16795"/>
    <cellStyle name="Note 3 2 4 2 2 5 2 4" xfId="27157"/>
    <cellStyle name="Note 3 2 4 2 2 5 2 5" xfId="30589"/>
    <cellStyle name="Note 3 2 4 2 2 5 3" xfId="5960"/>
    <cellStyle name="Note 3 2 4 2 2 5 3 2" xfId="11850"/>
    <cellStyle name="Note 3 2 4 2 2 5 3 2 2" xfId="23789"/>
    <cellStyle name="Note 3 2 4 2 2 5 3 2 3" xfId="32841"/>
    <cellStyle name="Note 3 2 4 2 2 5 3 2 4" xfId="36739"/>
    <cellStyle name="Note 3 2 4 2 2 5 3 3" xfId="17899"/>
    <cellStyle name="Note 3 2 4 2 2 5 3 4" xfId="28261"/>
    <cellStyle name="Note 3 2 4 2 2 5 3 5" xfId="33451"/>
    <cellStyle name="Note 3 2 4 2 2 5 4" xfId="8270"/>
    <cellStyle name="Note 3 2 4 2 2 5 4 2" xfId="20209"/>
    <cellStyle name="Note 3 2 4 2 2 5 4 3" xfId="29915"/>
    <cellStyle name="Note 3 2 4 2 2 5 4 4" xfId="34459"/>
    <cellStyle name="Note 3 2 4 2 2 5 5" xfId="14319"/>
    <cellStyle name="Note 3 2 4 2 2 5 6" xfId="25337"/>
    <cellStyle name="Note 3 2 4 2 2 5 7" xfId="30887"/>
    <cellStyle name="Note 3 2 4 2 2 6" xfId="3241"/>
    <cellStyle name="Note 3 2 4 2 2 6 2" xfId="9131"/>
    <cellStyle name="Note 3 2 4 2 2 6 2 2" xfId="21070"/>
    <cellStyle name="Note 3 2 4 2 2 6 2 3" xfId="30510"/>
    <cellStyle name="Note 3 2 4 2 2 6 2 4" xfId="34823"/>
    <cellStyle name="Note 3 2 4 2 2 6 3" xfId="15180"/>
    <cellStyle name="Note 3 2 4 2 2 6 4" xfId="25930"/>
    <cellStyle name="Note 3 2 4 2 2 6 5" xfId="30838"/>
    <cellStyle name="Note 3 2 4 2 2 7" xfId="5148"/>
    <cellStyle name="Note 3 2 4 2 2 7 2" xfId="11038"/>
    <cellStyle name="Note 3 2 4 2 2 7 2 2" xfId="22977"/>
    <cellStyle name="Note 3 2 4 2 2 7 2 3" xfId="32029"/>
    <cellStyle name="Note 3 2 4 2 2 7 2 4" xfId="35927"/>
    <cellStyle name="Note 3 2 4 2 2 7 3" xfId="17087"/>
    <cellStyle name="Note 3 2 4 2 2 7 4" xfId="27449"/>
    <cellStyle name="Note 3 2 4 2 2 7 5" xfId="24065"/>
    <cellStyle name="Note 3 2 4 2 2 8" xfId="6823"/>
    <cellStyle name="Note 3 2 4 2 2 8 2" xfId="18762"/>
    <cellStyle name="Note 3 2 4 2 2 8 3" xfId="28859"/>
    <cellStyle name="Note 3 2 4 2 2 8 4" xfId="33815"/>
    <cellStyle name="Note 3 2 4 2 2 9" xfId="12704"/>
    <cellStyle name="Note 3 2 4 2 3" xfId="1706"/>
    <cellStyle name="Note 3 2 4 2 3 2" xfId="2307"/>
    <cellStyle name="Note 3 2 4 2 3 2 2" xfId="4783"/>
    <cellStyle name="Note 3 2 4 2 3 2 2 2" xfId="10673"/>
    <cellStyle name="Note 3 2 4 2 3 2 2 2 2" xfId="22612"/>
    <cellStyle name="Note 3 2 4 2 3 2 2 2 3" xfId="31664"/>
    <cellStyle name="Note 3 2 4 2 3 2 2 2 4" xfId="35562"/>
    <cellStyle name="Note 3 2 4 2 3 2 2 3" xfId="16722"/>
    <cellStyle name="Note 3 2 4 2 3 2 2 4" xfId="27084"/>
    <cellStyle name="Note 3 2 4 2 3 2 2 5" xfId="24323"/>
    <cellStyle name="Note 3 2 4 2 3 2 3" xfId="5887"/>
    <cellStyle name="Note 3 2 4 2 3 2 3 2" xfId="11777"/>
    <cellStyle name="Note 3 2 4 2 3 2 3 2 2" xfId="23716"/>
    <cellStyle name="Note 3 2 4 2 3 2 3 2 3" xfId="32768"/>
    <cellStyle name="Note 3 2 4 2 3 2 3 2 4" xfId="36666"/>
    <cellStyle name="Note 3 2 4 2 3 2 3 3" xfId="17826"/>
    <cellStyle name="Note 3 2 4 2 3 2 3 4" xfId="28188"/>
    <cellStyle name="Note 3 2 4 2 3 2 3 5" xfId="33378"/>
    <cellStyle name="Note 3 2 4 2 3 2 4" xfId="8197"/>
    <cellStyle name="Note 3 2 4 2 3 2 4 2" xfId="20136"/>
    <cellStyle name="Note 3 2 4 2 3 2 4 3" xfId="29842"/>
    <cellStyle name="Note 3 2 4 2 3 2 4 4" xfId="34386"/>
    <cellStyle name="Note 3 2 4 2 3 2 5" xfId="14246"/>
    <cellStyle name="Note 3 2 4 2 3 2 6" xfId="25264"/>
    <cellStyle name="Note 3 2 4 2 3 2 7" xfId="30231"/>
    <cellStyle name="Note 3 2 4 2 3 3" xfId="2554"/>
    <cellStyle name="Note 3 2 4 2 3 3 2" xfId="5030"/>
    <cellStyle name="Note 3 2 4 2 3 3 2 2" xfId="10920"/>
    <cellStyle name="Note 3 2 4 2 3 3 2 2 2" xfId="22859"/>
    <cellStyle name="Note 3 2 4 2 3 3 2 2 3" xfId="31911"/>
    <cellStyle name="Note 3 2 4 2 3 3 2 2 4" xfId="35809"/>
    <cellStyle name="Note 3 2 4 2 3 3 2 3" xfId="16969"/>
    <cellStyle name="Note 3 2 4 2 3 3 2 4" xfId="27331"/>
    <cellStyle name="Note 3 2 4 2 3 3 2 5" xfId="30580"/>
    <cellStyle name="Note 3 2 4 2 3 3 3" xfId="6134"/>
    <cellStyle name="Note 3 2 4 2 3 3 3 2" xfId="12024"/>
    <cellStyle name="Note 3 2 4 2 3 3 3 2 2" xfId="23963"/>
    <cellStyle name="Note 3 2 4 2 3 3 3 2 3" xfId="33015"/>
    <cellStyle name="Note 3 2 4 2 3 3 3 2 4" xfId="36913"/>
    <cellStyle name="Note 3 2 4 2 3 3 3 3" xfId="18073"/>
    <cellStyle name="Note 3 2 4 2 3 3 3 4" xfId="28435"/>
    <cellStyle name="Note 3 2 4 2 3 3 3 5" xfId="33625"/>
    <cellStyle name="Note 3 2 4 2 3 3 4" xfId="8444"/>
    <cellStyle name="Note 3 2 4 2 3 3 4 2" xfId="20383"/>
    <cellStyle name="Note 3 2 4 2 3 3 4 3" xfId="30089"/>
    <cellStyle name="Note 3 2 4 2 3 3 4 4" xfId="34633"/>
    <cellStyle name="Note 3 2 4 2 3 3 5" xfId="14493"/>
    <cellStyle name="Note 3 2 4 2 3 3 6" xfId="25511"/>
    <cellStyle name="Note 3 2 4 2 3 3 7" xfId="30864"/>
    <cellStyle name="Note 3 2 4 2 3 4" xfId="4182"/>
    <cellStyle name="Note 3 2 4 2 3 4 2" xfId="10072"/>
    <cellStyle name="Note 3 2 4 2 3 4 2 2" xfId="22011"/>
    <cellStyle name="Note 3 2 4 2 3 4 2 3" xfId="31071"/>
    <cellStyle name="Note 3 2 4 2 3 4 2 4" xfId="34969"/>
    <cellStyle name="Note 3 2 4 2 3 4 3" xfId="16121"/>
    <cellStyle name="Note 3 2 4 2 3 4 4" xfId="26491"/>
    <cellStyle name="Note 3 2 4 2 3 4 5" xfId="26243"/>
    <cellStyle name="Note 3 2 4 2 3 5" xfId="5294"/>
    <cellStyle name="Note 3 2 4 2 3 5 2" xfId="11184"/>
    <cellStyle name="Note 3 2 4 2 3 5 2 2" xfId="23123"/>
    <cellStyle name="Note 3 2 4 2 3 5 2 3" xfId="32175"/>
    <cellStyle name="Note 3 2 4 2 3 5 2 4" xfId="36073"/>
    <cellStyle name="Note 3 2 4 2 3 5 3" xfId="17233"/>
    <cellStyle name="Note 3 2 4 2 3 5 4" xfId="27595"/>
    <cellStyle name="Note 3 2 4 2 3 5 5" xfId="30682"/>
    <cellStyle name="Note 3 2 4 2 3 6" xfId="13645"/>
    <cellStyle name="Note 3 2 4 2 4" xfId="2169"/>
    <cellStyle name="Note 3 2 4 2 4 2" xfId="4645"/>
    <cellStyle name="Note 3 2 4 2 4 2 2" xfId="10535"/>
    <cellStyle name="Note 3 2 4 2 4 2 2 2" xfId="22474"/>
    <cellStyle name="Note 3 2 4 2 4 2 2 3" xfId="31526"/>
    <cellStyle name="Note 3 2 4 2 4 2 2 4" xfId="35424"/>
    <cellStyle name="Note 3 2 4 2 4 2 3" xfId="16584"/>
    <cellStyle name="Note 3 2 4 2 4 2 4" xfId="26946"/>
    <cellStyle name="Note 3 2 4 2 4 2 5" xfId="29113"/>
    <cellStyle name="Note 3 2 4 2 4 3" xfId="5749"/>
    <cellStyle name="Note 3 2 4 2 4 3 2" xfId="11639"/>
    <cellStyle name="Note 3 2 4 2 4 3 2 2" xfId="23578"/>
    <cellStyle name="Note 3 2 4 2 4 3 2 3" xfId="32630"/>
    <cellStyle name="Note 3 2 4 2 4 3 2 4" xfId="36528"/>
    <cellStyle name="Note 3 2 4 2 4 3 3" xfId="17688"/>
    <cellStyle name="Note 3 2 4 2 4 3 4" xfId="28050"/>
    <cellStyle name="Note 3 2 4 2 4 3 5" xfId="33240"/>
    <cellStyle name="Note 3 2 4 2 4 4" xfId="8059"/>
    <cellStyle name="Note 3 2 4 2 4 4 2" xfId="19998"/>
    <cellStyle name="Note 3 2 4 2 4 4 3" xfId="29704"/>
    <cellStyle name="Note 3 2 4 2 4 4 4" xfId="34248"/>
    <cellStyle name="Note 3 2 4 2 4 5" xfId="14108"/>
    <cellStyle name="Note 3 2 4 2 4 6" xfId="25126"/>
    <cellStyle name="Note 3 2 4 2 4 7" xfId="24678"/>
    <cellStyle name="Note 3 2 4 2 5" xfId="2395"/>
    <cellStyle name="Note 3 2 4 2 5 2" xfId="4871"/>
    <cellStyle name="Note 3 2 4 2 5 2 2" xfId="10761"/>
    <cellStyle name="Note 3 2 4 2 5 2 2 2" xfId="22700"/>
    <cellStyle name="Note 3 2 4 2 5 2 2 3" xfId="31752"/>
    <cellStyle name="Note 3 2 4 2 5 2 2 4" xfId="35650"/>
    <cellStyle name="Note 3 2 4 2 5 2 3" xfId="16810"/>
    <cellStyle name="Note 3 2 4 2 5 2 4" xfId="27172"/>
    <cellStyle name="Note 3 2 4 2 5 2 5" xfId="24501"/>
    <cellStyle name="Note 3 2 4 2 5 3" xfId="5975"/>
    <cellStyle name="Note 3 2 4 2 5 3 2" xfId="11865"/>
    <cellStyle name="Note 3 2 4 2 5 3 2 2" xfId="23804"/>
    <cellStyle name="Note 3 2 4 2 5 3 2 3" xfId="32856"/>
    <cellStyle name="Note 3 2 4 2 5 3 2 4" xfId="36754"/>
    <cellStyle name="Note 3 2 4 2 5 3 3" xfId="17914"/>
    <cellStyle name="Note 3 2 4 2 5 3 4" xfId="28276"/>
    <cellStyle name="Note 3 2 4 2 5 3 5" xfId="33466"/>
    <cellStyle name="Note 3 2 4 2 5 4" xfId="8285"/>
    <cellStyle name="Note 3 2 4 2 5 4 2" xfId="20224"/>
    <cellStyle name="Note 3 2 4 2 5 4 3" xfId="29930"/>
    <cellStyle name="Note 3 2 4 2 5 4 4" xfId="34474"/>
    <cellStyle name="Note 3 2 4 2 5 5" xfId="14334"/>
    <cellStyle name="Note 3 2 4 2 5 6" xfId="25352"/>
    <cellStyle name="Note 3 2 4 2 5 7" xfId="26305"/>
    <cellStyle name="Note 3 2 4 2 6" xfId="1883"/>
    <cellStyle name="Note 3 2 4 2 6 2" xfId="4359"/>
    <cellStyle name="Note 3 2 4 2 6 2 2" xfId="10249"/>
    <cellStyle name="Note 3 2 4 2 6 2 2 2" xfId="22188"/>
    <cellStyle name="Note 3 2 4 2 6 2 2 3" xfId="31241"/>
    <cellStyle name="Note 3 2 4 2 6 2 2 4" xfId="35139"/>
    <cellStyle name="Note 3 2 4 2 6 2 3" xfId="16298"/>
    <cellStyle name="Note 3 2 4 2 6 2 4" xfId="26661"/>
    <cellStyle name="Note 3 2 4 2 6 2 5" xfId="30366"/>
    <cellStyle name="Note 3 2 4 2 6 3" xfId="5464"/>
    <cellStyle name="Note 3 2 4 2 6 3 2" xfId="11354"/>
    <cellStyle name="Note 3 2 4 2 6 3 2 2" xfId="23293"/>
    <cellStyle name="Note 3 2 4 2 6 3 2 3" xfId="32345"/>
    <cellStyle name="Note 3 2 4 2 6 3 2 4" xfId="36243"/>
    <cellStyle name="Note 3 2 4 2 6 3 3" xfId="17403"/>
    <cellStyle name="Note 3 2 4 2 6 3 4" xfId="27765"/>
    <cellStyle name="Note 3 2 4 2 6 3 5" xfId="24064"/>
    <cellStyle name="Note 3 2 4 2 6 4" xfId="7773"/>
    <cellStyle name="Note 3 2 4 2 6 4 2" xfId="19712"/>
    <cellStyle name="Note 3 2 4 2 6 4 3" xfId="29419"/>
    <cellStyle name="Note 3 2 4 2 6 4 4" xfId="33963"/>
    <cellStyle name="Note 3 2 4 2 6 5" xfId="13822"/>
    <cellStyle name="Note 3 2 4 2 6 6" xfId="24841"/>
    <cellStyle name="Note 3 2 4 2 6 7" xfId="30943"/>
    <cellStyle name="Note 3 2 4 2 7" xfId="2835"/>
    <cellStyle name="Note 3 2 4 2 7 2" xfId="8725"/>
    <cellStyle name="Note 3 2 4 2 7 2 2" xfId="20664"/>
    <cellStyle name="Note 3 2 4 2 7 2 3" xfId="30270"/>
    <cellStyle name="Note 3 2 4 2 7 2 4" xfId="34744"/>
    <cellStyle name="Note 3 2 4 2 7 3" xfId="14774"/>
    <cellStyle name="Note 3 2 4 2 7 4" xfId="25690"/>
    <cellStyle name="Note 3 2 4 2 7 5" xfId="25880"/>
    <cellStyle name="Note 3 2 4 2 8" xfId="6417"/>
    <cellStyle name="Note 3 2 4 2 8 2" xfId="18356"/>
    <cellStyle name="Note 3 2 4 2 8 3" xfId="28616"/>
    <cellStyle name="Note 3 2 4 2 8 4" xfId="33736"/>
    <cellStyle name="Note 3 2 4 3" xfId="317"/>
    <cellStyle name="Note 3 2 4 3 2" xfId="793"/>
    <cellStyle name="Note 3 2 4 3 2 10" xfId="24302"/>
    <cellStyle name="Note 3 2 4 3 2 11" xfId="30327"/>
    <cellStyle name="Note 3 2 4 3 2 2" xfId="1709"/>
    <cellStyle name="Note 3 2 4 3 2 2 2" xfId="2310"/>
    <cellStyle name="Note 3 2 4 3 2 2 2 2" xfId="4786"/>
    <cellStyle name="Note 3 2 4 3 2 2 2 2 2" xfId="10676"/>
    <cellStyle name="Note 3 2 4 3 2 2 2 2 2 2" xfId="22615"/>
    <cellStyle name="Note 3 2 4 3 2 2 2 2 2 3" xfId="31667"/>
    <cellStyle name="Note 3 2 4 3 2 2 2 2 2 4" xfId="35565"/>
    <cellStyle name="Note 3 2 4 3 2 2 2 2 3" xfId="16725"/>
    <cellStyle name="Note 3 2 4 3 2 2 2 2 4" xfId="27087"/>
    <cellStyle name="Note 3 2 4 3 2 2 2 2 5" xfId="30243"/>
    <cellStyle name="Note 3 2 4 3 2 2 2 3" xfId="5890"/>
    <cellStyle name="Note 3 2 4 3 2 2 2 3 2" xfId="11780"/>
    <cellStyle name="Note 3 2 4 3 2 2 2 3 2 2" xfId="23719"/>
    <cellStyle name="Note 3 2 4 3 2 2 2 3 2 3" xfId="32771"/>
    <cellStyle name="Note 3 2 4 3 2 2 2 3 2 4" xfId="36669"/>
    <cellStyle name="Note 3 2 4 3 2 2 2 3 3" xfId="17829"/>
    <cellStyle name="Note 3 2 4 3 2 2 2 3 4" xfId="28191"/>
    <cellStyle name="Note 3 2 4 3 2 2 2 3 5" xfId="33381"/>
    <cellStyle name="Note 3 2 4 3 2 2 2 4" xfId="8200"/>
    <cellStyle name="Note 3 2 4 3 2 2 2 4 2" xfId="20139"/>
    <cellStyle name="Note 3 2 4 3 2 2 2 4 3" xfId="29845"/>
    <cellStyle name="Note 3 2 4 3 2 2 2 4 4" xfId="34389"/>
    <cellStyle name="Note 3 2 4 3 2 2 2 5" xfId="14249"/>
    <cellStyle name="Note 3 2 4 3 2 2 2 6" xfId="25267"/>
    <cellStyle name="Note 3 2 4 3 2 2 2 7" xfId="30891"/>
    <cellStyle name="Note 3 2 4 3 2 2 3" xfId="2557"/>
    <cellStyle name="Note 3 2 4 3 2 2 3 2" xfId="5033"/>
    <cellStyle name="Note 3 2 4 3 2 2 3 2 2" xfId="10923"/>
    <cellStyle name="Note 3 2 4 3 2 2 3 2 2 2" xfId="22862"/>
    <cellStyle name="Note 3 2 4 3 2 2 3 2 2 3" xfId="31914"/>
    <cellStyle name="Note 3 2 4 3 2 2 3 2 2 4" xfId="35812"/>
    <cellStyle name="Note 3 2 4 3 2 2 3 2 3" xfId="16972"/>
    <cellStyle name="Note 3 2 4 3 2 2 3 2 4" xfId="27334"/>
    <cellStyle name="Note 3 2 4 3 2 2 3 2 5" xfId="30716"/>
    <cellStyle name="Note 3 2 4 3 2 2 3 3" xfId="6137"/>
    <cellStyle name="Note 3 2 4 3 2 2 3 3 2" xfId="12027"/>
    <cellStyle name="Note 3 2 4 3 2 2 3 3 2 2" xfId="23966"/>
    <cellStyle name="Note 3 2 4 3 2 2 3 3 2 3" xfId="33018"/>
    <cellStyle name="Note 3 2 4 3 2 2 3 3 2 4" xfId="36916"/>
    <cellStyle name="Note 3 2 4 3 2 2 3 3 3" xfId="18076"/>
    <cellStyle name="Note 3 2 4 3 2 2 3 3 4" xfId="28438"/>
    <cellStyle name="Note 3 2 4 3 2 2 3 3 5" xfId="33628"/>
    <cellStyle name="Note 3 2 4 3 2 2 3 4" xfId="8447"/>
    <cellStyle name="Note 3 2 4 3 2 2 3 4 2" xfId="20386"/>
    <cellStyle name="Note 3 2 4 3 2 2 3 4 3" xfId="30092"/>
    <cellStyle name="Note 3 2 4 3 2 2 3 4 4" xfId="34636"/>
    <cellStyle name="Note 3 2 4 3 2 2 3 5" xfId="14496"/>
    <cellStyle name="Note 3 2 4 3 2 2 3 6" xfId="25514"/>
    <cellStyle name="Note 3 2 4 3 2 2 3 7" xfId="24194"/>
    <cellStyle name="Note 3 2 4 3 2 2 4" xfId="4185"/>
    <cellStyle name="Note 3 2 4 3 2 2 4 2" xfId="10075"/>
    <cellStyle name="Note 3 2 4 3 2 2 4 2 2" xfId="22014"/>
    <cellStyle name="Note 3 2 4 3 2 2 4 2 3" xfId="31074"/>
    <cellStyle name="Note 3 2 4 3 2 2 4 2 4" xfId="34972"/>
    <cellStyle name="Note 3 2 4 3 2 2 4 3" xfId="16124"/>
    <cellStyle name="Note 3 2 4 3 2 2 4 4" xfId="26494"/>
    <cellStyle name="Note 3 2 4 3 2 2 4 5" xfId="28657"/>
    <cellStyle name="Note 3 2 4 3 2 2 5" xfId="5297"/>
    <cellStyle name="Note 3 2 4 3 2 2 5 2" xfId="11187"/>
    <cellStyle name="Note 3 2 4 3 2 2 5 2 2" xfId="23126"/>
    <cellStyle name="Note 3 2 4 3 2 2 5 2 3" xfId="32178"/>
    <cellStyle name="Note 3 2 4 3 2 2 5 2 4" xfId="36076"/>
    <cellStyle name="Note 3 2 4 3 2 2 5 3" xfId="17236"/>
    <cellStyle name="Note 3 2 4 3 2 2 5 4" xfId="27598"/>
    <cellStyle name="Note 3 2 4 3 2 2 5 5" xfId="28961"/>
    <cellStyle name="Note 3 2 4 3 2 2 6" xfId="13648"/>
    <cellStyle name="Note 3 2 4 3 2 3" xfId="2009"/>
    <cellStyle name="Note 3 2 4 3 2 3 2" xfId="4485"/>
    <cellStyle name="Note 3 2 4 3 2 3 2 2" xfId="10375"/>
    <cellStyle name="Note 3 2 4 3 2 3 2 2 2" xfId="22314"/>
    <cellStyle name="Note 3 2 4 3 2 3 2 2 3" xfId="31367"/>
    <cellStyle name="Note 3 2 4 3 2 3 2 2 4" xfId="35265"/>
    <cellStyle name="Note 3 2 4 3 2 3 2 3" xfId="16424"/>
    <cellStyle name="Note 3 2 4 3 2 3 2 4" xfId="26787"/>
    <cellStyle name="Note 3 2 4 3 2 3 2 5" xfId="12312"/>
    <cellStyle name="Note 3 2 4 3 2 3 3" xfId="5590"/>
    <cellStyle name="Note 3 2 4 3 2 3 3 2" xfId="11480"/>
    <cellStyle name="Note 3 2 4 3 2 3 3 2 2" xfId="23419"/>
    <cellStyle name="Note 3 2 4 3 2 3 3 2 3" xfId="32471"/>
    <cellStyle name="Note 3 2 4 3 2 3 3 2 4" xfId="36369"/>
    <cellStyle name="Note 3 2 4 3 2 3 3 3" xfId="17529"/>
    <cellStyle name="Note 3 2 4 3 2 3 3 4" xfId="27891"/>
    <cellStyle name="Note 3 2 4 3 2 3 3 5" xfId="33081"/>
    <cellStyle name="Note 3 2 4 3 2 3 4" xfId="7899"/>
    <cellStyle name="Note 3 2 4 3 2 3 4 2" xfId="19838"/>
    <cellStyle name="Note 3 2 4 3 2 3 4 3" xfId="29545"/>
    <cellStyle name="Note 3 2 4 3 2 3 4 4" xfId="34089"/>
    <cellStyle name="Note 3 2 4 3 2 3 5" xfId="13948"/>
    <cellStyle name="Note 3 2 4 3 2 3 6" xfId="24967"/>
    <cellStyle name="Note 3 2 4 3 2 3 7" xfId="30931"/>
    <cellStyle name="Note 3 2 4 3 2 4" xfId="1847"/>
    <cellStyle name="Note 3 2 4 3 2 4 2" xfId="4323"/>
    <cellStyle name="Note 3 2 4 3 2 4 2 2" xfId="10213"/>
    <cellStyle name="Note 3 2 4 3 2 4 2 2 2" xfId="22152"/>
    <cellStyle name="Note 3 2 4 3 2 4 2 2 3" xfId="31205"/>
    <cellStyle name="Note 3 2 4 3 2 4 2 2 4" xfId="35103"/>
    <cellStyle name="Note 3 2 4 3 2 4 2 3" xfId="16262"/>
    <cellStyle name="Note 3 2 4 3 2 4 2 4" xfId="26625"/>
    <cellStyle name="Note 3 2 4 3 2 4 2 5" xfId="24399"/>
    <cellStyle name="Note 3 2 4 3 2 4 3" xfId="5428"/>
    <cellStyle name="Note 3 2 4 3 2 4 3 2" xfId="11318"/>
    <cellStyle name="Note 3 2 4 3 2 4 3 2 2" xfId="23257"/>
    <cellStyle name="Note 3 2 4 3 2 4 3 2 3" xfId="32309"/>
    <cellStyle name="Note 3 2 4 3 2 4 3 2 4" xfId="36207"/>
    <cellStyle name="Note 3 2 4 3 2 4 3 3" xfId="17367"/>
    <cellStyle name="Note 3 2 4 3 2 4 3 4" xfId="27729"/>
    <cellStyle name="Note 3 2 4 3 2 4 3 5" xfId="30668"/>
    <cellStyle name="Note 3 2 4 3 2 4 4" xfId="7737"/>
    <cellStyle name="Note 3 2 4 3 2 4 4 2" xfId="19676"/>
    <cellStyle name="Note 3 2 4 3 2 4 4 3" xfId="29383"/>
    <cellStyle name="Note 3 2 4 3 2 4 4 4" xfId="33927"/>
    <cellStyle name="Note 3 2 4 3 2 4 5" xfId="13786"/>
    <cellStyle name="Note 3 2 4 3 2 4 6" xfId="24805"/>
    <cellStyle name="Note 3 2 4 3 2 4 7" xfId="28709"/>
    <cellStyle name="Note 3 2 4 3 2 5" xfId="2025"/>
    <cellStyle name="Note 3 2 4 3 2 5 2" xfId="4501"/>
    <cellStyle name="Note 3 2 4 3 2 5 2 2" xfId="10391"/>
    <cellStyle name="Note 3 2 4 3 2 5 2 2 2" xfId="22330"/>
    <cellStyle name="Note 3 2 4 3 2 5 2 2 3" xfId="31383"/>
    <cellStyle name="Note 3 2 4 3 2 5 2 2 4" xfId="35281"/>
    <cellStyle name="Note 3 2 4 3 2 5 2 3" xfId="16440"/>
    <cellStyle name="Note 3 2 4 3 2 5 2 4" xfId="26803"/>
    <cellStyle name="Note 3 2 4 3 2 5 2 5" xfId="28655"/>
    <cellStyle name="Note 3 2 4 3 2 5 3" xfId="5606"/>
    <cellStyle name="Note 3 2 4 3 2 5 3 2" xfId="11496"/>
    <cellStyle name="Note 3 2 4 3 2 5 3 2 2" xfId="23435"/>
    <cellStyle name="Note 3 2 4 3 2 5 3 2 3" xfId="32487"/>
    <cellStyle name="Note 3 2 4 3 2 5 3 2 4" xfId="36385"/>
    <cellStyle name="Note 3 2 4 3 2 5 3 3" xfId="17545"/>
    <cellStyle name="Note 3 2 4 3 2 5 3 4" xfId="27907"/>
    <cellStyle name="Note 3 2 4 3 2 5 3 5" xfId="33097"/>
    <cellStyle name="Note 3 2 4 3 2 5 4" xfId="7915"/>
    <cellStyle name="Note 3 2 4 3 2 5 4 2" xfId="19854"/>
    <cellStyle name="Note 3 2 4 3 2 5 4 3" xfId="29561"/>
    <cellStyle name="Note 3 2 4 3 2 5 4 4" xfId="34105"/>
    <cellStyle name="Note 3 2 4 3 2 5 5" xfId="13964"/>
    <cellStyle name="Note 3 2 4 3 2 5 6" xfId="24983"/>
    <cellStyle name="Note 3 2 4 3 2 5 7" xfId="29271"/>
    <cellStyle name="Note 3 2 4 3 2 6" xfId="3270"/>
    <cellStyle name="Note 3 2 4 3 2 6 2" xfId="9160"/>
    <cellStyle name="Note 3 2 4 3 2 6 2 2" xfId="21099"/>
    <cellStyle name="Note 3 2 4 3 2 6 2 3" xfId="30534"/>
    <cellStyle name="Note 3 2 4 3 2 6 2 4" xfId="34847"/>
    <cellStyle name="Note 3 2 4 3 2 6 3" xfId="15209"/>
    <cellStyle name="Note 3 2 4 3 2 6 4" xfId="25954"/>
    <cellStyle name="Note 3 2 4 3 2 6 5" xfId="25768"/>
    <cellStyle name="Note 3 2 4 3 2 7" xfId="5172"/>
    <cellStyle name="Note 3 2 4 3 2 7 2" xfId="11062"/>
    <cellStyle name="Note 3 2 4 3 2 7 2 2" xfId="23001"/>
    <cellStyle name="Note 3 2 4 3 2 7 2 3" xfId="32053"/>
    <cellStyle name="Note 3 2 4 3 2 7 2 4" xfId="35951"/>
    <cellStyle name="Note 3 2 4 3 2 7 3" xfId="17111"/>
    <cellStyle name="Note 3 2 4 3 2 7 4" xfId="27473"/>
    <cellStyle name="Note 3 2 4 3 2 7 5" xfId="30588"/>
    <cellStyle name="Note 3 2 4 3 2 8" xfId="6852"/>
    <cellStyle name="Note 3 2 4 3 2 8 2" xfId="18791"/>
    <cellStyle name="Note 3 2 4 3 2 8 3" xfId="28883"/>
    <cellStyle name="Note 3 2 4 3 2 8 4" xfId="33839"/>
    <cellStyle name="Note 3 2 4 3 2 9" xfId="12733"/>
    <cellStyle name="Note 3 2 4 3 3" xfId="1708"/>
    <cellStyle name="Note 3 2 4 3 3 2" xfId="2309"/>
    <cellStyle name="Note 3 2 4 3 3 2 2" xfId="4785"/>
    <cellStyle name="Note 3 2 4 3 3 2 2 2" xfId="10675"/>
    <cellStyle name="Note 3 2 4 3 3 2 2 2 2" xfId="22614"/>
    <cellStyle name="Note 3 2 4 3 3 2 2 2 3" xfId="31666"/>
    <cellStyle name="Note 3 2 4 3 3 2 2 2 4" xfId="35564"/>
    <cellStyle name="Note 3 2 4 3 3 2 2 3" xfId="16724"/>
    <cellStyle name="Note 3 2 4 3 3 2 2 4" xfId="27086"/>
    <cellStyle name="Note 3 2 4 3 3 2 2 5" xfId="28589"/>
    <cellStyle name="Note 3 2 4 3 3 2 3" xfId="5889"/>
    <cellStyle name="Note 3 2 4 3 3 2 3 2" xfId="11779"/>
    <cellStyle name="Note 3 2 4 3 3 2 3 2 2" xfId="23718"/>
    <cellStyle name="Note 3 2 4 3 3 2 3 2 3" xfId="32770"/>
    <cellStyle name="Note 3 2 4 3 3 2 3 2 4" xfId="36668"/>
    <cellStyle name="Note 3 2 4 3 3 2 3 3" xfId="17828"/>
    <cellStyle name="Note 3 2 4 3 3 2 3 4" xfId="28190"/>
    <cellStyle name="Note 3 2 4 3 3 2 3 5" xfId="33380"/>
    <cellStyle name="Note 3 2 4 3 3 2 4" xfId="8199"/>
    <cellStyle name="Note 3 2 4 3 3 2 4 2" xfId="20138"/>
    <cellStyle name="Note 3 2 4 3 3 2 4 3" xfId="29844"/>
    <cellStyle name="Note 3 2 4 3 3 2 4 4" xfId="34388"/>
    <cellStyle name="Note 3 2 4 3 3 2 5" xfId="14248"/>
    <cellStyle name="Note 3 2 4 3 3 2 6" xfId="25266"/>
    <cellStyle name="Note 3 2 4 3 3 2 7" xfId="29238"/>
    <cellStyle name="Note 3 2 4 3 3 3" xfId="2556"/>
    <cellStyle name="Note 3 2 4 3 3 3 2" xfId="5032"/>
    <cellStyle name="Note 3 2 4 3 3 3 2 2" xfId="10922"/>
    <cellStyle name="Note 3 2 4 3 3 3 2 2 2" xfId="22861"/>
    <cellStyle name="Note 3 2 4 3 3 3 2 2 3" xfId="31913"/>
    <cellStyle name="Note 3 2 4 3 3 3 2 2 4" xfId="35811"/>
    <cellStyle name="Note 3 2 4 3 3 3 2 3" xfId="16971"/>
    <cellStyle name="Note 3 2 4 3 3 3 2 4" xfId="27333"/>
    <cellStyle name="Note 3 2 4 3 3 3 2 5" xfId="29067"/>
    <cellStyle name="Note 3 2 4 3 3 3 3" xfId="6136"/>
    <cellStyle name="Note 3 2 4 3 3 3 3 2" xfId="12026"/>
    <cellStyle name="Note 3 2 4 3 3 3 3 2 2" xfId="23965"/>
    <cellStyle name="Note 3 2 4 3 3 3 3 2 3" xfId="33017"/>
    <cellStyle name="Note 3 2 4 3 3 3 3 2 4" xfId="36915"/>
    <cellStyle name="Note 3 2 4 3 3 3 3 3" xfId="18075"/>
    <cellStyle name="Note 3 2 4 3 3 3 3 4" xfId="28437"/>
    <cellStyle name="Note 3 2 4 3 3 3 3 5" xfId="33627"/>
    <cellStyle name="Note 3 2 4 3 3 3 4" xfId="8446"/>
    <cellStyle name="Note 3 2 4 3 3 3 4 2" xfId="20385"/>
    <cellStyle name="Note 3 2 4 3 3 3 4 3" xfId="30091"/>
    <cellStyle name="Note 3 2 4 3 3 3 4 4" xfId="34635"/>
    <cellStyle name="Note 3 2 4 3 3 3 5" xfId="14495"/>
    <cellStyle name="Note 3 2 4 3 3 3 6" xfId="25513"/>
    <cellStyle name="Note 3 2 4 3 3 3 7" xfId="24632"/>
    <cellStyle name="Note 3 2 4 3 3 4" xfId="4184"/>
    <cellStyle name="Note 3 2 4 3 3 4 2" xfId="10074"/>
    <cellStyle name="Note 3 2 4 3 3 4 2 2" xfId="22013"/>
    <cellStyle name="Note 3 2 4 3 3 4 2 3" xfId="31073"/>
    <cellStyle name="Note 3 2 4 3 3 4 2 4" xfId="34971"/>
    <cellStyle name="Note 3 2 4 3 3 4 3" xfId="16123"/>
    <cellStyle name="Note 3 2 4 3 3 4 4" xfId="26493"/>
    <cellStyle name="Note 3 2 4 3 3 4 5" xfId="24173"/>
    <cellStyle name="Note 3 2 4 3 3 5" xfId="5296"/>
    <cellStyle name="Note 3 2 4 3 3 5 2" xfId="11186"/>
    <cellStyle name="Note 3 2 4 3 3 5 2 2" xfId="23125"/>
    <cellStyle name="Note 3 2 4 3 3 5 2 3" xfId="32177"/>
    <cellStyle name="Note 3 2 4 3 3 5 2 4" xfId="36075"/>
    <cellStyle name="Note 3 2 4 3 3 5 3" xfId="17235"/>
    <cellStyle name="Note 3 2 4 3 3 5 4" xfId="27597"/>
    <cellStyle name="Note 3 2 4 3 3 5 5" xfId="24452"/>
    <cellStyle name="Note 3 2 4 3 3 6" xfId="13647"/>
    <cellStyle name="Note 3 2 4 3 4" xfId="1907"/>
    <cellStyle name="Note 3 2 4 3 4 2" xfId="4383"/>
    <cellStyle name="Note 3 2 4 3 4 2 2" xfId="10273"/>
    <cellStyle name="Note 3 2 4 3 4 2 2 2" xfId="22212"/>
    <cellStyle name="Note 3 2 4 3 4 2 2 3" xfId="31265"/>
    <cellStyle name="Note 3 2 4 3 4 2 2 4" xfId="35163"/>
    <cellStyle name="Note 3 2 4 3 4 2 3" xfId="16322"/>
    <cellStyle name="Note 3 2 4 3 4 2 4" xfId="26685"/>
    <cellStyle name="Note 3 2 4 3 4 2 5" xfId="26020"/>
    <cellStyle name="Note 3 2 4 3 4 3" xfId="5488"/>
    <cellStyle name="Note 3 2 4 3 4 3 2" xfId="11378"/>
    <cellStyle name="Note 3 2 4 3 4 3 2 2" xfId="23317"/>
    <cellStyle name="Note 3 2 4 3 4 3 2 3" xfId="32369"/>
    <cellStyle name="Note 3 2 4 3 4 3 2 4" xfId="36267"/>
    <cellStyle name="Note 3 2 4 3 4 3 3" xfId="17427"/>
    <cellStyle name="Note 3 2 4 3 4 3 4" xfId="27789"/>
    <cellStyle name="Note 3 2 4 3 4 3 5" xfId="30587"/>
    <cellStyle name="Note 3 2 4 3 4 4" xfId="7797"/>
    <cellStyle name="Note 3 2 4 3 4 4 2" xfId="19736"/>
    <cellStyle name="Note 3 2 4 3 4 4 3" xfId="29443"/>
    <cellStyle name="Note 3 2 4 3 4 4 4" xfId="33987"/>
    <cellStyle name="Note 3 2 4 3 4 5" xfId="13846"/>
    <cellStyle name="Note 3 2 4 3 4 6" xfId="24865"/>
    <cellStyle name="Note 3 2 4 3 4 7" xfId="24713"/>
    <cellStyle name="Note 3 2 4 3 5" xfId="2383"/>
    <cellStyle name="Note 3 2 4 3 5 2" xfId="4859"/>
    <cellStyle name="Note 3 2 4 3 5 2 2" xfId="10749"/>
    <cellStyle name="Note 3 2 4 3 5 2 2 2" xfId="22688"/>
    <cellStyle name="Note 3 2 4 3 5 2 2 3" xfId="31740"/>
    <cellStyle name="Note 3 2 4 3 5 2 2 4" xfId="35638"/>
    <cellStyle name="Note 3 2 4 3 5 2 3" xfId="16798"/>
    <cellStyle name="Note 3 2 4 3 5 2 4" xfId="27160"/>
    <cellStyle name="Note 3 2 4 3 5 2 5" xfId="30739"/>
    <cellStyle name="Note 3 2 4 3 5 3" xfId="5963"/>
    <cellStyle name="Note 3 2 4 3 5 3 2" xfId="11853"/>
    <cellStyle name="Note 3 2 4 3 5 3 2 2" xfId="23792"/>
    <cellStyle name="Note 3 2 4 3 5 3 2 3" xfId="32844"/>
    <cellStyle name="Note 3 2 4 3 5 3 2 4" xfId="36742"/>
    <cellStyle name="Note 3 2 4 3 5 3 3" xfId="17902"/>
    <cellStyle name="Note 3 2 4 3 5 3 4" xfId="28264"/>
    <cellStyle name="Note 3 2 4 3 5 3 5" xfId="33454"/>
    <cellStyle name="Note 3 2 4 3 5 4" xfId="8273"/>
    <cellStyle name="Note 3 2 4 3 5 4 2" xfId="20212"/>
    <cellStyle name="Note 3 2 4 3 5 4 3" xfId="29918"/>
    <cellStyle name="Note 3 2 4 3 5 4 4" xfId="34462"/>
    <cellStyle name="Note 3 2 4 3 5 5" xfId="14322"/>
    <cellStyle name="Note 3 2 4 3 5 6" xfId="25340"/>
    <cellStyle name="Note 3 2 4 3 5 7" xfId="24263"/>
    <cellStyle name="Note 3 2 4 3 6" xfId="2128"/>
    <cellStyle name="Note 3 2 4 3 6 2" xfId="4604"/>
    <cellStyle name="Note 3 2 4 3 6 2 2" xfId="10494"/>
    <cellStyle name="Note 3 2 4 3 6 2 2 2" xfId="22433"/>
    <cellStyle name="Note 3 2 4 3 6 2 2 3" xfId="31485"/>
    <cellStyle name="Note 3 2 4 3 6 2 2 4" xfId="35383"/>
    <cellStyle name="Note 3 2 4 3 6 2 3" xfId="16543"/>
    <cellStyle name="Note 3 2 4 3 6 2 4" xfId="26905"/>
    <cellStyle name="Note 3 2 4 3 6 2 5" xfId="29119"/>
    <cellStyle name="Note 3 2 4 3 6 3" xfId="5708"/>
    <cellStyle name="Note 3 2 4 3 6 3 2" xfId="11598"/>
    <cellStyle name="Note 3 2 4 3 6 3 2 2" xfId="23537"/>
    <cellStyle name="Note 3 2 4 3 6 3 2 3" xfId="32589"/>
    <cellStyle name="Note 3 2 4 3 6 3 2 4" xfId="36487"/>
    <cellStyle name="Note 3 2 4 3 6 3 3" xfId="17647"/>
    <cellStyle name="Note 3 2 4 3 6 3 4" xfId="28009"/>
    <cellStyle name="Note 3 2 4 3 6 3 5" xfId="33199"/>
    <cellStyle name="Note 3 2 4 3 6 4" xfId="8018"/>
    <cellStyle name="Note 3 2 4 3 6 4 2" xfId="19957"/>
    <cellStyle name="Note 3 2 4 3 6 4 3" xfId="29663"/>
    <cellStyle name="Note 3 2 4 3 6 4 4" xfId="34207"/>
    <cellStyle name="Note 3 2 4 3 6 5" xfId="14067"/>
    <cellStyle name="Note 3 2 4 3 6 6" xfId="25085"/>
    <cellStyle name="Note 3 2 4 3 6 7" xfId="24685"/>
    <cellStyle name="Note 3 2 4 3 7" xfId="2864"/>
    <cellStyle name="Note 3 2 4 3 7 2" xfId="8754"/>
    <cellStyle name="Note 3 2 4 3 7 2 2" xfId="20693"/>
    <cellStyle name="Note 3 2 4 3 7 2 3" xfId="30294"/>
    <cellStyle name="Note 3 2 4 3 7 2 4" xfId="34768"/>
    <cellStyle name="Note 3 2 4 3 7 3" xfId="14803"/>
    <cellStyle name="Note 3 2 4 3 7 4" xfId="25714"/>
    <cellStyle name="Note 3 2 4 3 7 5" xfId="24613"/>
    <cellStyle name="Note 3 2 4 3 8" xfId="6446"/>
    <cellStyle name="Note 3 2 4 3 8 2" xfId="18385"/>
    <cellStyle name="Note 3 2 4 3 8 3" xfId="28640"/>
    <cellStyle name="Note 3 2 4 3 8 4" xfId="33760"/>
    <cellStyle name="Note 3 2 4 4" xfId="653"/>
    <cellStyle name="Note 3 2 4 4 10" xfId="24220"/>
    <cellStyle name="Note 3 2 4 4 11" xfId="26015"/>
    <cellStyle name="Note 3 2 4 4 2" xfId="1710"/>
    <cellStyle name="Note 3 2 4 4 2 2" xfId="2311"/>
    <cellStyle name="Note 3 2 4 4 2 2 2" xfId="4787"/>
    <cellStyle name="Note 3 2 4 4 2 2 2 2" xfId="10677"/>
    <cellStyle name="Note 3 2 4 4 2 2 2 2 2" xfId="22616"/>
    <cellStyle name="Note 3 2 4 4 2 2 2 2 3" xfId="31668"/>
    <cellStyle name="Note 3 2 4 4 2 2 2 2 4" xfId="35566"/>
    <cellStyle name="Note 3 2 4 4 2 2 2 3" xfId="16726"/>
    <cellStyle name="Note 3 2 4 4 2 2 2 4" xfId="27088"/>
    <cellStyle name="Note 3 2 4 4 2 2 2 5" xfId="25663"/>
    <cellStyle name="Note 3 2 4 4 2 2 3" xfId="5891"/>
    <cellStyle name="Note 3 2 4 4 2 2 3 2" xfId="11781"/>
    <cellStyle name="Note 3 2 4 4 2 2 3 2 2" xfId="23720"/>
    <cellStyle name="Note 3 2 4 4 2 2 3 2 3" xfId="32772"/>
    <cellStyle name="Note 3 2 4 4 2 2 3 2 4" xfId="36670"/>
    <cellStyle name="Note 3 2 4 4 2 2 3 3" xfId="17830"/>
    <cellStyle name="Note 3 2 4 4 2 2 3 4" xfId="28192"/>
    <cellStyle name="Note 3 2 4 4 2 2 3 5" xfId="33382"/>
    <cellStyle name="Note 3 2 4 4 2 2 4" xfId="8201"/>
    <cellStyle name="Note 3 2 4 4 2 2 4 2" xfId="20140"/>
    <cellStyle name="Note 3 2 4 4 2 2 4 3" xfId="29846"/>
    <cellStyle name="Note 3 2 4 4 2 2 4 4" xfId="34390"/>
    <cellStyle name="Note 3 2 4 4 2 2 5" xfId="14250"/>
    <cellStyle name="Note 3 2 4 4 2 2 6" xfId="25268"/>
    <cellStyle name="Note 3 2 4 4 2 2 7" xfId="26313"/>
    <cellStyle name="Note 3 2 4 4 2 3" xfId="2558"/>
    <cellStyle name="Note 3 2 4 4 2 3 2" xfId="5034"/>
    <cellStyle name="Note 3 2 4 4 2 3 2 2" xfId="10924"/>
    <cellStyle name="Note 3 2 4 4 2 3 2 2 2" xfId="22863"/>
    <cellStyle name="Note 3 2 4 4 2 3 2 2 3" xfId="31915"/>
    <cellStyle name="Note 3 2 4 4 2 3 2 2 4" xfId="35813"/>
    <cellStyle name="Note 3 2 4 4 2 3 2 3" xfId="16973"/>
    <cellStyle name="Note 3 2 4 4 2 3 2 4" xfId="27335"/>
    <cellStyle name="Note 3 2 4 4 2 3 2 5" xfId="26139"/>
    <cellStyle name="Note 3 2 4 4 2 3 3" xfId="6138"/>
    <cellStyle name="Note 3 2 4 4 2 3 3 2" xfId="12028"/>
    <cellStyle name="Note 3 2 4 4 2 3 3 2 2" xfId="23967"/>
    <cellStyle name="Note 3 2 4 4 2 3 3 2 3" xfId="33019"/>
    <cellStyle name="Note 3 2 4 4 2 3 3 2 4" xfId="36917"/>
    <cellStyle name="Note 3 2 4 4 2 3 3 3" xfId="18077"/>
    <cellStyle name="Note 3 2 4 4 2 3 3 4" xfId="28439"/>
    <cellStyle name="Note 3 2 4 4 2 3 3 5" xfId="33629"/>
    <cellStyle name="Note 3 2 4 4 2 3 4" xfId="8448"/>
    <cellStyle name="Note 3 2 4 4 2 3 4 2" xfId="20387"/>
    <cellStyle name="Note 3 2 4 4 2 3 4 3" xfId="30093"/>
    <cellStyle name="Note 3 2 4 4 2 3 4 4" xfId="34637"/>
    <cellStyle name="Note 3 2 4 4 2 3 5" xfId="14497"/>
    <cellStyle name="Note 3 2 4 4 2 3 6" xfId="25515"/>
    <cellStyle name="Note 3 2 4 4 2 3 7" xfId="28665"/>
    <cellStyle name="Note 3 2 4 4 2 4" xfId="4186"/>
    <cellStyle name="Note 3 2 4 4 2 4 2" xfId="10076"/>
    <cellStyle name="Note 3 2 4 4 2 4 2 2" xfId="22015"/>
    <cellStyle name="Note 3 2 4 4 2 4 2 3" xfId="31075"/>
    <cellStyle name="Note 3 2 4 4 2 4 2 4" xfId="34973"/>
    <cellStyle name="Note 3 2 4 4 2 4 3" xfId="16125"/>
    <cellStyle name="Note 3 2 4 4 2 4 4" xfId="26495"/>
    <cellStyle name="Note 3 2 4 4 2 4 5" xfId="30310"/>
    <cellStyle name="Note 3 2 4 4 2 5" xfId="5298"/>
    <cellStyle name="Note 3 2 4 4 2 5 2" xfId="11188"/>
    <cellStyle name="Note 3 2 4 4 2 5 2 2" xfId="23127"/>
    <cellStyle name="Note 3 2 4 4 2 5 2 3" xfId="32179"/>
    <cellStyle name="Note 3 2 4 4 2 5 2 4" xfId="36077"/>
    <cellStyle name="Note 3 2 4 4 2 5 3" xfId="17237"/>
    <cellStyle name="Note 3 2 4 4 2 5 4" xfId="27599"/>
    <cellStyle name="Note 3 2 4 4 2 5 5" xfId="30610"/>
    <cellStyle name="Note 3 2 4 4 2 6" xfId="13649"/>
    <cellStyle name="Note 3 2 4 4 3" xfId="1939"/>
    <cellStyle name="Note 3 2 4 4 3 2" xfId="4415"/>
    <cellStyle name="Note 3 2 4 4 3 2 2" xfId="10305"/>
    <cellStyle name="Note 3 2 4 4 3 2 2 2" xfId="22244"/>
    <cellStyle name="Note 3 2 4 4 3 2 2 3" xfId="31297"/>
    <cellStyle name="Note 3 2 4 4 3 2 2 4" xfId="35195"/>
    <cellStyle name="Note 3 2 4 4 3 2 3" xfId="16354"/>
    <cellStyle name="Note 3 2 4 4 3 2 4" xfId="26717"/>
    <cellStyle name="Note 3 2 4 4 3 2 5" xfId="25881"/>
    <cellStyle name="Note 3 2 4 4 3 3" xfId="5520"/>
    <cellStyle name="Note 3 2 4 4 3 3 2" xfId="11410"/>
    <cellStyle name="Note 3 2 4 4 3 3 2 2" xfId="23349"/>
    <cellStyle name="Note 3 2 4 4 3 3 2 3" xfId="32401"/>
    <cellStyle name="Note 3 2 4 4 3 3 2 4" xfId="36299"/>
    <cellStyle name="Note 3 2 4 4 3 3 3" xfId="17459"/>
    <cellStyle name="Note 3 2 4 4 3 3 4" xfId="27821"/>
    <cellStyle name="Note 3 2 4 4 3 3 5" xfId="30562"/>
    <cellStyle name="Note 3 2 4 4 3 4" xfId="7829"/>
    <cellStyle name="Note 3 2 4 4 3 4 2" xfId="19768"/>
    <cellStyle name="Note 3 2 4 4 3 4 3" xfId="29475"/>
    <cellStyle name="Note 3 2 4 4 3 4 4" xfId="34019"/>
    <cellStyle name="Note 3 2 4 4 3 5" xfId="13878"/>
    <cellStyle name="Note 3 2 4 4 3 6" xfId="24897"/>
    <cellStyle name="Note 3 2 4 4 3 7" xfId="24709"/>
    <cellStyle name="Note 3 2 4 4 4" xfId="2154"/>
    <cellStyle name="Note 3 2 4 4 4 2" xfId="4630"/>
    <cellStyle name="Note 3 2 4 4 4 2 2" xfId="10520"/>
    <cellStyle name="Note 3 2 4 4 4 2 2 2" xfId="22459"/>
    <cellStyle name="Note 3 2 4 4 4 2 2 3" xfId="31511"/>
    <cellStyle name="Note 3 2 4 4 4 2 2 4" xfId="35409"/>
    <cellStyle name="Note 3 2 4 4 4 2 3" xfId="16569"/>
    <cellStyle name="Note 3 2 4 4 4 2 4" xfId="26931"/>
    <cellStyle name="Note 3 2 4 4 4 2 5" xfId="26187"/>
    <cellStyle name="Note 3 2 4 4 4 3" xfId="5734"/>
    <cellStyle name="Note 3 2 4 4 4 3 2" xfId="11624"/>
    <cellStyle name="Note 3 2 4 4 4 3 2 2" xfId="23563"/>
    <cellStyle name="Note 3 2 4 4 4 3 2 3" xfId="32615"/>
    <cellStyle name="Note 3 2 4 4 4 3 2 4" xfId="36513"/>
    <cellStyle name="Note 3 2 4 4 4 3 3" xfId="17673"/>
    <cellStyle name="Note 3 2 4 4 4 3 4" xfId="28035"/>
    <cellStyle name="Note 3 2 4 4 4 3 5" xfId="33225"/>
    <cellStyle name="Note 3 2 4 4 4 4" xfId="8044"/>
    <cellStyle name="Note 3 2 4 4 4 4 2" xfId="19983"/>
    <cellStyle name="Note 3 2 4 4 4 4 3" xfId="29689"/>
    <cellStyle name="Note 3 2 4 4 4 4 4" xfId="34233"/>
    <cellStyle name="Note 3 2 4 4 4 5" xfId="14093"/>
    <cellStyle name="Note 3 2 4 4 4 6" xfId="25111"/>
    <cellStyle name="Note 3 2 4 4 4 7" xfId="28959"/>
    <cellStyle name="Note 3 2 4 4 5" xfId="1851"/>
    <cellStyle name="Note 3 2 4 4 5 2" xfId="4327"/>
    <cellStyle name="Note 3 2 4 4 5 2 2" xfId="10217"/>
    <cellStyle name="Note 3 2 4 4 5 2 2 2" xfId="22156"/>
    <cellStyle name="Note 3 2 4 4 5 2 2 3" xfId="31209"/>
    <cellStyle name="Note 3 2 4 4 5 2 2 4" xfId="35107"/>
    <cellStyle name="Note 3 2 4 4 5 2 3" xfId="16266"/>
    <cellStyle name="Note 3 2 4 4 5 2 4" xfId="26629"/>
    <cellStyle name="Note 3 2 4 4 5 2 5" xfId="30380"/>
    <cellStyle name="Note 3 2 4 4 5 3" xfId="5432"/>
    <cellStyle name="Note 3 2 4 4 5 3 2" xfId="11322"/>
    <cellStyle name="Note 3 2 4 4 5 3 2 2" xfId="23261"/>
    <cellStyle name="Note 3 2 4 4 5 3 2 3" xfId="32313"/>
    <cellStyle name="Note 3 2 4 4 5 3 2 4" xfId="36211"/>
    <cellStyle name="Note 3 2 4 4 5 3 3" xfId="17371"/>
    <cellStyle name="Note 3 2 4 4 5 3 4" xfId="27733"/>
    <cellStyle name="Note 3 2 4 4 5 3 5" xfId="24034"/>
    <cellStyle name="Note 3 2 4 4 5 4" xfId="7741"/>
    <cellStyle name="Note 3 2 4 4 5 4 2" xfId="19680"/>
    <cellStyle name="Note 3 2 4 4 5 4 3" xfId="29387"/>
    <cellStyle name="Note 3 2 4 4 5 4 4" xfId="33931"/>
    <cellStyle name="Note 3 2 4 4 5 5" xfId="13790"/>
    <cellStyle name="Note 3 2 4 4 5 6" xfId="24809"/>
    <cellStyle name="Note 3 2 4 4 5 7" xfId="30949"/>
    <cellStyle name="Note 3 2 4 4 6" xfId="3130"/>
    <cellStyle name="Note 3 2 4 4 6 2" xfId="9020"/>
    <cellStyle name="Note 3 2 4 4 6 2 2" xfId="20959"/>
    <cellStyle name="Note 3 2 4 4 6 2 3" xfId="30454"/>
    <cellStyle name="Note 3 2 4 4 6 2 4" xfId="34799"/>
    <cellStyle name="Note 3 2 4 4 6 3" xfId="15069"/>
    <cellStyle name="Note 3 2 4 4 6 4" xfId="25874"/>
    <cellStyle name="Note 3 2 4 4 6 5" xfId="30841"/>
    <cellStyle name="Note 3 2 4 4 7" xfId="5124"/>
    <cellStyle name="Note 3 2 4 4 7 2" xfId="11014"/>
    <cellStyle name="Note 3 2 4 4 7 2 2" xfId="22953"/>
    <cellStyle name="Note 3 2 4 4 7 2 3" xfId="32005"/>
    <cellStyle name="Note 3 2 4 4 7 2 4" xfId="35903"/>
    <cellStyle name="Note 3 2 4 4 7 3" xfId="17063"/>
    <cellStyle name="Note 3 2 4 4 7 4" xfId="27425"/>
    <cellStyle name="Note 3 2 4 4 7 5" xfId="24461"/>
    <cellStyle name="Note 3 2 4 4 8" xfId="6712"/>
    <cellStyle name="Note 3 2 4 4 8 2" xfId="18651"/>
    <cellStyle name="Note 3 2 4 4 8 3" xfId="28803"/>
    <cellStyle name="Note 3 2 4 4 8 4" xfId="33791"/>
    <cellStyle name="Note 3 2 4 4 9" xfId="12593"/>
    <cellStyle name="Note 3 2 4 5" xfId="963"/>
    <cellStyle name="Note 3 2 4 5 10" xfId="24414"/>
    <cellStyle name="Note 3 2 4 5 11" xfId="26379"/>
    <cellStyle name="Note 3 2 4 5 2" xfId="1711"/>
    <cellStyle name="Note 3 2 4 5 2 2" xfId="2312"/>
    <cellStyle name="Note 3 2 4 5 2 2 2" xfId="4788"/>
    <cellStyle name="Note 3 2 4 5 2 2 2 2" xfId="10678"/>
    <cellStyle name="Note 3 2 4 5 2 2 2 2 2" xfId="22617"/>
    <cellStyle name="Note 3 2 4 5 2 2 2 2 3" xfId="31669"/>
    <cellStyle name="Note 3 2 4 5 2 2 2 2 4" xfId="35567"/>
    <cellStyle name="Note 3 2 4 5 2 2 2 3" xfId="16727"/>
    <cellStyle name="Note 3 2 4 5 2 2 2 4" xfId="27089"/>
    <cellStyle name="Note 3 2 4 5 2 2 2 5" xfId="29096"/>
    <cellStyle name="Note 3 2 4 5 2 2 3" xfId="5892"/>
    <cellStyle name="Note 3 2 4 5 2 2 3 2" xfId="11782"/>
    <cellStyle name="Note 3 2 4 5 2 2 3 2 2" xfId="23721"/>
    <cellStyle name="Note 3 2 4 5 2 2 3 2 3" xfId="32773"/>
    <cellStyle name="Note 3 2 4 5 2 2 3 2 4" xfId="36671"/>
    <cellStyle name="Note 3 2 4 5 2 2 3 3" xfId="17831"/>
    <cellStyle name="Note 3 2 4 5 2 2 3 4" xfId="28193"/>
    <cellStyle name="Note 3 2 4 5 2 2 3 5" xfId="33383"/>
    <cellStyle name="Note 3 2 4 5 2 2 4" xfId="8202"/>
    <cellStyle name="Note 3 2 4 5 2 2 4 2" xfId="20141"/>
    <cellStyle name="Note 3 2 4 5 2 2 4 3" xfId="29847"/>
    <cellStyle name="Note 3 2 4 5 2 2 4 4" xfId="34391"/>
    <cellStyle name="Note 3 2 4 5 2 2 5" xfId="14251"/>
    <cellStyle name="Note 3 2 4 5 2 2 6" xfId="25269"/>
    <cellStyle name="Note 3 2 4 5 2 2 7" xfId="24659"/>
    <cellStyle name="Note 3 2 4 5 2 3" xfId="2559"/>
    <cellStyle name="Note 3 2 4 5 2 3 2" xfId="5035"/>
    <cellStyle name="Note 3 2 4 5 2 3 2 2" xfId="10925"/>
    <cellStyle name="Note 3 2 4 5 2 3 2 2 2" xfId="22864"/>
    <cellStyle name="Note 3 2 4 5 2 3 2 2 3" xfId="31916"/>
    <cellStyle name="Note 3 2 4 5 2 3 2 2 4" xfId="35814"/>
    <cellStyle name="Note 3 2 4 5 2 3 2 3" xfId="16974"/>
    <cellStyle name="Note 3 2 4 5 2 3 2 4" xfId="27336"/>
    <cellStyle name="Note 3 2 4 5 2 3 2 5" xfId="24486"/>
    <cellStyle name="Note 3 2 4 5 2 3 3" xfId="6139"/>
    <cellStyle name="Note 3 2 4 5 2 3 3 2" xfId="12029"/>
    <cellStyle name="Note 3 2 4 5 2 3 3 2 2" xfId="23968"/>
    <cellStyle name="Note 3 2 4 5 2 3 3 2 3" xfId="33020"/>
    <cellStyle name="Note 3 2 4 5 2 3 3 2 4" xfId="36918"/>
    <cellStyle name="Note 3 2 4 5 2 3 3 3" xfId="18078"/>
    <cellStyle name="Note 3 2 4 5 2 3 3 4" xfId="28440"/>
    <cellStyle name="Note 3 2 4 5 2 3 3 5" xfId="33630"/>
    <cellStyle name="Note 3 2 4 5 2 3 4" xfId="8449"/>
    <cellStyle name="Note 3 2 4 5 2 3 4 2" xfId="20388"/>
    <cellStyle name="Note 3 2 4 5 2 3 4 3" xfId="30094"/>
    <cellStyle name="Note 3 2 4 5 2 3 4 4" xfId="34638"/>
    <cellStyle name="Note 3 2 4 5 2 3 5" xfId="14498"/>
    <cellStyle name="Note 3 2 4 5 2 3 6" xfId="25516"/>
    <cellStyle name="Note 3 2 4 5 2 3 7" xfId="30317"/>
    <cellStyle name="Note 3 2 4 5 2 4" xfId="4187"/>
    <cellStyle name="Note 3 2 4 5 2 4 2" xfId="10077"/>
    <cellStyle name="Note 3 2 4 5 2 4 2 2" xfId="22016"/>
    <cellStyle name="Note 3 2 4 5 2 4 2 3" xfId="31076"/>
    <cellStyle name="Note 3 2 4 5 2 4 2 4" xfId="34974"/>
    <cellStyle name="Note 3 2 4 5 2 4 3" xfId="16126"/>
    <cellStyle name="Note 3 2 4 5 2 4 4" xfId="26496"/>
    <cellStyle name="Note 3 2 4 5 2 4 5" xfId="25730"/>
    <cellStyle name="Note 3 2 4 5 2 5" xfId="5299"/>
    <cellStyle name="Note 3 2 4 5 2 5 2" xfId="11189"/>
    <cellStyle name="Note 3 2 4 5 2 5 2 2" xfId="23128"/>
    <cellStyle name="Note 3 2 4 5 2 5 2 3" xfId="32180"/>
    <cellStyle name="Note 3 2 4 5 2 5 2 4" xfId="36078"/>
    <cellStyle name="Note 3 2 4 5 2 5 3" xfId="17238"/>
    <cellStyle name="Note 3 2 4 5 2 5 4" xfId="27600"/>
    <cellStyle name="Note 3 2 4 5 2 5 5" xfId="26031"/>
    <cellStyle name="Note 3 2 4 5 2 6" xfId="13650"/>
    <cellStyle name="Note 3 2 4 5 3" xfId="2055"/>
    <cellStyle name="Note 3 2 4 5 3 2" xfId="4531"/>
    <cellStyle name="Note 3 2 4 5 3 2 2" xfId="10421"/>
    <cellStyle name="Note 3 2 4 5 3 2 2 2" xfId="22360"/>
    <cellStyle name="Note 3 2 4 5 3 2 2 3" xfId="31413"/>
    <cellStyle name="Note 3 2 4 5 3 2 2 4" xfId="35311"/>
    <cellStyle name="Note 3 2 4 5 3 2 3" xfId="16470"/>
    <cellStyle name="Note 3 2 4 5 3 2 4" xfId="26833"/>
    <cellStyle name="Note 3 2 4 5 3 2 5" xfId="24234"/>
    <cellStyle name="Note 3 2 4 5 3 3" xfId="5636"/>
    <cellStyle name="Note 3 2 4 5 3 3 2" xfId="11526"/>
    <cellStyle name="Note 3 2 4 5 3 3 2 2" xfId="23465"/>
    <cellStyle name="Note 3 2 4 5 3 3 2 3" xfId="32517"/>
    <cellStyle name="Note 3 2 4 5 3 3 2 4" xfId="36415"/>
    <cellStyle name="Note 3 2 4 5 3 3 3" xfId="17575"/>
    <cellStyle name="Note 3 2 4 5 3 3 4" xfId="27937"/>
    <cellStyle name="Note 3 2 4 5 3 3 5" xfId="33127"/>
    <cellStyle name="Note 3 2 4 5 3 4" xfId="7945"/>
    <cellStyle name="Note 3 2 4 5 3 4 2" xfId="19884"/>
    <cellStyle name="Note 3 2 4 5 3 4 3" xfId="29591"/>
    <cellStyle name="Note 3 2 4 5 3 4 4" xfId="34135"/>
    <cellStyle name="Note 3 2 4 5 3 5" xfId="13994"/>
    <cellStyle name="Note 3 2 4 5 3 6" xfId="25013"/>
    <cellStyle name="Note 3 2 4 5 3 7" xfId="25677"/>
    <cellStyle name="Note 3 2 4 5 4" xfId="1835"/>
    <cellStyle name="Note 3 2 4 5 4 2" xfId="4311"/>
    <cellStyle name="Note 3 2 4 5 4 2 2" xfId="10201"/>
    <cellStyle name="Note 3 2 4 5 4 2 2 2" xfId="22140"/>
    <cellStyle name="Note 3 2 4 5 4 2 2 3" xfId="31193"/>
    <cellStyle name="Note 3 2 4 5 4 2 2 4" xfId="35091"/>
    <cellStyle name="Note 3 2 4 5 4 2 3" xfId="16250"/>
    <cellStyle name="Note 3 2 4 5 4 2 4" xfId="26613"/>
    <cellStyle name="Note 3 2 4 5 4 2 5" xfId="25808"/>
    <cellStyle name="Note 3 2 4 5 4 3" xfId="5416"/>
    <cellStyle name="Note 3 2 4 5 4 3 2" xfId="11306"/>
    <cellStyle name="Note 3 2 4 5 4 3 2 2" xfId="23245"/>
    <cellStyle name="Note 3 2 4 5 4 3 2 3" xfId="32297"/>
    <cellStyle name="Note 3 2 4 5 4 3 2 4" xfId="36195"/>
    <cellStyle name="Note 3 2 4 5 4 3 3" xfId="17355"/>
    <cellStyle name="Note 3 2 4 5 4 3 4" xfId="27717"/>
    <cellStyle name="Note 3 2 4 5 4 3 5" xfId="24072"/>
    <cellStyle name="Note 3 2 4 5 4 4" xfId="7725"/>
    <cellStyle name="Note 3 2 4 5 4 4 2" xfId="19664"/>
    <cellStyle name="Note 3 2 4 5 4 4 3" xfId="29371"/>
    <cellStyle name="Note 3 2 4 5 4 4 4" xfId="33915"/>
    <cellStyle name="Note 3 2 4 5 4 5" xfId="13774"/>
    <cellStyle name="Note 3 2 4 5 4 6" xfId="24793"/>
    <cellStyle name="Note 3 2 4 5 4 7" xfId="30951"/>
    <cellStyle name="Note 3 2 4 5 5" xfId="2121"/>
    <cellStyle name="Note 3 2 4 5 5 2" xfId="4597"/>
    <cellStyle name="Note 3 2 4 5 5 2 2" xfId="10487"/>
    <cellStyle name="Note 3 2 4 5 5 2 2 2" xfId="22426"/>
    <cellStyle name="Note 3 2 4 5 5 2 2 3" xfId="31478"/>
    <cellStyle name="Note 3 2 4 5 5 2 2 4" xfId="35376"/>
    <cellStyle name="Note 3 2 4 5 5 2 3" xfId="16536"/>
    <cellStyle name="Note 3 2 4 5 5 2 4" xfId="26898"/>
    <cellStyle name="Note 3 2 4 5 5 2 5" xfId="12294"/>
    <cellStyle name="Note 3 2 4 5 5 3" xfId="5701"/>
    <cellStyle name="Note 3 2 4 5 5 3 2" xfId="11591"/>
    <cellStyle name="Note 3 2 4 5 5 3 2 2" xfId="23530"/>
    <cellStyle name="Note 3 2 4 5 5 3 2 3" xfId="32582"/>
    <cellStyle name="Note 3 2 4 5 5 3 2 4" xfId="36480"/>
    <cellStyle name="Note 3 2 4 5 5 3 3" xfId="17640"/>
    <cellStyle name="Note 3 2 4 5 5 3 4" xfId="28002"/>
    <cellStyle name="Note 3 2 4 5 5 3 5" xfId="33192"/>
    <cellStyle name="Note 3 2 4 5 5 4" xfId="8011"/>
    <cellStyle name="Note 3 2 4 5 5 4 2" xfId="19950"/>
    <cellStyle name="Note 3 2 4 5 5 4 3" xfId="29656"/>
    <cellStyle name="Note 3 2 4 5 5 4 4" xfId="34200"/>
    <cellStyle name="Note 3 2 4 5 5 5" xfId="14060"/>
    <cellStyle name="Note 3 2 4 5 5 6" xfId="25078"/>
    <cellStyle name="Note 3 2 4 5 5 7" xfId="24684"/>
    <cellStyle name="Note 3 2 4 5 6" xfId="3440"/>
    <cellStyle name="Note 3 2 4 5 6 2" xfId="9330"/>
    <cellStyle name="Note 3 2 4 5 6 2 2" xfId="21269"/>
    <cellStyle name="Note 3 2 4 5 6 2 3" xfId="30644"/>
    <cellStyle name="Note 3 2 4 5 6 2 4" xfId="34864"/>
    <cellStyle name="Note 3 2 4 5 6 3" xfId="15379"/>
    <cellStyle name="Note 3 2 4 5 6 4" xfId="26067"/>
    <cellStyle name="Note 3 2 4 5 6 5" xfId="24362"/>
    <cellStyle name="Note 3 2 4 5 7" xfId="5189"/>
    <cellStyle name="Note 3 2 4 5 7 2" xfId="11079"/>
    <cellStyle name="Note 3 2 4 5 7 2 2" xfId="23018"/>
    <cellStyle name="Note 3 2 4 5 7 2 3" xfId="32070"/>
    <cellStyle name="Note 3 2 4 5 7 2 4" xfId="35968"/>
    <cellStyle name="Note 3 2 4 5 7 3" xfId="17128"/>
    <cellStyle name="Note 3 2 4 5 7 4" xfId="27490"/>
    <cellStyle name="Note 3 2 4 5 7 5" xfId="30436"/>
    <cellStyle name="Note 3 2 4 5 8" xfId="7022"/>
    <cellStyle name="Note 3 2 4 5 8 2" xfId="18961"/>
    <cellStyle name="Note 3 2 4 5 8 3" xfId="28995"/>
    <cellStyle name="Note 3 2 4 5 8 4" xfId="33856"/>
    <cellStyle name="Note 3 2 4 5 9" xfId="12903"/>
    <cellStyle name="Note 3 2 4 6" xfId="1705"/>
    <cellStyle name="Note 3 2 4 6 2" xfId="2306"/>
    <cellStyle name="Note 3 2 4 6 2 2" xfId="4782"/>
    <cellStyle name="Note 3 2 4 6 2 2 2" xfId="10672"/>
    <cellStyle name="Note 3 2 4 6 2 2 2 2" xfId="22611"/>
    <cellStyle name="Note 3 2 4 6 2 2 2 3" xfId="31663"/>
    <cellStyle name="Note 3 2 4 6 2 2 2 4" xfId="35561"/>
    <cellStyle name="Note 3 2 4 6 2 2 3" xfId="16721"/>
    <cellStyle name="Note 3 2 4 6 2 2 4" xfId="27083"/>
    <cellStyle name="Note 3 2 4 6 2 2 5" xfId="24518"/>
    <cellStyle name="Note 3 2 4 6 2 3" xfId="5886"/>
    <cellStyle name="Note 3 2 4 6 2 3 2" xfId="11776"/>
    <cellStyle name="Note 3 2 4 6 2 3 2 2" xfId="23715"/>
    <cellStyle name="Note 3 2 4 6 2 3 2 3" xfId="32767"/>
    <cellStyle name="Note 3 2 4 6 2 3 2 4" xfId="36665"/>
    <cellStyle name="Note 3 2 4 6 2 3 3" xfId="17825"/>
    <cellStyle name="Note 3 2 4 6 2 3 4" xfId="28187"/>
    <cellStyle name="Note 3 2 4 6 2 3 5" xfId="33377"/>
    <cellStyle name="Note 3 2 4 6 2 4" xfId="8196"/>
    <cellStyle name="Note 3 2 4 6 2 4 2" xfId="20135"/>
    <cellStyle name="Note 3 2 4 6 2 4 3" xfId="29841"/>
    <cellStyle name="Note 3 2 4 6 2 4 4" xfId="34385"/>
    <cellStyle name="Note 3 2 4 6 2 5" xfId="14245"/>
    <cellStyle name="Note 3 2 4 6 2 6" xfId="25263"/>
    <cellStyle name="Note 3 2 4 6 2 7" xfId="28576"/>
    <cellStyle name="Note 3 2 4 6 3" xfId="2553"/>
    <cellStyle name="Note 3 2 4 6 3 2" xfId="5029"/>
    <cellStyle name="Note 3 2 4 6 3 2 2" xfId="10919"/>
    <cellStyle name="Note 3 2 4 6 3 2 2 2" xfId="22858"/>
    <cellStyle name="Note 3 2 4 6 3 2 2 3" xfId="31910"/>
    <cellStyle name="Note 3 2 4 6 3 2 2 4" xfId="35808"/>
    <cellStyle name="Note 3 2 4 6 3 2 3" xfId="16968"/>
    <cellStyle name="Note 3 2 4 6 3 2 4" xfId="27330"/>
    <cellStyle name="Note 3 2 4 6 3 2 5" xfId="28929"/>
    <cellStyle name="Note 3 2 4 6 3 3" xfId="6133"/>
    <cellStyle name="Note 3 2 4 6 3 3 2" xfId="12023"/>
    <cellStyle name="Note 3 2 4 6 3 3 2 2" xfId="23962"/>
    <cellStyle name="Note 3 2 4 6 3 3 2 3" xfId="33014"/>
    <cellStyle name="Note 3 2 4 6 3 3 2 4" xfId="36912"/>
    <cellStyle name="Note 3 2 4 6 3 3 3" xfId="18072"/>
    <cellStyle name="Note 3 2 4 6 3 3 4" xfId="28434"/>
    <cellStyle name="Note 3 2 4 6 3 3 5" xfId="33624"/>
    <cellStyle name="Note 3 2 4 6 3 4" xfId="8443"/>
    <cellStyle name="Note 3 2 4 6 3 4 2" xfId="20382"/>
    <cellStyle name="Note 3 2 4 6 3 4 3" xfId="30088"/>
    <cellStyle name="Note 3 2 4 6 3 4 4" xfId="34632"/>
    <cellStyle name="Note 3 2 4 6 3 5" xfId="14492"/>
    <cellStyle name="Note 3 2 4 6 3 6" xfId="25510"/>
    <cellStyle name="Note 3 2 4 6 3 7" xfId="29211"/>
    <cellStyle name="Note 3 2 4 6 4" xfId="4181"/>
    <cellStyle name="Note 3 2 4 6 4 2" xfId="10071"/>
    <cellStyle name="Note 3 2 4 6 4 2 2" xfId="22010"/>
    <cellStyle name="Note 3 2 4 6 4 2 3" xfId="31070"/>
    <cellStyle name="Note 3 2 4 6 4 2 4" xfId="34968"/>
    <cellStyle name="Note 3 2 4 6 4 3" xfId="16120"/>
    <cellStyle name="Note 3 2 4 6 4 4" xfId="26490"/>
    <cellStyle name="Note 3 2 4 6 4 5" xfId="30820"/>
    <cellStyle name="Note 3 2 4 6 5" xfId="5293"/>
    <cellStyle name="Note 3 2 4 6 5 2" xfId="11183"/>
    <cellStyle name="Note 3 2 4 6 5 2 2" xfId="23122"/>
    <cellStyle name="Note 3 2 4 6 5 2 3" xfId="32174"/>
    <cellStyle name="Note 3 2 4 6 5 2 4" xfId="36072"/>
    <cellStyle name="Note 3 2 4 6 5 3" xfId="17232"/>
    <cellStyle name="Note 3 2 4 6 5 4" xfId="27594"/>
    <cellStyle name="Note 3 2 4 6 5 5" xfId="29033"/>
    <cellStyle name="Note 3 2 4 6 6" xfId="13644"/>
    <cellStyle name="Note 3 2 4 7" xfId="1823"/>
    <cellStyle name="Note 3 2 4 7 2" xfId="4299"/>
    <cellStyle name="Note 3 2 4 7 2 2" xfId="10189"/>
    <cellStyle name="Note 3 2 4 7 2 2 2" xfId="22128"/>
    <cellStyle name="Note 3 2 4 7 2 2 3" xfId="31181"/>
    <cellStyle name="Note 3 2 4 7 2 2 4" xfId="35079"/>
    <cellStyle name="Note 3 2 4 7 2 3" xfId="16238"/>
    <cellStyle name="Note 3 2 4 7 2 4" xfId="26601"/>
    <cellStyle name="Note 3 2 4 7 2 5" xfId="24575"/>
    <cellStyle name="Note 3 2 4 7 3" xfId="5404"/>
    <cellStyle name="Note 3 2 4 7 3 2" xfId="11294"/>
    <cellStyle name="Note 3 2 4 7 3 2 2" xfId="23233"/>
    <cellStyle name="Note 3 2 4 7 3 2 3" xfId="32285"/>
    <cellStyle name="Note 3 2 4 7 3 2 4" xfId="36183"/>
    <cellStyle name="Note 3 2 4 7 3 3" xfId="17343"/>
    <cellStyle name="Note 3 2 4 7 3 4" xfId="27705"/>
    <cellStyle name="Note 3 2 4 7 3 5" xfId="29020"/>
    <cellStyle name="Note 3 2 4 7 4" xfId="7713"/>
    <cellStyle name="Note 3 2 4 7 4 2" xfId="19652"/>
    <cellStyle name="Note 3 2 4 7 4 3" xfId="29359"/>
    <cellStyle name="Note 3 2 4 7 4 4" xfId="33903"/>
    <cellStyle name="Note 3 2 4 7 5" xfId="13762"/>
    <cellStyle name="Note 3 2 4 7 6" xfId="24781"/>
    <cellStyle name="Note 3 2 4 7 7" xfId="30616"/>
    <cellStyle name="Note 3 2 4 8" xfId="2415"/>
    <cellStyle name="Note 3 2 4 8 2" xfId="4891"/>
    <cellStyle name="Note 3 2 4 8 2 2" xfId="10781"/>
    <cellStyle name="Note 3 2 4 8 2 2 2" xfId="22720"/>
    <cellStyle name="Note 3 2 4 8 2 2 3" xfId="31772"/>
    <cellStyle name="Note 3 2 4 8 2 2 4" xfId="35670"/>
    <cellStyle name="Note 3 2 4 8 2 3" xfId="16830"/>
    <cellStyle name="Note 3 2 4 8 2 4" xfId="27192"/>
    <cellStyle name="Note 3 2 4 8 2 5" xfId="30735"/>
    <cellStyle name="Note 3 2 4 8 3" xfId="5995"/>
    <cellStyle name="Note 3 2 4 8 3 2" xfId="11885"/>
    <cellStyle name="Note 3 2 4 8 3 2 2" xfId="23824"/>
    <cellStyle name="Note 3 2 4 8 3 2 3" xfId="32876"/>
    <cellStyle name="Note 3 2 4 8 3 2 4" xfId="36774"/>
    <cellStyle name="Note 3 2 4 8 3 3" xfId="17934"/>
    <cellStyle name="Note 3 2 4 8 3 4" xfId="28296"/>
    <cellStyle name="Note 3 2 4 8 3 5" xfId="33486"/>
    <cellStyle name="Note 3 2 4 8 4" xfId="8305"/>
    <cellStyle name="Note 3 2 4 8 4 2" xfId="20244"/>
    <cellStyle name="Note 3 2 4 8 4 3" xfId="29950"/>
    <cellStyle name="Note 3 2 4 8 4 4" xfId="34494"/>
    <cellStyle name="Note 3 2 4 8 5" xfId="14354"/>
    <cellStyle name="Note 3 2 4 8 6" xfId="25372"/>
    <cellStyle name="Note 3 2 4 8 7" xfId="30389"/>
    <cellStyle name="Note 3 2 4 9" xfId="2117"/>
    <cellStyle name="Note 3 2 4 9 2" xfId="4593"/>
    <cellStyle name="Note 3 2 4 9 2 2" xfId="10483"/>
    <cellStyle name="Note 3 2 4 9 2 2 2" xfId="22422"/>
    <cellStyle name="Note 3 2 4 9 2 2 3" xfId="31474"/>
    <cellStyle name="Note 3 2 4 9 2 2 4" xfId="35372"/>
    <cellStyle name="Note 3 2 4 9 2 3" xfId="16532"/>
    <cellStyle name="Note 3 2 4 9 2 4" xfId="26894"/>
    <cellStyle name="Note 3 2 4 9 2 5" xfId="24542"/>
    <cellStyle name="Note 3 2 4 9 3" xfId="5697"/>
    <cellStyle name="Note 3 2 4 9 3 2" xfId="11587"/>
    <cellStyle name="Note 3 2 4 9 3 2 2" xfId="23526"/>
    <cellStyle name="Note 3 2 4 9 3 2 3" xfId="32578"/>
    <cellStyle name="Note 3 2 4 9 3 2 4" xfId="36476"/>
    <cellStyle name="Note 3 2 4 9 3 3" xfId="17636"/>
    <cellStyle name="Note 3 2 4 9 3 4" xfId="27998"/>
    <cellStyle name="Note 3 2 4 9 3 5" xfId="33188"/>
    <cellStyle name="Note 3 2 4 9 4" xfId="8007"/>
    <cellStyle name="Note 3 2 4 9 4 2" xfId="19946"/>
    <cellStyle name="Note 3 2 4 9 4 3" xfId="29652"/>
    <cellStyle name="Note 3 2 4 9 4 4" xfId="34196"/>
    <cellStyle name="Note 3 2 4 9 5" xfId="14056"/>
    <cellStyle name="Note 3 2 4 9 6" xfId="25074"/>
    <cellStyle name="Note 3 2 4 9 7" xfId="25802"/>
    <cellStyle name="Note 3 2 5" xfId="230"/>
    <cellStyle name="Note 3 2 5 2" xfId="706"/>
    <cellStyle name="Note 3 2 5 2 10" xfId="24244"/>
    <cellStyle name="Note 3 2 5 2 11" xfId="24050"/>
    <cellStyle name="Note 3 2 5 2 2" xfId="1713"/>
    <cellStyle name="Note 3 2 5 2 2 2" xfId="2314"/>
    <cellStyle name="Note 3 2 5 2 2 2 2" xfId="4790"/>
    <cellStyle name="Note 3 2 5 2 2 2 2 2" xfId="10680"/>
    <cellStyle name="Note 3 2 5 2 2 2 2 2 2" xfId="22619"/>
    <cellStyle name="Note 3 2 5 2 2 2 2 2 3" xfId="31671"/>
    <cellStyle name="Note 3 2 5 2 2 2 2 2 4" xfId="35569"/>
    <cellStyle name="Note 3 2 5 2 2 2 2 3" xfId="16729"/>
    <cellStyle name="Note 3 2 5 2 2 2 2 4" xfId="27091"/>
    <cellStyle name="Note 3 2 5 2 2 2 2 5" xfId="26168"/>
    <cellStyle name="Note 3 2 5 2 2 2 3" xfId="5894"/>
    <cellStyle name="Note 3 2 5 2 2 2 3 2" xfId="11784"/>
    <cellStyle name="Note 3 2 5 2 2 2 3 2 2" xfId="23723"/>
    <cellStyle name="Note 3 2 5 2 2 2 3 2 3" xfId="32775"/>
    <cellStyle name="Note 3 2 5 2 2 2 3 2 4" xfId="36673"/>
    <cellStyle name="Note 3 2 5 2 2 2 3 3" xfId="17833"/>
    <cellStyle name="Note 3 2 5 2 2 2 3 4" xfId="28195"/>
    <cellStyle name="Note 3 2 5 2 2 2 3 5" xfId="33385"/>
    <cellStyle name="Note 3 2 5 2 2 2 4" xfId="8204"/>
    <cellStyle name="Note 3 2 5 2 2 2 4 2" xfId="20143"/>
    <cellStyle name="Note 3 2 5 2 2 2 4 3" xfId="29849"/>
    <cellStyle name="Note 3 2 5 2 2 2 4 4" xfId="34393"/>
    <cellStyle name="Note 3 2 5 2 2 2 5" xfId="14253"/>
    <cellStyle name="Note 3 2 5 2 2 2 6" xfId="25271"/>
    <cellStyle name="Note 3 2 5 2 2 2 7" xfId="30472"/>
    <cellStyle name="Note 3 2 5 2 2 3" xfId="2561"/>
    <cellStyle name="Note 3 2 5 2 2 3 2" xfId="5037"/>
    <cellStyle name="Note 3 2 5 2 2 3 2 2" xfId="10927"/>
    <cellStyle name="Note 3 2 5 2 2 3 2 2 2" xfId="22866"/>
    <cellStyle name="Note 3 2 5 2 2 3 2 2 3" xfId="31918"/>
    <cellStyle name="Note 3 2 5 2 2 3 2 2 4" xfId="35816"/>
    <cellStyle name="Note 3 2 5 2 2 3 2 3" xfId="16976"/>
    <cellStyle name="Note 3 2 5 2 2 3 2 4" xfId="27338"/>
    <cellStyle name="Note 3 2 5 2 2 3 2 5" xfId="24102"/>
    <cellStyle name="Note 3 2 5 2 2 3 3" xfId="6141"/>
    <cellStyle name="Note 3 2 5 2 2 3 3 2" xfId="12031"/>
    <cellStyle name="Note 3 2 5 2 2 3 3 2 2" xfId="23970"/>
    <cellStyle name="Note 3 2 5 2 2 3 3 2 3" xfId="33022"/>
    <cellStyle name="Note 3 2 5 2 2 3 3 2 4" xfId="36920"/>
    <cellStyle name="Note 3 2 5 2 2 3 3 3" xfId="18080"/>
    <cellStyle name="Note 3 2 5 2 2 3 3 4" xfId="28442"/>
    <cellStyle name="Note 3 2 5 2 2 3 3 5" xfId="33632"/>
    <cellStyle name="Note 3 2 5 2 2 3 4" xfId="8451"/>
    <cellStyle name="Note 3 2 5 2 2 3 4 2" xfId="20390"/>
    <cellStyle name="Note 3 2 5 2 2 3 4 3" xfId="30096"/>
    <cellStyle name="Note 3 2 5 2 2 3 4 4" xfId="34640"/>
    <cellStyle name="Note 3 2 5 2 2 3 5" xfId="14500"/>
    <cellStyle name="Note 3 2 5 2 2 3 6" xfId="25518"/>
    <cellStyle name="Note 3 2 5 2 2 3 7" xfId="29209"/>
    <cellStyle name="Note 3 2 5 2 2 4" xfId="4189"/>
    <cellStyle name="Note 3 2 5 2 2 4 2" xfId="10079"/>
    <cellStyle name="Note 3 2 5 2 2 4 2 2" xfId="22018"/>
    <cellStyle name="Note 3 2 5 2 2 4 2 3" xfId="31078"/>
    <cellStyle name="Note 3 2 5 2 2 4 2 4" xfId="34976"/>
    <cellStyle name="Note 3 2 5 2 2 4 3" xfId="16128"/>
    <cellStyle name="Note 3 2 5 2 2 4 4" xfId="26498"/>
    <cellStyle name="Note 3 2 5 2 2 4 5" xfId="30818"/>
    <cellStyle name="Note 3 2 5 2 2 5" xfId="5301"/>
    <cellStyle name="Note 3 2 5 2 2 5 2" xfId="11191"/>
    <cellStyle name="Note 3 2 5 2 2 5 2 2" xfId="23130"/>
    <cellStyle name="Note 3 2 5 2 2 5 2 3" xfId="32182"/>
    <cellStyle name="Note 3 2 5 2 2 5 2 4" xfId="36080"/>
    <cellStyle name="Note 3 2 5 2 2 5 3" xfId="17240"/>
    <cellStyle name="Note 3 2 5 2 2 5 4" xfId="27602"/>
    <cellStyle name="Note 3 2 5 2 2 5 5" xfId="30683"/>
    <cellStyle name="Note 3 2 5 2 2 6" xfId="13652"/>
    <cellStyle name="Note 3 2 5 2 3" xfId="1956"/>
    <cellStyle name="Note 3 2 5 2 3 2" xfId="4432"/>
    <cellStyle name="Note 3 2 5 2 3 2 2" xfId="10322"/>
    <cellStyle name="Note 3 2 5 2 3 2 2 2" xfId="22261"/>
    <cellStyle name="Note 3 2 5 2 3 2 2 3" xfId="31314"/>
    <cellStyle name="Note 3 2 5 2 3 2 2 4" xfId="35212"/>
    <cellStyle name="Note 3 2 5 2 3 2 3" xfId="16371"/>
    <cellStyle name="Note 3 2 5 2 3 2 4" xfId="26734"/>
    <cellStyle name="Note 3 2 5 2 3 2 5" xfId="30791"/>
    <cellStyle name="Note 3 2 5 2 3 3" xfId="5537"/>
    <cellStyle name="Note 3 2 5 2 3 3 2" xfId="11427"/>
    <cellStyle name="Note 3 2 5 2 3 3 2 2" xfId="23366"/>
    <cellStyle name="Note 3 2 5 2 3 3 2 3" xfId="32418"/>
    <cellStyle name="Note 3 2 5 2 3 3 2 4" xfId="36316"/>
    <cellStyle name="Note 3 2 5 2 3 3 3" xfId="17476"/>
    <cellStyle name="Note 3 2 5 2 3 3 4" xfId="27838"/>
    <cellStyle name="Note 3 2 5 2 3 3 5" xfId="25911"/>
    <cellStyle name="Note 3 2 5 2 3 4" xfId="7846"/>
    <cellStyle name="Note 3 2 5 2 3 4 2" xfId="19785"/>
    <cellStyle name="Note 3 2 5 2 3 4 3" xfId="29492"/>
    <cellStyle name="Note 3 2 5 2 3 4 4" xfId="34036"/>
    <cellStyle name="Note 3 2 5 2 3 5" xfId="13895"/>
    <cellStyle name="Note 3 2 5 2 3 6" xfId="24914"/>
    <cellStyle name="Note 3 2 5 2 3 7" xfId="24257"/>
    <cellStyle name="Note 3 2 5 2 4" xfId="1959"/>
    <cellStyle name="Note 3 2 5 2 4 2" xfId="4435"/>
    <cellStyle name="Note 3 2 5 2 4 2 2" xfId="10325"/>
    <cellStyle name="Note 3 2 5 2 4 2 2 2" xfId="22264"/>
    <cellStyle name="Note 3 2 5 2 4 2 2 3" xfId="31317"/>
    <cellStyle name="Note 3 2 5 2 4 2 2 4" xfId="35215"/>
    <cellStyle name="Note 3 2 5 2 4 2 3" xfId="16374"/>
    <cellStyle name="Note 3 2 5 2 4 2 4" xfId="26737"/>
    <cellStyle name="Note 3 2 5 2 4 2 5" xfId="24341"/>
    <cellStyle name="Note 3 2 5 2 4 3" xfId="5540"/>
    <cellStyle name="Note 3 2 5 2 4 3 2" xfId="11430"/>
    <cellStyle name="Note 3 2 5 2 4 3 2 2" xfId="23369"/>
    <cellStyle name="Note 3 2 5 2 4 3 2 3" xfId="32421"/>
    <cellStyle name="Note 3 2 5 2 4 3 2 4" xfId="36319"/>
    <cellStyle name="Note 3 2 5 2 4 3 3" xfId="17479"/>
    <cellStyle name="Note 3 2 5 2 4 3 4" xfId="27841"/>
    <cellStyle name="Note 3 2 5 2 4 3 5" xfId="26078"/>
    <cellStyle name="Note 3 2 5 2 4 4" xfId="7849"/>
    <cellStyle name="Note 3 2 5 2 4 4 2" xfId="19788"/>
    <cellStyle name="Note 3 2 5 2 4 4 3" xfId="29495"/>
    <cellStyle name="Note 3 2 5 2 4 4 4" xfId="34039"/>
    <cellStyle name="Note 3 2 5 2 4 5" xfId="13898"/>
    <cellStyle name="Note 3 2 5 2 4 6" xfId="24917"/>
    <cellStyle name="Note 3 2 5 2 4 7" xfId="28519"/>
    <cellStyle name="Note 3 2 5 2 5" xfId="2086"/>
    <cellStyle name="Note 3 2 5 2 5 2" xfId="4562"/>
    <cellStyle name="Note 3 2 5 2 5 2 2" xfId="10452"/>
    <cellStyle name="Note 3 2 5 2 5 2 2 2" xfId="22391"/>
    <cellStyle name="Note 3 2 5 2 5 2 2 3" xfId="31443"/>
    <cellStyle name="Note 3 2 5 2 5 2 2 4" xfId="35341"/>
    <cellStyle name="Note 3 2 5 2 5 2 3" xfId="16501"/>
    <cellStyle name="Note 3 2 5 2 5 2 4" xfId="26863"/>
    <cellStyle name="Note 3 2 5 2 5 2 5" xfId="24545"/>
    <cellStyle name="Note 3 2 5 2 5 3" xfId="5666"/>
    <cellStyle name="Note 3 2 5 2 5 3 2" xfId="11556"/>
    <cellStyle name="Note 3 2 5 2 5 3 2 2" xfId="23495"/>
    <cellStyle name="Note 3 2 5 2 5 3 2 3" xfId="32547"/>
    <cellStyle name="Note 3 2 5 2 5 3 2 4" xfId="36445"/>
    <cellStyle name="Note 3 2 5 2 5 3 3" xfId="17605"/>
    <cellStyle name="Note 3 2 5 2 5 3 4" xfId="27967"/>
    <cellStyle name="Note 3 2 5 2 5 3 5" xfId="33157"/>
    <cellStyle name="Note 3 2 5 2 5 4" xfId="7976"/>
    <cellStyle name="Note 3 2 5 2 5 4 2" xfId="19915"/>
    <cellStyle name="Note 3 2 5 2 5 4 3" xfId="29621"/>
    <cellStyle name="Note 3 2 5 2 5 4 4" xfId="34165"/>
    <cellStyle name="Note 3 2 5 2 5 5" xfId="14025"/>
    <cellStyle name="Note 3 2 5 2 5 6" xfId="25043"/>
    <cellStyle name="Note 3 2 5 2 5 7" xfId="30920"/>
    <cellStyle name="Note 3 2 5 2 6" xfId="3183"/>
    <cellStyle name="Note 3 2 5 2 6 2" xfId="9073"/>
    <cellStyle name="Note 3 2 5 2 6 2 2" xfId="21012"/>
    <cellStyle name="Note 3 2 5 2 6 2 3" xfId="30478"/>
    <cellStyle name="Note 3 2 5 2 6 2 4" xfId="34806"/>
    <cellStyle name="Note 3 2 5 2 6 3" xfId="15122"/>
    <cellStyle name="Note 3 2 5 2 6 4" xfId="25898"/>
    <cellStyle name="Note 3 2 5 2 6 5" xfId="25846"/>
    <cellStyle name="Note 3 2 5 2 7" xfId="5131"/>
    <cellStyle name="Note 3 2 5 2 7 2" xfId="11021"/>
    <cellStyle name="Note 3 2 5 2 7 2 2" xfId="22960"/>
    <cellStyle name="Note 3 2 5 2 7 2 3" xfId="32012"/>
    <cellStyle name="Note 3 2 5 2 7 2 4" xfId="35910"/>
    <cellStyle name="Note 3 2 5 2 7 3" xfId="17070"/>
    <cellStyle name="Note 3 2 5 2 7 4" xfId="27432"/>
    <cellStyle name="Note 3 2 5 2 7 5" xfId="24474"/>
    <cellStyle name="Note 3 2 5 2 8" xfId="6765"/>
    <cellStyle name="Note 3 2 5 2 8 2" xfId="18704"/>
    <cellStyle name="Note 3 2 5 2 8 3" xfId="28827"/>
    <cellStyle name="Note 3 2 5 2 8 4" xfId="33798"/>
    <cellStyle name="Note 3 2 5 2 9" xfId="12646"/>
    <cellStyle name="Note 3 2 5 3" xfId="1712"/>
    <cellStyle name="Note 3 2 5 3 2" xfId="2313"/>
    <cellStyle name="Note 3 2 5 3 2 2" xfId="4789"/>
    <cellStyle name="Note 3 2 5 3 2 2 2" xfId="10679"/>
    <cellStyle name="Note 3 2 5 3 2 2 2 2" xfId="22618"/>
    <cellStyle name="Note 3 2 5 3 2 2 2 3" xfId="31670"/>
    <cellStyle name="Note 3 2 5 3 2 2 2 4" xfId="35568"/>
    <cellStyle name="Note 3 2 5 3 2 2 3" xfId="16728"/>
    <cellStyle name="Note 3 2 5 3 2 2 4" xfId="27090"/>
    <cellStyle name="Note 3 2 5 3 2 2 5" xfId="30745"/>
    <cellStyle name="Note 3 2 5 3 2 3" xfId="5893"/>
    <cellStyle name="Note 3 2 5 3 2 3 2" xfId="11783"/>
    <cellStyle name="Note 3 2 5 3 2 3 2 2" xfId="23722"/>
    <cellStyle name="Note 3 2 5 3 2 3 2 3" xfId="32774"/>
    <cellStyle name="Note 3 2 5 3 2 3 2 4" xfId="36672"/>
    <cellStyle name="Note 3 2 5 3 2 3 3" xfId="17832"/>
    <cellStyle name="Note 3 2 5 3 2 3 4" xfId="28194"/>
    <cellStyle name="Note 3 2 5 3 2 3 5" xfId="33384"/>
    <cellStyle name="Note 3 2 5 3 2 4" xfId="8203"/>
    <cellStyle name="Note 3 2 5 3 2 4 2" xfId="20142"/>
    <cellStyle name="Note 3 2 5 3 2 4 3" xfId="29848"/>
    <cellStyle name="Note 3 2 5 3 2 4 4" xfId="34392"/>
    <cellStyle name="Note 3 2 5 3 2 5" xfId="14252"/>
    <cellStyle name="Note 3 2 5 3 2 6" xfId="25270"/>
    <cellStyle name="Note 3 2 5 3 2 7" xfId="28821"/>
    <cellStyle name="Note 3 2 5 3 3" xfId="2560"/>
    <cellStyle name="Note 3 2 5 3 3 2" xfId="5036"/>
    <cellStyle name="Note 3 2 5 3 3 2 2" xfId="10926"/>
    <cellStyle name="Note 3 2 5 3 3 2 2 2" xfId="22865"/>
    <cellStyle name="Note 3 2 5 3 3 2 2 3" xfId="31917"/>
    <cellStyle name="Note 3 2 5 3 3 2 2 4" xfId="35815"/>
    <cellStyle name="Note 3 2 5 3 3 2 3" xfId="16975"/>
    <cellStyle name="Note 3 2 5 3 3 2 4" xfId="27337"/>
    <cellStyle name="Note 3 2 5 3 3 2 5" xfId="24347"/>
    <cellStyle name="Note 3 2 5 3 3 3" xfId="6140"/>
    <cellStyle name="Note 3 2 5 3 3 3 2" xfId="12030"/>
    <cellStyle name="Note 3 2 5 3 3 3 2 2" xfId="23969"/>
    <cellStyle name="Note 3 2 5 3 3 3 2 3" xfId="33021"/>
    <cellStyle name="Note 3 2 5 3 3 3 2 4" xfId="36919"/>
    <cellStyle name="Note 3 2 5 3 3 3 3" xfId="18079"/>
    <cellStyle name="Note 3 2 5 3 3 3 4" xfId="28441"/>
    <cellStyle name="Note 3 2 5 3 3 3 5" xfId="33631"/>
    <cellStyle name="Note 3 2 5 3 3 4" xfId="8450"/>
    <cellStyle name="Note 3 2 5 3 3 4 2" xfId="20389"/>
    <cellStyle name="Note 3 2 5 3 3 4 3" xfId="30095"/>
    <cellStyle name="Note 3 2 5 3 3 4 4" xfId="34639"/>
    <cellStyle name="Note 3 2 5 3 3 5" xfId="14499"/>
    <cellStyle name="Note 3 2 5 3 3 6" xfId="25517"/>
    <cellStyle name="Note 3 2 5 3 3 7" xfId="25737"/>
    <cellStyle name="Note 3 2 5 3 4" xfId="4188"/>
    <cellStyle name="Note 3 2 5 3 4 2" xfId="10078"/>
    <cellStyle name="Note 3 2 5 3 4 2 2" xfId="22017"/>
    <cellStyle name="Note 3 2 5 3 4 2 3" xfId="31077"/>
    <cellStyle name="Note 3 2 5 3 4 2 4" xfId="34975"/>
    <cellStyle name="Note 3 2 5 3 4 3" xfId="16127"/>
    <cellStyle name="Note 3 2 5 3 4 4" xfId="26497"/>
    <cellStyle name="Note 3 2 5 3 4 5" xfId="29169"/>
    <cellStyle name="Note 3 2 5 3 5" xfId="5300"/>
    <cellStyle name="Note 3 2 5 3 5 2" xfId="11190"/>
    <cellStyle name="Note 3 2 5 3 5 2 2" xfId="23129"/>
    <cellStyle name="Note 3 2 5 3 5 2 3" xfId="32181"/>
    <cellStyle name="Note 3 2 5 3 5 2 4" xfId="36079"/>
    <cellStyle name="Note 3 2 5 3 5 3" xfId="17239"/>
    <cellStyle name="Note 3 2 5 3 5 4" xfId="27601"/>
    <cellStyle name="Note 3 2 5 3 5 5" xfId="29034"/>
    <cellStyle name="Note 3 2 5 3 6" xfId="13651"/>
    <cellStyle name="Note 3 2 5 4" xfId="2167"/>
    <cellStyle name="Note 3 2 5 4 2" xfId="4643"/>
    <cellStyle name="Note 3 2 5 4 2 2" xfId="10533"/>
    <cellStyle name="Note 3 2 5 4 2 2 2" xfId="22472"/>
    <cellStyle name="Note 3 2 5 4 2 2 3" xfId="31524"/>
    <cellStyle name="Note 3 2 5 4 2 2 4" xfId="35422"/>
    <cellStyle name="Note 3 2 5 4 2 3" xfId="16582"/>
    <cellStyle name="Note 3 2 5 4 2 4" xfId="26944"/>
    <cellStyle name="Note 3 2 5 4 2 5" xfId="30379"/>
    <cellStyle name="Note 3 2 5 4 3" xfId="5747"/>
    <cellStyle name="Note 3 2 5 4 3 2" xfId="11637"/>
    <cellStyle name="Note 3 2 5 4 3 2 2" xfId="23576"/>
    <cellStyle name="Note 3 2 5 4 3 2 3" xfId="32628"/>
    <cellStyle name="Note 3 2 5 4 3 2 4" xfId="36526"/>
    <cellStyle name="Note 3 2 5 4 3 3" xfId="17686"/>
    <cellStyle name="Note 3 2 5 4 3 4" xfId="28048"/>
    <cellStyle name="Note 3 2 5 4 3 5" xfId="33238"/>
    <cellStyle name="Note 3 2 5 4 4" xfId="8057"/>
    <cellStyle name="Note 3 2 5 4 4 2" xfId="19996"/>
    <cellStyle name="Note 3 2 5 4 4 3" xfId="29702"/>
    <cellStyle name="Note 3 2 5 4 4 4" xfId="34246"/>
    <cellStyle name="Note 3 2 5 4 5" xfId="14106"/>
    <cellStyle name="Note 3 2 5 4 6" xfId="25124"/>
    <cellStyle name="Note 3 2 5 4 7" xfId="30910"/>
    <cellStyle name="Note 3 2 5 5" xfId="2408"/>
    <cellStyle name="Note 3 2 5 5 2" xfId="4884"/>
    <cellStyle name="Note 3 2 5 5 2 2" xfId="10774"/>
    <cellStyle name="Note 3 2 5 5 2 2 2" xfId="22713"/>
    <cellStyle name="Note 3 2 5 5 2 2 3" xfId="31765"/>
    <cellStyle name="Note 3 2 5 5 2 2 4" xfId="35663"/>
    <cellStyle name="Note 3 2 5 5 2 3" xfId="16823"/>
    <cellStyle name="Note 3 2 5 5 2 4" xfId="27185"/>
    <cellStyle name="Note 3 2 5 5 2 5" xfId="30734"/>
    <cellStyle name="Note 3 2 5 5 3" xfId="5988"/>
    <cellStyle name="Note 3 2 5 5 3 2" xfId="11878"/>
    <cellStyle name="Note 3 2 5 5 3 2 2" xfId="23817"/>
    <cellStyle name="Note 3 2 5 5 3 2 3" xfId="32869"/>
    <cellStyle name="Note 3 2 5 5 3 2 4" xfId="36767"/>
    <cellStyle name="Note 3 2 5 5 3 3" xfId="17927"/>
    <cellStyle name="Note 3 2 5 5 3 4" xfId="28289"/>
    <cellStyle name="Note 3 2 5 5 3 5" xfId="33479"/>
    <cellStyle name="Note 3 2 5 5 4" xfId="8298"/>
    <cellStyle name="Note 3 2 5 5 4 2" xfId="20237"/>
    <cellStyle name="Note 3 2 5 5 4 3" xfId="29943"/>
    <cellStyle name="Note 3 2 5 5 4 4" xfId="34487"/>
    <cellStyle name="Note 3 2 5 5 5" xfId="14347"/>
    <cellStyle name="Note 3 2 5 5 6" xfId="25365"/>
    <cellStyle name="Note 3 2 5 5 7" xfId="29229"/>
    <cellStyle name="Note 3 2 5 6" xfId="2426"/>
    <cellStyle name="Note 3 2 5 6 2" xfId="4902"/>
    <cellStyle name="Note 3 2 5 6 2 2" xfId="10792"/>
    <cellStyle name="Note 3 2 5 6 2 2 2" xfId="22731"/>
    <cellStyle name="Note 3 2 5 6 2 2 3" xfId="31783"/>
    <cellStyle name="Note 3 2 5 6 2 2 4" xfId="35681"/>
    <cellStyle name="Note 3 2 5 6 2 3" xfId="16841"/>
    <cellStyle name="Note 3 2 5 6 2 4" xfId="27203"/>
    <cellStyle name="Note 3 2 5 6 2 5" xfId="24502"/>
    <cellStyle name="Note 3 2 5 6 3" xfId="6006"/>
    <cellStyle name="Note 3 2 5 6 3 2" xfId="11896"/>
    <cellStyle name="Note 3 2 5 6 3 2 2" xfId="23835"/>
    <cellStyle name="Note 3 2 5 6 3 2 3" xfId="32887"/>
    <cellStyle name="Note 3 2 5 6 3 2 4" xfId="36785"/>
    <cellStyle name="Note 3 2 5 6 3 3" xfId="17945"/>
    <cellStyle name="Note 3 2 5 6 3 4" xfId="28307"/>
    <cellStyle name="Note 3 2 5 6 3 5" xfId="33497"/>
    <cellStyle name="Note 3 2 5 6 4" xfId="8316"/>
    <cellStyle name="Note 3 2 5 6 4 2" xfId="20255"/>
    <cellStyle name="Note 3 2 5 6 4 3" xfId="29961"/>
    <cellStyle name="Note 3 2 5 6 4 4" xfId="34505"/>
    <cellStyle name="Note 3 2 5 6 5" xfId="14365"/>
    <cellStyle name="Note 3 2 5 6 6" xfId="25383"/>
    <cellStyle name="Note 3 2 5 6 7" xfId="26302"/>
    <cellStyle name="Note 3 2 5 7" xfId="2777"/>
    <cellStyle name="Note 3 2 5 7 2" xfId="8667"/>
    <cellStyle name="Note 3 2 5 7 2 2" xfId="20606"/>
    <cellStyle name="Note 3 2 5 7 2 3" xfId="30237"/>
    <cellStyle name="Note 3 2 5 7 2 4" xfId="34727"/>
    <cellStyle name="Note 3 2 5 7 3" xfId="14716"/>
    <cellStyle name="Note 3 2 5 7 4" xfId="25657"/>
    <cellStyle name="Note 3 2 5 7 5" xfId="24138"/>
    <cellStyle name="Note 3 2 5 8" xfId="6359"/>
    <cellStyle name="Note 3 2 5 8 2" xfId="18298"/>
    <cellStyle name="Note 3 2 5 8 3" xfId="28583"/>
    <cellStyle name="Note 3 2 5 8 4" xfId="33719"/>
    <cellStyle name="Note 3 2 6" xfId="300"/>
    <cellStyle name="Note 3 2 6 2" xfId="776"/>
    <cellStyle name="Note 3 2 6 2 10" xfId="24285"/>
    <cellStyle name="Note 3 2 6 2 11" xfId="25585"/>
    <cellStyle name="Note 3 2 6 2 2" xfId="1715"/>
    <cellStyle name="Note 3 2 6 2 2 2" xfId="2316"/>
    <cellStyle name="Note 3 2 6 2 2 2 2" xfId="4792"/>
    <cellStyle name="Note 3 2 6 2 2 2 2 2" xfId="10682"/>
    <cellStyle name="Note 3 2 6 2 2 2 2 2 2" xfId="22621"/>
    <cellStyle name="Note 3 2 6 2 2 2 2 2 3" xfId="31673"/>
    <cellStyle name="Note 3 2 6 2 2 2 2 2 4" xfId="35571"/>
    <cellStyle name="Note 3 2 6 2 2 2 2 3" xfId="16731"/>
    <cellStyle name="Note 3 2 6 2 2 2 2 4" xfId="27093"/>
    <cellStyle name="Note 3 2 6 2 2 2 2 5" xfId="28833"/>
    <cellStyle name="Note 3 2 6 2 2 2 3" xfId="5896"/>
    <cellStyle name="Note 3 2 6 2 2 2 3 2" xfId="11786"/>
    <cellStyle name="Note 3 2 6 2 2 2 3 2 2" xfId="23725"/>
    <cellStyle name="Note 3 2 6 2 2 2 3 2 3" xfId="32777"/>
    <cellStyle name="Note 3 2 6 2 2 2 3 2 4" xfId="36675"/>
    <cellStyle name="Note 3 2 6 2 2 2 3 3" xfId="17835"/>
    <cellStyle name="Note 3 2 6 2 2 2 3 4" xfId="28197"/>
    <cellStyle name="Note 3 2 6 2 2 2 3 5" xfId="33387"/>
    <cellStyle name="Note 3 2 6 2 2 2 4" xfId="8206"/>
    <cellStyle name="Note 3 2 6 2 2 2 4 2" xfId="20145"/>
    <cellStyle name="Note 3 2 6 2 2 2 4 3" xfId="29851"/>
    <cellStyle name="Note 3 2 6 2 2 2 4 4" xfId="34395"/>
    <cellStyle name="Note 3 2 6 2 2 2 5" xfId="14255"/>
    <cellStyle name="Note 3 2 6 2 2 2 6" xfId="25273"/>
    <cellStyle name="Note 3 2 6 2 2 2 7" xfId="29241"/>
    <cellStyle name="Note 3 2 6 2 2 3" xfId="2563"/>
    <cellStyle name="Note 3 2 6 2 2 3 2" xfId="5039"/>
    <cellStyle name="Note 3 2 6 2 2 3 2 2" xfId="10929"/>
    <cellStyle name="Note 3 2 6 2 2 3 2 2 2" xfId="22868"/>
    <cellStyle name="Note 3 2 6 2 2 3 2 2 3" xfId="31920"/>
    <cellStyle name="Note 3 2 6 2 2 3 2 2 4" xfId="35818"/>
    <cellStyle name="Note 3 2 6 2 2 3 2 3" xfId="16978"/>
    <cellStyle name="Note 3 2 6 2 2 3 2 4" xfId="27340"/>
    <cellStyle name="Note 3 2 6 2 2 3 2 5" xfId="30217"/>
    <cellStyle name="Note 3 2 6 2 2 3 3" xfId="6143"/>
    <cellStyle name="Note 3 2 6 2 2 3 3 2" xfId="12033"/>
    <cellStyle name="Note 3 2 6 2 2 3 3 2 2" xfId="23972"/>
    <cellStyle name="Note 3 2 6 2 2 3 3 2 3" xfId="33024"/>
    <cellStyle name="Note 3 2 6 2 2 3 3 2 4" xfId="36922"/>
    <cellStyle name="Note 3 2 6 2 2 3 3 3" xfId="18082"/>
    <cellStyle name="Note 3 2 6 2 2 3 3 4" xfId="28444"/>
    <cellStyle name="Note 3 2 6 2 2 3 3 5" xfId="33634"/>
    <cellStyle name="Note 3 2 6 2 2 3 4" xfId="8453"/>
    <cellStyle name="Note 3 2 6 2 2 3 4 2" xfId="20392"/>
    <cellStyle name="Note 3 2 6 2 2 3 4 3" xfId="30098"/>
    <cellStyle name="Note 3 2 6 2 2 3 4 4" xfId="34642"/>
    <cellStyle name="Note 3 2 6 2 2 3 5" xfId="14502"/>
    <cellStyle name="Note 3 2 6 2 2 3 6" xfId="25520"/>
    <cellStyle name="Note 3 2 6 2 2 3 7" xfId="26284"/>
    <cellStyle name="Note 3 2 6 2 2 4" xfId="4191"/>
    <cellStyle name="Note 3 2 6 2 2 4 2" xfId="10081"/>
    <cellStyle name="Note 3 2 6 2 2 4 2 2" xfId="22020"/>
    <cellStyle name="Note 3 2 6 2 2 4 2 3" xfId="31080"/>
    <cellStyle name="Note 3 2 6 2 2 4 2 4" xfId="34978"/>
    <cellStyle name="Note 3 2 6 2 2 4 3" xfId="16130"/>
    <cellStyle name="Note 3 2 6 2 2 4 4" xfId="26500"/>
    <cellStyle name="Note 3 2 6 2 2 4 5" xfId="24588"/>
    <cellStyle name="Note 3 2 6 2 2 5" xfId="5303"/>
    <cellStyle name="Note 3 2 6 2 2 5 2" xfId="11193"/>
    <cellStyle name="Note 3 2 6 2 2 5 2 2" xfId="23132"/>
    <cellStyle name="Note 3 2 6 2 2 5 2 3" xfId="32184"/>
    <cellStyle name="Note 3 2 6 2 2 5 2 4" xfId="36082"/>
    <cellStyle name="Note 3 2 6 2 2 5 3" xfId="17242"/>
    <cellStyle name="Note 3 2 6 2 2 5 4" xfId="27604"/>
    <cellStyle name="Note 3 2 6 2 2 5 5" xfId="24453"/>
    <cellStyle name="Note 3 2 6 2 2 6" xfId="13654"/>
    <cellStyle name="Note 3 2 6 2 3" xfId="1992"/>
    <cellStyle name="Note 3 2 6 2 3 2" xfId="4468"/>
    <cellStyle name="Note 3 2 6 2 3 2 2" xfId="10358"/>
    <cellStyle name="Note 3 2 6 2 3 2 2 2" xfId="22297"/>
    <cellStyle name="Note 3 2 6 2 3 2 2 3" xfId="31350"/>
    <cellStyle name="Note 3 2 6 2 3 2 2 4" xfId="35248"/>
    <cellStyle name="Note 3 2 6 2 3 2 3" xfId="16407"/>
    <cellStyle name="Note 3 2 6 2 3 2 4" xfId="26770"/>
    <cellStyle name="Note 3 2 6 2 3 2 5" xfId="24075"/>
    <cellStyle name="Note 3 2 6 2 3 3" xfId="5573"/>
    <cellStyle name="Note 3 2 6 2 3 3 2" xfId="11463"/>
    <cellStyle name="Note 3 2 6 2 3 3 2 2" xfId="23402"/>
    <cellStyle name="Note 3 2 6 2 3 3 2 3" xfId="32454"/>
    <cellStyle name="Note 3 2 6 2 3 3 2 4" xfId="36352"/>
    <cellStyle name="Note 3 2 6 2 3 3 3" xfId="17512"/>
    <cellStyle name="Note 3 2 6 2 3 3 4" xfId="27874"/>
    <cellStyle name="Note 3 2 6 2 3 3 5" xfId="28733"/>
    <cellStyle name="Note 3 2 6 2 3 4" xfId="7882"/>
    <cellStyle name="Note 3 2 6 2 3 4 2" xfId="19821"/>
    <cellStyle name="Note 3 2 6 2 3 4 3" xfId="29528"/>
    <cellStyle name="Note 3 2 6 2 3 4 4" xfId="34072"/>
    <cellStyle name="Note 3 2 6 2 3 5" xfId="13931"/>
    <cellStyle name="Note 3 2 6 2 3 6" xfId="24950"/>
    <cellStyle name="Note 3 2 6 2 3 7" xfId="25652"/>
    <cellStyle name="Note 3 2 6 2 4" xfId="2072"/>
    <cellStyle name="Note 3 2 6 2 4 2" xfId="4548"/>
    <cellStyle name="Note 3 2 6 2 4 2 2" xfId="10438"/>
    <cellStyle name="Note 3 2 6 2 4 2 2 2" xfId="22377"/>
    <cellStyle name="Note 3 2 6 2 4 2 2 3" xfId="31429"/>
    <cellStyle name="Note 3 2 6 2 4 2 2 4" xfId="35327"/>
    <cellStyle name="Note 3 2 6 2 4 2 3" xfId="16487"/>
    <cellStyle name="Note 3 2 6 2 4 2 4" xfId="26849"/>
    <cellStyle name="Note 3 2 6 2 4 2 5" xfId="12384"/>
    <cellStyle name="Note 3 2 6 2 4 3" xfId="5652"/>
    <cellStyle name="Note 3 2 6 2 4 3 2" xfId="11542"/>
    <cellStyle name="Note 3 2 6 2 4 3 2 2" xfId="23481"/>
    <cellStyle name="Note 3 2 6 2 4 3 2 3" xfId="32533"/>
    <cellStyle name="Note 3 2 6 2 4 3 2 4" xfId="36431"/>
    <cellStyle name="Note 3 2 6 2 4 3 3" xfId="17591"/>
    <cellStyle name="Note 3 2 6 2 4 3 4" xfId="27953"/>
    <cellStyle name="Note 3 2 6 2 4 3 5" xfId="33143"/>
    <cellStyle name="Note 3 2 6 2 4 4" xfId="7962"/>
    <cellStyle name="Note 3 2 6 2 4 4 2" xfId="19901"/>
    <cellStyle name="Note 3 2 6 2 4 4 3" xfId="29607"/>
    <cellStyle name="Note 3 2 6 2 4 4 4" xfId="34151"/>
    <cellStyle name="Note 3 2 6 2 4 5" xfId="14011"/>
    <cellStyle name="Note 3 2 6 2 4 6" xfId="25029"/>
    <cellStyle name="Note 3 2 6 2 4 7" xfId="30162"/>
    <cellStyle name="Note 3 2 6 2 5" xfId="1887"/>
    <cellStyle name="Note 3 2 6 2 5 2" xfId="4363"/>
    <cellStyle name="Note 3 2 6 2 5 2 2" xfId="10253"/>
    <cellStyle name="Note 3 2 6 2 5 2 2 2" xfId="22192"/>
    <cellStyle name="Note 3 2 6 2 5 2 2 3" xfId="31245"/>
    <cellStyle name="Note 3 2 6 2 5 2 2 4" xfId="35143"/>
    <cellStyle name="Note 3 2 6 2 5 2 3" xfId="16302"/>
    <cellStyle name="Note 3 2 6 2 5 2 4" xfId="26665"/>
    <cellStyle name="Note 3 2 6 2 5 2 5" xfId="26220"/>
    <cellStyle name="Note 3 2 6 2 5 3" xfId="5468"/>
    <cellStyle name="Note 3 2 6 2 5 3 2" xfId="11358"/>
    <cellStyle name="Note 3 2 6 2 5 3 2 2" xfId="23297"/>
    <cellStyle name="Note 3 2 6 2 5 3 2 3" xfId="32349"/>
    <cellStyle name="Note 3 2 6 2 5 3 2 4" xfId="36247"/>
    <cellStyle name="Note 3 2 6 2 5 3 3" xfId="17407"/>
    <cellStyle name="Note 3 2 6 2 5 3 4" xfId="27769"/>
    <cellStyle name="Note 3 2 6 2 5 3 5" xfId="29010"/>
    <cellStyle name="Note 3 2 6 2 5 4" xfId="7777"/>
    <cellStyle name="Note 3 2 6 2 5 4 2" xfId="19716"/>
    <cellStyle name="Note 3 2 6 2 5 4 3" xfId="29423"/>
    <cellStyle name="Note 3 2 6 2 5 4 4" xfId="33967"/>
    <cellStyle name="Note 3 2 6 2 5 5" xfId="13826"/>
    <cellStyle name="Note 3 2 6 2 5 6" xfId="24845"/>
    <cellStyle name="Note 3 2 6 2 5 7" xfId="30465"/>
    <cellStyle name="Note 3 2 6 2 6" xfId="3253"/>
    <cellStyle name="Note 3 2 6 2 6 2" xfId="9143"/>
    <cellStyle name="Note 3 2 6 2 6 2 2" xfId="21082"/>
    <cellStyle name="Note 3 2 6 2 6 2 3" xfId="30517"/>
    <cellStyle name="Note 3 2 6 2 6 2 4" xfId="34830"/>
    <cellStyle name="Note 3 2 6 2 6 3" xfId="15192"/>
    <cellStyle name="Note 3 2 6 2 6 4" xfId="25937"/>
    <cellStyle name="Note 3 2 6 2 6 5" xfId="28575"/>
    <cellStyle name="Note 3 2 6 2 7" xfId="5155"/>
    <cellStyle name="Note 3 2 6 2 7 2" xfId="11045"/>
    <cellStyle name="Note 3 2 6 2 7 2 2" xfId="22984"/>
    <cellStyle name="Note 3 2 6 2 7 2 3" xfId="32036"/>
    <cellStyle name="Note 3 2 6 2 7 2 4" xfId="35934"/>
    <cellStyle name="Note 3 2 6 2 7 3" xfId="17094"/>
    <cellStyle name="Note 3 2 6 2 7 4" xfId="27456"/>
    <cellStyle name="Note 3 2 6 2 7 5" xfId="24468"/>
    <cellStyle name="Note 3 2 6 2 8" xfId="6835"/>
    <cellStyle name="Note 3 2 6 2 8 2" xfId="18774"/>
    <cellStyle name="Note 3 2 6 2 8 3" xfId="28866"/>
    <cellStyle name="Note 3 2 6 2 8 4" xfId="33822"/>
    <cellStyle name="Note 3 2 6 2 9" xfId="12716"/>
    <cellStyle name="Note 3 2 6 3" xfId="1714"/>
    <cellStyle name="Note 3 2 6 3 2" xfId="2315"/>
    <cellStyle name="Note 3 2 6 3 2 2" xfId="4791"/>
    <cellStyle name="Note 3 2 6 3 2 2 2" xfId="10681"/>
    <cellStyle name="Note 3 2 6 3 2 2 2 2" xfId="22620"/>
    <cellStyle name="Note 3 2 6 3 2 2 2 3" xfId="31672"/>
    <cellStyle name="Note 3 2 6 3 2 2 2 4" xfId="35570"/>
    <cellStyle name="Note 3 2 6 3 2 2 3" xfId="16730"/>
    <cellStyle name="Note 3 2 6 3 2 2 4" xfId="27092"/>
    <cellStyle name="Note 3 2 6 3 2 2 5" xfId="24515"/>
    <cellStyle name="Note 3 2 6 3 2 3" xfId="5895"/>
    <cellStyle name="Note 3 2 6 3 2 3 2" xfId="11785"/>
    <cellStyle name="Note 3 2 6 3 2 3 2 2" xfId="23724"/>
    <cellStyle name="Note 3 2 6 3 2 3 2 3" xfId="32776"/>
    <cellStyle name="Note 3 2 6 3 2 3 2 4" xfId="36674"/>
    <cellStyle name="Note 3 2 6 3 2 3 3" xfId="17834"/>
    <cellStyle name="Note 3 2 6 3 2 3 4" xfId="28196"/>
    <cellStyle name="Note 3 2 6 3 2 3 5" xfId="33386"/>
    <cellStyle name="Note 3 2 6 3 2 4" xfId="8205"/>
    <cellStyle name="Note 3 2 6 3 2 4 2" xfId="20144"/>
    <cellStyle name="Note 3 2 6 3 2 4 3" xfId="29850"/>
    <cellStyle name="Note 3 2 6 3 2 4 4" xfId="34394"/>
    <cellStyle name="Note 3 2 6 3 2 5" xfId="14254"/>
    <cellStyle name="Note 3 2 6 3 2 6" xfId="25272"/>
    <cellStyle name="Note 3 2 6 3 2 7" xfId="25892"/>
    <cellStyle name="Note 3 2 6 3 3" xfId="2562"/>
    <cellStyle name="Note 3 2 6 3 3 2" xfId="5038"/>
    <cellStyle name="Note 3 2 6 3 3 2 2" xfId="10928"/>
    <cellStyle name="Note 3 2 6 3 3 2 2 2" xfId="22867"/>
    <cellStyle name="Note 3 2 6 3 3 2 2 3" xfId="31919"/>
    <cellStyle name="Note 3 2 6 3 3 2 2 4" xfId="35817"/>
    <cellStyle name="Note 3 2 6 3 3 2 3" xfId="16977"/>
    <cellStyle name="Note 3 2 6 3 3 2 4" xfId="27339"/>
    <cellStyle name="Note 3 2 6 3 3 2 5" xfId="28563"/>
    <cellStyle name="Note 3 2 6 3 3 3" xfId="6142"/>
    <cellStyle name="Note 3 2 6 3 3 3 2" xfId="12032"/>
    <cellStyle name="Note 3 2 6 3 3 3 2 2" xfId="23971"/>
    <cellStyle name="Note 3 2 6 3 3 3 2 3" xfId="33023"/>
    <cellStyle name="Note 3 2 6 3 3 3 2 4" xfId="36921"/>
    <cellStyle name="Note 3 2 6 3 3 3 3" xfId="18081"/>
    <cellStyle name="Note 3 2 6 3 3 3 4" xfId="28443"/>
    <cellStyle name="Note 3 2 6 3 3 3 5" xfId="33633"/>
    <cellStyle name="Note 3 2 6 3 3 4" xfId="8452"/>
    <cellStyle name="Note 3 2 6 3 3 4 2" xfId="20391"/>
    <cellStyle name="Note 3 2 6 3 3 4 3" xfId="30097"/>
    <cellStyle name="Note 3 2 6 3 3 4 4" xfId="34641"/>
    <cellStyle name="Note 3 2 6 3 3 5" xfId="14501"/>
    <cellStyle name="Note 3 2 6 3 3 6" xfId="25519"/>
    <cellStyle name="Note 3 2 6 3 3 7" xfId="30862"/>
    <cellStyle name="Note 3 2 6 3 4" xfId="4190"/>
    <cellStyle name="Note 3 2 6 3 4 2" xfId="10080"/>
    <cellStyle name="Note 3 2 6 3 4 2 2" xfId="22019"/>
    <cellStyle name="Note 3 2 6 3 4 2 3" xfId="31079"/>
    <cellStyle name="Note 3 2 6 3 4 2 4" xfId="34977"/>
    <cellStyle name="Note 3 2 6 3 4 3" xfId="16129"/>
    <cellStyle name="Note 3 2 6 3 4 4" xfId="26499"/>
    <cellStyle name="Note 3 2 6 3 4 5" xfId="26241"/>
    <cellStyle name="Note 3 2 6 3 5" xfId="5302"/>
    <cellStyle name="Note 3 2 6 3 5 2" xfId="11192"/>
    <cellStyle name="Note 3 2 6 3 5 2 2" xfId="23131"/>
    <cellStyle name="Note 3 2 6 3 5 2 3" xfId="32183"/>
    <cellStyle name="Note 3 2 6 3 5 2 4" xfId="36081"/>
    <cellStyle name="Note 3 2 6 3 5 3" xfId="17241"/>
    <cellStyle name="Note 3 2 6 3 5 4" xfId="27603"/>
    <cellStyle name="Note 3 2 6 3 5 5" xfId="26106"/>
    <cellStyle name="Note 3 2 6 3 6" xfId="13653"/>
    <cellStyle name="Note 3 2 6 4" xfId="1859"/>
    <cellStyle name="Note 3 2 6 4 2" xfId="4335"/>
    <cellStyle name="Note 3 2 6 4 2 2" xfId="10225"/>
    <cellStyle name="Note 3 2 6 4 2 2 2" xfId="22164"/>
    <cellStyle name="Note 3 2 6 4 2 2 3" xfId="31217"/>
    <cellStyle name="Note 3 2 6 4 2 2 4" xfId="35115"/>
    <cellStyle name="Note 3 2 6 4 2 3" xfId="16274"/>
    <cellStyle name="Note 3 2 6 4 2 4" xfId="26637"/>
    <cellStyle name="Note 3 2 6 4 2 5" xfId="26043"/>
    <cellStyle name="Note 3 2 6 4 3" xfId="5440"/>
    <cellStyle name="Note 3 2 6 4 3 2" xfId="11330"/>
    <cellStyle name="Note 3 2 6 4 3 2 2" xfId="23269"/>
    <cellStyle name="Note 3 2 6 4 3 2 3" xfId="32321"/>
    <cellStyle name="Note 3 2 6 4 3 2 4" xfId="36219"/>
    <cellStyle name="Note 3 2 6 4 3 3" xfId="17379"/>
    <cellStyle name="Note 3 2 6 4 3 4" xfId="27741"/>
    <cellStyle name="Note 3 2 6 4 3 5" xfId="24422"/>
    <cellStyle name="Note 3 2 6 4 4" xfId="7749"/>
    <cellStyle name="Note 3 2 6 4 4 2" xfId="19688"/>
    <cellStyle name="Note 3 2 6 4 4 3" xfId="29395"/>
    <cellStyle name="Note 3 2 6 4 4 4" xfId="33939"/>
    <cellStyle name="Note 3 2 6 4 5" xfId="13798"/>
    <cellStyle name="Note 3 2 6 4 6" xfId="24817"/>
    <cellStyle name="Note 3 2 6 4 7" xfId="26371"/>
    <cellStyle name="Note 3 2 6 5" xfId="1869"/>
    <cellStyle name="Note 3 2 6 5 2" xfId="4345"/>
    <cellStyle name="Note 3 2 6 5 2 2" xfId="10235"/>
    <cellStyle name="Note 3 2 6 5 2 2 2" xfId="22174"/>
    <cellStyle name="Note 3 2 6 5 2 2 3" xfId="31227"/>
    <cellStyle name="Note 3 2 6 5 2 2 4" xfId="35125"/>
    <cellStyle name="Note 3 2 6 5 2 3" xfId="16284"/>
    <cellStyle name="Note 3 2 6 5 2 4" xfId="26647"/>
    <cellStyle name="Note 3 2 6 5 2 5" xfId="29150"/>
    <cellStyle name="Note 3 2 6 5 3" xfId="5450"/>
    <cellStyle name="Note 3 2 6 5 3 2" xfId="11340"/>
    <cellStyle name="Note 3 2 6 5 3 2 2" xfId="23279"/>
    <cellStyle name="Note 3 2 6 5 3 2 3" xfId="32331"/>
    <cellStyle name="Note 3 2 6 5 3 2 4" xfId="36229"/>
    <cellStyle name="Note 3 2 6 5 3 3" xfId="17389"/>
    <cellStyle name="Note 3 2 6 5 3 4" xfId="27751"/>
    <cellStyle name="Note 3 2 6 5 3 5" xfId="30304"/>
    <cellStyle name="Note 3 2 6 5 4" xfId="7759"/>
    <cellStyle name="Note 3 2 6 5 4 2" xfId="19698"/>
    <cellStyle name="Note 3 2 6 5 4 3" xfId="29405"/>
    <cellStyle name="Note 3 2 6 5 4 4" xfId="33949"/>
    <cellStyle name="Note 3 2 6 5 5" xfId="13808"/>
    <cellStyle name="Note 3 2 6 5 6" xfId="24827"/>
    <cellStyle name="Note 3 2 6 5 7" xfId="24715"/>
    <cellStyle name="Note 3 2 6 6" xfId="2416"/>
    <cellStyle name="Note 3 2 6 6 2" xfId="4892"/>
    <cellStyle name="Note 3 2 6 6 2 2" xfId="10782"/>
    <cellStyle name="Note 3 2 6 6 2 2 2" xfId="22721"/>
    <cellStyle name="Note 3 2 6 6 2 2 3" xfId="31773"/>
    <cellStyle name="Note 3 2 6 6 2 2 4" xfId="35671"/>
    <cellStyle name="Note 3 2 6 6 2 3" xfId="16831"/>
    <cellStyle name="Note 3 2 6 6 2 4" xfId="27193"/>
    <cellStyle name="Note 3 2 6 6 2 5" xfId="26158"/>
    <cellStyle name="Note 3 2 6 6 3" xfId="5996"/>
    <cellStyle name="Note 3 2 6 6 3 2" xfId="11886"/>
    <cellStyle name="Note 3 2 6 6 3 2 2" xfId="23825"/>
    <cellStyle name="Note 3 2 6 6 3 2 3" xfId="32877"/>
    <cellStyle name="Note 3 2 6 6 3 2 4" xfId="36775"/>
    <cellStyle name="Note 3 2 6 6 3 3" xfId="17935"/>
    <cellStyle name="Note 3 2 6 6 3 4" xfId="28297"/>
    <cellStyle name="Note 3 2 6 6 3 5" xfId="33487"/>
    <cellStyle name="Note 3 2 6 6 4" xfId="8306"/>
    <cellStyle name="Note 3 2 6 6 4 2" xfId="20245"/>
    <cellStyle name="Note 3 2 6 6 4 3" xfId="29951"/>
    <cellStyle name="Note 3 2 6 6 4 4" xfId="34495"/>
    <cellStyle name="Note 3 2 6 6 5" xfId="14355"/>
    <cellStyle name="Note 3 2 6 6 6" xfId="25373"/>
    <cellStyle name="Note 3 2 6 6 7" xfId="25809"/>
    <cellStyle name="Note 3 2 6 7" xfId="2847"/>
    <cellStyle name="Note 3 2 6 7 2" xfId="8737"/>
    <cellStyle name="Note 3 2 6 7 2 2" xfId="20676"/>
    <cellStyle name="Note 3 2 6 7 2 3" xfId="30277"/>
    <cellStyle name="Note 3 2 6 7 2 4" xfId="34751"/>
    <cellStyle name="Note 3 2 6 7 3" xfId="14786"/>
    <cellStyle name="Note 3 2 6 7 4" xfId="25697"/>
    <cellStyle name="Note 3 2 6 7 5" xfId="24615"/>
    <cellStyle name="Note 3 2 6 8" xfId="6429"/>
    <cellStyle name="Note 3 2 6 8 2" xfId="18368"/>
    <cellStyle name="Note 3 2 6 8 3" xfId="28623"/>
    <cellStyle name="Note 3 2 6 8 4" xfId="33743"/>
    <cellStyle name="Note 3 2 7" xfId="595"/>
    <cellStyle name="Note 3 2 7 10" xfId="24186"/>
    <cellStyle name="Note 3 2 7 11" xfId="24033"/>
    <cellStyle name="Note 3 2 7 2" xfId="1716"/>
    <cellStyle name="Note 3 2 7 2 2" xfId="2317"/>
    <cellStyle name="Note 3 2 7 2 2 2" xfId="4793"/>
    <cellStyle name="Note 3 2 7 2 2 2 2" xfId="10683"/>
    <cellStyle name="Note 3 2 7 2 2 2 2 2" xfId="22622"/>
    <cellStyle name="Note 3 2 7 2 2 2 2 3" xfId="31674"/>
    <cellStyle name="Note 3 2 7 2 2 2 2 4" xfId="35572"/>
    <cellStyle name="Note 3 2 7 2 2 2 3" xfId="16732"/>
    <cellStyle name="Note 3 2 7 2 2 2 4" xfId="27094"/>
    <cellStyle name="Note 3 2 7 2 2 2 5" xfId="30484"/>
    <cellStyle name="Note 3 2 7 2 2 3" xfId="5897"/>
    <cellStyle name="Note 3 2 7 2 2 3 2" xfId="11787"/>
    <cellStyle name="Note 3 2 7 2 2 3 2 2" xfId="23726"/>
    <cellStyle name="Note 3 2 7 2 2 3 2 3" xfId="32778"/>
    <cellStyle name="Note 3 2 7 2 2 3 2 4" xfId="36676"/>
    <cellStyle name="Note 3 2 7 2 2 3 3" xfId="17836"/>
    <cellStyle name="Note 3 2 7 2 2 3 4" xfId="28198"/>
    <cellStyle name="Note 3 2 7 2 2 3 5" xfId="33388"/>
    <cellStyle name="Note 3 2 7 2 2 4" xfId="8207"/>
    <cellStyle name="Note 3 2 7 2 2 4 2" xfId="20146"/>
    <cellStyle name="Note 3 2 7 2 2 4 3" xfId="29852"/>
    <cellStyle name="Note 3 2 7 2 2 4 4" xfId="34396"/>
    <cellStyle name="Note 3 2 7 2 2 5" xfId="14256"/>
    <cellStyle name="Note 3 2 7 2 2 6" xfId="25274"/>
    <cellStyle name="Note 3 2 7 2 2 7" xfId="30894"/>
    <cellStyle name="Note 3 2 7 2 3" xfId="2564"/>
    <cellStyle name="Note 3 2 7 2 3 2" xfId="5040"/>
    <cellStyle name="Note 3 2 7 2 3 2 2" xfId="10930"/>
    <cellStyle name="Note 3 2 7 2 3 2 2 2" xfId="22869"/>
    <cellStyle name="Note 3 2 7 2 3 2 2 3" xfId="31921"/>
    <cellStyle name="Note 3 2 7 2 3 2 2 4" xfId="35819"/>
    <cellStyle name="Note 3 2 7 2 3 2 3" xfId="16979"/>
    <cellStyle name="Note 3 2 7 2 3 2 4" xfId="27341"/>
    <cellStyle name="Note 3 2 7 2 3 2 5" xfId="25637"/>
    <cellStyle name="Note 3 2 7 2 3 3" xfId="6144"/>
    <cellStyle name="Note 3 2 7 2 3 3 2" xfId="12034"/>
    <cellStyle name="Note 3 2 7 2 3 3 2 2" xfId="23973"/>
    <cellStyle name="Note 3 2 7 2 3 3 2 3" xfId="33025"/>
    <cellStyle name="Note 3 2 7 2 3 3 2 4" xfId="36923"/>
    <cellStyle name="Note 3 2 7 2 3 3 3" xfId="18083"/>
    <cellStyle name="Note 3 2 7 2 3 3 4" xfId="28445"/>
    <cellStyle name="Note 3 2 7 2 3 3 5" xfId="33635"/>
    <cellStyle name="Note 3 2 7 2 3 4" xfId="8454"/>
    <cellStyle name="Note 3 2 7 2 3 4 2" xfId="20393"/>
    <cellStyle name="Note 3 2 7 2 3 4 3" xfId="30099"/>
    <cellStyle name="Note 3 2 7 2 3 4 4" xfId="34643"/>
    <cellStyle name="Note 3 2 7 2 3 5" xfId="14503"/>
    <cellStyle name="Note 3 2 7 2 3 6" xfId="25521"/>
    <cellStyle name="Note 3 2 7 2 3 7" xfId="24630"/>
    <cellStyle name="Note 3 2 7 2 4" xfId="4192"/>
    <cellStyle name="Note 3 2 7 2 4 2" xfId="10082"/>
    <cellStyle name="Note 3 2 7 2 4 2 2" xfId="22021"/>
    <cellStyle name="Note 3 2 7 2 4 2 3" xfId="31081"/>
    <cellStyle name="Note 3 2 7 2 4 2 4" xfId="34979"/>
    <cellStyle name="Note 3 2 7 2 4 3" xfId="16131"/>
    <cellStyle name="Note 3 2 7 2 4 4" xfId="26501"/>
    <cellStyle name="Note 3 2 7 2 4 5" xfId="28900"/>
    <cellStyle name="Note 3 2 7 2 5" xfId="5304"/>
    <cellStyle name="Note 3 2 7 2 5 2" xfId="11194"/>
    <cellStyle name="Note 3 2 7 2 5 2 2" xfId="23133"/>
    <cellStyle name="Note 3 2 7 2 5 2 3" xfId="32185"/>
    <cellStyle name="Note 3 2 7 2 5 2 4" xfId="36083"/>
    <cellStyle name="Note 3 2 7 2 5 3" xfId="17243"/>
    <cellStyle name="Note 3 2 7 2 5 4" xfId="27605"/>
    <cellStyle name="Note 3 2 7 2 5 5" xfId="24380"/>
    <cellStyle name="Note 3 2 7 2 6" xfId="13655"/>
    <cellStyle name="Note 3 2 7 3" xfId="1914"/>
    <cellStyle name="Note 3 2 7 3 2" xfId="4390"/>
    <cellStyle name="Note 3 2 7 3 2 2" xfId="10280"/>
    <cellStyle name="Note 3 2 7 3 2 2 2" xfId="22219"/>
    <cellStyle name="Note 3 2 7 3 2 2 3" xfId="31272"/>
    <cellStyle name="Note 3 2 7 3 2 2 4" xfId="35170"/>
    <cellStyle name="Note 3 2 7 3 2 3" xfId="16329"/>
    <cellStyle name="Note 3 2 7 3 2 4" xfId="26692"/>
    <cellStyle name="Note 3 2 7 3 2 5" xfId="28690"/>
    <cellStyle name="Note 3 2 7 3 3" xfId="5495"/>
    <cellStyle name="Note 3 2 7 3 3 2" xfId="11385"/>
    <cellStyle name="Note 3 2 7 3 3 2 2" xfId="23324"/>
    <cellStyle name="Note 3 2 7 3 3 2 3" xfId="32376"/>
    <cellStyle name="Note 3 2 7 3 3 2 4" xfId="36274"/>
    <cellStyle name="Note 3 2 7 3 3 3" xfId="17434"/>
    <cellStyle name="Note 3 2 7 3 3 4" xfId="27796"/>
    <cellStyle name="Note 3 2 7 3 3 5" xfId="24109"/>
    <cellStyle name="Note 3 2 7 3 4" xfId="7804"/>
    <cellStyle name="Note 3 2 7 3 4 2" xfId="19743"/>
    <cellStyle name="Note 3 2 7 3 4 3" xfId="29450"/>
    <cellStyle name="Note 3 2 7 3 4 4" xfId="33994"/>
    <cellStyle name="Note 3 2 7 3 5" xfId="13853"/>
    <cellStyle name="Note 3 2 7 3 6" xfId="24872"/>
    <cellStyle name="Note 3 2 7 3 7" xfId="29284"/>
    <cellStyle name="Note 3 2 7 4" xfId="1830"/>
    <cellStyle name="Note 3 2 7 4 2" xfId="4306"/>
    <cellStyle name="Note 3 2 7 4 2 2" xfId="10196"/>
    <cellStyle name="Note 3 2 7 4 2 2 2" xfId="22135"/>
    <cellStyle name="Note 3 2 7 4 2 2 3" xfId="31188"/>
    <cellStyle name="Note 3 2 7 4 2 2 4" xfId="35086"/>
    <cellStyle name="Note 3 2 7 4 2 3" xfId="16245"/>
    <cellStyle name="Note 3 2 7 4 2 4" xfId="26608"/>
    <cellStyle name="Note 3 2 7 4 2 5" xfId="24576"/>
    <cellStyle name="Note 3 2 7 4 3" xfId="5411"/>
    <cellStyle name="Note 3 2 7 4 3 2" xfId="11301"/>
    <cellStyle name="Note 3 2 7 4 3 2 2" xfId="23240"/>
    <cellStyle name="Note 3 2 7 4 3 2 3" xfId="32292"/>
    <cellStyle name="Note 3 2 7 4 3 2 4" xfId="36190"/>
    <cellStyle name="Note 3 2 7 4 3 3" xfId="17350"/>
    <cellStyle name="Note 3 2 7 4 3 4" xfId="27712"/>
    <cellStyle name="Note 3 2 7 4 3 5" xfId="29021"/>
    <cellStyle name="Note 3 2 7 4 4" xfId="7720"/>
    <cellStyle name="Note 3 2 7 4 4 2" xfId="19659"/>
    <cellStyle name="Note 3 2 7 4 4 3" xfId="29366"/>
    <cellStyle name="Note 3 2 7 4 4 4" xfId="33910"/>
    <cellStyle name="Note 3 2 7 4 5" xfId="13769"/>
    <cellStyle name="Note 3 2 7 4 6" xfId="24788"/>
    <cellStyle name="Note 3 2 7 4 7" xfId="24142"/>
    <cellStyle name="Note 3 2 7 5" xfId="1802"/>
    <cellStyle name="Note 3 2 7 5 2" xfId="4278"/>
    <cellStyle name="Note 3 2 7 5 2 2" xfId="10168"/>
    <cellStyle name="Note 3 2 7 5 2 2 2" xfId="22107"/>
    <cellStyle name="Note 3 2 7 5 2 2 3" xfId="31160"/>
    <cellStyle name="Note 3 2 7 5 2 2 4" xfId="35058"/>
    <cellStyle name="Note 3 2 7 5 2 3" xfId="16217"/>
    <cellStyle name="Note 3 2 7 5 2 4" xfId="26580"/>
    <cellStyle name="Note 3 2 7 5 2 5" xfId="24262"/>
    <cellStyle name="Note 3 2 7 5 3" xfId="5383"/>
    <cellStyle name="Note 3 2 7 5 3 2" xfId="11273"/>
    <cellStyle name="Note 3 2 7 5 3 2 2" xfId="23212"/>
    <cellStyle name="Note 3 2 7 5 3 2 3" xfId="32264"/>
    <cellStyle name="Note 3 2 7 5 3 2 4" xfId="36162"/>
    <cellStyle name="Note 3 2 7 5 3 3" xfId="17322"/>
    <cellStyle name="Note 3 2 7 5 3 4" xfId="27684"/>
    <cellStyle name="Note 3 2 7 5 3 5" xfId="24336"/>
    <cellStyle name="Note 3 2 7 5 4" xfId="7692"/>
    <cellStyle name="Note 3 2 7 5 4 2" xfId="19631"/>
    <cellStyle name="Note 3 2 7 5 4 3" xfId="29338"/>
    <cellStyle name="Note 3 2 7 5 4 4" xfId="33882"/>
    <cellStyle name="Note 3 2 7 5 5" xfId="13741"/>
    <cellStyle name="Note 3 2 7 5 6" xfId="24760"/>
    <cellStyle name="Note 3 2 7 5 7" xfId="29302"/>
    <cellStyle name="Note 3 2 7 6" xfId="3072"/>
    <cellStyle name="Note 3 2 7 6 2" xfId="8962"/>
    <cellStyle name="Note 3 2 7 6 2 2" xfId="20901"/>
    <cellStyle name="Note 3 2 7 6 2 3" xfId="30420"/>
    <cellStyle name="Note 3 2 7 6 2 4" xfId="34782"/>
    <cellStyle name="Note 3 2 7 6 3" xfId="15011"/>
    <cellStyle name="Note 3 2 7 6 4" xfId="25840"/>
    <cellStyle name="Note 3 2 7 6 5" xfId="29191"/>
    <cellStyle name="Note 3 2 7 7" xfId="5107"/>
    <cellStyle name="Note 3 2 7 7 2" xfId="10997"/>
    <cellStyle name="Note 3 2 7 7 2 2" xfId="22936"/>
    <cellStyle name="Note 3 2 7 7 2 3" xfId="31988"/>
    <cellStyle name="Note 3 2 7 7 2 4" xfId="35886"/>
    <cellStyle name="Note 3 2 7 7 3" xfId="17046"/>
    <cellStyle name="Note 3 2 7 7 4" xfId="27408"/>
    <cellStyle name="Note 3 2 7 7 5" xfId="24476"/>
    <cellStyle name="Note 3 2 7 8" xfId="6654"/>
    <cellStyle name="Note 3 2 7 8 2" xfId="18593"/>
    <cellStyle name="Note 3 2 7 8 3" xfId="28769"/>
    <cellStyle name="Note 3 2 7 8 4" xfId="33774"/>
    <cellStyle name="Note 3 2 7 9" xfId="12535"/>
    <cellStyle name="Note 3 2 8" xfId="579"/>
    <cellStyle name="Note 3 2 8 10" xfId="24180"/>
    <cellStyle name="Note 3 2 8 11" xfId="24126"/>
    <cellStyle name="Note 3 2 8 2" xfId="1717"/>
    <cellStyle name="Note 3 2 8 2 2" xfId="2318"/>
    <cellStyle name="Note 3 2 8 2 2 2" xfId="4794"/>
    <cellStyle name="Note 3 2 8 2 2 2 2" xfId="10684"/>
    <cellStyle name="Note 3 2 8 2 2 2 2 2" xfId="22623"/>
    <cellStyle name="Note 3 2 8 2 2 2 2 3" xfId="31675"/>
    <cellStyle name="Note 3 2 8 2 2 2 2 4" xfId="35573"/>
    <cellStyle name="Note 3 2 8 2 2 2 3" xfId="16733"/>
    <cellStyle name="Note 3 2 8 2 2 2 4" xfId="27095"/>
    <cellStyle name="Note 3 2 8 2 2 2 5" xfId="25904"/>
    <cellStyle name="Note 3 2 8 2 2 3" xfId="5898"/>
    <cellStyle name="Note 3 2 8 2 2 3 2" xfId="11788"/>
    <cellStyle name="Note 3 2 8 2 2 3 2 2" xfId="23727"/>
    <cellStyle name="Note 3 2 8 2 2 3 2 3" xfId="32779"/>
    <cellStyle name="Note 3 2 8 2 2 3 2 4" xfId="36677"/>
    <cellStyle name="Note 3 2 8 2 2 3 3" xfId="17837"/>
    <cellStyle name="Note 3 2 8 2 2 3 4" xfId="28199"/>
    <cellStyle name="Note 3 2 8 2 2 3 5" xfId="33389"/>
    <cellStyle name="Note 3 2 8 2 2 4" xfId="8208"/>
    <cellStyle name="Note 3 2 8 2 2 4 2" xfId="20147"/>
    <cellStyle name="Note 3 2 8 2 2 4 3" xfId="29853"/>
    <cellStyle name="Note 3 2 8 2 2 4 4" xfId="34397"/>
    <cellStyle name="Note 3 2 8 2 2 5" xfId="14257"/>
    <cellStyle name="Note 3 2 8 2 2 6" xfId="25275"/>
    <cellStyle name="Note 3 2 8 2 2 7" xfId="26316"/>
    <cellStyle name="Note 3 2 8 2 3" xfId="2565"/>
    <cellStyle name="Note 3 2 8 2 3 2" xfId="5041"/>
    <cellStyle name="Note 3 2 8 2 3 2 2" xfId="10931"/>
    <cellStyle name="Note 3 2 8 2 3 2 2 2" xfId="22870"/>
    <cellStyle name="Note 3 2 8 2 3 2 2 3" xfId="31922"/>
    <cellStyle name="Note 3 2 8 2 3 2 2 4" xfId="35820"/>
    <cellStyle name="Note 3 2 8 2 3 2 3" xfId="16980"/>
    <cellStyle name="Note 3 2 8 2 3 2 4" xfId="27342"/>
    <cellStyle name="Note 3 2 8 2 3 2 5" xfId="29062"/>
    <cellStyle name="Note 3 2 8 2 3 3" xfId="6145"/>
    <cellStyle name="Note 3 2 8 2 3 3 2" xfId="12035"/>
    <cellStyle name="Note 3 2 8 2 3 3 2 2" xfId="23974"/>
    <cellStyle name="Note 3 2 8 2 3 3 2 3" xfId="33026"/>
    <cellStyle name="Note 3 2 8 2 3 3 2 4" xfId="36924"/>
    <cellStyle name="Note 3 2 8 2 3 3 3" xfId="18084"/>
    <cellStyle name="Note 3 2 8 2 3 3 4" xfId="28446"/>
    <cellStyle name="Note 3 2 8 2 3 3 5" xfId="33636"/>
    <cellStyle name="Note 3 2 8 2 3 4" xfId="8455"/>
    <cellStyle name="Note 3 2 8 2 3 4 2" xfId="20394"/>
    <cellStyle name="Note 3 2 8 2 3 4 3" xfId="30100"/>
    <cellStyle name="Note 3 2 8 2 3 4 4" xfId="34644"/>
    <cellStyle name="Note 3 2 8 2 3 5" xfId="14504"/>
    <cellStyle name="Note 3 2 8 2 3 6" xfId="25522"/>
    <cellStyle name="Note 3 2 8 2 3 7" xfId="28907"/>
    <cellStyle name="Note 3 2 8 2 4" xfId="4193"/>
    <cellStyle name="Note 3 2 8 2 4 2" xfId="10083"/>
    <cellStyle name="Note 3 2 8 2 4 2 2" xfId="22022"/>
    <cellStyle name="Note 3 2 8 2 4 2 3" xfId="31082"/>
    <cellStyle name="Note 3 2 8 2 4 2 4" xfId="34980"/>
    <cellStyle name="Note 3 2 8 2 4 3" xfId="16132"/>
    <cellStyle name="Note 3 2 8 2 4 4" xfId="26502"/>
    <cellStyle name="Note 3 2 8 2 4 5" xfId="30551"/>
    <cellStyle name="Note 3 2 8 2 5" xfId="5305"/>
    <cellStyle name="Note 3 2 8 2 5 2" xfId="11195"/>
    <cellStyle name="Note 3 2 8 2 5 2 2" xfId="23134"/>
    <cellStyle name="Note 3 2 8 2 5 2 3" xfId="32186"/>
    <cellStyle name="Note 3 2 8 2 5 2 4" xfId="36084"/>
    <cellStyle name="Note 3 2 8 2 5 3" xfId="17244"/>
    <cellStyle name="Note 3 2 8 2 5 4" xfId="27606"/>
    <cellStyle name="Note 3 2 8 2 5 5" xfId="24135"/>
    <cellStyle name="Note 3 2 8 2 6" xfId="13656"/>
    <cellStyle name="Note 3 2 8 3" xfId="1905"/>
    <cellStyle name="Note 3 2 8 3 2" xfId="4381"/>
    <cellStyle name="Note 3 2 8 3 2 2" xfId="10271"/>
    <cellStyle name="Note 3 2 8 3 2 2 2" xfId="22210"/>
    <cellStyle name="Note 3 2 8 3 2 2 3" xfId="31263"/>
    <cellStyle name="Note 3 2 8 3 2 2 4" xfId="35161"/>
    <cellStyle name="Note 3 2 8 3 2 3" xfId="16320"/>
    <cellStyle name="Note 3 2 8 3 2 4" xfId="26683"/>
    <cellStyle name="Note 3 2 8 3 2 5" xfId="28950"/>
    <cellStyle name="Note 3 2 8 3 3" xfId="5486"/>
    <cellStyle name="Note 3 2 8 3 3 2" xfId="11376"/>
    <cellStyle name="Note 3 2 8 3 3 2 2" xfId="23315"/>
    <cellStyle name="Note 3 2 8 3 3 2 3" xfId="32367"/>
    <cellStyle name="Note 3 2 8 3 3 2 4" xfId="36265"/>
    <cellStyle name="Note 3 2 8 3 3 3" xfId="17425"/>
    <cellStyle name="Note 3 2 8 3 3 4" xfId="27787"/>
    <cellStyle name="Note 3 2 8 3 3 5" xfId="24430"/>
    <cellStyle name="Note 3 2 8 3 4" xfId="7795"/>
    <cellStyle name="Note 3 2 8 3 4 2" xfId="19734"/>
    <cellStyle name="Note 3 2 8 3 4 3" xfId="29441"/>
    <cellStyle name="Note 3 2 8 3 4 4" xfId="33985"/>
    <cellStyle name="Note 3 2 8 3 5" xfId="13844"/>
    <cellStyle name="Note 3 2 8 3 6" xfId="24863"/>
    <cellStyle name="Note 3 2 8 3 7" xfId="30945"/>
    <cellStyle name="Note 3 2 8 4" xfId="1866"/>
    <cellStyle name="Note 3 2 8 4 2" xfId="4342"/>
    <cellStyle name="Note 3 2 8 4 2 2" xfId="10232"/>
    <cellStyle name="Note 3 2 8 4 2 2 2" xfId="22171"/>
    <cellStyle name="Note 3 2 8 4 2 2 3" xfId="31224"/>
    <cellStyle name="Note 3 2 8 4 2 2 4" xfId="35122"/>
    <cellStyle name="Note 3 2 8 4 2 3" xfId="16281"/>
    <cellStyle name="Note 3 2 8 4 2 4" xfId="26644"/>
    <cellStyle name="Note 3 2 8 4 2 5" xfId="28722"/>
    <cellStyle name="Note 3 2 8 4 3" xfId="5447"/>
    <cellStyle name="Note 3 2 8 4 3 2" xfId="11337"/>
    <cellStyle name="Note 3 2 8 4 3 2 2" xfId="23276"/>
    <cellStyle name="Note 3 2 8 4 3 2 3" xfId="32328"/>
    <cellStyle name="Note 3 2 8 4 3 2 4" xfId="36226"/>
    <cellStyle name="Note 3 2 8 4 3 3" xfId="17386"/>
    <cellStyle name="Note 3 2 8 4 3 4" xfId="27748"/>
    <cellStyle name="Note 3 2 8 4 3 5" xfId="24435"/>
    <cellStyle name="Note 3 2 8 4 4" xfId="7756"/>
    <cellStyle name="Note 3 2 8 4 4 2" xfId="19695"/>
    <cellStyle name="Note 3 2 8 4 4 3" xfId="29402"/>
    <cellStyle name="Note 3 2 8 4 4 4" xfId="33946"/>
    <cellStyle name="Note 3 2 8 4 5" xfId="13805"/>
    <cellStyle name="Note 3 2 8 4 6" xfId="24824"/>
    <cellStyle name="Note 3 2 8 4 7" xfId="29294"/>
    <cellStyle name="Note 3 2 8 5" xfId="1819"/>
    <cellStyle name="Note 3 2 8 5 2" xfId="4295"/>
    <cellStyle name="Note 3 2 8 5 2 2" xfId="10185"/>
    <cellStyle name="Note 3 2 8 5 2 2 2" xfId="22124"/>
    <cellStyle name="Note 3 2 8 5 2 2 3" xfId="31177"/>
    <cellStyle name="Note 3 2 8 5 2 2 4" xfId="35075"/>
    <cellStyle name="Note 3 2 8 5 2 3" xfId="16234"/>
    <cellStyle name="Note 3 2 8 5 2 4" xfId="26597"/>
    <cellStyle name="Note 3 2 8 5 2 5" xfId="25721"/>
    <cellStyle name="Note 3 2 8 5 3" xfId="5400"/>
    <cellStyle name="Note 3 2 8 5 3 2" xfId="11290"/>
    <cellStyle name="Note 3 2 8 5 3 2 2" xfId="23229"/>
    <cellStyle name="Note 3 2 8 5 3 2 3" xfId="32281"/>
    <cellStyle name="Note 3 2 8 5 3 2 4" xfId="36179"/>
    <cellStyle name="Note 3 2 8 5 3 3" xfId="17339"/>
    <cellStyle name="Note 3 2 8 5 3 4" xfId="27701"/>
    <cellStyle name="Note 3 2 8 5 3 5" xfId="24189"/>
    <cellStyle name="Note 3 2 8 5 4" xfId="7709"/>
    <cellStyle name="Note 3 2 8 5 4 2" xfId="19648"/>
    <cellStyle name="Note 3 2 8 5 4 3" xfId="29355"/>
    <cellStyle name="Note 3 2 8 5 4 4" xfId="33899"/>
    <cellStyle name="Note 3 2 8 5 5" xfId="13758"/>
    <cellStyle name="Note 3 2 8 5 6" xfId="24777"/>
    <cellStyle name="Note 3 2 8 5 7" xfId="30953"/>
    <cellStyle name="Note 3 2 8 6" xfId="3056"/>
    <cellStyle name="Note 3 2 8 6 2" xfId="8946"/>
    <cellStyle name="Note 3 2 8 6 2 2" xfId="20885"/>
    <cellStyle name="Note 3 2 8 6 2 3" xfId="30414"/>
    <cellStyle name="Note 3 2 8 6 2 4" xfId="34776"/>
    <cellStyle name="Note 3 2 8 6 3" xfId="14995"/>
    <cellStyle name="Note 3 2 8 6 4" xfId="25834"/>
    <cellStyle name="Note 3 2 8 6 5" xfId="30843"/>
    <cellStyle name="Note 3 2 8 7" xfId="5101"/>
    <cellStyle name="Note 3 2 8 7 2" xfId="10991"/>
    <cellStyle name="Note 3 2 8 7 2 2" xfId="22930"/>
    <cellStyle name="Note 3 2 8 7 2 3" xfId="31982"/>
    <cellStyle name="Note 3 2 8 7 2 4" xfId="35880"/>
    <cellStyle name="Note 3 2 8 7 3" xfId="17040"/>
    <cellStyle name="Note 3 2 8 7 4" xfId="27402"/>
    <cellStyle name="Note 3 2 8 7 5" xfId="28588"/>
    <cellStyle name="Note 3 2 8 8" xfId="6638"/>
    <cellStyle name="Note 3 2 8 8 2" xfId="18577"/>
    <cellStyle name="Note 3 2 8 8 3" xfId="28763"/>
    <cellStyle name="Note 3 2 8 8 4" xfId="33768"/>
    <cellStyle name="Note 3 2 8 9" xfId="12519"/>
    <cellStyle name="Note 3 2 9" xfId="1690"/>
    <cellStyle name="Note 3 2 9 2" xfId="2291"/>
    <cellStyle name="Note 3 2 9 2 2" xfId="4767"/>
    <cellStyle name="Note 3 2 9 2 2 2" xfId="10657"/>
    <cellStyle name="Note 3 2 9 2 2 2 2" xfId="22596"/>
    <cellStyle name="Note 3 2 9 2 2 2 3" xfId="31648"/>
    <cellStyle name="Note 3 2 9 2 2 2 4" xfId="35546"/>
    <cellStyle name="Note 3 2 9 2 2 3" xfId="16706"/>
    <cellStyle name="Note 3 2 9 2 2 4" xfId="27068"/>
    <cellStyle name="Note 3 2 9 2 2 5" xfId="24519"/>
    <cellStyle name="Note 3 2 9 2 3" xfId="5871"/>
    <cellStyle name="Note 3 2 9 2 3 2" xfId="11761"/>
    <cellStyle name="Note 3 2 9 2 3 2 2" xfId="23700"/>
    <cellStyle name="Note 3 2 9 2 3 2 3" xfId="32752"/>
    <cellStyle name="Note 3 2 9 2 3 2 4" xfId="36650"/>
    <cellStyle name="Note 3 2 9 2 3 3" xfId="17810"/>
    <cellStyle name="Note 3 2 9 2 3 4" xfId="28172"/>
    <cellStyle name="Note 3 2 9 2 3 5" xfId="33362"/>
    <cellStyle name="Note 3 2 9 2 4" xfId="8181"/>
    <cellStyle name="Note 3 2 9 2 4 2" xfId="20120"/>
    <cellStyle name="Note 3 2 9 2 4 3" xfId="29826"/>
    <cellStyle name="Note 3 2 9 2 4 4" xfId="34370"/>
    <cellStyle name="Note 3 2 9 2 5" xfId="14230"/>
    <cellStyle name="Note 3 2 9 2 6" xfId="25248"/>
    <cellStyle name="Note 3 2 9 2 7" xfId="30311"/>
    <cellStyle name="Note 3 2 9 3" xfId="2538"/>
    <cellStyle name="Note 3 2 9 3 2" xfId="5014"/>
    <cellStyle name="Note 3 2 9 3 2 2" xfId="10904"/>
    <cellStyle name="Note 3 2 9 3 2 2 2" xfId="22843"/>
    <cellStyle name="Note 3 2 9 3 2 2 3" xfId="31895"/>
    <cellStyle name="Note 3 2 9 3 2 2 4" xfId="35793"/>
    <cellStyle name="Note 3 2 9 3 2 3" xfId="16953"/>
    <cellStyle name="Note 3 2 9 3 2 4" xfId="27315"/>
    <cellStyle name="Note 3 2 9 3 2 5" xfId="30597"/>
    <cellStyle name="Note 3 2 9 3 3" xfId="6118"/>
    <cellStyle name="Note 3 2 9 3 3 2" xfId="12008"/>
    <cellStyle name="Note 3 2 9 3 3 2 2" xfId="23947"/>
    <cellStyle name="Note 3 2 9 3 3 2 3" xfId="32999"/>
    <cellStyle name="Note 3 2 9 3 3 2 4" xfId="36897"/>
    <cellStyle name="Note 3 2 9 3 3 3" xfId="18057"/>
    <cellStyle name="Note 3 2 9 3 3 4" xfId="28419"/>
    <cellStyle name="Note 3 2 9 3 3 5" xfId="33609"/>
    <cellStyle name="Note 3 2 9 3 4" xfId="8428"/>
    <cellStyle name="Note 3 2 9 3 4 2" xfId="20367"/>
    <cellStyle name="Note 3 2 9 3 4 3" xfId="30073"/>
    <cellStyle name="Note 3 2 9 3 4 4" xfId="34617"/>
    <cellStyle name="Note 3 2 9 3 5" xfId="14477"/>
    <cellStyle name="Note 3 2 9 3 6" xfId="25495"/>
    <cellStyle name="Note 3 2 9 3 7" xfId="26289"/>
    <cellStyle name="Note 3 2 9 4" xfId="4166"/>
    <cellStyle name="Note 3 2 9 4 2" xfId="10056"/>
    <cellStyle name="Note 3 2 9 4 2 2" xfId="21995"/>
    <cellStyle name="Note 3 2 9 4 2 3" xfId="31055"/>
    <cellStyle name="Note 3 2 9 4 2 4" xfId="34953"/>
    <cellStyle name="Note 3 2 9 4 3" xfId="16105"/>
    <cellStyle name="Note 3 2 9 4 4" xfId="26475"/>
    <cellStyle name="Note 3 2 9 4 5" xfId="24592"/>
    <cellStyle name="Note 3 2 9 5" xfId="5278"/>
    <cellStyle name="Note 3 2 9 5 2" xfId="11168"/>
    <cellStyle name="Note 3 2 9 5 2 2" xfId="23107"/>
    <cellStyle name="Note 3 2 9 5 2 3" xfId="32159"/>
    <cellStyle name="Note 3 2 9 5 2 4" xfId="36057"/>
    <cellStyle name="Note 3 2 9 5 3" xfId="17217"/>
    <cellStyle name="Note 3 2 9 5 4" xfId="27579"/>
    <cellStyle name="Note 3 2 9 5 5" xfId="30684"/>
    <cellStyle name="Note 3 2 9 6" xfId="13629"/>
    <cellStyle name="Note 3 3" xfId="111"/>
    <cellStyle name="Note 3 3 10" xfId="2199"/>
    <cellStyle name="Note 3 3 10 2" xfId="4675"/>
    <cellStyle name="Note 3 3 10 2 2" xfId="10565"/>
    <cellStyle name="Note 3 3 10 2 2 2" xfId="22504"/>
    <cellStyle name="Note 3 3 10 2 2 3" xfId="31556"/>
    <cellStyle name="Note 3 3 10 2 2 4" xfId="35454"/>
    <cellStyle name="Note 3 3 10 2 3" xfId="16614"/>
    <cellStyle name="Note 3 3 10 2 4" xfId="26976"/>
    <cellStyle name="Note 3 3 10 2 5" xfId="30364"/>
    <cellStyle name="Note 3 3 10 3" xfId="5779"/>
    <cellStyle name="Note 3 3 10 3 2" xfId="11669"/>
    <cellStyle name="Note 3 3 10 3 2 2" xfId="23608"/>
    <cellStyle name="Note 3 3 10 3 2 3" xfId="32660"/>
    <cellStyle name="Note 3 3 10 3 2 4" xfId="36558"/>
    <cellStyle name="Note 3 3 10 3 3" xfId="17718"/>
    <cellStyle name="Note 3 3 10 3 4" xfId="28080"/>
    <cellStyle name="Note 3 3 10 3 5" xfId="33270"/>
    <cellStyle name="Note 3 3 10 4" xfId="8089"/>
    <cellStyle name="Note 3 3 10 4 2" xfId="20028"/>
    <cellStyle name="Note 3 3 10 4 3" xfId="29734"/>
    <cellStyle name="Note 3 3 10 4 4" xfId="34278"/>
    <cellStyle name="Note 3 3 10 5" xfId="14138"/>
    <cellStyle name="Note 3 3 10 6" xfId="25156"/>
    <cellStyle name="Note 3 3 10 7" xfId="30904"/>
    <cellStyle name="Note 3 3 11" xfId="2429"/>
    <cellStyle name="Note 3 3 11 2" xfId="4905"/>
    <cellStyle name="Note 3 3 11 2 2" xfId="10795"/>
    <cellStyle name="Note 3 3 11 2 2 2" xfId="22734"/>
    <cellStyle name="Note 3 3 11 2 2 3" xfId="31786"/>
    <cellStyle name="Note 3 3 11 2 2 4" xfId="35684"/>
    <cellStyle name="Note 3 3 11 2 3" xfId="16844"/>
    <cellStyle name="Note 3 3 11 2 4" xfId="27206"/>
    <cellStyle name="Note 3 3 11 2 5" xfId="25913"/>
    <cellStyle name="Note 3 3 11 3" xfId="6009"/>
    <cellStyle name="Note 3 3 11 3 2" xfId="11899"/>
    <cellStyle name="Note 3 3 11 3 2 2" xfId="23838"/>
    <cellStyle name="Note 3 3 11 3 2 3" xfId="32890"/>
    <cellStyle name="Note 3 3 11 3 2 4" xfId="36788"/>
    <cellStyle name="Note 3 3 11 3 3" xfId="17948"/>
    <cellStyle name="Note 3 3 11 3 4" xfId="28310"/>
    <cellStyle name="Note 3 3 11 3 5" xfId="33500"/>
    <cellStyle name="Note 3 3 11 4" xfId="8319"/>
    <cellStyle name="Note 3 3 11 4 2" xfId="20258"/>
    <cellStyle name="Note 3 3 11 4 3" xfId="29964"/>
    <cellStyle name="Note 3 3 11 4 4" xfId="34508"/>
    <cellStyle name="Note 3 3 11 5" xfId="14368"/>
    <cellStyle name="Note 3 3 11 6" xfId="25386"/>
    <cellStyle name="Note 3 3 11 7" xfId="24155"/>
    <cellStyle name="Note 3 3 12" xfId="2155"/>
    <cellStyle name="Note 3 3 12 2" xfId="4631"/>
    <cellStyle name="Note 3 3 12 2 2" xfId="10521"/>
    <cellStyle name="Note 3 3 12 2 2 2" xfId="22460"/>
    <cellStyle name="Note 3 3 12 2 2 3" xfId="31512"/>
    <cellStyle name="Note 3 3 12 2 2 4" xfId="35410"/>
    <cellStyle name="Note 3 3 12 2 3" xfId="16570"/>
    <cellStyle name="Note 3 3 12 2 4" xfId="26932"/>
    <cellStyle name="Note 3 3 12 2 5" xfId="24534"/>
    <cellStyle name="Note 3 3 12 3" xfId="5735"/>
    <cellStyle name="Note 3 3 12 3 2" xfId="11625"/>
    <cellStyle name="Note 3 3 12 3 2 2" xfId="23564"/>
    <cellStyle name="Note 3 3 12 3 2 3" xfId="32616"/>
    <cellStyle name="Note 3 3 12 3 2 4" xfId="36514"/>
    <cellStyle name="Note 3 3 12 3 3" xfId="17674"/>
    <cellStyle name="Note 3 3 12 3 4" xfId="28036"/>
    <cellStyle name="Note 3 3 12 3 5" xfId="33226"/>
    <cellStyle name="Note 3 3 12 4" xfId="8045"/>
    <cellStyle name="Note 3 3 12 4 2" xfId="19984"/>
    <cellStyle name="Note 3 3 12 4 3" xfId="29690"/>
    <cellStyle name="Note 3 3 12 4 4" xfId="34234"/>
    <cellStyle name="Note 3 3 12 5" xfId="14094"/>
    <cellStyle name="Note 3 3 12 6" xfId="25112"/>
    <cellStyle name="Note 3 3 12 7" xfId="30608"/>
    <cellStyle name="Note 3 3 13" xfId="2667"/>
    <cellStyle name="Note 3 3 13 2" xfId="8557"/>
    <cellStyle name="Note 3 3 13 2 2" xfId="20496"/>
    <cellStyle name="Note 3 3 13 2 3" xfId="30179"/>
    <cellStyle name="Note 3 3 13 2 4" xfId="34704"/>
    <cellStyle name="Note 3 3 13 3" xfId="14606"/>
    <cellStyle name="Note 3 3 13 4" xfId="25600"/>
    <cellStyle name="Note 3 3 13 5" xfId="24204"/>
    <cellStyle name="Note 3 3 14" xfId="6249"/>
    <cellStyle name="Note 3 3 14 2" xfId="18188"/>
    <cellStyle name="Note 3 3 14 3" xfId="28526"/>
    <cellStyle name="Note 3 3 14 4" xfId="33696"/>
    <cellStyle name="Note 3 3 2" xfId="171"/>
    <cellStyle name="Note 3 3 2 10" xfId="2721"/>
    <cellStyle name="Note 3 3 2 10 2" xfId="8611"/>
    <cellStyle name="Note 3 3 2 10 2 2" xfId="20550"/>
    <cellStyle name="Note 3 3 2 10 2 3" xfId="30210"/>
    <cellStyle name="Note 3 3 2 10 2 4" xfId="34717"/>
    <cellStyle name="Note 3 3 2 10 3" xfId="14660"/>
    <cellStyle name="Note 3 3 2 10 4" xfId="25630"/>
    <cellStyle name="Note 3 3 2 10 5" xfId="30542"/>
    <cellStyle name="Note 3 3 2 11" xfId="6303"/>
    <cellStyle name="Note 3 3 2 11 2" xfId="18242"/>
    <cellStyle name="Note 3 3 2 11 3" xfId="28556"/>
    <cellStyle name="Note 3 3 2 11 4" xfId="33709"/>
    <cellStyle name="Note 3 3 2 2" xfId="285"/>
    <cellStyle name="Note 3 3 2 2 2" xfId="761"/>
    <cellStyle name="Note 3 3 2 2 2 10" xfId="24275"/>
    <cellStyle name="Note 3 3 2 2 2 11" xfId="26383"/>
    <cellStyle name="Note 3 3 2 2 2 2" xfId="1721"/>
    <cellStyle name="Note 3 3 2 2 2 2 2" xfId="2322"/>
    <cellStyle name="Note 3 3 2 2 2 2 2 2" xfId="4798"/>
    <cellStyle name="Note 3 3 2 2 2 2 2 2 2" xfId="10688"/>
    <cellStyle name="Note 3 3 2 2 2 2 2 2 2 2" xfId="22627"/>
    <cellStyle name="Note 3 3 2 2 2 2 2 2 2 3" xfId="31679"/>
    <cellStyle name="Note 3 3 2 2 2 2 2 2 2 4" xfId="35577"/>
    <cellStyle name="Note 3 3 2 2 2 2 2 2 3" xfId="16737"/>
    <cellStyle name="Note 3 3 2 2 2 2 2 2 4" xfId="27099"/>
    <cellStyle name="Note 3 3 2 2 2 2 2 2 5" xfId="24516"/>
    <cellStyle name="Note 3 3 2 2 2 2 2 3" xfId="5902"/>
    <cellStyle name="Note 3 3 2 2 2 2 2 3 2" xfId="11792"/>
    <cellStyle name="Note 3 3 2 2 2 2 2 3 2 2" xfId="23731"/>
    <cellStyle name="Note 3 3 2 2 2 2 2 3 2 3" xfId="32783"/>
    <cellStyle name="Note 3 3 2 2 2 2 2 3 2 4" xfId="36681"/>
    <cellStyle name="Note 3 3 2 2 2 2 2 3 3" xfId="17841"/>
    <cellStyle name="Note 3 3 2 2 2 2 2 3 4" xfId="28203"/>
    <cellStyle name="Note 3 3 2 2 2 2 2 3 5" xfId="33393"/>
    <cellStyle name="Note 3 3 2 2 2 2 2 4" xfId="8212"/>
    <cellStyle name="Note 3 3 2 2 2 2 2 4 2" xfId="20151"/>
    <cellStyle name="Note 3 3 2 2 2 2 2 4 3" xfId="29857"/>
    <cellStyle name="Note 3 3 2 2 2 2 2 4 4" xfId="34401"/>
    <cellStyle name="Note 3 3 2 2 2 2 2 5" xfId="14261"/>
    <cellStyle name="Note 3 3 2 2 2 2 2 6" xfId="25279"/>
    <cellStyle name="Note 3 3 2 2 2 2 2 7" xfId="30351"/>
    <cellStyle name="Note 3 3 2 2 2 2 3" xfId="2569"/>
    <cellStyle name="Note 3 3 2 2 2 2 3 2" xfId="5045"/>
    <cellStyle name="Note 3 3 2 2 2 2 3 2 2" xfId="10935"/>
    <cellStyle name="Note 3 3 2 2 2 2 3 2 2 2" xfId="22874"/>
    <cellStyle name="Note 3 3 2 2 2 2 3 2 2 3" xfId="31926"/>
    <cellStyle name="Note 3 3 2 2 2 2 3 2 2 4" xfId="35824"/>
    <cellStyle name="Note 3 3 2 2 2 2 3 2 3" xfId="16984"/>
    <cellStyle name="Note 3 3 2 2 2 2 3 2 4" xfId="27346"/>
    <cellStyle name="Note 3 3 2 2 2 2 3 2 5" xfId="28807"/>
    <cellStyle name="Note 3 3 2 2 2 2 3 3" xfId="6149"/>
    <cellStyle name="Note 3 3 2 2 2 2 3 3 2" xfId="12039"/>
    <cellStyle name="Note 3 3 2 2 2 2 3 3 2 2" xfId="23978"/>
    <cellStyle name="Note 3 3 2 2 2 2 3 3 2 3" xfId="33030"/>
    <cellStyle name="Note 3 3 2 2 2 2 3 3 2 4" xfId="36928"/>
    <cellStyle name="Note 3 3 2 2 2 2 3 3 3" xfId="18088"/>
    <cellStyle name="Note 3 3 2 2 2 2 3 3 4" xfId="28450"/>
    <cellStyle name="Note 3 3 2 2 2 2 3 3 5" xfId="33640"/>
    <cellStyle name="Note 3 3 2 2 2 2 3 4" xfId="8459"/>
    <cellStyle name="Note 3 3 2 2 2 2 3 4 2" xfId="20398"/>
    <cellStyle name="Note 3 3 2 2 2 2 3 4 3" xfId="30104"/>
    <cellStyle name="Note 3 3 2 2 2 2 3 4 4" xfId="34648"/>
    <cellStyle name="Note 3 3 2 2 2 2 3 5" xfId="14508"/>
    <cellStyle name="Note 3 3 2 2 2 2 3 6" xfId="25526"/>
    <cellStyle name="Note 3 3 2 2 2 2 3 7" xfId="30863"/>
    <cellStyle name="Note 3 3 2 2 2 2 4" xfId="4197"/>
    <cellStyle name="Note 3 3 2 2 2 2 4 2" xfId="10087"/>
    <cellStyle name="Note 3 3 2 2 2 2 4 2 2" xfId="22026"/>
    <cellStyle name="Note 3 3 2 2 2 2 4 2 3" xfId="31086"/>
    <cellStyle name="Note 3 3 2 2 2 2 4 2 4" xfId="34984"/>
    <cellStyle name="Note 3 3 2 2 2 2 4 3" xfId="16136"/>
    <cellStyle name="Note 3 3 2 2 2 2 4 4" xfId="26506"/>
    <cellStyle name="Note 3 3 2 2 2 2 4 5" xfId="26242"/>
    <cellStyle name="Note 3 3 2 2 2 2 5" xfId="5309"/>
    <cellStyle name="Note 3 3 2 2 2 2 5 2" xfId="11199"/>
    <cellStyle name="Note 3 3 2 2 2 2 5 2 2" xfId="23138"/>
    <cellStyle name="Note 3 3 2 2 2 2 5 2 3" xfId="32190"/>
    <cellStyle name="Note 3 3 2 2 2 2 5 2 4" xfId="36088"/>
    <cellStyle name="Note 3 3 2 2 2 2 5 3" xfId="17248"/>
    <cellStyle name="Note 3 3 2 2 2 2 5 4" xfId="27610"/>
    <cellStyle name="Note 3 3 2 2 2 2 5 5" xfId="29031"/>
    <cellStyle name="Note 3 3 2 2 2 2 6" xfId="13660"/>
    <cellStyle name="Note 3 3 2 2 2 3" xfId="1981"/>
    <cellStyle name="Note 3 3 2 2 2 3 2" xfId="4457"/>
    <cellStyle name="Note 3 3 2 2 2 3 2 2" xfId="10347"/>
    <cellStyle name="Note 3 3 2 2 2 3 2 2 2" xfId="22286"/>
    <cellStyle name="Note 3 3 2 2 2 3 2 2 3" xfId="31339"/>
    <cellStyle name="Note 3 3 2 2 2 3 2 2 4" xfId="35237"/>
    <cellStyle name="Note 3 3 2 2 2 3 2 3" xfId="16396"/>
    <cellStyle name="Note 3 3 2 2 2 3 2 4" xfId="26759"/>
    <cellStyle name="Note 3 3 2 2 2 3 2 5" xfId="30786"/>
    <cellStyle name="Note 3 3 2 2 2 3 3" xfId="5562"/>
    <cellStyle name="Note 3 3 2 2 2 3 3 2" xfId="11452"/>
    <cellStyle name="Note 3 3 2 2 2 3 3 2 2" xfId="23391"/>
    <cellStyle name="Note 3 3 2 2 2 3 3 2 3" xfId="32443"/>
    <cellStyle name="Note 3 3 2 2 2 3 3 2 4" xfId="36341"/>
    <cellStyle name="Note 3 3 2 2 2 3 3 3" xfId="17501"/>
    <cellStyle name="Note 3 3 2 2 2 3 3 4" xfId="27863"/>
    <cellStyle name="Note 3 3 2 2 2 3 3 5" xfId="26072"/>
    <cellStyle name="Note 3 3 2 2 2 3 4" xfId="7871"/>
    <cellStyle name="Note 3 3 2 2 2 3 4 2" xfId="19810"/>
    <cellStyle name="Note 3 3 2 2 2 3 4 3" xfId="29517"/>
    <cellStyle name="Note 3 3 2 2 2 3 4 4" xfId="34061"/>
    <cellStyle name="Note 3 3 2 2 2 3 5" xfId="13920"/>
    <cellStyle name="Note 3 3 2 2 2 3 6" xfId="24939"/>
    <cellStyle name="Note 3 3 2 2 2 3 7" xfId="28902"/>
    <cellStyle name="Note 3 3 2 2 2 4" xfId="2069"/>
    <cellStyle name="Note 3 3 2 2 2 4 2" xfId="4545"/>
    <cellStyle name="Note 3 3 2 2 2 4 2 2" xfId="10435"/>
    <cellStyle name="Note 3 3 2 2 2 4 2 2 2" xfId="22374"/>
    <cellStyle name="Note 3 3 2 2 2 4 2 2 3" xfId="31426"/>
    <cellStyle name="Note 3 3 2 2 2 4 2 2 4" xfId="35324"/>
    <cellStyle name="Note 3 3 2 2 2 4 2 3" xfId="16484"/>
    <cellStyle name="Note 3 3 2 2 2 4 2 4" xfId="26846"/>
    <cellStyle name="Note 3 3 2 2 2 4 2 5" xfId="24548"/>
    <cellStyle name="Note 3 3 2 2 2 4 3" xfId="5649"/>
    <cellStyle name="Note 3 3 2 2 2 4 3 2" xfId="11539"/>
    <cellStyle name="Note 3 3 2 2 2 4 3 2 2" xfId="23478"/>
    <cellStyle name="Note 3 3 2 2 2 4 3 2 3" xfId="32530"/>
    <cellStyle name="Note 3 3 2 2 2 4 3 2 4" xfId="36428"/>
    <cellStyle name="Note 3 3 2 2 2 4 3 3" xfId="17588"/>
    <cellStyle name="Note 3 3 2 2 2 4 3 4" xfId="27950"/>
    <cellStyle name="Note 3 3 2 2 2 4 3 5" xfId="33140"/>
    <cellStyle name="Note 3 3 2 2 2 4 4" xfId="7959"/>
    <cellStyle name="Note 3 3 2 2 2 4 4 2" xfId="19898"/>
    <cellStyle name="Note 3 3 2 2 2 4 4 3" xfId="29604"/>
    <cellStyle name="Note 3 3 2 2 2 4 4 4" xfId="34148"/>
    <cellStyle name="Note 3 3 2 2 2 4 5" xfId="14008"/>
    <cellStyle name="Note 3 3 2 2 2 4 6" xfId="25026"/>
    <cellStyle name="Note 3 3 2 2 2 4 7" xfId="12333"/>
    <cellStyle name="Note 3 3 2 2 2 5" xfId="2029"/>
    <cellStyle name="Note 3 3 2 2 2 5 2" xfId="4505"/>
    <cellStyle name="Note 3 3 2 2 2 5 2 2" xfId="10395"/>
    <cellStyle name="Note 3 3 2 2 2 5 2 2 2" xfId="22334"/>
    <cellStyle name="Note 3 3 2 2 2 5 2 2 3" xfId="31387"/>
    <cellStyle name="Note 3 3 2 2 2 5 2 2 4" xfId="35285"/>
    <cellStyle name="Note 3 3 2 2 2 5 2 3" xfId="16444"/>
    <cellStyle name="Note 3 3 2 2 2 5 2 4" xfId="26807"/>
    <cellStyle name="Note 3 3 2 2 2 5 2 5" xfId="30780"/>
    <cellStyle name="Note 3 3 2 2 2 5 3" xfId="5610"/>
    <cellStyle name="Note 3 3 2 2 2 5 3 2" xfId="11500"/>
    <cellStyle name="Note 3 3 2 2 2 5 3 2 2" xfId="23439"/>
    <cellStyle name="Note 3 3 2 2 2 5 3 2 3" xfId="32491"/>
    <cellStyle name="Note 3 3 2 2 2 5 3 2 4" xfId="36389"/>
    <cellStyle name="Note 3 3 2 2 2 5 3 3" xfId="17549"/>
    <cellStyle name="Note 3 3 2 2 2 5 3 4" xfId="27911"/>
    <cellStyle name="Note 3 3 2 2 2 5 3 5" xfId="33101"/>
    <cellStyle name="Note 3 3 2 2 2 5 4" xfId="7919"/>
    <cellStyle name="Note 3 3 2 2 2 5 4 2" xfId="19858"/>
    <cellStyle name="Note 3 3 2 2 2 5 4 3" xfId="29565"/>
    <cellStyle name="Note 3 3 2 2 2 5 4 4" xfId="34109"/>
    <cellStyle name="Note 3 3 2 2 2 5 5" xfId="13968"/>
    <cellStyle name="Note 3 3 2 2 2 5 6" xfId="24987"/>
    <cellStyle name="Note 3 3 2 2 2 5 7" xfId="28790"/>
    <cellStyle name="Note 3 3 2 2 2 6" xfId="3238"/>
    <cellStyle name="Note 3 3 2 2 2 6 2" xfId="9128"/>
    <cellStyle name="Note 3 3 2 2 2 6 2 2" xfId="21067"/>
    <cellStyle name="Note 3 3 2 2 2 6 2 3" xfId="30507"/>
    <cellStyle name="Note 3 3 2 2 2 6 2 4" xfId="34820"/>
    <cellStyle name="Note 3 3 2 2 2 6 3" xfId="15177"/>
    <cellStyle name="Note 3 3 2 2 2 6 4" xfId="25927"/>
    <cellStyle name="Note 3 3 2 2 2 6 5" xfId="30306"/>
    <cellStyle name="Note 3 3 2 2 2 7" xfId="5145"/>
    <cellStyle name="Note 3 3 2 2 2 7 2" xfId="11035"/>
    <cellStyle name="Note 3 3 2 2 2 7 2 2" xfId="22974"/>
    <cellStyle name="Note 3 3 2 2 2 7 2 3" xfId="32026"/>
    <cellStyle name="Note 3 3 2 2 2 7 2 4" xfId="35924"/>
    <cellStyle name="Note 3 3 2 2 2 7 3" xfId="17084"/>
    <cellStyle name="Note 3 3 2 2 2 7 4" xfId="27446"/>
    <cellStyle name="Note 3 3 2 2 2 7 5" xfId="26126"/>
    <cellStyle name="Note 3 3 2 2 2 8" xfId="6820"/>
    <cellStyle name="Note 3 3 2 2 2 8 2" xfId="18759"/>
    <cellStyle name="Note 3 3 2 2 2 8 3" xfId="28856"/>
    <cellStyle name="Note 3 3 2 2 2 8 4" xfId="33812"/>
    <cellStyle name="Note 3 3 2 2 2 9" xfId="12701"/>
    <cellStyle name="Note 3 3 2 2 3" xfId="1720"/>
    <cellStyle name="Note 3 3 2 2 3 2" xfId="2321"/>
    <cellStyle name="Note 3 3 2 2 3 2 2" xfId="4797"/>
    <cellStyle name="Note 3 3 2 2 3 2 2 2" xfId="10687"/>
    <cellStyle name="Note 3 3 2 2 3 2 2 2 2" xfId="22626"/>
    <cellStyle name="Note 3 3 2 2 3 2 2 2 3" xfId="31678"/>
    <cellStyle name="Note 3 3 2 2 3 2 2 2 4" xfId="35576"/>
    <cellStyle name="Note 3 3 2 2 3 2 2 3" xfId="16736"/>
    <cellStyle name="Note 3 3 2 2 3 2 2 4" xfId="27098"/>
    <cellStyle name="Note 3 3 2 2 3 2 2 5" xfId="26169"/>
    <cellStyle name="Note 3 3 2 2 3 2 3" xfId="5901"/>
    <cellStyle name="Note 3 3 2 2 3 2 3 2" xfId="11791"/>
    <cellStyle name="Note 3 3 2 2 3 2 3 2 2" xfId="23730"/>
    <cellStyle name="Note 3 3 2 2 3 2 3 2 3" xfId="32782"/>
    <cellStyle name="Note 3 3 2 2 3 2 3 2 4" xfId="36680"/>
    <cellStyle name="Note 3 3 2 2 3 2 3 3" xfId="17840"/>
    <cellStyle name="Note 3 3 2 2 3 2 3 4" xfId="28202"/>
    <cellStyle name="Note 3 3 2 2 3 2 3 5" xfId="33392"/>
    <cellStyle name="Note 3 3 2 2 3 2 4" xfId="8211"/>
    <cellStyle name="Note 3 3 2 2 3 2 4 2" xfId="20150"/>
    <cellStyle name="Note 3 3 2 2 3 2 4 3" xfId="29856"/>
    <cellStyle name="Note 3 3 2 2 3 2 4 4" xfId="34400"/>
    <cellStyle name="Note 3 3 2 2 3 2 5" xfId="14260"/>
    <cellStyle name="Note 3 3 2 2 3 2 6" xfId="25278"/>
    <cellStyle name="Note 3 3 2 2 3 2 7" xfId="28701"/>
    <cellStyle name="Note 3 3 2 2 3 3" xfId="2568"/>
    <cellStyle name="Note 3 3 2 2 3 3 2" xfId="5044"/>
    <cellStyle name="Note 3 3 2 2 3 3 2 2" xfId="10934"/>
    <cellStyle name="Note 3 3 2 2 3 3 2 2 2" xfId="22873"/>
    <cellStyle name="Note 3 3 2 2 3 3 2 2 3" xfId="31925"/>
    <cellStyle name="Note 3 3 2 2 3 3 2 2 4" xfId="35823"/>
    <cellStyle name="Note 3 3 2 2 3 3 2 3" xfId="16983"/>
    <cellStyle name="Note 3 3 2 2 3 3 2 4" xfId="27345"/>
    <cellStyle name="Note 3 3 2 2 3 3 2 5" xfId="24481"/>
    <cellStyle name="Note 3 3 2 2 3 3 3" xfId="6148"/>
    <cellStyle name="Note 3 3 2 2 3 3 3 2" xfId="12038"/>
    <cellStyle name="Note 3 3 2 2 3 3 3 2 2" xfId="23977"/>
    <cellStyle name="Note 3 3 2 2 3 3 3 2 3" xfId="33029"/>
    <cellStyle name="Note 3 3 2 2 3 3 3 2 4" xfId="36927"/>
    <cellStyle name="Note 3 3 2 2 3 3 3 3" xfId="18087"/>
    <cellStyle name="Note 3 3 2 2 3 3 3 4" xfId="28449"/>
    <cellStyle name="Note 3 3 2 2 3 3 3 5" xfId="33639"/>
    <cellStyle name="Note 3 3 2 2 3 3 4" xfId="8458"/>
    <cellStyle name="Note 3 3 2 2 3 3 4 2" xfId="20397"/>
    <cellStyle name="Note 3 3 2 2 3 3 4 3" xfId="30103"/>
    <cellStyle name="Note 3 3 2 2 3 3 4 4" xfId="34647"/>
    <cellStyle name="Note 3 3 2 2 3 3 5" xfId="14507"/>
    <cellStyle name="Note 3 3 2 2 3 3 6" xfId="25525"/>
    <cellStyle name="Note 3 3 2 2 3 3 7" xfId="29210"/>
    <cellStyle name="Note 3 3 2 2 3 4" xfId="4196"/>
    <cellStyle name="Note 3 3 2 2 3 4 2" xfId="10086"/>
    <cellStyle name="Note 3 3 2 2 3 4 2 2" xfId="22025"/>
    <cellStyle name="Note 3 3 2 2 3 4 2 3" xfId="31085"/>
    <cellStyle name="Note 3 3 2 2 3 4 2 4" xfId="34983"/>
    <cellStyle name="Note 3 3 2 2 3 4 3" xfId="16135"/>
    <cellStyle name="Note 3 3 2 2 3 4 4" xfId="26505"/>
    <cellStyle name="Note 3 3 2 2 3 4 5" xfId="30819"/>
    <cellStyle name="Note 3 3 2 2 3 5" xfId="5308"/>
    <cellStyle name="Note 3 3 2 2 3 5 2" xfId="11198"/>
    <cellStyle name="Note 3 3 2 2 3 5 2 2" xfId="23137"/>
    <cellStyle name="Note 3 3 2 2 3 5 2 3" xfId="32189"/>
    <cellStyle name="Note 3 3 2 2 3 5 2 4" xfId="36087"/>
    <cellStyle name="Note 3 3 2 2 3 5 3" xfId="17247"/>
    <cellStyle name="Note 3 3 2 2 3 5 4" xfId="27609"/>
    <cellStyle name="Note 3 3 2 2 3 5 5" xfId="25783"/>
    <cellStyle name="Note 3 3 2 2 3 6" xfId="13659"/>
    <cellStyle name="Note 3 3 2 2 4" xfId="2172"/>
    <cellStyle name="Note 3 3 2 2 4 2" xfId="4648"/>
    <cellStyle name="Note 3 3 2 2 4 2 2" xfId="10538"/>
    <cellStyle name="Note 3 3 2 2 4 2 2 2" xfId="22477"/>
    <cellStyle name="Note 3 3 2 2 4 2 2 3" xfId="31529"/>
    <cellStyle name="Note 3 3 2 2 4 2 2 4" xfId="35427"/>
    <cellStyle name="Note 3 3 2 2 4 2 3" xfId="16587"/>
    <cellStyle name="Note 3 3 2 2 4 2 4" xfId="26949"/>
    <cellStyle name="Note 3 3 2 2 4 2 5" xfId="24532"/>
    <cellStyle name="Note 3 3 2 2 4 3" xfId="5752"/>
    <cellStyle name="Note 3 3 2 2 4 3 2" xfId="11642"/>
    <cellStyle name="Note 3 3 2 2 4 3 2 2" xfId="23581"/>
    <cellStyle name="Note 3 3 2 2 4 3 2 3" xfId="32633"/>
    <cellStyle name="Note 3 3 2 2 4 3 2 4" xfId="36531"/>
    <cellStyle name="Note 3 3 2 2 4 3 3" xfId="17691"/>
    <cellStyle name="Note 3 3 2 2 4 3 4" xfId="28053"/>
    <cellStyle name="Note 3 3 2 2 4 3 5" xfId="33243"/>
    <cellStyle name="Note 3 3 2 2 4 4" xfId="8062"/>
    <cellStyle name="Note 3 3 2 2 4 4 2" xfId="20001"/>
    <cellStyle name="Note 3 3 2 2 4 4 3" xfId="29707"/>
    <cellStyle name="Note 3 3 2 2 4 4 4" xfId="34251"/>
    <cellStyle name="Note 3 3 2 2 4 5" xfId="14111"/>
    <cellStyle name="Note 3 3 2 2 4 6" xfId="25129"/>
    <cellStyle name="Note 3 3 2 2 4 7" xfId="26022"/>
    <cellStyle name="Note 3 3 2 2 5" xfId="2394"/>
    <cellStyle name="Note 3 3 2 2 5 2" xfId="4870"/>
    <cellStyle name="Note 3 3 2 2 5 2 2" xfId="10760"/>
    <cellStyle name="Note 3 3 2 2 5 2 2 2" xfId="22699"/>
    <cellStyle name="Note 3 3 2 2 5 2 2 3" xfId="31751"/>
    <cellStyle name="Note 3 3 2 2 5 2 2 4" xfId="35649"/>
    <cellStyle name="Note 3 3 2 2 5 2 3" xfId="16809"/>
    <cellStyle name="Note 3 3 2 2 5 2 4" xfId="27171"/>
    <cellStyle name="Note 3 3 2 2 5 2 5" xfId="26154"/>
    <cellStyle name="Note 3 3 2 2 5 3" xfId="5974"/>
    <cellStyle name="Note 3 3 2 2 5 3 2" xfId="11864"/>
    <cellStyle name="Note 3 3 2 2 5 3 2 2" xfId="23803"/>
    <cellStyle name="Note 3 3 2 2 5 3 2 3" xfId="32855"/>
    <cellStyle name="Note 3 3 2 2 5 3 2 4" xfId="36753"/>
    <cellStyle name="Note 3 3 2 2 5 3 3" xfId="17913"/>
    <cellStyle name="Note 3 3 2 2 5 3 4" xfId="28275"/>
    <cellStyle name="Note 3 3 2 2 5 3 5" xfId="33465"/>
    <cellStyle name="Note 3 3 2 2 5 4" xfId="8284"/>
    <cellStyle name="Note 3 3 2 2 5 4 2" xfId="20223"/>
    <cellStyle name="Note 3 3 2 2 5 4 3" xfId="29929"/>
    <cellStyle name="Note 3 3 2 2 5 4 4" xfId="34473"/>
    <cellStyle name="Note 3 3 2 2 5 5" xfId="14333"/>
    <cellStyle name="Note 3 3 2 2 5 6" xfId="25351"/>
    <cellStyle name="Note 3 3 2 2 5 7" xfId="30883"/>
    <cellStyle name="Note 3 3 2 2 6" xfId="1839"/>
    <cellStyle name="Note 3 3 2 2 6 2" xfId="4315"/>
    <cellStyle name="Note 3 3 2 2 6 2 2" xfId="10205"/>
    <cellStyle name="Note 3 3 2 2 6 2 2 2" xfId="22144"/>
    <cellStyle name="Note 3 3 2 2 6 2 2 3" xfId="31197"/>
    <cellStyle name="Note 3 3 2 2 6 2 2 4" xfId="35095"/>
    <cellStyle name="Note 3 3 2 2 6 2 3" xfId="16254"/>
    <cellStyle name="Note 3 3 2 2 6 2 4" xfId="26617"/>
    <cellStyle name="Note 3 3 2 2 6 2 5" xfId="24573"/>
    <cellStyle name="Note 3 3 2 2 6 3" xfId="5420"/>
    <cellStyle name="Note 3 3 2 2 6 3 2" xfId="11310"/>
    <cellStyle name="Note 3 3 2 2 6 3 2 2" xfId="23249"/>
    <cellStyle name="Note 3 3 2 2 6 3 2 3" xfId="32301"/>
    <cellStyle name="Note 3 3 2 2 6 3 2 4" xfId="36199"/>
    <cellStyle name="Note 3 3 2 2 6 3 3" xfId="17359"/>
    <cellStyle name="Note 3 3 2 2 6 3 4" xfId="27721"/>
    <cellStyle name="Note 3 3 2 2 6 3 5" xfId="29018"/>
    <cellStyle name="Note 3 3 2 2 6 4" xfId="7729"/>
    <cellStyle name="Note 3 3 2 2 6 4 2" xfId="19668"/>
    <cellStyle name="Note 3 3 2 2 6 4 3" xfId="29375"/>
    <cellStyle name="Note 3 3 2 2 6 4 4" xfId="33919"/>
    <cellStyle name="Note 3 3 2 2 6 5" xfId="13778"/>
    <cellStyle name="Note 3 3 2 2 6 6" xfId="24797"/>
    <cellStyle name="Note 3 3 2 2 6 7" xfId="30609"/>
    <cellStyle name="Note 3 3 2 2 7" xfId="2832"/>
    <cellStyle name="Note 3 3 2 2 7 2" xfId="8722"/>
    <cellStyle name="Note 3 3 2 2 7 2 2" xfId="20661"/>
    <cellStyle name="Note 3 3 2 2 7 2 3" xfId="30267"/>
    <cellStyle name="Note 3 3 2 2 7 2 4" xfId="34741"/>
    <cellStyle name="Note 3 3 2 2 7 3" xfId="14771"/>
    <cellStyle name="Note 3 3 2 2 7 4" xfId="25687"/>
    <cellStyle name="Note 3 3 2 2 7 5" xfId="24614"/>
    <cellStyle name="Note 3 3 2 2 8" xfId="6414"/>
    <cellStyle name="Note 3 3 2 2 8 2" xfId="18353"/>
    <cellStyle name="Note 3 3 2 2 8 3" xfId="28613"/>
    <cellStyle name="Note 3 3 2 2 8 4" xfId="33733"/>
    <cellStyle name="Note 3 3 2 3" xfId="314"/>
    <cellStyle name="Note 3 3 2 3 2" xfId="790"/>
    <cellStyle name="Note 3 3 2 3 2 10" xfId="24299"/>
    <cellStyle name="Note 3 3 2 3 2 11" xfId="24729"/>
    <cellStyle name="Note 3 3 2 3 2 2" xfId="1723"/>
    <cellStyle name="Note 3 3 2 3 2 2 2" xfId="2324"/>
    <cellStyle name="Note 3 3 2 3 2 2 2 2" xfId="4800"/>
    <cellStyle name="Note 3 3 2 3 2 2 2 2 2" xfId="10690"/>
    <cellStyle name="Note 3 3 2 3 2 2 2 2 2 2" xfId="22629"/>
    <cellStyle name="Note 3 3 2 3 2 2 2 2 2 3" xfId="31681"/>
    <cellStyle name="Note 3 3 2 3 2 2 2 2 2 4" xfId="35579"/>
    <cellStyle name="Note 3 3 2 3 2 2 2 2 3" xfId="16739"/>
    <cellStyle name="Note 3 3 2 3 2 2 2 2 4" xfId="27101"/>
    <cellStyle name="Note 3 3 2 3 2 2 2 2 5" xfId="24037"/>
    <cellStyle name="Note 3 3 2 3 2 2 2 3" xfId="5904"/>
    <cellStyle name="Note 3 3 2 3 2 2 2 3 2" xfId="11794"/>
    <cellStyle name="Note 3 3 2 3 2 2 2 3 2 2" xfId="23733"/>
    <cellStyle name="Note 3 3 2 3 2 2 2 3 2 3" xfId="32785"/>
    <cellStyle name="Note 3 3 2 3 2 2 2 3 2 4" xfId="36683"/>
    <cellStyle name="Note 3 3 2 3 2 2 2 3 3" xfId="17843"/>
    <cellStyle name="Note 3 3 2 3 2 2 2 3 4" xfId="28205"/>
    <cellStyle name="Note 3 3 2 3 2 2 2 3 5" xfId="33395"/>
    <cellStyle name="Note 3 3 2 3 2 2 2 4" xfId="8214"/>
    <cellStyle name="Note 3 3 2 3 2 2 2 4 2" xfId="20153"/>
    <cellStyle name="Note 3 3 2 3 2 2 2 4 3" xfId="29859"/>
    <cellStyle name="Note 3 3 2 3 2 2 2 4 4" xfId="34403"/>
    <cellStyle name="Note 3 3 2 3 2 2 2 5" xfId="14263"/>
    <cellStyle name="Note 3 3 2 3 2 2 2 6" xfId="25281"/>
    <cellStyle name="Note 3 3 2 3 2 2 2 7" xfId="29239"/>
    <cellStyle name="Note 3 3 2 3 2 2 3" xfId="2571"/>
    <cellStyle name="Note 3 3 2 3 2 2 3 2" xfId="5047"/>
    <cellStyle name="Note 3 3 2 3 2 2 3 2 2" xfId="10937"/>
    <cellStyle name="Note 3 3 2 3 2 2 3 2 2 2" xfId="22876"/>
    <cellStyle name="Note 3 3 2 3 2 2 3 2 2 3" xfId="31928"/>
    <cellStyle name="Note 3 3 2 3 2 2 3 2 2 4" xfId="35826"/>
    <cellStyle name="Note 3 3 2 3 2 2 3 2 3" xfId="16986"/>
    <cellStyle name="Note 3 3 2 3 2 2 3 2 4" xfId="27348"/>
    <cellStyle name="Note 3 3 2 3 2 2 3 2 5" xfId="25878"/>
    <cellStyle name="Note 3 3 2 3 2 2 3 3" xfId="6151"/>
    <cellStyle name="Note 3 3 2 3 2 2 3 3 2" xfId="12041"/>
    <cellStyle name="Note 3 3 2 3 2 2 3 3 2 2" xfId="23980"/>
    <cellStyle name="Note 3 3 2 3 2 2 3 3 2 3" xfId="33032"/>
    <cellStyle name="Note 3 3 2 3 2 2 3 3 2 4" xfId="36930"/>
    <cellStyle name="Note 3 3 2 3 2 2 3 3 3" xfId="18090"/>
    <cellStyle name="Note 3 3 2 3 2 2 3 3 4" xfId="28452"/>
    <cellStyle name="Note 3 3 2 3 2 2 3 3 5" xfId="33642"/>
    <cellStyle name="Note 3 3 2 3 2 2 3 4" xfId="8461"/>
    <cellStyle name="Note 3 3 2 3 2 2 3 4 2" xfId="20400"/>
    <cellStyle name="Note 3 3 2 3 2 2 3 4 3" xfId="30106"/>
    <cellStyle name="Note 3 3 2 3 2 2 3 4 4" xfId="34650"/>
    <cellStyle name="Note 3 3 2 3 2 2 3 5" xfId="14510"/>
    <cellStyle name="Note 3 3 2 3 2 2 3 6" xfId="25528"/>
    <cellStyle name="Note 3 3 2 3 2 2 3 7" xfId="24631"/>
    <cellStyle name="Note 3 3 2 3 2 2 4" xfId="4199"/>
    <cellStyle name="Note 3 3 2 3 2 2 4 2" xfId="10089"/>
    <cellStyle name="Note 3 3 2 3 2 2 4 2 2" xfId="22028"/>
    <cellStyle name="Note 3 3 2 3 2 2 4 2 3" xfId="31088"/>
    <cellStyle name="Note 3 3 2 3 2 2 4 2 4" xfId="34986"/>
    <cellStyle name="Note 3 3 2 3 2 2 4 3" xfId="16138"/>
    <cellStyle name="Note 3 3 2 3 2 2 4 4" xfId="26508"/>
    <cellStyle name="Note 3 3 2 3 2 2 4 5" xfId="24318"/>
    <cellStyle name="Note 3 3 2 3 2 2 5" xfId="5311"/>
    <cellStyle name="Note 3 3 2 3 2 2 5 2" xfId="11201"/>
    <cellStyle name="Note 3 3 2 3 2 2 5 2 2" xfId="23140"/>
    <cellStyle name="Note 3 3 2 3 2 2 5 2 3" xfId="32192"/>
    <cellStyle name="Note 3 3 2 3 2 2 5 2 4" xfId="36090"/>
    <cellStyle name="Note 3 3 2 3 2 2 5 3" xfId="17250"/>
    <cellStyle name="Note 3 3 2 3 2 2 5 4" xfId="27612"/>
    <cellStyle name="Note 3 3 2 3 2 2 5 5" xfId="26103"/>
    <cellStyle name="Note 3 3 2 3 2 2 6" xfId="13662"/>
    <cellStyle name="Note 3 3 2 3 2 3" xfId="2006"/>
    <cellStyle name="Note 3 3 2 3 2 3 2" xfId="4482"/>
    <cellStyle name="Note 3 3 2 3 2 3 2 2" xfId="10372"/>
    <cellStyle name="Note 3 3 2 3 2 3 2 2 2" xfId="22311"/>
    <cellStyle name="Note 3 3 2 3 2 3 2 2 3" xfId="31364"/>
    <cellStyle name="Note 3 3 2 3 2 3 2 2 4" xfId="35262"/>
    <cellStyle name="Note 3 3 2 3 2 3 2 3" xfId="16421"/>
    <cellStyle name="Note 3 3 2 3 2 3 2 4" xfId="26784"/>
    <cellStyle name="Note 3 3 2 3 2 3 2 5" xfId="24555"/>
    <cellStyle name="Note 3 3 2 3 2 3 3" xfId="5587"/>
    <cellStyle name="Note 3 3 2 3 2 3 3 2" xfId="11477"/>
    <cellStyle name="Note 3 3 2 3 2 3 3 2 2" xfId="23416"/>
    <cellStyle name="Note 3 3 2 3 2 3 3 2 3" xfId="32468"/>
    <cellStyle name="Note 3 3 2 3 2 3 3 2 4" xfId="36366"/>
    <cellStyle name="Note 3 3 2 3 2 3 3 3" xfId="17526"/>
    <cellStyle name="Note 3 3 2 3 2 3 3 4" xfId="27888"/>
    <cellStyle name="Note 3 3 2 3 2 3 3 5" xfId="24395"/>
    <cellStyle name="Note 3 3 2 3 2 3 4" xfId="7896"/>
    <cellStyle name="Note 3 3 2 3 2 3 4 2" xfId="19835"/>
    <cellStyle name="Note 3 3 2 3 2 3 4 3" xfId="29542"/>
    <cellStyle name="Note 3 3 2 3 2 3 4 4" xfId="34086"/>
    <cellStyle name="Note 3 3 2 3 2 3 5" xfId="13945"/>
    <cellStyle name="Note 3 3 2 3 2 3 6" xfId="24964"/>
    <cellStyle name="Note 3 3 2 3 2 3 7" xfId="30352"/>
    <cellStyle name="Note 3 3 2 3 2 4" xfId="2104"/>
    <cellStyle name="Note 3 3 2 3 2 4 2" xfId="4580"/>
    <cellStyle name="Note 3 3 2 3 2 4 2 2" xfId="10470"/>
    <cellStyle name="Note 3 3 2 3 2 4 2 2 2" xfId="22409"/>
    <cellStyle name="Note 3 3 2 3 2 4 2 2 3" xfId="31461"/>
    <cellStyle name="Note 3 3 2 3 2 4 2 2 4" xfId="35359"/>
    <cellStyle name="Note 3 3 2 3 2 4 2 3" xfId="16519"/>
    <cellStyle name="Note 3 3 2 3 2 4 2 4" xfId="26881"/>
    <cellStyle name="Note 3 3 2 3 2 4 2 5" xfId="28600"/>
    <cellStyle name="Note 3 3 2 3 2 4 3" xfId="5684"/>
    <cellStyle name="Note 3 3 2 3 2 4 3 2" xfId="11574"/>
    <cellStyle name="Note 3 3 2 3 2 4 3 2 2" xfId="23513"/>
    <cellStyle name="Note 3 3 2 3 2 4 3 2 3" xfId="32565"/>
    <cellStyle name="Note 3 3 2 3 2 4 3 2 4" xfId="36463"/>
    <cellStyle name="Note 3 3 2 3 2 4 3 3" xfId="17623"/>
    <cellStyle name="Note 3 3 2 3 2 4 3 4" xfId="27985"/>
    <cellStyle name="Note 3 3 2 3 2 4 3 5" xfId="33175"/>
    <cellStyle name="Note 3 3 2 3 2 4 4" xfId="7994"/>
    <cellStyle name="Note 3 3 2 3 2 4 4 2" xfId="19933"/>
    <cellStyle name="Note 3 3 2 3 2 4 4 3" xfId="29639"/>
    <cellStyle name="Note 3 3 2 3 2 4 4 4" xfId="34183"/>
    <cellStyle name="Note 3 3 2 3 2 4 5" xfId="14043"/>
    <cellStyle name="Note 3 3 2 3 2 4 6" xfId="25061"/>
    <cellStyle name="Note 3 3 2 3 2 4 7" xfId="24686"/>
    <cellStyle name="Note 3 3 2 3 2 5" xfId="2108"/>
    <cellStyle name="Note 3 3 2 3 2 5 2" xfId="4584"/>
    <cellStyle name="Note 3 3 2 3 2 5 2 2" xfId="10474"/>
    <cellStyle name="Note 3 3 2 3 2 5 2 2 2" xfId="22413"/>
    <cellStyle name="Note 3 3 2 3 2 5 2 2 3" xfId="31465"/>
    <cellStyle name="Note 3 3 2 3 2 5 2 2 4" xfId="35363"/>
    <cellStyle name="Note 3 3 2 3 2 5 2 3" xfId="16523"/>
    <cellStyle name="Note 3 3 2 3 2 5 2 4" xfId="26885"/>
    <cellStyle name="Note 3 3 2 3 2 5 2 5" xfId="30771"/>
    <cellStyle name="Note 3 3 2 3 2 5 3" xfId="5688"/>
    <cellStyle name="Note 3 3 2 3 2 5 3 2" xfId="11578"/>
    <cellStyle name="Note 3 3 2 3 2 5 3 2 2" xfId="23517"/>
    <cellStyle name="Note 3 3 2 3 2 5 3 2 3" xfId="32569"/>
    <cellStyle name="Note 3 3 2 3 2 5 3 2 4" xfId="36467"/>
    <cellStyle name="Note 3 3 2 3 2 5 3 3" xfId="17627"/>
    <cellStyle name="Note 3 3 2 3 2 5 3 4" xfId="27989"/>
    <cellStyle name="Note 3 3 2 3 2 5 3 5" xfId="33179"/>
    <cellStyle name="Note 3 3 2 3 2 5 4" xfId="7998"/>
    <cellStyle name="Note 3 3 2 3 2 5 4 2" xfId="19937"/>
    <cellStyle name="Note 3 3 2 3 2 5 4 3" xfId="29643"/>
    <cellStyle name="Note 3 3 2 3 2 5 4 4" xfId="34187"/>
    <cellStyle name="Note 3 3 2 3 2 5 5" xfId="14047"/>
    <cellStyle name="Note 3 3 2 3 2 5 6" xfId="25065"/>
    <cellStyle name="Note 3 3 2 3 2 5 7" xfId="29266"/>
    <cellStyle name="Note 3 3 2 3 2 6" xfId="3267"/>
    <cellStyle name="Note 3 3 2 3 2 6 2" xfId="9157"/>
    <cellStyle name="Note 3 3 2 3 2 6 2 2" xfId="21096"/>
    <cellStyle name="Note 3 3 2 3 2 6 2 3" xfId="30531"/>
    <cellStyle name="Note 3 3 2 3 2 6 2 4" xfId="34844"/>
    <cellStyle name="Note 3 3 2 3 2 6 3" xfId="15206"/>
    <cellStyle name="Note 3 3 2 3 2 6 4" xfId="25951"/>
    <cellStyle name="Note 3 3 2 3 2 6 5" xfId="24236"/>
    <cellStyle name="Note 3 3 2 3 2 7" xfId="5169"/>
    <cellStyle name="Note 3 3 2 3 2 7 2" xfId="11059"/>
    <cellStyle name="Note 3 3 2 3 2 7 2 2" xfId="22998"/>
    <cellStyle name="Note 3 3 2 3 2 7 2 3" xfId="32050"/>
    <cellStyle name="Note 3 3 2 3 2 7 2 4" xfId="35948"/>
    <cellStyle name="Note 3 3 2 3 2 7 3" xfId="17108"/>
    <cellStyle name="Note 3 3 2 3 2 7 4" xfId="27470"/>
    <cellStyle name="Note 3 3 2 3 2 7 5" xfId="26122"/>
    <cellStyle name="Note 3 3 2 3 2 8" xfId="6849"/>
    <cellStyle name="Note 3 3 2 3 2 8 2" xfId="18788"/>
    <cellStyle name="Note 3 3 2 3 2 8 3" xfId="28880"/>
    <cellStyle name="Note 3 3 2 3 2 8 4" xfId="33836"/>
    <cellStyle name="Note 3 3 2 3 2 9" xfId="12730"/>
    <cellStyle name="Note 3 3 2 3 3" xfId="1722"/>
    <cellStyle name="Note 3 3 2 3 3 2" xfId="2323"/>
    <cellStyle name="Note 3 3 2 3 3 2 2" xfId="4799"/>
    <cellStyle name="Note 3 3 2 3 3 2 2 2" xfId="10689"/>
    <cellStyle name="Note 3 3 2 3 3 2 2 2 2" xfId="22628"/>
    <cellStyle name="Note 3 3 2 3 3 2 2 2 3" xfId="31680"/>
    <cellStyle name="Note 3 3 2 3 3 2 2 2 4" xfId="35578"/>
    <cellStyle name="Note 3 3 2 3 3 2 2 3" xfId="16738"/>
    <cellStyle name="Note 3 3 2 3 3 2 2 4" xfId="27100"/>
    <cellStyle name="Note 3 3 2 3 3 2 2 5" xfId="24251"/>
    <cellStyle name="Note 3 3 2 3 3 2 3" xfId="5903"/>
    <cellStyle name="Note 3 3 2 3 3 2 3 2" xfId="11793"/>
    <cellStyle name="Note 3 3 2 3 3 2 3 2 2" xfId="23732"/>
    <cellStyle name="Note 3 3 2 3 3 2 3 2 3" xfId="32784"/>
    <cellStyle name="Note 3 3 2 3 3 2 3 2 4" xfId="36682"/>
    <cellStyle name="Note 3 3 2 3 3 2 3 3" xfId="17842"/>
    <cellStyle name="Note 3 3 2 3 3 2 3 4" xfId="28204"/>
    <cellStyle name="Note 3 3 2 3 3 2 3 5" xfId="33394"/>
    <cellStyle name="Note 3 3 2 3 3 2 4" xfId="8213"/>
    <cellStyle name="Note 3 3 2 3 3 2 4 2" xfId="20152"/>
    <cellStyle name="Note 3 3 2 3 3 2 4 3" xfId="29858"/>
    <cellStyle name="Note 3 3 2 3 3 2 4 4" xfId="34402"/>
    <cellStyle name="Note 3 3 2 3 3 2 5" xfId="14262"/>
    <cellStyle name="Note 3 3 2 3 3 2 6" xfId="25280"/>
    <cellStyle name="Note 3 3 2 3 3 2 7" xfId="25771"/>
    <cellStyle name="Note 3 3 2 3 3 3" xfId="2570"/>
    <cellStyle name="Note 3 3 2 3 3 3 2" xfId="5046"/>
    <cellStyle name="Note 3 3 2 3 3 3 2 2" xfId="10936"/>
    <cellStyle name="Note 3 3 2 3 3 3 2 2 2" xfId="22875"/>
    <cellStyle name="Note 3 3 2 3 3 3 2 2 3" xfId="31927"/>
    <cellStyle name="Note 3 3 2 3 3 3 2 2 4" xfId="35825"/>
    <cellStyle name="Note 3 3 2 3 3 3 2 3" xfId="16985"/>
    <cellStyle name="Note 3 3 2 3 3 3 2 4" xfId="27347"/>
    <cellStyle name="Note 3 3 2 3 3 3 2 5" xfId="30458"/>
    <cellStyle name="Note 3 3 2 3 3 3 3" xfId="6150"/>
    <cellStyle name="Note 3 3 2 3 3 3 3 2" xfId="12040"/>
    <cellStyle name="Note 3 3 2 3 3 3 3 2 2" xfId="23979"/>
    <cellStyle name="Note 3 3 2 3 3 3 3 2 3" xfId="33031"/>
    <cellStyle name="Note 3 3 2 3 3 3 3 2 4" xfId="36929"/>
    <cellStyle name="Note 3 3 2 3 3 3 3 3" xfId="18089"/>
    <cellStyle name="Note 3 3 2 3 3 3 3 4" xfId="28451"/>
    <cellStyle name="Note 3 3 2 3 3 3 3 5" xfId="33641"/>
    <cellStyle name="Note 3 3 2 3 3 3 4" xfId="8460"/>
    <cellStyle name="Note 3 3 2 3 3 3 4 2" xfId="20399"/>
    <cellStyle name="Note 3 3 2 3 3 3 4 3" xfId="30105"/>
    <cellStyle name="Note 3 3 2 3 3 3 4 4" xfId="34649"/>
    <cellStyle name="Note 3 3 2 3 3 3 5" xfId="14509"/>
    <cellStyle name="Note 3 3 2 3 3 3 6" xfId="25527"/>
    <cellStyle name="Note 3 3 2 3 3 3 7" xfId="26285"/>
    <cellStyle name="Note 3 3 2 3 3 4" xfId="4198"/>
    <cellStyle name="Note 3 3 2 3 3 4 2" xfId="10088"/>
    <cellStyle name="Note 3 3 2 3 3 4 2 2" xfId="22027"/>
    <cellStyle name="Note 3 3 2 3 3 4 2 3" xfId="31087"/>
    <cellStyle name="Note 3 3 2 3 3 4 2 4" xfId="34985"/>
    <cellStyle name="Note 3 3 2 3 3 4 3" xfId="16137"/>
    <cellStyle name="Note 3 3 2 3 3 4 4" xfId="26507"/>
    <cellStyle name="Note 3 3 2 3 3 4 5" xfId="24589"/>
    <cellStyle name="Note 3 3 2 3 3 5" xfId="5310"/>
    <cellStyle name="Note 3 3 2 3 3 5 2" xfId="11200"/>
    <cellStyle name="Note 3 3 2 3 3 5 2 2" xfId="23139"/>
    <cellStyle name="Note 3 3 2 3 3 5 2 3" xfId="32191"/>
    <cellStyle name="Note 3 3 2 3 3 5 2 4" xfId="36089"/>
    <cellStyle name="Note 3 3 2 3 3 5 3" xfId="17249"/>
    <cellStyle name="Note 3 3 2 3 3 5 4" xfId="27611"/>
    <cellStyle name="Note 3 3 2 3 3 5 5" xfId="30680"/>
    <cellStyle name="Note 3 3 2 3 3 6" xfId="13661"/>
    <cellStyle name="Note 3 3 2 3 4" xfId="1799"/>
    <cellStyle name="Note 3 3 2 3 4 2" xfId="4275"/>
    <cellStyle name="Note 3 3 2 3 4 2 2" xfId="10165"/>
    <cellStyle name="Note 3 3 2 3 4 2 2 2" xfId="22104"/>
    <cellStyle name="Note 3 3 2 3 4 2 2 3" xfId="31157"/>
    <cellStyle name="Note 3 3 2 3 4 2 2 4" xfId="35055"/>
    <cellStyle name="Note 3 3 2 3 4 2 3" xfId="16214"/>
    <cellStyle name="Note 3 3 2 3 4 2 4" xfId="26577"/>
    <cellStyle name="Note 3 3 2 3 4 2 5" xfId="30811"/>
    <cellStyle name="Note 3 3 2 3 4 3" xfId="5380"/>
    <cellStyle name="Note 3 3 2 3 4 3 2" xfId="11270"/>
    <cellStyle name="Note 3 3 2 3 4 3 2 2" xfId="23209"/>
    <cellStyle name="Note 3 3 2 3 4 3 2 3" xfId="32261"/>
    <cellStyle name="Note 3 3 2 3 4 3 2 4" xfId="36159"/>
    <cellStyle name="Note 3 3 2 3 4 3 3" xfId="17319"/>
    <cellStyle name="Note 3 3 2 3 4 3 4" xfId="27681"/>
    <cellStyle name="Note 3 3 2 3 4 3 5" xfId="30674"/>
    <cellStyle name="Note 3 3 2 3 4 4" xfId="7689"/>
    <cellStyle name="Note 3 3 2 3 4 4 2" xfId="19628"/>
    <cellStyle name="Note 3 3 2 3 4 4 3" xfId="29335"/>
    <cellStyle name="Note 3 3 2 3 4 4 4" xfId="33879"/>
    <cellStyle name="Note 3 3 2 3 4 5" xfId="13738"/>
    <cellStyle name="Note 3 3 2 3 4 6" xfId="24757"/>
    <cellStyle name="Note 3 3 2 3 4 7" xfId="28732"/>
    <cellStyle name="Note 3 3 2 3 5" xfId="2382"/>
    <cellStyle name="Note 3 3 2 3 5 2" xfId="4858"/>
    <cellStyle name="Note 3 3 2 3 5 2 2" xfId="10748"/>
    <cellStyle name="Note 3 3 2 3 5 2 2 2" xfId="22687"/>
    <cellStyle name="Note 3 3 2 3 5 2 2 3" xfId="31739"/>
    <cellStyle name="Note 3 3 2 3 5 2 2 4" xfId="35637"/>
    <cellStyle name="Note 3 3 2 3 5 2 3" xfId="16797"/>
    <cellStyle name="Note 3 3 2 3 5 2 4" xfId="27159"/>
    <cellStyle name="Note 3 3 2 3 5 2 5" xfId="29090"/>
    <cellStyle name="Note 3 3 2 3 5 3" xfId="5962"/>
    <cellStyle name="Note 3 3 2 3 5 3 2" xfId="11852"/>
    <cellStyle name="Note 3 3 2 3 5 3 2 2" xfId="23791"/>
    <cellStyle name="Note 3 3 2 3 5 3 2 3" xfId="32843"/>
    <cellStyle name="Note 3 3 2 3 5 3 2 4" xfId="36741"/>
    <cellStyle name="Note 3 3 2 3 5 3 3" xfId="17901"/>
    <cellStyle name="Note 3 3 2 3 5 3 4" xfId="28263"/>
    <cellStyle name="Note 3 3 2 3 5 3 5" xfId="33453"/>
    <cellStyle name="Note 3 3 2 3 5 4" xfId="8272"/>
    <cellStyle name="Note 3 3 2 3 5 4 2" xfId="20211"/>
    <cellStyle name="Note 3 3 2 3 5 4 3" xfId="29917"/>
    <cellStyle name="Note 3 3 2 3 5 4 4" xfId="34461"/>
    <cellStyle name="Note 3 3 2 3 5 5" xfId="14321"/>
    <cellStyle name="Note 3 3 2 3 5 6" xfId="25339"/>
    <cellStyle name="Note 3 3 2 3 5 7" xfId="24655"/>
    <cellStyle name="Note 3 3 2 3 6" xfId="2088"/>
    <cellStyle name="Note 3 3 2 3 6 2" xfId="4564"/>
    <cellStyle name="Note 3 3 2 3 6 2 2" xfId="10454"/>
    <cellStyle name="Note 3 3 2 3 6 2 2 2" xfId="22393"/>
    <cellStyle name="Note 3 3 2 3 6 2 2 3" xfId="31445"/>
    <cellStyle name="Note 3 3 2 3 6 2 2 4" xfId="35343"/>
    <cellStyle name="Note 3 3 2 3 6 2 3" xfId="16503"/>
    <cellStyle name="Note 3 3 2 3 6 2 4" xfId="26865"/>
    <cellStyle name="Note 3 3 2 3 6 2 5" xfId="28672"/>
    <cellStyle name="Note 3 3 2 3 6 3" xfId="5668"/>
    <cellStyle name="Note 3 3 2 3 6 3 2" xfId="11558"/>
    <cellStyle name="Note 3 3 2 3 6 3 2 2" xfId="23497"/>
    <cellStyle name="Note 3 3 2 3 6 3 2 3" xfId="32549"/>
    <cellStyle name="Note 3 3 2 3 6 3 2 4" xfId="36447"/>
    <cellStyle name="Note 3 3 2 3 6 3 3" xfId="17607"/>
    <cellStyle name="Note 3 3 2 3 6 3 4" xfId="27969"/>
    <cellStyle name="Note 3 3 2 3 6 3 5" xfId="33159"/>
    <cellStyle name="Note 3 3 2 3 6 4" xfId="7978"/>
    <cellStyle name="Note 3 3 2 3 6 4 2" xfId="19917"/>
    <cellStyle name="Note 3 3 2 3 6 4 3" xfId="29623"/>
    <cellStyle name="Note 3 3 2 3 6 4 4" xfId="34167"/>
    <cellStyle name="Note 3 3 2 3 6 5" xfId="14027"/>
    <cellStyle name="Note 3 3 2 3 6 6" xfId="25045"/>
    <cellStyle name="Note 3 3 2 3 6 7" xfId="24688"/>
    <cellStyle name="Note 3 3 2 3 7" xfId="2861"/>
    <cellStyle name="Note 3 3 2 3 7 2" xfId="8751"/>
    <cellStyle name="Note 3 3 2 3 7 2 2" xfId="20690"/>
    <cellStyle name="Note 3 3 2 3 7 2 3" xfId="30291"/>
    <cellStyle name="Note 3 3 2 3 7 2 4" xfId="34765"/>
    <cellStyle name="Note 3 3 2 3 7 3" xfId="14800"/>
    <cellStyle name="Note 3 3 2 3 7 4" xfId="25711"/>
    <cellStyle name="Note 3 3 2 3 7 5" xfId="29193"/>
    <cellStyle name="Note 3 3 2 3 8" xfId="6443"/>
    <cellStyle name="Note 3 3 2 3 8 2" xfId="18382"/>
    <cellStyle name="Note 3 3 2 3 8 3" xfId="28637"/>
    <cellStyle name="Note 3 3 2 3 8 4" xfId="33757"/>
    <cellStyle name="Note 3 3 2 4" xfId="650"/>
    <cellStyle name="Note 3 3 2 4 10" xfId="24217"/>
    <cellStyle name="Note 3 3 2 4 11" xfId="24734"/>
    <cellStyle name="Note 3 3 2 4 2" xfId="1724"/>
    <cellStyle name="Note 3 3 2 4 2 2" xfId="2325"/>
    <cellStyle name="Note 3 3 2 4 2 2 2" xfId="4801"/>
    <cellStyle name="Note 3 3 2 4 2 2 2 2" xfId="10691"/>
    <cellStyle name="Note 3 3 2 4 2 2 2 2 2" xfId="22630"/>
    <cellStyle name="Note 3 3 2 4 2 2 2 2 3" xfId="31682"/>
    <cellStyle name="Note 3 3 2 4 2 2 2 2 4" xfId="35580"/>
    <cellStyle name="Note 3 3 2 4 2 2 2 3" xfId="16740"/>
    <cellStyle name="Note 3 3 2 4 2 2 2 4" xfId="27102"/>
    <cellStyle name="Note 3 3 2 4 2 2 2 5" xfId="12142"/>
    <cellStyle name="Note 3 3 2 4 2 2 3" xfId="5905"/>
    <cellStyle name="Note 3 3 2 4 2 2 3 2" xfId="11795"/>
    <cellStyle name="Note 3 3 2 4 2 2 3 2 2" xfId="23734"/>
    <cellStyle name="Note 3 3 2 4 2 2 3 2 3" xfId="32786"/>
    <cellStyle name="Note 3 3 2 4 2 2 3 2 4" xfId="36684"/>
    <cellStyle name="Note 3 3 2 4 2 2 3 3" xfId="17844"/>
    <cellStyle name="Note 3 3 2 4 2 2 3 4" xfId="28206"/>
    <cellStyle name="Note 3 3 2 4 2 2 3 5" xfId="33396"/>
    <cellStyle name="Note 3 3 2 4 2 2 4" xfId="8215"/>
    <cellStyle name="Note 3 3 2 4 2 2 4 2" xfId="20154"/>
    <cellStyle name="Note 3 3 2 4 2 2 4 3" xfId="29860"/>
    <cellStyle name="Note 3 3 2 4 2 2 4 4" xfId="34404"/>
    <cellStyle name="Note 3 3 2 4 2 2 5" xfId="14264"/>
    <cellStyle name="Note 3 3 2 4 2 2 6" xfId="25282"/>
    <cellStyle name="Note 3 3 2 4 2 2 7" xfId="30892"/>
    <cellStyle name="Note 3 3 2 4 2 3" xfId="2572"/>
    <cellStyle name="Note 3 3 2 4 2 3 2" xfId="5048"/>
    <cellStyle name="Note 3 3 2 4 2 3 2 2" xfId="10938"/>
    <cellStyle name="Note 3 3 2 4 2 3 2 2 2" xfId="22877"/>
    <cellStyle name="Note 3 3 2 4 2 3 2 2 3" xfId="31929"/>
    <cellStyle name="Note 3 3 2 4 2 3 2 2 4" xfId="35827"/>
    <cellStyle name="Note 3 3 2 4 2 3 2 3" xfId="16987"/>
    <cellStyle name="Note 3 3 2 4 2 3 2 4" xfId="27349"/>
    <cellStyle name="Note 3 3 2 4 2 3 2 5" xfId="29065"/>
    <cellStyle name="Note 3 3 2 4 2 3 3" xfId="6152"/>
    <cellStyle name="Note 3 3 2 4 2 3 3 2" xfId="12042"/>
    <cellStyle name="Note 3 3 2 4 2 3 3 2 2" xfId="23981"/>
    <cellStyle name="Note 3 3 2 4 2 3 3 2 3" xfId="33033"/>
    <cellStyle name="Note 3 3 2 4 2 3 3 2 4" xfId="36931"/>
    <cellStyle name="Note 3 3 2 4 2 3 3 3" xfId="18091"/>
    <cellStyle name="Note 3 3 2 4 2 3 3 4" xfId="28453"/>
    <cellStyle name="Note 3 3 2 4 2 3 3 5" xfId="33643"/>
    <cellStyle name="Note 3 3 2 4 2 3 4" xfId="8462"/>
    <cellStyle name="Note 3 3 2 4 2 3 4 2" xfId="20401"/>
    <cellStyle name="Note 3 3 2 4 2 3 4 3" xfId="30107"/>
    <cellStyle name="Note 3 3 2 4 2 3 4 4" xfId="34651"/>
    <cellStyle name="Note 3 3 2 4 2 3 5" xfId="14511"/>
    <cellStyle name="Note 3 3 2 4 2 3 6" xfId="25529"/>
    <cellStyle name="Note 3 3 2 4 2 3 7" xfId="24325"/>
    <cellStyle name="Note 3 3 2 4 2 4" xfId="4200"/>
    <cellStyle name="Note 3 3 2 4 2 4 2" xfId="10090"/>
    <cellStyle name="Note 3 3 2 4 2 4 2 2" xfId="22029"/>
    <cellStyle name="Note 3 3 2 4 2 4 2 3" xfId="31089"/>
    <cellStyle name="Note 3 3 2 4 2 4 2 4" xfId="34987"/>
    <cellStyle name="Note 3 3 2 4 2 4 3" xfId="16139"/>
    <cellStyle name="Note 3 3 2 4 2 4 4" xfId="26509"/>
    <cellStyle name="Note 3 3 2 4 2 4 5" xfId="24069"/>
    <cellStyle name="Note 3 3 2 4 2 5" xfId="5312"/>
    <cellStyle name="Note 3 3 2 4 2 5 2" xfId="11202"/>
    <cellStyle name="Note 3 3 2 4 2 5 2 2" xfId="23141"/>
    <cellStyle name="Note 3 3 2 4 2 5 2 3" xfId="32193"/>
    <cellStyle name="Note 3 3 2 4 2 5 2 4" xfId="36091"/>
    <cellStyle name="Note 3 3 2 4 2 5 3" xfId="17251"/>
    <cellStyle name="Note 3 3 2 4 2 5 4" xfId="27613"/>
    <cellStyle name="Note 3 3 2 4 2 5 5" xfId="24450"/>
    <cellStyle name="Note 3 3 2 4 2 6" xfId="13663"/>
    <cellStyle name="Note 3 3 2 4 3" xfId="1936"/>
    <cellStyle name="Note 3 3 2 4 3 2" xfId="4412"/>
    <cellStyle name="Note 3 3 2 4 3 2 2" xfId="10302"/>
    <cellStyle name="Note 3 3 2 4 3 2 2 2" xfId="22241"/>
    <cellStyle name="Note 3 3 2 4 3 2 2 3" xfId="31294"/>
    <cellStyle name="Note 3 3 2 4 3 2 2 4" xfId="35192"/>
    <cellStyle name="Note 3 3 2 4 3 2 3" xfId="16351"/>
    <cellStyle name="Note 3 3 2 4 3 2 4" xfId="26714"/>
    <cellStyle name="Note 3 3 2 4 3 2 5" xfId="24559"/>
    <cellStyle name="Note 3 3 2 4 3 3" xfId="5517"/>
    <cellStyle name="Note 3 3 2 4 3 3 2" xfId="11407"/>
    <cellStyle name="Note 3 3 2 4 3 3 2 2" xfId="23346"/>
    <cellStyle name="Note 3 3 2 4 3 3 2 3" xfId="32398"/>
    <cellStyle name="Note 3 3 2 4 3 3 2 4" xfId="36296"/>
    <cellStyle name="Note 3 3 2 4 3 3 3" xfId="17456"/>
    <cellStyle name="Note 3 3 2 4 3 3 4" xfId="27818"/>
    <cellStyle name="Note 3 3 2 4 3 3 5" xfId="26079"/>
    <cellStyle name="Note 3 3 2 4 3 4" xfId="7826"/>
    <cellStyle name="Note 3 3 2 4 3 4 2" xfId="19765"/>
    <cellStyle name="Note 3 3 2 4 3 4 3" xfId="29472"/>
    <cellStyle name="Note 3 3 2 4 3 4 4" xfId="34016"/>
    <cellStyle name="Note 3 3 2 4 3 5" xfId="13875"/>
    <cellStyle name="Note 3 3 2 4 3 6" xfId="24894"/>
    <cellStyle name="Note 3 3 2 4 3 7" xfId="29288"/>
    <cellStyle name="Note 3 3 2 4 4" xfId="1785"/>
    <cellStyle name="Note 3 3 2 4 4 2" xfId="4261"/>
    <cellStyle name="Note 3 3 2 4 4 2 2" xfId="10151"/>
    <cellStyle name="Note 3 3 2 4 4 2 2 2" xfId="22090"/>
    <cellStyle name="Note 3 3 2 4 4 2 2 3" xfId="31143"/>
    <cellStyle name="Note 3 3 2 4 4 2 2 4" xfId="35041"/>
    <cellStyle name="Note 3 3 2 4 4 2 3" xfId="16200"/>
    <cellStyle name="Note 3 3 2 4 4 2 4" xfId="26563"/>
    <cellStyle name="Note 3 3 2 4 4 2 5" xfId="24582"/>
    <cellStyle name="Note 3 3 2 4 4 3" xfId="5366"/>
    <cellStyle name="Note 3 3 2 4 4 3 2" xfId="11256"/>
    <cellStyle name="Note 3 3 2 4 4 3 2 2" xfId="23195"/>
    <cellStyle name="Note 3 3 2 4 4 3 2 3" xfId="32247"/>
    <cellStyle name="Note 3 3 2 4 4 3 2 4" xfId="36145"/>
    <cellStyle name="Note 3 3 2 4 4 3 3" xfId="17305"/>
    <cellStyle name="Note 3 3 2 4 4 3 4" xfId="27667"/>
    <cellStyle name="Note 3 3 2 4 4 3 5" xfId="26098"/>
    <cellStyle name="Note 3 3 2 4 4 4" xfId="7675"/>
    <cellStyle name="Note 3 3 2 4 4 4 2" xfId="19614"/>
    <cellStyle name="Note 3 3 2 4 4 4 3" xfId="29321"/>
    <cellStyle name="Note 3 3 2 4 4 4 4" xfId="33865"/>
    <cellStyle name="Note 3 3 2 4 4 5" xfId="13724"/>
    <cellStyle name="Note 3 3 2 4 4 6" xfId="24743"/>
    <cellStyle name="Note 3 3 2 4 4 7" xfId="12157"/>
    <cellStyle name="Note 3 3 2 4 5" xfId="2441"/>
    <cellStyle name="Note 3 3 2 4 5 2" xfId="4917"/>
    <cellStyle name="Note 3 3 2 4 5 2 2" xfId="10807"/>
    <cellStyle name="Note 3 3 2 4 5 2 2 2" xfId="22746"/>
    <cellStyle name="Note 3 3 2 4 5 2 2 3" xfId="31798"/>
    <cellStyle name="Note 3 3 2 4 5 2 2 4" xfId="35696"/>
    <cellStyle name="Note 3 3 2 4 5 2 3" xfId="16856"/>
    <cellStyle name="Note 3 3 2 4 5 2 4" xfId="27218"/>
    <cellStyle name="Note 3 3 2 4 5 2 5" xfId="28744"/>
    <cellStyle name="Note 3 3 2 4 5 3" xfId="6021"/>
    <cellStyle name="Note 3 3 2 4 5 3 2" xfId="11911"/>
    <cellStyle name="Note 3 3 2 4 5 3 2 2" xfId="23850"/>
    <cellStyle name="Note 3 3 2 4 5 3 2 3" xfId="32902"/>
    <cellStyle name="Note 3 3 2 4 5 3 2 4" xfId="36800"/>
    <cellStyle name="Note 3 3 2 4 5 3 3" xfId="17960"/>
    <cellStyle name="Note 3 3 2 4 5 3 4" xfId="28322"/>
    <cellStyle name="Note 3 3 2 4 5 3 5" xfId="33512"/>
    <cellStyle name="Note 3 3 2 4 5 4" xfId="8331"/>
    <cellStyle name="Note 3 3 2 4 5 4 2" xfId="20270"/>
    <cellStyle name="Note 3 3 2 4 5 4 3" xfId="29976"/>
    <cellStyle name="Note 3 3 2 4 5 4 4" xfId="34520"/>
    <cellStyle name="Note 3 3 2 4 5 5" xfId="14380"/>
    <cellStyle name="Note 3 3 2 4 5 6" xfId="25398"/>
    <cellStyle name="Note 3 3 2 4 5 7" xfId="29225"/>
    <cellStyle name="Note 3 3 2 4 6" xfId="3127"/>
    <cellStyle name="Note 3 3 2 4 6 2" xfId="9017"/>
    <cellStyle name="Note 3 3 2 4 6 2 2" xfId="20956"/>
    <cellStyle name="Note 3 3 2 4 6 2 3" xfId="30451"/>
    <cellStyle name="Note 3 3 2 4 6 2 4" xfId="34796"/>
    <cellStyle name="Note 3 3 2 4 6 3" xfId="15066"/>
    <cellStyle name="Note 3 3 2 4 6 4" xfId="25871"/>
    <cellStyle name="Note 3 3 2 4 6 5" xfId="30338"/>
    <cellStyle name="Note 3 3 2 4 7" xfId="5121"/>
    <cellStyle name="Note 3 3 2 4 7 2" xfId="11011"/>
    <cellStyle name="Note 3 3 2 4 7 2 2" xfId="22950"/>
    <cellStyle name="Note 3 3 2 4 7 2 3" xfId="32002"/>
    <cellStyle name="Note 3 3 2 4 7 2 4" xfId="35900"/>
    <cellStyle name="Note 3 3 2 4 7 3" xfId="17060"/>
    <cellStyle name="Note 3 3 2 4 7 4" xfId="27422"/>
    <cellStyle name="Note 3 3 2 4 7 5" xfId="29042"/>
    <cellStyle name="Note 3 3 2 4 8" xfId="6709"/>
    <cellStyle name="Note 3 3 2 4 8 2" xfId="18648"/>
    <cellStyle name="Note 3 3 2 4 8 3" xfId="28800"/>
    <cellStyle name="Note 3 3 2 4 8 4" xfId="33788"/>
    <cellStyle name="Note 3 3 2 4 9" xfId="12590"/>
    <cellStyle name="Note 3 3 2 5" xfId="960"/>
    <cellStyle name="Note 3 3 2 5 10" xfId="24411"/>
    <cellStyle name="Note 3 3 2 5 11" xfId="25822"/>
    <cellStyle name="Note 3 3 2 5 2" xfId="1725"/>
    <cellStyle name="Note 3 3 2 5 2 2" xfId="2326"/>
    <cellStyle name="Note 3 3 2 5 2 2 2" xfId="4802"/>
    <cellStyle name="Note 3 3 2 5 2 2 2 2" xfId="10692"/>
    <cellStyle name="Note 3 3 2 5 2 2 2 2 2" xfId="22631"/>
    <cellStyle name="Note 3 3 2 5 2 2 2 2 3" xfId="31683"/>
    <cellStyle name="Note 3 3 2 5 2 2 2 2 4" xfId="35581"/>
    <cellStyle name="Note 3 3 2 5 2 2 2 3" xfId="16741"/>
    <cellStyle name="Note 3 3 2 5 2 2 2 4" xfId="27103"/>
    <cellStyle name="Note 3 3 2 5 2 2 2 5" xfId="28513"/>
    <cellStyle name="Note 3 3 2 5 2 2 3" xfId="5906"/>
    <cellStyle name="Note 3 3 2 5 2 2 3 2" xfId="11796"/>
    <cellStyle name="Note 3 3 2 5 2 2 3 2 2" xfId="23735"/>
    <cellStyle name="Note 3 3 2 5 2 2 3 2 3" xfId="32787"/>
    <cellStyle name="Note 3 3 2 5 2 2 3 2 4" xfId="36685"/>
    <cellStyle name="Note 3 3 2 5 2 2 3 3" xfId="17845"/>
    <cellStyle name="Note 3 3 2 5 2 2 3 4" xfId="28207"/>
    <cellStyle name="Note 3 3 2 5 2 2 3 5" xfId="33397"/>
    <cellStyle name="Note 3 3 2 5 2 2 4" xfId="8216"/>
    <cellStyle name="Note 3 3 2 5 2 2 4 2" xfId="20155"/>
    <cellStyle name="Note 3 3 2 5 2 2 4 3" xfId="29861"/>
    <cellStyle name="Note 3 3 2 5 2 2 4 4" xfId="34405"/>
    <cellStyle name="Note 3 3 2 5 2 2 5" xfId="14265"/>
    <cellStyle name="Note 3 3 2 5 2 2 6" xfId="25283"/>
    <cellStyle name="Note 3 3 2 5 2 2 7" xfId="26314"/>
    <cellStyle name="Note 3 3 2 5 2 3" xfId="2573"/>
    <cellStyle name="Note 3 3 2 5 2 3 2" xfId="5049"/>
    <cellStyle name="Note 3 3 2 5 2 3 2 2" xfId="10939"/>
    <cellStyle name="Note 3 3 2 5 2 3 2 2 2" xfId="22878"/>
    <cellStyle name="Note 3 3 2 5 2 3 2 2 3" xfId="31930"/>
    <cellStyle name="Note 3 3 2 5 2 3 2 2 4" xfId="35828"/>
    <cellStyle name="Note 3 3 2 5 2 3 2 3" xfId="16988"/>
    <cellStyle name="Note 3 3 2 5 2 3 2 4" xfId="27350"/>
    <cellStyle name="Note 3 3 2 5 2 3 2 5" xfId="30714"/>
    <cellStyle name="Note 3 3 2 5 2 3 3" xfId="6153"/>
    <cellStyle name="Note 3 3 2 5 2 3 3 2" xfId="12043"/>
    <cellStyle name="Note 3 3 2 5 2 3 3 2 2" xfId="23982"/>
    <cellStyle name="Note 3 3 2 5 2 3 3 2 3" xfId="33034"/>
    <cellStyle name="Note 3 3 2 5 2 3 3 2 4" xfId="36932"/>
    <cellStyle name="Note 3 3 2 5 2 3 3 3" xfId="18092"/>
    <cellStyle name="Note 3 3 2 5 2 3 3 4" xfId="28454"/>
    <cellStyle name="Note 3 3 2 5 2 3 3 5" xfId="33644"/>
    <cellStyle name="Note 3 3 2 5 2 3 4" xfId="8463"/>
    <cellStyle name="Note 3 3 2 5 2 3 4 2" xfId="20402"/>
    <cellStyle name="Note 3 3 2 5 2 3 4 3" xfId="30108"/>
    <cellStyle name="Note 3 3 2 5 2 3 4 4" xfId="34652"/>
    <cellStyle name="Note 3 3 2 5 2 3 5" xfId="14512"/>
    <cellStyle name="Note 3 3 2 5 2 3 6" xfId="25530"/>
    <cellStyle name="Note 3 3 2 5 2 3 7" xfId="24076"/>
    <cellStyle name="Note 3 3 2 5 2 4" xfId="4201"/>
    <cellStyle name="Note 3 3 2 5 2 4 2" xfId="10091"/>
    <cellStyle name="Note 3 3 2 5 2 4 2 2" xfId="22030"/>
    <cellStyle name="Note 3 3 2 5 2 4 2 3" xfId="31090"/>
    <cellStyle name="Note 3 3 2 5 2 4 2 4" xfId="34988"/>
    <cellStyle name="Note 3 3 2 5 2 4 3" xfId="16140"/>
    <cellStyle name="Note 3 3 2 5 2 4 4" xfId="26510"/>
    <cellStyle name="Note 3 3 2 5 2 4 5" xfId="28574"/>
    <cellStyle name="Note 3 3 2 5 2 5" xfId="5313"/>
    <cellStyle name="Note 3 3 2 5 2 5 2" xfId="11203"/>
    <cellStyle name="Note 3 3 2 5 2 5 2 2" xfId="23142"/>
    <cellStyle name="Note 3 3 2 5 2 5 2 3" xfId="32194"/>
    <cellStyle name="Note 3 3 2 5 2 5 2 4" xfId="36092"/>
    <cellStyle name="Note 3 3 2 5 2 5 3" xfId="17252"/>
    <cellStyle name="Note 3 3 2 5 2 5 4" xfId="27614"/>
    <cellStyle name="Note 3 3 2 5 2 5 5" xfId="28954"/>
    <cellStyle name="Note 3 3 2 5 2 6" xfId="13664"/>
    <cellStyle name="Note 3 3 2 5 3" xfId="2052"/>
    <cellStyle name="Note 3 3 2 5 3 2" xfId="4528"/>
    <cellStyle name="Note 3 3 2 5 3 2 2" xfId="10418"/>
    <cellStyle name="Note 3 3 2 5 3 2 2 2" xfId="22357"/>
    <cellStyle name="Note 3 3 2 5 3 2 2 3" xfId="31410"/>
    <cellStyle name="Note 3 3 2 5 3 2 2 4" xfId="35308"/>
    <cellStyle name="Note 3 3 2 5 3 2 3" xfId="16467"/>
    <cellStyle name="Note 3 3 2 5 3 2 4" xfId="26830"/>
    <cellStyle name="Note 3 3 2 5 3 2 5" xfId="30779"/>
    <cellStyle name="Note 3 3 2 5 3 3" xfId="5633"/>
    <cellStyle name="Note 3 3 2 5 3 3 2" xfId="11523"/>
    <cellStyle name="Note 3 3 2 5 3 3 2 2" xfId="23462"/>
    <cellStyle name="Note 3 3 2 5 3 3 2 3" xfId="32514"/>
    <cellStyle name="Note 3 3 2 5 3 3 2 4" xfId="36412"/>
    <cellStyle name="Note 3 3 2 5 3 3 3" xfId="17572"/>
    <cellStyle name="Note 3 3 2 5 3 3 4" xfId="27934"/>
    <cellStyle name="Note 3 3 2 5 3 3 5" xfId="33124"/>
    <cellStyle name="Note 3 3 2 5 3 4" xfId="7942"/>
    <cellStyle name="Note 3 3 2 5 3 4 2" xfId="19881"/>
    <cellStyle name="Note 3 3 2 5 3 4 3" xfId="29588"/>
    <cellStyle name="Note 3 3 2 5 3 4 4" xfId="34132"/>
    <cellStyle name="Note 3 3 2 5 3 5" xfId="13991"/>
    <cellStyle name="Note 3 3 2 5 3 6" xfId="25010"/>
    <cellStyle name="Note 3 3 2 5 3 7" xfId="24086"/>
    <cellStyle name="Note 3 3 2 5 4" xfId="2136"/>
    <cellStyle name="Note 3 3 2 5 4 2" xfId="4612"/>
    <cellStyle name="Note 3 3 2 5 4 2 2" xfId="10502"/>
    <cellStyle name="Note 3 3 2 5 4 2 2 2" xfId="22441"/>
    <cellStyle name="Note 3 3 2 5 4 2 2 3" xfId="31493"/>
    <cellStyle name="Note 3 3 2 5 4 2 2 4" xfId="35391"/>
    <cellStyle name="Note 3 3 2 5 4 2 3" xfId="16551"/>
    <cellStyle name="Note 3 3 2 5 4 2 4" xfId="26913"/>
    <cellStyle name="Note 3 3 2 5 4 2 5" xfId="29117"/>
    <cellStyle name="Note 3 3 2 5 4 3" xfId="5716"/>
    <cellStyle name="Note 3 3 2 5 4 3 2" xfId="11606"/>
    <cellStyle name="Note 3 3 2 5 4 3 2 2" xfId="23545"/>
    <cellStyle name="Note 3 3 2 5 4 3 2 3" xfId="32597"/>
    <cellStyle name="Note 3 3 2 5 4 3 2 4" xfId="36495"/>
    <cellStyle name="Note 3 3 2 5 4 3 3" xfId="17655"/>
    <cellStyle name="Note 3 3 2 5 4 3 4" xfId="28017"/>
    <cellStyle name="Note 3 3 2 5 4 3 5" xfId="33207"/>
    <cellStyle name="Note 3 3 2 5 4 4" xfId="8026"/>
    <cellStyle name="Note 3 3 2 5 4 4 2" xfId="19965"/>
    <cellStyle name="Note 3 3 2 5 4 4 3" xfId="29671"/>
    <cellStyle name="Note 3 3 2 5 4 4 4" xfId="34215"/>
    <cellStyle name="Note 3 3 2 5 4 5" xfId="14075"/>
    <cellStyle name="Note 3 3 2 5 4 6" xfId="25093"/>
    <cellStyle name="Note 3 3 2 5 4 7" xfId="26336"/>
    <cellStyle name="Note 3 3 2 5 5" xfId="2134"/>
    <cellStyle name="Note 3 3 2 5 5 2" xfId="4610"/>
    <cellStyle name="Note 3 3 2 5 5 2 2" xfId="10500"/>
    <cellStyle name="Note 3 3 2 5 5 2 2 2" xfId="22439"/>
    <cellStyle name="Note 3 3 2 5 5 2 2 3" xfId="31491"/>
    <cellStyle name="Note 3 3 2 5 5 2 2 4" xfId="35389"/>
    <cellStyle name="Note 3 3 2 5 5 2 3" xfId="16549"/>
    <cellStyle name="Note 3 3 2 5 5 2 4" xfId="26911"/>
    <cellStyle name="Note 3 3 2 5 5 2 5" xfId="30300"/>
    <cellStyle name="Note 3 3 2 5 5 3" xfId="5714"/>
    <cellStyle name="Note 3 3 2 5 5 3 2" xfId="11604"/>
    <cellStyle name="Note 3 3 2 5 5 3 2 2" xfId="23543"/>
    <cellStyle name="Note 3 3 2 5 5 3 2 3" xfId="32595"/>
    <cellStyle name="Note 3 3 2 5 5 3 2 4" xfId="36493"/>
    <cellStyle name="Note 3 3 2 5 5 3 3" xfId="17653"/>
    <cellStyle name="Note 3 3 2 5 5 3 4" xfId="28015"/>
    <cellStyle name="Note 3 3 2 5 5 3 5" xfId="33205"/>
    <cellStyle name="Note 3 3 2 5 5 4" xfId="8024"/>
    <cellStyle name="Note 3 3 2 5 5 4 2" xfId="19963"/>
    <cellStyle name="Note 3 3 2 5 5 4 3" xfId="29669"/>
    <cellStyle name="Note 3 3 2 5 5 4 4" xfId="34213"/>
    <cellStyle name="Note 3 3 2 5 5 5" xfId="14073"/>
    <cellStyle name="Note 3 3 2 5 5 6" xfId="25091"/>
    <cellStyle name="Note 3 3 2 5 5 7" xfId="29261"/>
    <cellStyle name="Note 3 3 2 5 6" xfId="3437"/>
    <cellStyle name="Note 3 3 2 5 6 2" xfId="9327"/>
    <cellStyle name="Note 3 3 2 5 6 2 2" xfId="21266"/>
    <cellStyle name="Note 3 3 2 5 6 2 3" xfId="30641"/>
    <cellStyle name="Note 3 3 2 5 6 2 4" xfId="34861"/>
    <cellStyle name="Note 3 3 2 5 6 3" xfId="15376"/>
    <cellStyle name="Note 3 3 2 5 6 4" xfId="26064"/>
    <cellStyle name="Note 3 3 2 5 6 5" xfId="30833"/>
    <cellStyle name="Note 3 3 2 5 7" xfId="5186"/>
    <cellStyle name="Note 3 3 2 5 7 2" xfId="11076"/>
    <cellStyle name="Note 3 3 2 5 7 2 2" xfId="23015"/>
    <cellStyle name="Note 3 3 2 5 7 2 3" xfId="32067"/>
    <cellStyle name="Note 3 3 2 5 7 2 4" xfId="35965"/>
    <cellStyle name="Note 3 3 2 5 7 3" xfId="17125"/>
    <cellStyle name="Note 3 3 2 5 7 4" xfId="27487"/>
    <cellStyle name="Note 3 3 2 5 7 5" xfId="26115"/>
    <cellStyle name="Note 3 3 2 5 8" xfId="7019"/>
    <cellStyle name="Note 3 3 2 5 8 2" xfId="18958"/>
    <cellStyle name="Note 3 3 2 5 8 3" xfId="28992"/>
    <cellStyle name="Note 3 3 2 5 8 4" xfId="33853"/>
    <cellStyle name="Note 3 3 2 5 9" xfId="12900"/>
    <cellStyle name="Note 3 3 2 6" xfId="1719"/>
    <cellStyle name="Note 3 3 2 6 2" xfId="2320"/>
    <cellStyle name="Note 3 3 2 6 2 2" xfId="4796"/>
    <cellStyle name="Note 3 3 2 6 2 2 2" xfId="10686"/>
    <cellStyle name="Note 3 3 2 6 2 2 2 2" xfId="22625"/>
    <cellStyle name="Note 3 3 2 6 2 2 2 3" xfId="31677"/>
    <cellStyle name="Note 3 3 2 6 2 2 2 4" xfId="35575"/>
    <cellStyle name="Note 3 3 2 6 2 2 3" xfId="16735"/>
    <cellStyle name="Note 3 3 2 6 2 2 4" xfId="27097"/>
    <cellStyle name="Note 3 3 2 6 2 2 5" xfId="30746"/>
    <cellStyle name="Note 3 3 2 6 2 3" xfId="5900"/>
    <cellStyle name="Note 3 3 2 6 2 3 2" xfId="11790"/>
    <cellStyle name="Note 3 3 2 6 2 3 2 2" xfId="23729"/>
    <cellStyle name="Note 3 3 2 6 2 3 2 3" xfId="32781"/>
    <cellStyle name="Note 3 3 2 6 2 3 2 4" xfId="36679"/>
    <cellStyle name="Note 3 3 2 6 2 3 3" xfId="17839"/>
    <cellStyle name="Note 3 3 2 6 2 3 4" xfId="28201"/>
    <cellStyle name="Note 3 3 2 6 2 3 5" xfId="33391"/>
    <cellStyle name="Note 3 3 2 6 2 4" xfId="8210"/>
    <cellStyle name="Note 3 3 2 6 2 4 2" xfId="20149"/>
    <cellStyle name="Note 3 3 2 6 2 4 3" xfId="29855"/>
    <cellStyle name="Note 3 3 2 6 2 4 4" xfId="34399"/>
    <cellStyle name="Note 3 3 2 6 2 5" xfId="14259"/>
    <cellStyle name="Note 3 3 2 6 2 6" xfId="25277"/>
    <cellStyle name="Note 3 3 2 6 2 7" xfId="24237"/>
    <cellStyle name="Note 3 3 2 6 3" xfId="2567"/>
    <cellStyle name="Note 3 3 2 6 3 2" xfId="5043"/>
    <cellStyle name="Note 3 3 2 6 3 2 2" xfId="10933"/>
    <cellStyle name="Note 3 3 2 6 3 2 2 2" xfId="22872"/>
    <cellStyle name="Note 3 3 2 6 3 2 2 3" xfId="31924"/>
    <cellStyle name="Note 3 3 2 6 3 2 2 4" xfId="35822"/>
    <cellStyle name="Note 3 3 2 6 3 2 3" xfId="16982"/>
    <cellStyle name="Note 3 3 2 6 3 2 4" xfId="27344"/>
    <cellStyle name="Note 3 3 2 6 3 2 5" xfId="26134"/>
    <cellStyle name="Note 3 3 2 6 3 3" xfId="6147"/>
    <cellStyle name="Note 3 3 2 6 3 3 2" xfId="12037"/>
    <cellStyle name="Note 3 3 2 6 3 3 2 2" xfId="23976"/>
    <cellStyle name="Note 3 3 2 6 3 3 2 3" xfId="33028"/>
    <cellStyle name="Note 3 3 2 6 3 3 2 4" xfId="36926"/>
    <cellStyle name="Note 3 3 2 6 3 3 3" xfId="18086"/>
    <cellStyle name="Note 3 3 2 6 3 3 4" xfId="28448"/>
    <cellStyle name="Note 3 3 2 6 3 3 5" xfId="33638"/>
    <cellStyle name="Note 3 3 2 6 3 4" xfId="8457"/>
    <cellStyle name="Note 3 3 2 6 3 4 2" xfId="20396"/>
    <cellStyle name="Note 3 3 2 6 3 4 3" xfId="30102"/>
    <cellStyle name="Note 3 3 2 6 3 4 4" xfId="34646"/>
    <cellStyle name="Note 3 3 2 6 3 5" xfId="14506"/>
    <cellStyle name="Note 3 3 2 6 3 6" xfId="25524"/>
    <cellStyle name="Note 3 3 2 6 3 7" xfId="25979"/>
    <cellStyle name="Note 3 3 2 6 4" xfId="4195"/>
    <cellStyle name="Note 3 3 2 6 4 2" xfId="10085"/>
    <cellStyle name="Note 3 3 2 6 4 2 2" xfId="22024"/>
    <cellStyle name="Note 3 3 2 6 4 2 3" xfId="31084"/>
    <cellStyle name="Note 3 3 2 6 4 2 4" xfId="34982"/>
    <cellStyle name="Note 3 3 2 6 4 3" xfId="16134"/>
    <cellStyle name="Note 3 3 2 6 4 4" xfId="26504"/>
    <cellStyle name="Note 3 3 2 6 4 5" xfId="29170"/>
    <cellStyle name="Note 3 3 2 6 5" xfId="5307"/>
    <cellStyle name="Note 3 3 2 6 5 2" xfId="11197"/>
    <cellStyle name="Note 3 3 2 6 5 2 2" xfId="23136"/>
    <cellStyle name="Note 3 3 2 6 5 2 3" xfId="32188"/>
    <cellStyle name="Note 3 3 2 6 5 2 4" xfId="36086"/>
    <cellStyle name="Note 3 3 2 6 5 3" xfId="17246"/>
    <cellStyle name="Note 3 3 2 6 5 4" xfId="27608"/>
    <cellStyle name="Note 3 3 2 6 5 5" xfId="30362"/>
    <cellStyle name="Note 3 3 2 6 6" xfId="13658"/>
    <cellStyle name="Note 3 3 2 7" xfId="2186"/>
    <cellStyle name="Note 3 3 2 7 2" xfId="4662"/>
    <cellStyle name="Note 3 3 2 7 2 2" xfId="10552"/>
    <cellStyle name="Note 3 3 2 7 2 2 2" xfId="22491"/>
    <cellStyle name="Note 3 3 2 7 2 2 3" xfId="31543"/>
    <cellStyle name="Note 3 3 2 7 2 2 4" xfId="35441"/>
    <cellStyle name="Note 3 3 2 7 2 3" xfId="16601"/>
    <cellStyle name="Note 3 3 2 7 2 4" xfId="26963"/>
    <cellStyle name="Note 3 3 2 7 2 5" xfId="30760"/>
    <cellStyle name="Note 3 3 2 7 3" xfId="5766"/>
    <cellStyle name="Note 3 3 2 7 3 2" xfId="11656"/>
    <cellStyle name="Note 3 3 2 7 3 2 2" xfId="23595"/>
    <cellStyle name="Note 3 3 2 7 3 2 3" xfId="32647"/>
    <cellStyle name="Note 3 3 2 7 3 2 4" xfId="36545"/>
    <cellStyle name="Note 3 3 2 7 3 3" xfId="17705"/>
    <cellStyle name="Note 3 3 2 7 3 4" xfId="28067"/>
    <cellStyle name="Note 3 3 2 7 3 5" xfId="33257"/>
    <cellStyle name="Note 3 3 2 7 4" xfId="8076"/>
    <cellStyle name="Note 3 3 2 7 4 2" xfId="20015"/>
    <cellStyle name="Note 3 3 2 7 4 3" xfId="29721"/>
    <cellStyle name="Note 3 3 2 7 4 4" xfId="34265"/>
    <cellStyle name="Note 3 3 2 7 5" xfId="14125"/>
    <cellStyle name="Note 3 3 2 7 6" xfId="25143"/>
    <cellStyle name="Note 3 3 2 7 7" xfId="28935"/>
    <cellStyle name="Note 3 3 2 8" xfId="2418"/>
    <cellStyle name="Note 3 3 2 8 2" xfId="4894"/>
    <cellStyle name="Note 3 3 2 8 2 2" xfId="10784"/>
    <cellStyle name="Note 3 3 2 8 2 2 2" xfId="22723"/>
    <cellStyle name="Note 3 3 2 8 2 2 3" xfId="31775"/>
    <cellStyle name="Note 3 3 2 8 2 2 4" xfId="35673"/>
    <cellStyle name="Note 3 3 2 8 2 3" xfId="16833"/>
    <cellStyle name="Note 3 3 2 8 2 4" xfId="27195"/>
    <cellStyle name="Note 3 3 2 8 2 5" xfId="24331"/>
    <cellStyle name="Note 3 3 2 8 3" xfId="5998"/>
    <cellStyle name="Note 3 3 2 8 3 2" xfId="11888"/>
    <cellStyle name="Note 3 3 2 8 3 2 2" xfId="23827"/>
    <cellStyle name="Note 3 3 2 8 3 2 3" xfId="32879"/>
    <cellStyle name="Note 3 3 2 8 3 2 4" xfId="36777"/>
    <cellStyle name="Note 3 3 2 8 3 3" xfId="17937"/>
    <cellStyle name="Note 3 3 2 8 3 4" xfId="28299"/>
    <cellStyle name="Note 3 3 2 8 3 5" xfId="33489"/>
    <cellStyle name="Note 3 3 2 8 4" xfId="8308"/>
    <cellStyle name="Note 3 3 2 8 4 2" xfId="20247"/>
    <cellStyle name="Note 3 3 2 8 4 3" xfId="29953"/>
    <cellStyle name="Note 3 3 2 8 4 4" xfId="34497"/>
    <cellStyle name="Note 3 3 2 8 5" xfId="14357"/>
    <cellStyle name="Note 3 3 2 8 6" xfId="25375"/>
    <cellStyle name="Note 3 3 2 8 7" xfId="30879"/>
    <cellStyle name="Note 3 3 2 9" xfId="2094"/>
    <cellStyle name="Note 3 3 2 9 2" xfId="4570"/>
    <cellStyle name="Note 3 3 2 9 2 2" xfId="10460"/>
    <cellStyle name="Note 3 3 2 9 2 2 2" xfId="22399"/>
    <cellStyle name="Note 3 3 2 9 2 2 3" xfId="31451"/>
    <cellStyle name="Note 3 3 2 9 2 2 4" xfId="35349"/>
    <cellStyle name="Note 3 3 2 9 2 3" xfId="16509"/>
    <cellStyle name="Note 3 3 2 9 2 4" xfId="26871"/>
    <cellStyle name="Note 3 3 2 9 2 5" xfId="24543"/>
    <cellStyle name="Note 3 3 2 9 3" xfId="5674"/>
    <cellStyle name="Note 3 3 2 9 3 2" xfId="11564"/>
    <cellStyle name="Note 3 3 2 9 3 2 2" xfId="23503"/>
    <cellStyle name="Note 3 3 2 9 3 2 3" xfId="32555"/>
    <cellStyle name="Note 3 3 2 9 3 2 4" xfId="36453"/>
    <cellStyle name="Note 3 3 2 9 3 3" xfId="17613"/>
    <cellStyle name="Note 3 3 2 9 3 4" xfId="27975"/>
    <cellStyle name="Note 3 3 2 9 3 5" xfId="33165"/>
    <cellStyle name="Note 3 3 2 9 4" xfId="7984"/>
    <cellStyle name="Note 3 3 2 9 4 2" xfId="19923"/>
    <cellStyle name="Note 3 3 2 9 4 3" xfId="29629"/>
    <cellStyle name="Note 3 3 2 9 4 4" xfId="34173"/>
    <cellStyle name="Note 3 3 2 9 5" xfId="14033"/>
    <cellStyle name="Note 3 3 2 9 6" xfId="25051"/>
    <cellStyle name="Note 3 3 2 9 7" xfId="26343"/>
    <cellStyle name="Note 3 3 3" xfId="156"/>
    <cellStyle name="Note 3 3 3 10" xfId="2706"/>
    <cellStyle name="Note 3 3 3 10 2" xfId="8596"/>
    <cellStyle name="Note 3 3 3 10 2 2" xfId="20535"/>
    <cellStyle name="Note 3 3 3 10 2 3" xfId="30203"/>
    <cellStyle name="Note 3 3 3 10 2 4" xfId="34711"/>
    <cellStyle name="Note 3 3 3 10 3" xfId="14645"/>
    <cellStyle name="Note 3 3 3 10 4" xfId="25624"/>
    <cellStyle name="Note 3 3 3 10 5" xfId="30398"/>
    <cellStyle name="Note 3 3 3 11" xfId="6288"/>
    <cellStyle name="Note 3 3 3 11 2" xfId="18227"/>
    <cellStyle name="Note 3 3 3 11 3" xfId="28549"/>
    <cellStyle name="Note 3 3 3 11 4" xfId="33703"/>
    <cellStyle name="Note 3 3 3 2" xfId="270"/>
    <cellStyle name="Note 3 3 3 2 2" xfId="746"/>
    <cellStyle name="Note 3 3 3 2 2 10" xfId="24268"/>
    <cellStyle name="Note 3 3 3 2 2 11" xfId="26382"/>
    <cellStyle name="Note 3 3 3 2 2 2" xfId="1728"/>
    <cellStyle name="Note 3 3 3 2 2 2 2" xfId="2329"/>
    <cellStyle name="Note 3 3 3 2 2 2 2 2" xfId="4805"/>
    <cellStyle name="Note 3 3 3 2 2 2 2 2 2" xfId="10695"/>
    <cellStyle name="Note 3 3 3 2 2 2 2 2 2 2" xfId="22634"/>
    <cellStyle name="Note 3 3 3 2 2 2 2 2 2 3" xfId="31686"/>
    <cellStyle name="Note 3 3 3 2 2 2 2 2 2 4" xfId="35584"/>
    <cellStyle name="Note 3 3 3 2 2 2 2 2 3" xfId="16744"/>
    <cellStyle name="Note 3 3 3 2 2 2 2 2 4" xfId="27106"/>
    <cellStyle name="Note 3 3 3 2 2 2 2 2 5" xfId="29081"/>
    <cellStyle name="Note 3 3 3 2 2 2 2 3" xfId="5909"/>
    <cellStyle name="Note 3 3 3 2 2 2 2 3 2" xfId="11799"/>
    <cellStyle name="Note 3 3 3 2 2 2 2 3 2 2" xfId="23738"/>
    <cellStyle name="Note 3 3 3 2 2 2 2 3 2 3" xfId="32790"/>
    <cellStyle name="Note 3 3 3 2 2 2 2 3 2 4" xfId="36688"/>
    <cellStyle name="Note 3 3 3 2 2 2 2 3 3" xfId="17848"/>
    <cellStyle name="Note 3 3 3 2 2 2 2 3 4" xfId="28210"/>
    <cellStyle name="Note 3 3 3 2 2 2 2 3 5" xfId="33400"/>
    <cellStyle name="Note 3 3 3 2 2 2 2 4" xfId="8219"/>
    <cellStyle name="Note 3 3 3 2 2 2 2 4 2" xfId="20158"/>
    <cellStyle name="Note 3 3 3 2 2 2 2 4 3" xfId="29864"/>
    <cellStyle name="Note 3 3 3 2 2 2 2 4 4" xfId="34408"/>
    <cellStyle name="Note 3 3 3 2 2 2 2 5" xfId="14268"/>
    <cellStyle name="Note 3 3 3 2 2 2 2 6" xfId="25286"/>
    <cellStyle name="Note 3 3 3 2 2 2 2 7" xfId="30592"/>
    <cellStyle name="Note 3 3 3 2 2 2 3" xfId="2576"/>
    <cellStyle name="Note 3 3 3 2 2 2 3 2" xfId="5052"/>
    <cellStyle name="Note 3 3 3 2 2 2 3 2 2" xfId="10942"/>
    <cellStyle name="Note 3 3 3 2 2 2 3 2 2 2" xfId="22881"/>
    <cellStyle name="Note 3 3 3 2 2 2 3 2 2 3" xfId="31933"/>
    <cellStyle name="Note 3 3 3 2 2 2 3 2 2 4" xfId="35831"/>
    <cellStyle name="Note 3 3 3 2 2 2 3 2 3" xfId="16991"/>
    <cellStyle name="Note 3 3 3 2 2 2 3 2 4" xfId="27353"/>
    <cellStyle name="Note 3 3 3 2 2 2 3 2 5" xfId="24224"/>
    <cellStyle name="Note 3 3 3 2 2 2 3 3" xfId="6156"/>
    <cellStyle name="Note 3 3 3 2 2 2 3 3 2" xfId="12046"/>
    <cellStyle name="Note 3 3 3 2 2 2 3 3 2 2" xfId="23985"/>
    <cellStyle name="Note 3 3 3 2 2 2 3 3 2 3" xfId="33037"/>
    <cellStyle name="Note 3 3 3 2 2 2 3 3 2 4" xfId="36935"/>
    <cellStyle name="Note 3 3 3 2 2 2 3 3 3" xfId="18095"/>
    <cellStyle name="Note 3 3 3 2 2 2 3 3 4" xfId="28457"/>
    <cellStyle name="Note 3 3 3 2 2 2 3 3 5" xfId="33647"/>
    <cellStyle name="Note 3 3 3 2 2 2 3 4" xfId="8466"/>
    <cellStyle name="Note 3 3 3 2 2 2 3 4 2" xfId="20405"/>
    <cellStyle name="Note 3 3 3 2 2 2 3 4 3" xfId="30111"/>
    <cellStyle name="Note 3 3 3 2 2 2 3 4 4" xfId="34655"/>
    <cellStyle name="Note 3 3 3 2 2 2 3 5" xfId="14515"/>
    <cellStyle name="Note 3 3 3 2 2 2 3 6" xfId="25533"/>
    <cellStyle name="Note 3 3 3 2 2 2 3 7" xfId="25665"/>
    <cellStyle name="Note 3 3 3 2 2 2 4" xfId="4204"/>
    <cellStyle name="Note 3 3 3 2 2 2 4 2" xfId="10094"/>
    <cellStyle name="Note 3 3 3 2 2 2 4 2 2" xfId="22033"/>
    <cellStyle name="Note 3 3 3 2 2 2 4 2 3" xfId="31093"/>
    <cellStyle name="Note 3 3 3 2 2 2 4 2 4" xfId="34991"/>
    <cellStyle name="Note 3 3 3 2 2 2 4 3" xfId="16143"/>
    <cellStyle name="Note 3 3 3 2 2 2 4 4" xfId="26513"/>
    <cellStyle name="Note 3 3 3 2 2 2 4 5" xfId="29165"/>
    <cellStyle name="Note 3 3 3 2 2 2 5" xfId="5316"/>
    <cellStyle name="Note 3 3 3 2 2 2 5 2" xfId="11206"/>
    <cellStyle name="Note 3 3 3 2 2 2 5 2 2" xfId="23145"/>
    <cellStyle name="Note 3 3 3 2 2 2 5 2 3" xfId="32197"/>
    <cellStyle name="Note 3 3 3 2 2 2 5 2 4" xfId="36095"/>
    <cellStyle name="Note 3 3 3 2 2 2 5 3" xfId="17255"/>
    <cellStyle name="Note 3 3 3 2 2 2 5 4" xfId="27617"/>
    <cellStyle name="Note 3 3 3 2 2 2 5 5" xfId="29032"/>
    <cellStyle name="Note 3 3 3 2 2 2 6" xfId="13667"/>
    <cellStyle name="Note 3 3 3 2 2 3" xfId="1971"/>
    <cellStyle name="Note 3 3 3 2 2 3 2" xfId="4447"/>
    <cellStyle name="Note 3 3 3 2 2 3 2 2" xfId="10337"/>
    <cellStyle name="Note 3 3 3 2 2 3 2 2 2" xfId="22276"/>
    <cellStyle name="Note 3 3 3 2 2 3 2 2 3" xfId="31329"/>
    <cellStyle name="Note 3 3 3 2 2 3 2 2 4" xfId="35227"/>
    <cellStyle name="Note 3 3 3 2 2 3 2 3" xfId="16386"/>
    <cellStyle name="Note 3 3 3 2 2 3 2 4" xfId="26749"/>
    <cellStyle name="Note 3 3 3 2 2 3 2 5" xfId="25848"/>
    <cellStyle name="Note 3 3 3 2 2 3 3" xfId="5552"/>
    <cellStyle name="Note 3 3 3 2 2 3 3 2" xfId="11442"/>
    <cellStyle name="Note 3 3 3 2 2 3 3 2 2" xfId="23381"/>
    <cellStyle name="Note 3 3 3 2 2 3 3 2 3" xfId="32433"/>
    <cellStyle name="Note 3 3 3 2 2 3 3 2 4" xfId="36331"/>
    <cellStyle name="Note 3 3 3 2 2 3 3 3" xfId="17491"/>
    <cellStyle name="Note 3 3 3 2 2 3 3 4" xfId="27853"/>
    <cellStyle name="Note 3 3 3 2 2 3 3 5" xfId="29002"/>
    <cellStyle name="Note 3 3 3 2 2 3 4" xfId="7861"/>
    <cellStyle name="Note 3 3 3 2 2 3 4 2" xfId="19800"/>
    <cellStyle name="Note 3 3 3 2 2 3 4 3" xfId="29507"/>
    <cellStyle name="Note 3 3 3 2 2 3 4 4" xfId="34051"/>
    <cellStyle name="Note 3 3 3 2 2 3 5" xfId="13910"/>
    <cellStyle name="Note 3 3 3 2 2 3 6" xfId="24929"/>
    <cellStyle name="Note 3 3 3 2 2 3 7" xfId="26357"/>
    <cellStyle name="Note 3 3 3 2 2 4" xfId="1788"/>
    <cellStyle name="Note 3 3 3 2 2 4 2" xfId="4264"/>
    <cellStyle name="Note 3 3 3 2 2 4 2 2" xfId="10154"/>
    <cellStyle name="Note 3 3 3 2 2 4 2 2 2" xfId="22093"/>
    <cellStyle name="Note 3 3 3 2 2 4 2 2 3" xfId="31146"/>
    <cellStyle name="Note 3 3 3 2 2 4 2 2 4" xfId="35044"/>
    <cellStyle name="Note 3 3 3 2 2 4 2 3" xfId="16203"/>
    <cellStyle name="Note 3 3 3 2 2 4 2 4" xfId="26566"/>
    <cellStyle name="Note 3 3 3 2 2 4 2 5" xfId="28601"/>
    <cellStyle name="Note 3 3 3 2 2 4 3" xfId="5369"/>
    <cellStyle name="Note 3 3 3 2 2 4 3 2" xfId="11259"/>
    <cellStyle name="Note 3 3 3 2 2 4 3 2 2" xfId="23198"/>
    <cellStyle name="Note 3 3 3 2 2 4 3 2 3" xfId="32250"/>
    <cellStyle name="Note 3 3 3 2 2 4 3 2 4" xfId="36148"/>
    <cellStyle name="Note 3 3 3 2 2 4 3 3" xfId="17308"/>
    <cellStyle name="Note 3 3 3 2 2 4 3 4" xfId="27670"/>
    <cellStyle name="Note 3 3 3 2 2 4 3 5" xfId="28677"/>
    <cellStyle name="Note 3 3 3 2 2 4 4" xfId="7678"/>
    <cellStyle name="Note 3 3 3 2 2 4 4 2" xfId="19617"/>
    <cellStyle name="Note 3 3 3 2 2 4 4 3" xfId="29324"/>
    <cellStyle name="Note 3 3 3 2 2 4 4 4" xfId="33868"/>
    <cellStyle name="Note 3 3 3 2 2 4 5" xfId="13727"/>
    <cellStyle name="Note 3 3 3 2 2 4 6" xfId="24746"/>
    <cellStyle name="Note 3 3 3 2 2 4 7" xfId="24093"/>
    <cellStyle name="Note 3 3 3 2 2 5" xfId="2118"/>
    <cellStyle name="Note 3 3 3 2 2 5 2" xfId="4594"/>
    <cellStyle name="Note 3 3 3 2 2 5 2 2" xfId="10484"/>
    <cellStyle name="Note 3 3 3 2 2 5 2 2 2" xfId="22423"/>
    <cellStyle name="Note 3 3 3 2 2 5 2 2 3" xfId="31475"/>
    <cellStyle name="Note 3 3 3 2 2 5 2 2 4" xfId="35373"/>
    <cellStyle name="Note 3 3 3 2 2 5 2 3" xfId="16533"/>
    <cellStyle name="Note 3 3 3 2 2 5 2 4" xfId="26895"/>
    <cellStyle name="Note 3 3 3 2 2 5 2 5" xfId="24261"/>
    <cellStyle name="Note 3 3 3 2 2 5 3" xfId="5698"/>
    <cellStyle name="Note 3 3 3 2 2 5 3 2" xfId="11588"/>
    <cellStyle name="Note 3 3 3 2 2 5 3 2 2" xfId="23527"/>
    <cellStyle name="Note 3 3 3 2 2 5 3 2 3" xfId="32579"/>
    <cellStyle name="Note 3 3 3 2 2 5 3 2 4" xfId="36477"/>
    <cellStyle name="Note 3 3 3 2 2 5 3 3" xfId="17637"/>
    <cellStyle name="Note 3 3 3 2 2 5 3 4" xfId="27999"/>
    <cellStyle name="Note 3 3 3 2 2 5 3 5" xfId="33189"/>
    <cellStyle name="Note 3 3 3 2 2 5 4" xfId="8008"/>
    <cellStyle name="Note 3 3 3 2 2 5 4 2" xfId="19947"/>
    <cellStyle name="Note 3 3 3 2 2 5 4 3" xfId="29653"/>
    <cellStyle name="Note 3 3 3 2 2 5 4 4" xfId="34197"/>
    <cellStyle name="Note 3 3 3 2 2 5 5" xfId="14057"/>
    <cellStyle name="Note 3 3 3 2 2 5 6" xfId="25075"/>
    <cellStyle name="Note 3 3 3 2 2 5 7" xfId="29263"/>
    <cellStyle name="Note 3 3 3 2 2 6" xfId="3223"/>
    <cellStyle name="Note 3 3 3 2 2 6 2" xfId="9113"/>
    <cellStyle name="Note 3 3 3 2 2 6 2 2" xfId="21052"/>
    <cellStyle name="Note 3 3 3 2 2 6 2 3" xfId="30501"/>
    <cellStyle name="Note 3 3 3 2 2 6 2 4" xfId="34814"/>
    <cellStyle name="Note 3 3 3 2 2 6 3" xfId="15162"/>
    <cellStyle name="Note 3 3 3 2 2 6 4" xfId="25921"/>
    <cellStyle name="Note 3 3 3 2 2 6 5" xfId="30170"/>
    <cellStyle name="Note 3 3 3 2 2 7" xfId="5139"/>
    <cellStyle name="Note 3 3 3 2 2 7 2" xfId="11029"/>
    <cellStyle name="Note 3 3 3 2 2 7 2 2" xfId="22968"/>
    <cellStyle name="Note 3 3 3 2 2 7 2 3" xfId="32020"/>
    <cellStyle name="Note 3 3 3 2 2 7 2 4" xfId="35918"/>
    <cellStyle name="Note 3 3 3 2 2 7 3" xfId="17078"/>
    <cellStyle name="Note 3 3 3 2 2 7 4" xfId="27440"/>
    <cellStyle name="Note 3 3 3 2 2 7 5" xfId="24472"/>
    <cellStyle name="Note 3 3 3 2 2 8" xfId="6805"/>
    <cellStyle name="Note 3 3 3 2 2 8 2" xfId="18744"/>
    <cellStyle name="Note 3 3 3 2 2 8 3" xfId="28850"/>
    <cellStyle name="Note 3 3 3 2 2 8 4" xfId="33806"/>
    <cellStyle name="Note 3 3 3 2 2 9" xfId="12686"/>
    <cellStyle name="Note 3 3 3 2 3" xfId="1727"/>
    <cellStyle name="Note 3 3 3 2 3 2" xfId="2328"/>
    <cellStyle name="Note 3 3 3 2 3 2 2" xfId="4804"/>
    <cellStyle name="Note 3 3 3 2 3 2 2 2" xfId="10694"/>
    <cellStyle name="Note 3 3 3 2 3 2 2 2 2" xfId="22633"/>
    <cellStyle name="Note 3 3 3 2 3 2 2 2 3" xfId="31685"/>
    <cellStyle name="Note 3 3 3 2 3 2 2 2 4" xfId="35583"/>
    <cellStyle name="Note 3 3 3 2 3 2 2 3" xfId="16743"/>
    <cellStyle name="Note 3 3 3 2 3 2 2 4" xfId="27105"/>
    <cellStyle name="Note 3 3 3 2 3 2 2 5" xfId="25588"/>
    <cellStyle name="Note 3 3 3 2 3 2 3" xfId="5908"/>
    <cellStyle name="Note 3 3 3 2 3 2 3 2" xfId="11798"/>
    <cellStyle name="Note 3 3 3 2 3 2 3 2 2" xfId="23737"/>
    <cellStyle name="Note 3 3 3 2 3 2 3 2 3" xfId="32789"/>
    <cellStyle name="Note 3 3 3 2 3 2 3 2 4" xfId="36687"/>
    <cellStyle name="Note 3 3 3 2 3 2 3 3" xfId="17847"/>
    <cellStyle name="Note 3 3 3 2 3 2 3 4" xfId="28209"/>
    <cellStyle name="Note 3 3 3 2 3 2 3 5" xfId="33399"/>
    <cellStyle name="Note 3 3 3 2 3 2 4" xfId="8218"/>
    <cellStyle name="Note 3 3 3 2 3 2 4 2" xfId="20157"/>
    <cellStyle name="Note 3 3 3 2 3 2 4 3" xfId="29863"/>
    <cellStyle name="Note 3 3 3 2 3 2 4 4" xfId="34407"/>
    <cellStyle name="Note 3 3 3 2 3 2 5" xfId="14267"/>
    <cellStyle name="Note 3 3 3 2 3 2 6" xfId="25285"/>
    <cellStyle name="Note 3 3 3 2 3 2 7" xfId="28943"/>
    <cellStyle name="Note 3 3 3 2 3 3" xfId="2575"/>
    <cellStyle name="Note 3 3 3 2 3 3 2" xfId="5051"/>
    <cellStyle name="Note 3 3 3 2 3 3 2 2" xfId="10941"/>
    <cellStyle name="Note 3 3 3 2 3 3 2 2 2" xfId="22880"/>
    <cellStyle name="Note 3 3 3 2 3 3 2 2 3" xfId="31932"/>
    <cellStyle name="Note 3 3 3 2 3 3 2 2 4" xfId="35830"/>
    <cellStyle name="Note 3 3 3 2 3 3 2 3" xfId="16990"/>
    <cellStyle name="Note 3 3 3 2 3 3 2 4" xfId="27352"/>
    <cellStyle name="Note 3 3 3 2 3 3 2 5" xfId="24484"/>
    <cellStyle name="Note 3 3 3 2 3 3 3" xfId="6155"/>
    <cellStyle name="Note 3 3 3 2 3 3 3 2" xfId="12045"/>
    <cellStyle name="Note 3 3 3 2 3 3 3 2 2" xfId="23984"/>
    <cellStyle name="Note 3 3 3 2 3 3 3 2 3" xfId="33036"/>
    <cellStyle name="Note 3 3 3 2 3 3 3 2 4" xfId="36934"/>
    <cellStyle name="Note 3 3 3 2 3 3 3 3" xfId="18094"/>
    <cellStyle name="Note 3 3 3 2 3 3 3 4" xfId="28456"/>
    <cellStyle name="Note 3 3 3 2 3 3 3 5" xfId="33646"/>
    <cellStyle name="Note 3 3 3 2 3 3 4" xfId="8465"/>
    <cellStyle name="Note 3 3 3 2 3 3 4 2" xfId="20404"/>
    <cellStyle name="Note 3 3 3 2 3 3 4 3" xfId="30110"/>
    <cellStyle name="Note 3 3 3 2 3 3 4 4" xfId="34654"/>
    <cellStyle name="Note 3 3 3 2 3 3 5" xfId="14514"/>
    <cellStyle name="Note 3 3 3 2 3 3 6" xfId="25532"/>
    <cellStyle name="Note 3 3 3 2 3 3 7" xfId="30245"/>
    <cellStyle name="Note 3 3 3 2 3 4" xfId="4203"/>
    <cellStyle name="Note 3 3 3 2 3 4 2" xfId="10093"/>
    <cellStyle name="Note 3 3 3 2 3 4 2 2" xfId="22032"/>
    <cellStyle name="Note 3 3 3 2 3 4 2 3" xfId="31092"/>
    <cellStyle name="Note 3 3 3 2 3 4 2 4" xfId="34990"/>
    <cellStyle name="Note 3 3 3 2 3 4 3" xfId="16142"/>
    <cellStyle name="Note 3 3 3 2 3 4 4" xfId="26512"/>
    <cellStyle name="Note 3 3 3 2 3 4 5" xfId="25649"/>
    <cellStyle name="Note 3 3 3 2 3 5" xfId="5315"/>
    <cellStyle name="Note 3 3 3 2 3 5 2" xfId="11205"/>
    <cellStyle name="Note 3 3 3 2 3 5 2 2" xfId="23144"/>
    <cellStyle name="Note 3 3 3 2 3 5 2 3" xfId="32196"/>
    <cellStyle name="Note 3 3 3 2 3 5 2 4" xfId="36094"/>
    <cellStyle name="Note 3 3 3 2 3 5 3" xfId="17254"/>
    <cellStyle name="Note 3 3 3 2 3 5 4" xfId="27616"/>
    <cellStyle name="Note 3 3 3 2 3 5 5" xfId="26024"/>
    <cellStyle name="Note 3 3 3 2 3 6" xfId="13666"/>
    <cellStyle name="Note 3 3 3 2 4" xfId="1929"/>
    <cellStyle name="Note 3 3 3 2 4 2" xfId="4405"/>
    <cellStyle name="Note 3 3 3 2 4 2 2" xfId="10295"/>
    <cellStyle name="Note 3 3 3 2 4 2 2 2" xfId="22234"/>
    <cellStyle name="Note 3 3 3 2 4 2 2 3" xfId="31287"/>
    <cellStyle name="Note 3 3 3 2 4 2 2 4" xfId="35185"/>
    <cellStyle name="Note 3 3 3 2 4 2 3" xfId="16344"/>
    <cellStyle name="Note 3 3 3 2 4 2 4" xfId="26707"/>
    <cellStyle name="Note 3 3 3 2 4 2 5" xfId="24104"/>
    <cellStyle name="Note 3 3 3 2 4 3" xfId="5510"/>
    <cellStyle name="Note 3 3 3 2 4 3 2" xfId="11400"/>
    <cellStyle name="Note 3 3 3 2 4 3 2 2" xfId="23339"/>
    <cellStyle name="Note 3 3 3 2 4 3 2 3" xfId="32391"/>
    <cellStyle name="Note 3 3 3 2 4 3 2 4" xfId="36289"/>
    <cellStyle name="Note 3 3 3 2 4 3 3" xfId="17449"/>
    <cellStyle name="Note 3 3 3 2 4 3 4" xfId="27811"/>
    <cellStyle name="Note 3 3 3 2 4 3 5" xfId="24428"/>
    <cellStyle name="Note 3 3 3 2 4 4" xfId="7819"/>
    <cellStyle name="Note 3 3 3 2 4 4 2" xfId="19758"/>
    <cellStyle name="Note 3 3 3 2 4 4 3" xfId="29465"/>
    <cellStyle name="Note 3 3 3 2 4 4 4" xfId="34009"/>
    <cellStyle name="Note 3 3 3 2 4 5" xfId="13868"/>
    <cellStyle name="Note 3 3 3 2 4 6" xfId="24887"/>
    <cellStyle name="Note 3 3 3 2 4 7" xfId="29287"/>
    <cellStyle name="Note 3 3 3 2 5" xfId="1857"/>
    <cellStyle name="Note 3 3 3 2 5 2" xfId="4333"/>
    <cellStyle name="Note 3 3 3 2 5 2 2" xfId="10223"/>
    <cellStyle name="Note 3 3 3 2 5 2 2 2" xfId="22162"/>
    <cellStyle name="Note 3 3 3 2 5 2 2 3" xfId="31215"/>
    <cellStyle name="Note 3 3 3 2 5 2 2 4" xfId="35113"/>
    <cellStyle name="Note 3 3 3 2 5 2 3" xfId="16272"/>
    <cellStyle name="Note 3 3 3 2 5 2 4" xfId="26635"/>
    <cellStyle name="Note 3 3 3 2 5 2 5" xfId="28972"/>
    <cellStyle name="Note 3 3 3 2 5 3" xfId="5438"/>
    <cellStyle name="Note 3 3 3 2 5 3 2" xfId="11328"/>
    <cellStyle name="Note 3 3 3 2 5 3 2 2" xfId="23267"/>
    <cellStyle name="Note 3 3 3 2 5 3 2 3" xfId="32319"/>
    <cellStyle name="Note 3 3 3 2 5 3 2 4" xfId="36217"/>
    <cellStyle name="Note 3 3 3 2 5 3 3" xfId="17377"/>
    <cellStyle name="Note 3 3 3 2 5 3 4" xfId="27739"/>
    <cellStyle name="Note 3 3 3 2 5 3 5" xfId="30652"/>
    <cellStyle name="Note 3 3 3 2 5 4" xfId="7747"/>
    <cellStyle name="Note 3 3 3 2 5 4 2" xfId="19686"/>
    <cellStyle name="Note 3 3 3 2 5 4 3" xfId="29393"/>
    <cellStyle name="Note 3 3 3 2 5 4 4" xfId="33937"/>
    <cellStyle name="Note 3 3 3 2 5 5" xfId="13796"/>
    <cellStyle name="Note 3 3 3 2 5 6" xfId="24815"/>
    <cellStyle name="Note 3 3 3 2 5 7" xfId="29297"/>
    <cellStyle name="Note 3 3 3 2 6" xfId="2413"/>
    <cellStyle name="Note 3 3 3 2 6 2" xfId="4889"/>
    <cellStyle name="Note 3 3 3 2 6 2 2" xfId="10779"/>
    <cellStyle name="Note 3 3 3 2 6 2 2 2" xfId="22718"/>
    <cellStyle name="Note 3 3 3 2 6 2 2 3" xfId="31770"/>
    <cellStyle name="Note 3 3 3 2 6 2 2 4" xfId="35668"/>
    <cellStyle name="Note 3 3 3 2 6 2 3" xfId="16828"/>
    <cellStyle name="Note 3 3 3 2 6 2 4" xfId="27190"/>
    <cellStyle name="Note 3 3 3 2 6 2 5" xfId="25985"/>
    <cellStyle name="Note 3 3 3 2 6 3" xfId="5993"/>
    <cellStyle name="Note 3 3 3 2 6 3 2" xfId="11883"/>
    <cellStyle name="Note 3 3 3 2 6 3 2 2" xfId="23822"/>
    <cellStyle name="Note 3 3 3 2 6 3 2 3" xfId="32874"/>
    <cellStyle name="Note 3 3 3 2 6 3 2 4" xfId="36772"/>
    <cellStyle name="Note 3 3 3 2 6 3 3" xfId="17932"/>
    <cellStyle name="Note 3 3 3 2 6 3 4" xfId="28294"/>
    <cellStyle name="Note 3 3 3 2 6 3 5" xfId="33484"/>
    <cellStyle name="Note 3 3 3 2 6 4" xfId="8303"/>
    <cellStyle name="Note 3 3 3 2 6 4 2" xfId="20242"/>
    <cellStyle name="Note 3 3 3 2 6 4 3" xfId="29948"/>
    <cellStyle name="Note 3 3 3 2 6 4 4" xfId="34492"/>
    <cellStyle name="Note 3 3 3 2 6 5" xfId="14352"/>
    <cellStyle name="Note 3 3 3 2 6 6" xfId="25370"/>
    <cellStyle name="Note 3 3 3 2 6 7" xfId="24061"/>
    <cellStyle name="Note 3 3 3 2 7" xfId="2817"/>
    <cellStyle name="Note 3 3 3 2 7 2" xfId="8707"/>
    <cellStyle name="Note 3 3 3 2 7 2 2" xfId="20646"/>
    <cellStyle name="Note 3 3 3 2 7 2 3" xfId="30261"/>
    <cellStyle name="Note 3 3 3 2 7 2 4" xfId="34735"/>
    <cellStyle name="Note 3 3 3 2 7 3" xfId="14756"/>
    <cellStyle name="Note 3 3 3 2 7 4" xfId="25681"/>
    <cellStyle name="Note 3 3 3 2 7 5" xfId="28931"/>
    <cellStyle name="Note 3 3 3 2 8" xfId="6399"/>
    <cellStyle name="Note 3 3 3 2 8 2" xfId="18338"/>
    <cellStyle name="Note 3 3 3 2 8 3" xfId="28607"/>
    <cellStyle name="Note 3 3 3 2 8 4" xfId="33727"/>
    <cellStyle name="Note 3 3 3 3" xfId="308"/>
    <cellStyle name="Note 3 3 3 3 2" xfId="784"/>
    <cellStyle name="Note 3 3 3 3 2 10" xfId="24293"/>
    <cellStyle name="Note 3 3 3 3 2 11" xfId="28752"/>
    <cellStyle name="Note 3 3 3 3 2 2" xfId="1730"/>
    <cellStyle name="Note 3 3 3 3 2 2 2" xfId="2331"/>
    <cellStyle name="Note 3 3 3 3 2 2 2 2" xfId="4807"/>
    <cellStyle name="Note 3 3 3 3 2 2 2 2 2" xfId="10697"/>
    <cellStyle name="Note 3 3 3 3 2 2 2 2 2 2" xfId="22636"/>
    <cellStyle name="Note 3 3 3 3 2 2 2 2 2 3" xfId="31688"/>
    <cellStyle name="Note 3 3 3 3 2 2 2 2 2 4" xfId="35586"/>
    <cellStyle name="Note 3 3 3 3 2 2 2 2 3" xfId="16746"/>
    <cellStyle name="Note 3 3 3 3 2 2 2 2 4" xfId="27108"/>
    <cellStyle name="Note 3 3 3 3 2 2 2 2 5" xfId="26153"/>
    <cellStyle name="Note 3 3 3 3 2 2 2 3" xfId="5911"/>
    <cellStyle name="Note 3 3 3 3 2 2 2 3 2" xfId="11801"/>
    <cellStyle name="Note 3 3 3 3 2 2 2 3 2 2" xfId="23740"/>
    <cellStyle name="Note 3 3 3 3 2 2 2 3 2 3" xfId="32792"/>
    <cellStyle name="Note 3 3 3 3 2 2 2 3 2 4" xfId="36690"/>
    <cellStyle name="Note 3 3 3 3 2 2 2 3 3" xfId="17850"/>
    <cellStyle name="Note 3 3 3 3 2 2 2 3 4" xfId="28212"/>
    <cellStyle name="Note 3 3 3 3 2 2 2 3 5" xfId="33402"/>
    <cellStyle name="Note 3 3 3 3 2 2 2 4" xfId="8221"/>
    <cellStyle name="Note 3 3 3 3 2 2 2 4 2" xfId="20160"/>
    <cellStyle name="Note 3 3 3 3 2 2 2 4 3" xfId="29866"/>
    <cellStyle name="Note 3 3 3 3 2 2 2 4 4" xfId="34410"/>
    <cellStyle name="Note 3 3 3 3 2 2 2 5" xfId="14270"/>
    <cellStyle name="Note 3 3 3 3 2 2 2 6" xfId="25288"/>
    <cellStyle name="Note 3 3 3 3 2 2 2 7" xfId="29240"/>
    <cellStyle name="Note 3 3 3 3 2 2 3" xfId="2578"/>
    <cellStyle name="Note 3 3 3 3 2 2 3 2" xfId="5054"/>
    <cellStyle name="Note 3 3 3 3 2 2 3 2 2" xfId="10944"/>
    <cellStyle name="Note 3 3 3 3 2 2 3 2 2 2" xfId="22883"/>
    <cellStyle name="Note 3 3 3 3 2 2 3 2 2 3" xfId="31935"/>
    <cellStyle name="Note 3 3 3 3 2 2 3 2 2 4" xfId="35833"/>
    <cellStyle name="Note 3 3 3 3 2 2 3 2 3" xfId="16993"/>
    <cellStyle name="Note 3 3 3 3 2 2 3 2 4" xfId="27355"/>
    <cellStyle name="Note 3 3 3 3 2 2 3 2 5" xfId="30329"/>
    <cellStyle name="Note 3 3 3 3 2 2 3 3" xfId="6158"/>
    <cellStyle name="Note 3 3 3 3 2 2 3 3 2" xfId="12048"/>
    <cellStyle name="Note 3 3 3 3 2 2 3 3 2 2" xfId="23987"/>
    <cellStyle name="Note 3 3 3 3 2 2 3 3 2 3" xfId="33039"/>
    <cellStyle name="Note 3 3 3 3 2 2 3 3 2 4" xfId="36937"/>
    <cellStyle name="Note 3 3 3 3 2 2 3 3 3" xfId="18097"/>
    <cellStyle name="Note 3 3 3 3 2 2 3 3 4" xfId="28459"/>
    <cellStyle name="Note 3 3 3 3 2 2 3 3 5" xfId="33649"/>
    <cellStyle name="Note 3 3 3 3 2 2 3 4" xfId="8468"/>
    <cellStyle name="Note 3 3 3 3 2 2 3 4 2" xfId="20407"/>
    <cellStyle name="Note 3 3 3 3 2 2 3 4 3" xfId="30113"/>
    <cellStyle name="Note 3 3 3 3 2 2 3 4 4" xfId="34657"/>
    <cellStyle name="Note 3 3 3 3 2 2 3 5" xfId="14517"/>
    <cellStyle name="Note 3 3 3 3 2 2 3 6" xfId="25535"/>
    <cellStyle name="Note 3 3 3 3 2 2 3 7" xfId="30860"/>
    <cellStyle name="Note 3 3 3 3 2 2 4" xfId="4206"/>
    <cellStyle name="Note 3 3 3 3 2 2 4 2" xfId="10096"/>
    <cellStyle name="Note 3 3 3 3 2 2 4 2 2" xfId="22035"/>
    <cellStyle name="Note 3 3 3 3 2 2 4 2 3" xfId="31095"/>
    <cellStyle name="Note 3 3 3 3 2 2 4 2 4" xfId="34993"/>
    <cellStyle name="Note 3 3 3 3 2 2 4 3" xfId="16145"/>
    <cellStyle name="Note 3 3 3 3 2 2 4 4" xfId="26515"/>
    <cellStyle name="Note 3 3 3 3 2 2 4 5" xfId="26237"/>
    <cellStyle name="Note 3 3 3 3 2 2 5" xfId="5318"/>
    <cellStyle name="Note 3 3 3 3 2 2 5 2" xfId="11208"/>
    <cellStyle name="Note 3 3 3 3 2 2 5 2 2" xfId="23147"/>
    <cellStyle name="Note 3 3 3 3 2 2 5 2 3" xfId="32199"/>
    <cellStyle name="Note 3 3 3 3 2 2 5 2 4" xfId="36097"/>
    <cellStyle name="Note 3 3 3 3 2 2 5 3" xfId="17257"/>
    <cellStyle name="Note 3 3 3 3 2 2 5 4" xfId="27619"/>
    <cellStyle name="Note 3 3 3 3 2 2 5 5" xfId="26104"/>
    <cellStyle name="Note 3 3 3 3 2 2 6" xfId="13669"/>
    <cellStyle name="Note 3 3 3 3 2 3" xfId="2000"/>
    <cellStyle name="Note 3 3 3 3 2 3 2" xfId="4476"/>
    <cellStyle name="Note 3 3 3 3 2 3 2 2" xfId="10366"/>
    <cellStyle name="Note 3 3 3 3 2 3 2 2 2" xfId="22305"/>
    <cellStyle name="Note 3 3 3 3 2 3 2 2 3" xfId="31358"/>
    <cellStyle name="Note 3 3 3 3 2 3 2 2 4" xfId="35256"/>
    <cellStyle name="Note 3 3 3 3 2 3 2 3" xfId="16415"/>
    <cellStyle name="Note 3 3 3 3 2 3 2 4" xfId="26778"/>
    <cellStyle name="Note 3 3 3 3 2 3 2 5" xfId="28834"/>
    <cellStyle name="Note 3 3 3 3 2 3 3" xfId="5581"/>
    <cellStyle name="Note 3 3 3 3 2 3 3 2" xfId="11471"/>
    <cellStyle name="Note 3 3 3 3 2 3 3 2 2" xfId="23410"/>
    <cellStyle name="Note 3 3 3 3 2 3 3 2 3" xfId="32462"/>
    <cellStyle name="Note 3 3 3 3 2 3 3 2 4" xfId="36360"/>
    <cellStyle name="Note 3 3 3 3 2 3 3 3" xfId="17520"/>
    <cellStyle name="Note 3 3 3 3 2 3 3 4" xfId="27882"/>
    <cellStyle name="Note 3 3 3 3 2 3 3 5" xfId="30625"/>
    <cellStyle name="Note 3 3 3 3 2 3 4" xfId="7890"/>
    <cellStyle name="Note 3 3 3 3 2 3 4 2" xfId="19829"/>
    <cellStyle name="Note 3 3 3 3 2 3 4 3" xfId="29536"/>
    <cellStyle name="Note 3 3 3 3 2 3 4 4" xfId="34080"/>
    <cellStyle name="Note 3 3 3 3 2 3 5" xfId="13939"/>
    <cellStyle name="Note 3 3 3 3 2 3 6" xfId="24958"/>
    <cellStyle name="Note 3 3 3 3 2 3 7" xfId="29280"/>
    <cellStyle name="Note 3 3 3 3 2 4" xfId="2041"/>
    <cellStyle name="Note 3 3 3 3 2 4 2" xfId="4517"/>
    <cellStyle name="Note 3 3 3 3 2 4 2 2" xfId="10407"/>
    <cellStyle name="Note 3 3 3 3 2 4 2 2 2" xfId="22346"/>
    <cellStyle name="Note 3 3 3 3 2 4 2 2 3" xfId="31399"/>
    <cellStyle name="Note 3 3 3 3 2 4 2 2 4" xfId="35297"/>
    <cellStyle name="Note 3 3 3 3 2 4 2 3" xfId="16456"/>
    <cellStyle name="Note 3 3 3 3 2 4 2 4" xfId="26819"/>
    <cellStyle name="Note 3 3 3 3 2 4 2 5" xfId="28573"/>
    <cellStyle name="Note 3 3 3 3 2 4 3" xfId="5622"/>
    <cellStyle name="Note 3 3 3 3 2 4 3 2" xfId="11512"/>
    <cellStyle name="Note 3 3 3 3 2 4 3 2 2" xfId="23451"/>
    <cellStyle name="Note 3 3 3 3 2 4 3 2 3" xfId="32503"/>
    <cellStyle name="Note 3 3 3 3 2 4 3 2 4" xfId="36401"/>
    <cellStyle name="Note 3 3 3 3 2 4 3 3" xfId="17561"/>
    <cellStyle name="Note 3 3 3 3 2 4 3 4" xfId="27923"/>
    <cellStyle name="Note 3 3 3 3 2 4 3 5" xfId="33113"/>
    <cellStyle name="Note 3 3 3 3 2 4 4" xfId="7931"/>
    <cellStyle name="Note 3 3 3 3 2 4 4 2" xfId="19870"/>
    <cellStyle name="Note 3 3 3 3 2 4 4 3" xfId="29577"/>
    <cellStyle name="Note 3 3 3 3 2 4 4 4" xfId="34121"/>
    <cellStyle name="Note 3 3 3 3 2 4 5" xfId="13980"/>
    <cellStyle name="Note 3 3 3 3 2 4 6" xfId="24999"/>
    <cellStyle name="Note 3 3 3 3 2 4 7" xfId="30927"/>
    <cellStyle name="Note 3 3 3 3 2 5" xfId="2036"/>
    <cellStyle name="Note 3 3 3 3 2 5 2" xfId="4512"/>
    <cellStyle name="Note 3 3 3 3 2 5 2 2" xfId="10402"/>
    <cellStyle name="Note 3 3 3 3 2 5 2 2 2" xfId="22341"/>
    <cellStyle name="Note 3 3 3 3 2 5 2 2 3" xfId="31394"/>
    <cellStyle name="Note 3 3 3 3 2 5 2 2 4" xfId="35292"/>
    <cellStyle name="Note 3 3 3 3 2 5 2 3" xfId="16451"/>
    <cellStyle name="Note 3 3 3 3 2 5 2 4" xfId="26814"/>
    <cellStyle name="Note 3 3 3 3 2 5 2 5" xfId="30781"/>
    <cellStyle name="Note 3 3 3 3 2 5 3" xfId="5617"/>
    <cellStyle name="Note 3 3 3 3 2 5 3 2" xfId="11507"/>
    <cellStyle name="Note 3 3 3 3 2 5 3 2 2" xfId="23446"/>
    <cellStyle name="Note 3 3 3 3 2 5 3 2 3" xfId="32498"/>
    <cellStyle name="Note 3 3 3 3 2 5 3 2 4" xfId="36396"/>
    <cellStyle name="Note 3 3 3 3 2 5 3 3" xfId="17556"/>
    <cellStyle name="Note 3 3 3 3 2 5 3 4" xfId="27918"/>
    <cellStyle name="Note 3 3 3 3 2 5 3 5" xfId="33108"/>
    <cellStyle name="Note 3 3 3 3 2 5 4" xfId="7926"/>
    <cellStyle name="Note 3 3 3 3 2 5 4 2" xfId="19865"/>
    <cellStyle name="Note 3 3 3 3 2 5 4 3" xfId="29572"/>
    <cellStyle name="Note 3 3 3 3 2 5 4 4" xfId="34116"/>
    <cellStyle name="Note 3 3 3 3 2 5 5" xfId="13975"/>
    <cellStyle name="Note 3 3 3 3 2 5 6" xfId="24994"/>
    <cellStyle name="Note 3 3 3 3 2 5 7" xfId="24206"/>
    <cellStyle name="Note 3 3 3 3 2 6" xfId="3261"/>
    <cellStyle name="Note 3 3 3 3 2 6 2" xfId="9151"/>
    <cellStyle name="Note 3 3 3 3 2 6 2 2" xfId="21090"/>
    <cellStyle name="Note 3 3 3 3 2 6 2 3" xfId="30525"/>
    <cellStyle name="Note 3 3 3 3 2 6 2 4" xfId="34838"/>
    <cellStyle name="Note 3 3 3 3 2 6 3" xfId="15200"/>
    <cellStyle name="Note 3 3 3 3 2 6 4" xfId="25945"/>
    <cellStyle name="Note 3 3 3 3 2 6 5" xfId="30471"/>
    <cellStyle name="Note 3 3 3 3 2 7" xfId="5163"/>
    <cellStyle name="Note 3 3 3 3 2 7 2" xfId="11053"/>
    <cellStyle name="Note 3 3 3 3 2 7 2 2" xfId="22992"/>
    <cellStyle name="Note 3 3 3 3 2 7 2 3" xfId="32044"/>
    <cellStyle name="Note 3 3 3 3 2 7 2 4" xfId="35942"/>
    <cellStyle name="Note 3 3 3 3 2 7 3" xfId="17102"/>
    <cellStyle name="Note 3 3 3 3 2 7 4" xfId="27464"/>
    <cellStyle name="Note 3 3 3 3 2 7 5" xfId="24232"/>
    <cellStyle name="Note 3 3 3 3 2 8" xfId="6843"/>
    <cellStyle name="Note 3 3 3 3 2 8 2" xfId="18782"/>
    <cellStyle name="Note 3 3 3 3 2 8 3" xfId="28874"/>
    <cellStyle name="Note 3 3 3 3 2 8 4" xfId="33830"/>
    <cellStyle name="Note 3 3 3 3 2 9" xfId="12724"/>
    <cellStyle name="Note 3 3 3 3 3" xfId="1729"/>
    <cellStyle name="Note 3 3 3 3 3 2" xfId="2330"/>
    <cellStyle name="Note 3 3 3 3 3 2 2" xfId="4806"/>
    <cellStyle name="Note 3 3 3 3 3 2 2 2" xfId="10696"/>
    <cellStyle name="Note 3 3 3 3 3 2 2 2 2" xfId="22635"/>
    <cellStyle name="Note 3 3 3 3 3 2 2 2 3" xfId="31687"/>
    <cellStyle name="Note 3 3 3 3 3 2 2 2 4" xfId="35585"/>
    <cellStyle name="Note 3 3 3 3 3 2 2 3" xfId="16745"/>
    <cellStyle name="Note 3 3 3 3 3 2 2 4" xfId="27107"/>
    <cellStyle name="Note 3 3 3 3 3 2 2 5" xfId="30730"/>
    <cellStyle name="Note 3 3 3 3 3 2 3" xfId="5910"/>
    <cellStyle name="Note 3 3 3 3 3 2 3 2" xfId="11800"/>
    <cellStyle name="Note 3 3 3 3 3 2 3 2 2" xfId="23739"/>
    <cellStyle name="Note 3 3 3 3 3 2 3 2 3" xfId="32791"/>
    <cellStyle name="Note 3 3 3 3 3 2 3 2 4" xfId="36689"/>
    <cellStyle name="Note 3 3 3 3 3 2 3 3" xfId="17849"/>
    <cellStyle name="Note 3 3 3 3 3 2 3 4" xfId="28211"/>
    <cellStyle name="Note 3 3 3 3 3 2 3 5" xfId="33401"/>
    <cellStyle name="Note 3 3 3 3 3 2 4" xfId="8220"/>
    <cellStyle name="Note 3 3 3 3 3 2 4 2" xfId="20159"/>
    <cellStyle name="Note 3 3 3 3 3 2 4 3" xfId="29865"/>
    <cellStyle name="Note 3 3 3 3 3 2 4 4" xfId="34409"/>
    <cellStyle name="Note 3 3 3 3 3 2 5" xfId="14269"/>
    <cellStyle name="Note 3 3 3 3 3 2 6" xfId="25287"/>
    <cellStyle name="Note 3 3 3 3 3 2 7" xfId="26013"/>
    <cellStyle name="Note 3 3 3 3 3 3" xfId="2577"/>
    <cellStyle name="Note 3 3 3 3 3 3 2" xfId="5053"/>
    <cellStyle name="Note 3 3 3 3 3 3 2 2" xfId="10943"/>
    <cellStyle name="Note 3 3 3 3 3 3 2 2 2" xfId="22882"/>
    <cellStyle name="Note 3 3 3 3 3 3 2 2 3" xfId="31934"/>
    <cellStyle name="Note 3 3 3 3 3 3 2 2 4" xfId="35832"/>
    <cellStyle name="Note 3 3 3 3 3 3 2 3" xfId="16992"/>
    <cellStyle name="Note 3 3 3 3 3 3 2 4" xfId="27354"/>
    <cellStyle name="Note 3 3 3 3 3 3 2 5" xfId="28678"/>
    <cellStyle name="Note 3 3 3 3 3 3 3" xfId="6157"/>
    <cellStyle name="Note 3 3 3 3 3 3 3 2" xfId="12047"/>
    <cellStyle name="Note 3 3 3 3 3 3 3 2 2" xfId="23986"/>
    <cellStyle name="Note 3 3 3 3 3 3 3 2 3" xfId="33038"/>
    <cellStyle name="Note 3 3 3 3 3 3 3 2 4" xfId="36936"/>
    <cellStyle name="Note 3 3 3 3 3 3 3 3" xfId="18096"/>
    <cellStyle name="Note 3 3 3 3 3 3 3 4" xfId="28458"/>
    <cellStyle name="Note 3 3 3 3 3 3 3 5" xfId="33648"/>
    <cellStyle name="Note 3 3 3 3 3 3 4" xfId="8467"/>
    <cellStyle name="Note 3 3 3 3 3 3 4 2" xfId="20406"/>
    <cellStyle name="Note 3 3 3 3 3 3 4 3" xfId="30112"/>
    <cellStyle name="Note 3 3 3 3 3 3 4 4" xfId="34656"/>
    <cellStyle name="Note 3 3 3 3 3 3 5" xfId="14516"/>
    <cellStyle name="Note 3 3 3 3 3 3 6" xfId="25534"/>
    <cellStyle name="Note 3 3 3 3 3 3 7" xfId="29207"/>
    <cellStyle name="Note 3 3 3 3 3 4" xfId="4205"/>
    <cellStyle name="Note 3 3 3 3 3 4 2" xfId="10095"/>
    <cellStyle name="Note 3 3 3 3 3 4 2 2" xfId="22034"/>
    <cellStyle name="Note 3 3 3 3 3 4 2 3" xfId="31094"/>
    <cellStyle name="Note 3 3 3 3 3 4 2 4" xfId="34992"/>
    <cellStyle name="Note 3 3 3 3 3 4 3" xfId="16144"/>
    <cellStyle name="Note 3 3 3 3 3 4 4" xfId="26514"/>
    <cellStyle name="Note 3 3 3 3 3 4 5" xfId="30814"/>
    <cellStyle name="Note 3 3 3 3 3 5" xfId="5317"/>
    <cellStyle name="Note 3 3 3 3 3 5 2" xfId="11207"/>
    <cellStyle name="Note 3 3 3 3 3 5 2 2" xfId="23146"/>
    <cellStyle name="Note 3 3 3 3 3 5 2 3" xfId="32198"/>
    <cellStyle name="Note 3 3 3 3 3 5 2 4" xfId="36096"/>
    <cellStyle name="Note 3 3 3 3 3 5 3" xfId="17256"/>
    <cellStyle name="Note 3 3 3 3 3 5 4" xfId="27618"/>
    <cellStyle name="Note 3 3 3 3 3 5 5" xfId="30681"/>
    <cellStyle name="Note 3 3 3 3 3 6" xfId="13668"/>
    <cellStyle name="Note 3 3 3 3 4" xfId="2161"/>
    <cellStyle name="Note 3 3 3 3 4 2" xfId="4637"/>
    <cellStyle name="Note 3 3 3 3 4 2 2" xfId="10527"/>
    <cellStyle name="Note 3 3 3 3 4 2 2 2" xfId="22466"/>
    <cellStyle name="Note 3 3 3 3 4 2 2 3" xfId="31518"/>
    <cellStyle name="Note 3 3 3 3 4 2 2 4" xfId="35416"/>
    <cellStyle name="Note 3 3 3 3 4 2 3" xfId="16576"/>
    <cellStyle name="Note 3 3 3 3 4 2 4" xfId="26938"/>
    <cellStyle name="Note 3 3 3 3 4 2 5" xfId="26188"/>
    <cellStyle name="Note 3 3 3 3 4 3" xfId="5741"/>
    <cellStyle name="Note 3 3 3 3 4 3 2" xfId="11631"/>
    <cellStyle name="Note 3 3 3 3 4 3 2 2" xfId="23570"/>
    <cellStyle name="Note 3 3 3 3 4 3 2 3" xfId="32622"/>
    <cellStyle name="Note 3 3 3 3 4 3 2 4" xfId="36520"/>
    <cellStyle name="Note 3 3 3 3 4 3 3" xfId="17680"/>
    <cellStyle name="Note 3 3 3 3 4 3 4" xfId="28042"/>
    <cellStyle name="Note 3 3 3 3 4 3 5" xfId="33232"/>
    <cellStyle name="Note 3 3 3 3 4 4" xfId="8051"/>
    <cellStyle name="Note 3 3 3 3 4 4 2" xfId="19990"/>
    <cellStyle name="Note 3 3 3 3 4 4 3" xfId="29696"/>
    <cellStyle name="Note 3 3 3 3 4 4 4" xfId="34240"/>
    <cellStyle name="Note 3 3 3 3 4 5" xfId="14100"/>
    <cellStyle name="Note 3 3 3 3 4 6" xfId="25118"/>
    <cellStyle name="Note 3 3 3 3 4 7" xfId="24378"/>
    <cellStyle name="Note 3 3 3 3 5" xfId="2387"/>
    <cellStyle name="Note 3 3 3 3 5 2" xfId="4863"/>
    <cellStyle name="Note 3 3 3 3 5 2 2" xfId="10753"/>
    <cellStyle name="Note 3 3 3 3 5 2 2 2" xfId="22692"/>
    <cellStyle name="Note 3 3 3 3 5 2 2 3" xfId="31744"/>
    <cellStyle name="Note 3 3 3 3 5 2 2 4" xfId="35642"/>
    <cellStyle name="Note 3 3 3 3 5 2 3" xfId="16802"/>
    <cellStyle name="Note 3 3 3 3 5 2 4" xfId="27164"/>
    <cellStyle name="Note 3 3 3 3 5 2 5" xfId="24111"/>
    <cellStyle name="Note 3 3 3 3 5 3" xfId="5967"/>
    <cellStyle name="Note 3 3 3 3 5 3 2" xfId="11857"/>
    <cellStyle name="Note 3 3 3 3 5 3 2 2" xfId="23796"/>
    <cellStyle name="Note 3 3 3 3 5 3 2 3" xfId="32848"/>
    <cellStyle name="Note 3 3 3 3 5 3 2 4" xfId="36746"/>
    <cellStyle name="Note 3 3 3 3 5 3 3" xfId="17906"/>
    <cellStyle name="Note 3 3 3 3 5 3 4" xfId="28268"/>
    <cellStyle name="Note 3 3 3 3 5 3 5" xfId="33458"/>
    <cellStyle name="Note 3 3 3 3 5 4" xfId="8277"/>
    <cellStyle name="Note 3 3 3 3 5 4 2" xfId="20216"/>
    <cellStyle name="Note 3 3 3 3 5 4 3" xfId="29922"/>
    <cellStyle name="Note 3 3 3 3 5 4 4" xfId="34466"/>
    <cellStyle name="Note 3 3 3 3 5 5" xfId="14326"/>
    <cellStyle name="Note 3 3 3 3 5 6" xfId="25344"/>
    <cellStyle name="Note 3 3 3 3 5 7" xfId="28507"/>
    <cellStyle name="Note 3 3 3 3 6" xfId="2109"/>
    <cellStyle name="Note 3 3 3 3 6 2" xfId="4585"/>
    <cellStyle name="Note 3 3 3 3 6 2 2" xfId="10475"/>
    <cellStyle name="Note 3 3 3 3 6 2 2 2" xfId="22414"/>
    <cellStyle name="Note 3 3 3 3 6 2 2 3" xfId="31466"/>
    <cellStyle name="Note 3 3 3 3 6 2 2 4" xfId="35364"/>
    <cellStyle name="Note 3 3 3 3 6 2 3" xfId="16524"/>
    <cellStyle name="Note 3 3 3 3 6 2 4" xfId="26886"/>
    <cellStyle name="Note 3 3 3 3 6 2 5" xfId="26194"/>
    <cellStyle name="Note 3 3 3 3 6 3" xfId="5689"/>
    <cellStyle name="Note 3 3 3 3 6 3 2" xfId="11579"/>
    <cellStyle name="Note 3 3 3 3 6 3 2 2" xfId="23518"/>
    <cellStyle name="Note 3 3 3 3 6 3 2 3" xfId="32570"/>
    <cellStyle name="Note 3 3 3 3 6 3 2 4" xfId="36468"/>
    <cellStyle name="Note 3 3 3 3 6 3 3" xfId="17628"/>
    <cellStyle name="Note 3 3 3 3 6 3 4" xfId="27990"/>
    <cellStyle name="Note 3 3 3 3 6 3 5" xfId="33180"/>
    <cellStyle name="Note 3 3 3 3 6 4" xfId="7999"/>
    <cellStyle name="Note 3 3 3 3 6 4 2" xfId="19938"/>
    <cellStyle name="Note 3 3 3 3 6 4 3" xfId="29644"/>
    <cellStyle name="Note 3 3 3 3 6 4 4" xfId="34188"/>
    <cellStyle name="Note 3 3 3 3 6 5" xfId="14048"/>
    <cellStyle name="Note 3 3 3 3 6 6" xfId="25066"/>
    <cellStyle name="Note 3 3 3 3 6 7" xfId="30919"/>
    <cellStyle name="Note 3 3 3 3 7" xfId="2855"/>
    <cellStyle name="Note 3 3 3 3 7 2" xfId="8745"/>
    <cellStyle name="Note 3 3 3 3 7 2 2" xfId="20684"/>
    <cellStyle name="Note 3 3 3 3 7 2 3" xfId="30285"/>
    <cellStyle name="Note 3 3 3 3 7 2 4" xfId="34759"/>
    <cellStyle name="Note 3 3 3 3 7 3" xfId="14794"/>
    <cellStyle name="Note 3 3 3 3 7 4" xfId="25705"/>
    <cellStyle name="Note 3 3 3 3 7 5" xfId="24340"/>
    <cellStyle name="Note 3 3 3 3 8" xfId="6437"/>
    <cellStyle name="Note 3 3 3 3 8 2" xfId="18376"/>
    <cellStyle name="Note 3 3 3 3 8 3" xfId="28631"/>
    <cellStyle name="Note 3 3 3 3 8 4" xfId="33751"/>
    <cellStyle name="Note 3 3 3 4" xfId="635"/>
    <cellStyle name="Note 3 3 3 4 10" xfId="24210"/>
    <cellStyle name="Note 3 3 3 4 11" xfId="24732"/>
    <cellStyle name="Note 3 3 3 4 2" xfId="1731"/>
    <cellStyle name="Note 3 3 3 4 2 2" xfId="2332"/>
    <cellStyle name="Note 3 3 3 4 2 2 2" xfId="4808"/>
    <cellStyle name="Note 3 3 3 4 2 2 2 2" xfId="10698"/>
    <cellStyle name="Note 3 3 3 4 2 2 2 2 2" xfId="22637"/>
    <cellStyle name="Note 3 3 3 4 2 2 2 2 3" xfId="31689"/>
    <cellStyle name="Note 3 3 3 4 2 2 2 2 4" xfId="35587"/>
    <cellStyle name="Note 3 3 3 4 2 2 2 3" xfId="16747"/>
    <cellStyle name="Note 3 3 3 4 2 2 2 4" xfId="27109"/>
    <cellStyle name="Note 3 3 3 4 2 2 2 5" xfId="24500"/>
    <cellStyle name="Note 3 3 3 4 2 2 3" xfId="5912"/>
    <cellStyle name="Note 3 3 3 4 2 2 3 2" xfId="11802"/>
    <cellStyle name="Note 3 3 3 4 2 2 3 2 2" xfId="23741"/>
    <cellStyle name="Note 3 3 3 4 2 2 3 2 3" xfId="32793"/>
    <cellStyle name="Note 3 3 3 4 2 2 3 2 4" xfId="36691"/>
    <cellStyle name="Note 3 3 3 4 2 2 3 3" xfId="17851"/>
    <cellStyle name="Note 3 3 3 4 2 2 3 4" xfId="28213"/>
    <cellStyle name="Note 3 3 3 4 2 2 3 5" xfId="33403"/>
    <cellStyle name="Note 3 3 3 4 2 2 4" xfId="8222"/>
    <cellStyle name="Note 3 3 3 4 2 2 4 2" xfId="20161"/>
    <cellStyle name="Note 3 3 3 4 2 2 4 3" xfId="29867"/>
    <cellStyle name="Note 3 3 3 4 2 2 4 4" xfId="34411"/>
    <cellStyle name="Note 3 3 3 4 2 2 5" xfId="14271"/>
    <cellStyle name="Note 3 3 3 4 2 2 6" xfId="25289"/>
    <cellStyle name="Note 3 3 3 4 2 2 7" xfId="30893"/>
    <cellStyle name="Note 3 3 3 4 2 3" xfId="2579"/>
    <cellStyle name="Note 3 3 3 4 2 3 2" xfId="5055"/>
    <cellStyle name="Note 3 3 3 4 2 3 2 2" xfId="10945"/>
    <cellStyle name="Note 3 3 3 4 2 3 2 2 2" xfId="22884"/>
    <cellStyle name="Note 3 3 3 4 2 3 2 2 3" xfId="31936"/>
    <cellStyle name="Note 3 3 3 4 2 3 2 2 4" xfId="35834"/>
    <cellStyle name="Note 3 3 3 4 2 3 2 3" xfId="16994"/>
    <cellStyle name="Note 3 3 3 4 2 3 2 4" xfId="27356"/>
    <cellStyle name="Note 3 3 3 4 2 3 2 5" xfId="25749"/>
    <cellStyle name="Note 3 3 3 4 2 3 3" xfId="6159"/>
    <cellStyle name="Note 3 3 3 4 2 3 3 2" xfId="12049"/>
    <cellStyle name="Note 3 3 3 4 2 3 3 2 2" xfId="23988"/>
    <cellStyle name="Note 3 3 3 4 2 3 3 2 3" xfId="33040"/>
    <cellStyle name="Note 3 3 3 4 2 3 3 2 4" xfId="36938"/>
    <cellStyle name="Note 3 3 3 4 2 3 3 3" xfId="18098"/>
    <cellStyle name="Note 3 3 3 4 2 3 3 4" xfId="28460"/>
    <cellStyle name="Note 3 3 3 4 2 3 3 5" xfId="33650"/>
    <cellStyle name="Note 3 3 3 4 2 3 4" xfId="8469"/>
    <cellStyle name="Note 3 3 3 4 2 3 4 2" xfId="20408"/>
    <cellStyle name="Note 3 3 3 4 2 3 4 3" xfId="30114"/>
    <cellStyle name="Note 3 3 3 4 2 3 4 4" xfId="34658"/>
    <cellStyle name="Note 3 3 3 4 2 3 5" xfId="14518"/>
    <cellStyle name="Note 3 3 3 4 2 3 6" xfId="25536"/>
    <cellStyle name="Note 3 3 3 4 2 3 7" xfId="26282"/>
    <cellStyle name="Note 3 3 3 4 2 4" xfId="4207"/>
    <cellStyle name="Note 3 3 3 4 2 4 2" xfId="10097"/>
    <cellStyle name="Note 3 3 3 4 2 4 2 2" xfId="22036"/>
    <cellStyle name="Note 3 3 3 4 2 4 2 3" xfId="31096"/>
    <cellStyle name="Note 3 3 3 4 2 4 2 4" xfId="34994"/>
    <cellStyle name="Note 3 3 3 4 2 4 3" xfId="16146"/>
    <cellStyle name="Note 3 3 3 4 2 4 4" xfId="26516"/>
    <cellStyle name="Note 3 3 3 4 2 4 5" xfId="24584"/>
    <cellStyle name="Note 3 3 3 4 2 5" xfId="5319"/>
    <cellStyle name="Note 3 3 3 4 2 5 2" xfId="11209"/>
    <cellStyle name="Note 3 3 3 4 2 5 2 2" xfId="23148"/>
    <cellStyle name="Note 3 3 3 4 2 5 2 3" xfId="32200"/>
    <cellStyle name="Note 3 3 3 4 2 5 2 4" xfId="36098"/>
    <cellStyle name="Note 3 3 3 4 2 5 3" xfId="17258"/>
    <cellStyle name="Note 3 3 3 4 2 5 4" xfId="27620"/>
    <cellStyle name="Note 3 3 3 4 2 5 5" xfId="24451"/>
    <cellStyle name="Note 3 3 3 4 2 6" xfId="13670"/>
    <cellStyle name="Note 3 3 3 4 3" xfId="1927"/>
    <cellStyle name="Note 3 3 3 4 3 2" xfId="4403"/>
    <cellStyle name="Note 3 3 3 4 3 2 2" xfId="10293"/>
    <cellStyle name="Note 3 3 3 4 3 2 2 2" xfId="22232"/>
    <cellStyle name="Note 3 3 3 4 3 2 2 3" xfId="31285"/>
    <cellStyle name="Note 3 3 3 4 3 2 2 4" xfId="35183"/>
    <cellStyle name="Note 3 3 3 4 3 2 3" xfId="16342"/>
    <cellStyle name="Note 3 3 3 4 3 2 4" xfId="26705"/>
    <cellStyle name="Note 3 3 3 4 3 2 5" xfId="24564"/>
    <cellStyle name="Note 3 3 3 4 3 3" xfId="5508"/>
    <cellStyle name="Note 3 3 3 4 3 3 2" xfId="11398"/>
    <cellStyle name="Note 3 3 3 4 3 3 2 2" xfId="23337"/>
    <cellStyle name="Note 3 3 3 4 3 3 2 3" xfId="32389"/>
    <cellStyle name="Note 3 3 3 4 3 3 2 4" xfId="36287"/>
    <cellStyle name="Note 3 3 3 4 3 3 3" xfId="17447"/>
    <cellStyle name="Note 3 3 3 4 3 3 4" xfId="27809"/>
    <cellStyle name="Note 3 3 3 4 3 3 5" xfId="30658"/>
    <cellStyle name="Note 3 3 3 4 3 4" xfId="7817"/>
    <cellStyle name="Note 3 3 3 4 3 4 2" xfId="19756"/>
    <cellStyle name="Note 3 3 3 4 3 4 3" xfId="29463"/>
    <cellStyle name="Note 3 3 3 4 3 4 4" xfId="34007"/>
    <cellStyle name="Note 3 3 3 4 3 5" xfId="13866"/>
    <cellStyle name="Note 3 3 3 4 3 6" xfId="24885"/>
    <cellStyle name="Note 3 3 3 4 3 7" xfId="30320"/>
    <cellStyle name="Note 3 3 3 4 4" xfId="1845"/>
    <cellStyle name="Note 3 3 3 4 4 2" xfId="4321"/>
    <cellStyle name="Note 3 3 3 4 4 2 2" xfId="10211"/>
    <cellStyle name="Note 3 3 3 4 4 2 2 2" xfId="22150"/>
    <cellStyle name="Note 3 3 3 4 4 2 2 3" xfId="31203"/>
    <cellStyle name="Note 3 3 3 4 4 2 2 4" xfId="35101"/>
    <cellStyle name="Note 3 3 3 4 4 2 3" xfId="16260"/>
    <cellStyle name="Note 3 3 3 4 4 2 4" xfId="26623"/>
    <cellStyle name="Note 3 3 3 4 4 2 5" xfId="26227"/>
    <cellStyle name="Note 3 3 3 4 4 3" xfId="5426"/>
    <cellStyle name="Note 3 3 3 4 4 3 2" xfId="11316"/>
    <cellStyle name="Note 3 3 3 4 4 3 2 2" xfId="23255"/>
    <cellStyle name="Note 3 3 3 4 4 3 2 3" xfId="32307"/>
    <cellStyle name="Note 3 3 3 4 4 3 2 4" xfId="36205"/>
    <cellStyle name="Note 3 3 3 4 4 3 3" xfId="17365"/>
    <cellStyle name="Note 3 3 3 4 4 3 4" xfId="27727"/>
    <cellStyle name="Note 3 3 3 4 4 3 5" xfId="25901"/>
    <cellStyle name="Note 3 3 3 4 4 4" xfId="7735"/>
    <cellStyle name="Note 3 3 3 4 4 4 2" xfId="19674"/>
    <cellStyle name="Note 3 3 3 4 4 4 3" xfId="29381"/>
    <cellStyle name="Note 3 3 3 4 4 4 4" xfId="33925"/>
    <cellStyle name="Note 3 3 3 4 4 5" xfId="13784"/>
    <cellStyle name="Note 3 3 3 4 4 6" xfId="24803"/>
    <cellStyle name="Note 3 3 3 4 4 7" xfId="24379"/>
    <cellStyle name="Note 3 3 3 4 5" xfId="2379"/>
    <cellStyle name="Note 3 3 3 4 5 2" xfId="4855"/>
    <cellStyle name="Note 3 3 3 4 5 2 2" xfId="10745"/>
    <cellStyle name="Note 3 3 3 4 5 2 2 2" xfId="22684"/>
    <cellStyle name="Note 3 3 3 4 5 2 2 3" xfId="31736"/>
    <cellStyle name="Note 3 3 3 4 5 2 2 4" xfId="35634"/>
    <cellStyle name="Note 3 3 3 4 5 2 3" xfId="16794"/>
    <cellStyle name="Note 3 3 3 4 5 2 4" xfId="27156"/>
    <cellStyle name="Note 3 3 3 4 5 2 5" xfId="28940"/>
    <cellStyle name="Note 3 3 3 4 5 3" xfId="5959"/>
    <cellStyle name="Note 3 3 3 4 5 3 2" xfId="11849"/>
    <cellStyle name="Note 3 3 3 4 5 3 2 2" xfId="23788"/>
    <cellStyle name="Note 3 3 3 4 5 3 2 3" xfId="32840"/>
    <cellStyle name="Note 3 3 3 4 5 3 2 4" xfId="36738"/>
    <cellStyle name="Note 3 3 3 4 5 3 3" xfId="17898"/>
    <cellStyle name="Note 3 3 3 4 5 3 4" xfId="28260"/>
    <cellStyle name="Note 3 3 3 4 5 3 5" xfId="33450"/>
    <cellStyle name="Note 3 3 3 4 5 4" xfId="8269"/>
    <cellStyle name="Note 3 3 3 4 5 4 2" xfId="20208"/>
    <cellStyle name="Note 3 3 3 4 5 4 3" xfId="29914"/>
    <cellStyle name="Note 3 3 3 4 5 4 4" xfId="34458"/>
    <cellStyle name="Note 3 3 3 4 5 5" xfId="14318"/>
    <cellStyle name="Note 3 3 3 4 5 6" xfId="25336"/>
    <cellStyle name="Note 3 3 3 4 5 7" xfId="29234"/>
    <cellStyle name="Note 3 3 3 4 6" xfId="3112"/>
    <cellStyle name="Note 3 3 3 4 6 2" xfId="9002"/>
    <cellStyle name="Note 3 3 3 4 6 2 2" xfId="20941"/>
    <cellStyle name="Note 3 3 3 4 6 2 3" xfId="30445"/>
    <cellStyle name="Note 3 3 3 4 6 2 4" xfId="34790"/>
    <cellStyle name="Note 3 3 3 4 6 3" xfId="15051"/>
    <cellStyle name="Note 3 3 3 4 6 4" xfId="25865"/>
    <cellStyle name="Note 3 3 3 4 6 5" xfId="25777"/>
    <cellStyle name="Note 3 3 3 4 7" xfId="5115"/>
    <cellStyle name="Note 3 3 3 4 7 2" xfId="11005"/>
    <cellStyle name="Note 3 3 3 4 7 2 2" xfId="22944"/>
    <cellStyle name="Note 3 3 3 4 7 2 3" xfId="31996"/>
    <cellStyle name="Note 3 3 3 4 7 2 4" xfId="35894"/>
    <cellStyle name="Note 3 3 3 4 7 3" xfId="17054"/>
    <cellStyle name="Note 3 3 3 4 7 4" xfId="27416"/>
    <cellStyle name="Note 3 3 3 4 7 5" xfId="24249"/>
    <cellStyle name="Note 3 3 3 4 8" xfId="6694"/>
    <cellStyle name="Note 3 3 3 4 8 2" xfId="18633"/>
    <cellStyle name="Note 3 3 3 4 8 3" xfId="28794"/>
    <cellStyle name="Note 3 3 3 4 8 4" xfId="33782"/>
    <cellStyle name="Note 3 3 3 4 9" xfId="12575"/>
    <cellStyle name="Note 3 3 3 5" xfId="954"/>
    <cellStyle name="Note 3 3 3 5 10" xfId="24405"/>
    <cellStyle name="Note 3 3 3 5 11" xfId="29304"/>
    <cellStyle name="Note 3 3 3 5 2" xfId="1732"/>
    <cellStyle name="Note 3 3 3 5 2 2" xfId="2333"/>
    <cellStyle name="Note 3 3 3 5 2 2 2" xfId="4809"/>
    <cellStyle name="Note 3 3 3 5 2 2 2 2" xfId="10699"/>
    <cellStyle name="Note 3 3 3 5 2 2 2 2 2" xfId="22638"/>
    <cellStyle name="Note 3 3 3 5 2 2 2 2 3" xfId="31690"/>
    <cellStyle name="Note 3 3 3 5 2 2 2 2 4" xfId="35588"/>
    <cellStyle name="Note 3 3 3 5 2 2 2 3" xfId="16748"/>
    <cellStyle name="Note 3 3 3 5 2 2 2 4" xfId="27110"/>
    <cellStyle name="Note 3 3 3 5 2 2 2 5" xfId="28755"/>
    <cellStyle name="Note 3 3 3 5 2 2 3" xfId="5913"/>
    <cellStyle name="Note 3 3 3 5 2 2 3 2" xfId="11803"/>
    <cellStyle name="Note 3 3 3 5 2 2 3 2 2" xfId="23742"/>
    <cellStyle name="Note 3 3 3 5 2 2 3 2 3" xfId="32794"/>
    <cellStyle name="Note 3 3 3 5 2 2 3 2 4" xfId="36692"/>
    <cellStyle name="Note 3 3 3 5 2 2 3 3" xfId="17852"/>
    <cellStyle name="Note 3 3 3 5 2 2 3 4" xfId="28214"/>
    <cellStyle name="Note 3 3 3 5 2 2 3 5" xfId="33404"/>
    <cellStyle name="Note 3 3 3 5 2 2 4" xfId="8223"/>
    <cellStyle name="Note 3 3 3 5 2 2 4 2" xfId="20162"/>
    <cellStyle name="Note 3 3 3 5 2 2 4 3" xfId="29868"/>
    <cellStyle name="Note 3 3 3 5 2 2 4 4" xfId="34412"/>
    <cellStyle name="Note 3 3 3 5 2 2 5" xfId="14272"/>
    <cellStyle name="Note 3 3 3 5 2 2 6" xfId="25290"/>
    <cellStyle name="Note 3 3 3 5 2 2 7" xfId="26315"/>
    <cellStyle name="Note 3 3 3 5 2 3" xfId="2580"/>
    <cellStyle name="Note 3 3 3 5 2 3 2" xfId="5056"/>
    <cellStyle name="Note 3 3 3 5 2 3 2 2" xfId="10946"/>
    <cellStyle name="Note 3 3 3 5 2 3 2 2 2" xfId="22885"/>
    <cellStyle name="Note 3 3 3 5 2 3 2 2 3" xfId="31937"/>
    <cellStyle name="Note 3 3 3 5 2 3 2 2 4" xfId="35835"/>
    <cellStyle name="Note 3 3 3 5 2 3 2 3" xfId="16995"/>
    <cellStyle name="Note 3 3 3 5 2 3 2 4" xfId="27357"/>
    <cellStyle name="Note 3 3 3 5 2 3 2 5" xfId="29063"/>
    <cellStyle name="Note 3 3 3 5 2 3 3" xfId="6160"/>
    <cellStyle name="Note 3 3 3 5 2 3 3 2" xfId="12050"/>
    <cellStyle name="Note 3 3 3 5 2 3 3 2 2" xfId="23989"/>
    <cellStyle name="Note 3 3 3 5 2 3 3 2 3" xfId="33041"/>
    <cellStyle name="Note 3 3 3 5 2 3 3 2 4" xfId="36939"/>
    <cellStyle name="Note 3 3 3 5 2 3 3 3" xfId="18099"/>
    <cellStyle name="Note 3 3 3 5 2 3 3 4" xfId="28461"/>
    <cellStyle name="Note 3 3 3 5 2 3 3 5" xfId="33651"/>
    <cellStyle name="Note 3 3 3 5 2 3 4" xfId="8470"/>
    <cellStyle name="Note 3 3 3 5 2 3 4 2" xfId="20409"/>
    <cellStyle name="Note 3 3 3 5 2 3 4 3" xfId="30115"/>
    <cellStyle name="Note 3 3 3 5 2 3 4 4" xfId="34659"/>
    <cellStyle name="Note 3 3 3 5 2 3 5" xfId="14519"/>
    <cellStyle name="Note 3 3 3 5 2 3 6" xfId="25537"/>
    <cellStyle name="Note 3 3 3 5 2 3 7" xfId="24628"/>
    <cellStyle name="Note 3 3 3 5 2 4" xfId="4208"/>
    <cellStyle name="Note 3 3 3 5 2 4 2" xfId="10098"/>
    <cellStyle name="Note 3 3 3 5 2 4 2 2" xfId="22037"/>
    <cellStyle name="Note 3 3 3 5 2 4 2 3" xfId="31097"/>
    <cellStyle name="Note 3 3 3 5 2 4 2 4" xfId="34995"/>
    <cellStyle name="Note 3 3 3 5 2 4 3" xfId="16147"/>
    <cellStyle name="Note 3 3 3 5 2 4 4" xfId="26517"/>
    <cellStyle name="Note 3 3 3 5 2 4 5" xfId="28819"/>
    <cellStyle name="Note 3 3 3 5 2 5" xfId="5320"/>
    <cellStyle name="Note 3 3 3 5 2 5 2" xfId="11210"/>
    <cellStyle name="Note 3 3 3 5 2 5 2 2" xfId="23149"/>
    <cellStyle name="Note 3 3 3 5 2 5 2 3" xfId="32201"/>
    <cellStyle name="Note 3 3 3 5 2 5 2 4" xfId="36099"/>
    <cellStyle name="Note 3 3 3 5 2 5 3" xfId="17259"/>
    <cellStyle name="Note 3 3 3 5 2 5 4" xfId="27621"/>
    <cellStyle name="Note 3 3 3 5 2 5 5" xfId="24371"/>
    <cellStyle name="Note 3 3 3 5 2 6" xfId="13671"/>
    <cellStyle name="Note 3 3 3 5 3" xfId="2046"/>
    <cellStyle name="Note 3 3 3 5 3 2" xfId="4522"/>
    <cellStyle name="Note 3 3 3 5 3 2 2" xfId="10412"/>
    <cellStyle name="Note 3 3 3 5 3 2 2 2" xfId="22351"/>
    <cellStyle name="Note 3 3 3 5 3 2 2 3" xfId="31404"/>
    <cellStyle name="Note 3 3 3 5 3 2 2 4" xfId="35302"/>
    <cellStyle name="Note 3 3 3 5 3 2 3" xfId="16461"/>
    <cellStyle name="Note 3 3 3 5 3 2 4" xfId="26824"/>
    <cellStyle name="Note 3 3 3 5 3 2 5" xfId="26199"/>
    <cellStyle name="Note 3 3 3 5 3 3" xfId="5627"/>
    <cellStyle name="Note 3 3 3 5 3 3 2" xfId="11517"/>
    <cellStyle name="Note 3 3 3 5 3 3 2 2" xfId="23456"/>
    <cellStyle name="Note 3 3 3 5 3 3 2 3" xfId="32508"/>
    <cellStyle name="Note 3 3 3 5 3 3 2 4" xfId="36406"/>
    <cellStyle name="Note 3 3 3 5 3 3 3" xfId="17566"/>
    <cellStyle name="Note 3 3 3 5 3 3 4" xfId="27928"/>
    <cellStyle name="Note 3 3 3 5 3 3 5" xfId="33118"/>
    <cellStyle name="Note 3 3 3 5 3 4" xfId="7936"/>
    <cellStyle name="Note 3 3 3 5 3 4 2" xfId="19875"/>
    <cellStyle name="Note 3 3 3 5 3 4 3" xfId="29582"/>
    <cellStyle name="Note 3 3 3 5 3 4 4" xfId="34126"/>
    <cellStyle name="Note 3 3 3 5 3 5" xfId="13985"/>
    <cellStyle name="Note 3 3 3 5 3 6" xfId="25004"/>
    <cellStyle name="Note 3 3 3 5 3 7" xfId="25989"/>
    <cellStyle name="Note 3 3 3 5 4" xfId="1849"/>
    <cellStyle name="Note 3 3 3 5 4 2" xfId="4325"/>
    <cellStyle name="Note 3 3 3 5 4 2 2" xfId="10215"/>
    <cellStyle name="Note 3 3 3 5 4 2 2 2" xfId="22154"/>
    <cellStyle name="Note 3 3 3 5 4 2 2 3" xfId="31207"/>
    <cellStyle name="Note 3 3 3 5 4 2 2 4" xfId="35105"/>
    <cellStyle name="Note 3 3 3 5 4 2 3" xfId="16264"/>
    <cellStyle name="Note 3 3 3 5 4 2 4" xfId="26627"/>
    <cellStyle name="Note 3 3 3 5 4 2 5" xfId="12296"/>
    <cellStyle name="Note 3 3 3 5 4 3" xfId="5430"/>
    <cellStyle name="Note 3 3 3 5 4 3 2" xfId="11320"/>
    <cellStyle name="Note 3 3 3 5 4 3 2 2" xfId="23259"/>
    <cellStyle name="Note 3 3 3 5 4 3 2 3" xfId="32311"/>
    <cellStyle name="Note 3 3 3 5 4 3 2 4" xfId="36209"/>
    <cellStyle name="Note 3 3 3 5 4 3 3" xfId="17369"/>
    <cellStyle name="Note 3 3 3 5 4 3 4" xfId="27731"/>
    <cellStyle name="Note 3 3 3 5 4 3 5" xfId="24438"/>
    <cellStyle name="Note 3 3 3 5 4 4" xfId="7739"/>
    <cellStyle name="Note 3 3 3 5 4 4 2" xfId="19678"/>
    <cellStyle name="Note 3 3 3 5 4 4 3" xfId="29385"/>
    <cellStyle name="Note 3 3 3 5 4 4 4" xfId="33929"/>
    <cellStyle name="Note 3 3 3 5 4 5" xfId="13788"/>
    <cellStyle name="Note 3 3 3 5 4 6" xfId="24807"/>
    <cellStyle name="Note 3 3 3 5 4 7" xfId="25782"/>
    <cellStyle name="Note 3 3 3 5 5" xfId="2111"/>
    <cellStyle name="Note 3 3 3 5 5 2" xfId="4587"/>
    <cellStyle name="Note 3 3 3 5 5 2 2" xfId="10477"/>
    <cellStyle name="Note 3 3 3 5 5 2 2 2" xfId="22416"/>
    <cellStyle name="Note 3 3 3 5 5 2 2 3" xfId="31468"/>
    <cellStyle name="Note 3 3 3 5 5 2 2 4" xfId="35366"/>
    <cellStyle name="Note 3 3 3 5 5 2 3" xfId="16526"/>
    <cellStyle name="Note 3 3 3 5 5 2 4" xfId="26888"/>
    <cellStyle name="Note 3 3 3 5 5 2 5" xfId="28843"/>
    <cellStyle name="Note 3 3 3 5 5 3" xfId="5691"/>
    <cellStyle name="Note 3 3 3 5 5 3 2" xfId="11581"/>
    <cellStyle name="Note 3 3 3 5 5 3 2 2" xfId="23520"/>
    <cellStyle name="Note 3 3 3 5 5 3 2 3" xfId="32572"/>
    <cellStyle name="Note 3 3 3 5 5 3 2 4" xfId="36470"/>
    <cellStyle name="Note 3 3 3 5 5 3 3" xfId="17630"/>
    <cellStyle name="Note 3 3 3 5 5 3 4" xfId="27992"/>
    <cellStyle name="Note 3 3 3 5 5 3 5" xfId="33182"/>
    <cellStyle name="Note 3 3 3 5 5 4" xfId="8001"/>
    <cellStyle name="Note 3 3 3 5 5 4 2" xfId="19940"/>
    <cellStyle name="Note 3 3 3 5 5 4 3" xfId="29646"/>
    <cellStyle name="Note 3 3 3 5 5 4 4" xfId="34190"/>
    <cellStyle name="Note 3 3 3 5 5 5" xfId="14050"/>
    <cellStyle name="Note 3 3 3 5 5 6" xfId="25068"/>
    <cellStyle name="Note 3 3 3 5 5 7" xfId="24687"/>
    <cellStyle name="Note 3 3 3 5 6" xfId="3431"/>
    <cellStyle name="Note 3 3 3 5 6 2" xfId="9321"/>
    <cellStyle name="Note 3 3 3 5 6 2 2" xfId="21260"/>
    <cellStyle name="Note 3 3 3 5 6 2 3" xfId="30635"/>
    <cellStyle name="Note 3 3 3 5 6 2 4" xfId="34855"/>
    <cellStyle name="Note 3 3 3 5 6 3" xfId="15370"/>
    <cellStyle name="Note 3 3 3 5 6 4" xfId="26058"/>
    <cellStyle name="Note 3 3 3 5 6 5" xfId="26255"/>
    <cellStyle name="Note 3 3 3 5 7" xfId="5180"/>
    <cellStyle name="Note 3 3 3 5 7 2" xfId="11070"/>
    <cellStyle name="Note 3 3 3 5 7 2 2" xfId="23009"/>
    <cellStyle name="Note 3 3 3 5 7 2 3" xfId="32061"/>
    <cellStyle name="Note 3 3 3 5 7 2 4" xfId="35959"/>
    <cellStyle name="Note 3 3 3 5 7 3" xfId="17119"/>
    <cellStyle name="Note 3 3 3 5 7 4" xfId="27481"/>
    <cellStyle name="Note 3 3 3 5 7 5" xfId="12108"/>
    <cellStyle name="Note 3 3 3 5 8" xfId="7013"/>
    <cellStyle name="Note 3 3 3 5 8 2" xfId="18952"/>
    <cellStyle name="Note 3 3 3 5 8 3" xfId="28986"/>
    <cellStyle name="Note 3 3 3 5 8 4" xfId="33847"/>
    <cellStyle name="Note 3 3 3 5 9" xfId="12894"/>
    <cellStyle name="Note 3 3 3 6" xfId="1726"/>
    <cellStyle name="Note 3 3 3 6 2" xfId="2327"/>
    <cellStyle name="Note 3 3 3 6 2 2" xfId="4803"/>
    <cellStyle name="Note 3 3 3 6 2 2 2" xfId="10693"/>
    <cellStyle name="Note 3 3 3 6 2 2 2 2" xfId="22632"/>
    <cellStyle name="Note 3 3 3 6 2 2 2 3" xfId="31684"/>
    <cellStyle name="Note 3 3 3 6 2 2 2 4" xfId="35582"/>
    <cellStyle name="Note 3 3 3 6 2 2 3" xfId="16742"/>
    <cellStyle name="Note 3 3 3 6 2 2 4" xfId="27104"/>
    <cellStyle name="Note 3 3 3 6 2 2 5" xfId="30167"/>
    <cellStyle name="Note 3 3 3 6 2 3" xfId="5907"/>
    <cellStyle name="Note 3 3 3 6 2 3 2" xfId="11797"/>
    <cellStyle name="Note 3 3 3 6 2 3 2 2" xfId="23736"/>
    <cellStyle name="Note 3 3 3 6 2 3 2 3" xfId="32788"/>
    <cellStyle name="Note 3 3 3 6 2 3 2 4" xfId="36686"/>
    <cellStyle name="Note 3 3 3 6 2 3 3" xfId="17846"/>
    <cellStyle name="Note 3 3 3 6 2 3 4" xfId="28208"/>
    <cellStyle name="Note 3 3 3 6 2 3 5" xfId="33398"/>
    <cellStyle name="Note 3 3 3 6 2 4" xfId="8217"/>
    <cellStyle name="Note 3 3 3 6 2 4 2" xfId="20156"/>
    <cellStyle name="Note 3 3 3 6 2 4 3" xfId="29862"/>
    <cellStyle name="Note 3 3 3 6 2 4 4" xfId="34406"/>
    <cellStyle name="Note 3 3 3 6 2 5" xfId="14266"/>
    <cellStyle name="Note 3 3 3 6 2 6" xfId="25284"/>
    <cellStyle name="Note 3 3 3 6 2 7" xfId="24660"/>
    <cellStyle name="Note 3 3 3 6 3" xfId="2574"/>
    <cellStyle name="Note 3 3 3 6 3 2" xfId="5050"/>
    <cellStyle name="Note 3 3 3 6 3 2 2" xfId="10940"/>
    <cellStyle name="Note 3 3 3 6 3 2 2 2" xfId="22879"/>
    <cellStyle name="Note 3 3 3 6 3 2 2 3" xfId="31931"/>
    <cellStyle name="Note 3 3 3 6 3 2 2 4" xfId="35829"/>
    <cellStyle name="Note 3 3 3 6 3 2 3" xfId="16989"/>
    <cellStyle name="Note 3 3 3 6 3 2 4" xfId="27351"/>
    <cellStyle name="Note 3 3 3 6 3 2 5" xfId="26137"/>
    <cellStyle name="Note 3 3 3 6 3 3" xfId="6154"/>
    <cellStyle name="Note 3 3 3 6 3 3 2" xfId="12044"/>
    <cellStyle name="Note 3 3 3 6 3 3 2 2" xfId="23983"/>
    <cellStyle name="Note 3 3 3 6 3 3 2 3" xfId="33035"/>
    <cellStyle name="Note 3 3 3 6 3 3 2 4" xfId="36933"/>
    <cellStyle name="Note 3 3 3 6 3 3 3" xfId="18093"/>
    <cellStyle name="Note 3 3 3 6 3 3 4" xfId="28455"/>
    <cellStyle name="Note 3 3 3 6 3 3 5" xfId="33645"/>
    <cellStyle name="Note 3 3 3 6 3 4" xfId="8464"/>
    <cellStyle name="Note 3 3 3 6 3 4 2" xfId="20403"/>
    <cellStyle name="Note 3 3 3 6 3 4 3" xfId="30109"/>
    <cellStyle name="Note 3 3 3 6 3 4 4" xfId="34653"/>
    <cellStyle name="Note 3 3 3 6 3 5" xfId="14513"/>
    <cellStyle name="Note 3 3 3 6 3 6" xfId="25531"/>
    <cellStyle name="Note 3 3 3 6 3 7" xfId="28591"/>
    <cellStyle name="Note 3 3 3 6 4" xfId="4202"/>
    <cellStyle name="Note 3 3 3 6 4 2" xfId="10092"/>
    <cellStyle name="Note 3 3 3 6 4 2 2" xfId="22031"/>
    <cellStyle name="Note 3 3 3 6 4 2 3" xfId="31091"/>
    <cellStyle name="Note 3 3 3 6 4 2 4" xfId="34989"/>
    <cellStyle name="Note 3 3 3 6 4 3" xfId="16141"/>
    <cellStyle name="Note 3 3 3 6 4 4" xfId="26511"/>
    <cellStyle name="Note 3 3 3 6 4 5" xfId="30229"/>
    <cellStyle name="Note 3 3 3 6 5" xfId="5314"/>
    <cellStyle name="Note 3 3 3 6 5 2" xfId="11204"/>
    <cellStyle name="Note 3 3 3 6 5 2 2" xfId="23143"/>
    <cellStyle name="Note 3 3 3 6 5 2 3" xfId="32195"/>
    <cellStyle name="Note 3 3 3 6 5 2 4" xfId="36093"/>
    <cellStyle name="Note 3 3 3 6 5 3" xfId="17253"/>
    <cellStyle name="Note 3 3 3 6 5 4" xfId="27615"/>
    <cellStyle name="Note 3 3 3 6 5 5" xfId="30603"/>
    <cellStyle name="Note 3 3 3 6 6" xfId="13665"/>
    <cellStyle name="Note 3 3 3 7" xfId="1950"/>
    <cellStyle name="Note 3 3 3 7 2" xfId="4426"/>
    <cellStyle name="Note 3 3 3 7 2 2" xfId="10316"/>
    <cellStyle name="Note 3 3 3 7 2 2 2" xfId="22255"/>
    <cellStyle name="Note 3 3 3 7 2 2 3" xfId="31308"/>
    <cellStyle name="Note 3 3 3 7 2 2 4" xfId="35206"/>
    <cellStyle name="Note 3 3 3 7 2 3" xfId="16365"/>
    <cellStyle name="Note 3 3 3 7 2 4" xfId="26728"/>
    <cellStyle name="Note 3 3 3 7 2 5" xfId="26213"/>
    <cellStyle name="Note 3 3 3 7 3" xfId="5531"/>
    <cellStyle name="Note 3 3 3 7 3 2" xfId="11421"/>
    <cellStyle name="Note 3 3 3 7 3 2 2" xfId="23360"/>
    <cellStyle name="Note 3 3 3 7 3 2 3" xfId="32412"/>
    <cellStyle name="Note 3 3 3 7 3 2 4" xfId="36310"/>
    <cellStyle name="Note 3 3 3 7 3 3" xfId="17470"/>
    <cellStyle name="Note 3 3 3 7 3 4" xfId="27832"/>
    <cellStyle name="Note 3 3 3 7 3 5" xfId="29005"/>
    <cellStyle name="Note 3 3 3 7 4" xfId="7840"/>
    <cellStyle name="Note 3 3 3 7 4 2" xfId="19779"/>
    <cellStyle name="Note 3 3 3 7 4 3" xfId="29486"/>
    <cellStyle name="Note 3 3 3 7 4 4" xfId="34030"/>
    <cellStyle name="Note 3 3 3 7 5" xfId="13889"/>
    <cellStyle name="Note 3 3 3 7 6" xfId="24908"/>
    <cellStyle name="Note 3 3 3 7 7" xfId="30489"/>
    <cellStyle name="Note 3 3 3 8" xfId="2133"/>
    <cellStyle name="Note 3 3 3 8 2" xfId="4609"/>
    <cellStyle name="Note 3 3 3 8 2 2" xfId="10499"/>
    <cellStyle name="Note 3 3 3 8 2 2 2" xfId="22438"/>
    <cellStyle name="Note 3 3 3 8 2 2 3" xfId="31490"/>
    <cellStyle name="Note 3 3 3 8 2 2 4" xfId="35388"/>
    <cellStyle name="Note 3 3 3 8 2 3" xfId="16548"/>
    <cellStyle name="Note 3 3 3 8 2 4" xfId="26910"/>
    <cellStyle name="Note 3 3 3 8 2 5" xfId="28647"/>
    <cellStyle name="Note 3 3 3 8 3" xfId="5713"/>
    <cellStyle name="Note 3 3 3 8 3 2" xfId="11603"/>
    <cellStyle name="Note 3 3 3 8 3 2 2" xfId="23542"/>
    <cellStyle name="Note 3 3 3 8 3 2 3" xfId="32594"/>
    <cellStyle name="Note 3 3 3 8 3 2 4" xfId="36492"/>
    <cellStyle name="Note 3 3 3 8 3 3" xfId="17652"/>
    <cellStyle name="Note 3 3 3 8 3 4" xfId="28014"/>
    <cellStyle name="Note 3 3 3 8 3 5" xfId="33204"/>
    <cellStyle name="Note 3 3 3 8 4" xfId="8023"/>
    <cellStyle name="Note 3 3 3 8 4 2" xfId="19962"/>
    <cellStyle name="Note 3 3 3 8 4 3" xfId="29668"/>
    <cellStyle name="Note 3 3 3 8 4 4" xfId="34212"/>
    <cellStyle name="Note 3 3 3 8 5" xfId="14072"/>
    <cellStyle name="Note 3 3 3 8 6" xfId="25090"/>
    <cellStyle name="Note 3 3 3 8 7" xfId="25795"/>
    <cellStyle name="Note 3 3 3 9" xfId="2445"/>
    <cellStyle name="Note 3 3 3 9 2" xfId="4921"/>
    <cellStyle name="Note 3 3 3 9 2 2" xfId="10811"/>
    <cellStyle name="Note 3 3 3 9 2 2 2" xfId="22750"/>
    <cellStyle name="Note 3 3 3 9 2 2 3" xfId="31802"/>
    <cellStyle name="Note 3 3 3 9 2 2 4" xfId="35700"/>
    <cellStyle name="Note 3 3 3 9 2 3" xfId="16860"/>
    <cellStyle name="Note 3 3 3 9 2 4" xfId="27222"/>
    <cellStyle name="Note 3 3 3 9 2 5" xfId="30729"/>
    <cellStyle name="Note 3 3 3 9 3" xfId="6025"/>
    <cellStyle name="Note 3 3 3 9 3 2" xfId="11915"/>
    <cellStyle name="Note 3 3 3 9 3 2 2" xfId="23854"/>
    <cellStyle name="Note 3 3 3 9 3 2 3" xfId="32906"/>
    <cellStyle name="Note 3 3 3 9 3 2 4" xfId="36804"/>
    <cellStyle name="Note 3 3 3 9 3 3" xfId="17964"/>
    <cellStyle name="Note 3 3 3 9 3 4" xfId="28326"/>
    <cellStyle name="Note 3 3 3 9 3 5" xfId="33516"/>
    <cellStyle name="Note 3 3 3 9 4" xfId="8335"/>
    <cellStyle name="Note 3 3 3 9 4 2" xfId="20274"/>
    <cellStyle name="Note 3 3 3 9 4 3" xfId="29980"/>
    <cellStyle name="Note 3 3 3 9 4 4" xfId="34524"/>
    <cellStyle name="Note 3 3 3 9 5" xfId="14384"/>
    <cellStyle name="Note 3 3 3 9 6" xfId="25402"/>
    <cellStyle name="Note 3 3 3 9 7" xfId="24392"/>
    <cellStyle name="Note 3 3 4" xfId="176"/>
    <cellStyle name="Note 3 3 4 10" xfId="2726"/>
    <cellStyle name="Note 3 3 4 10 2" xfId="8616"/>
    <cellStyle name="Note 3 3 4 10 2 2" xfId="20555"/>
    <cellStyle name="Note 3 3 4 10 2 3" xfId="30215"/>
    <cellStyle name="Note 3 3 4 10 2 4" xfId="34722"/>
    <cellStyle name="Note 3 3 4 10 3" xfId="14665"/>
    <cellStyle name="Note 3 3 4 10 4" xfId="25635"/>
    <cellStyle name="Note 3 3 4 10 5" xfId="24620"/>
    <cellStyle name="Note 3 3 4 11" xfId="6308"/>
    <cellStyle name="Note 3 3 4 11 2" xfId="18247"/>
    <cellStyle name="Note 3 3 4 11 3" xfId="28561"/>
    <cellStyle name="Note 3 3 4 11 4" xfId="33714"/>
    <cellStyle name="Note 3 3 4 2" xfId="290"/>
    <cellStyle name="Note 3 3 4 2 2" xfId="766"/>
    <cellStyle name="Note 3 3 4 2 2 10" xfId="24280"/>
    <cellStyle name="Note 3 3 4 2 2 11" xfId="29310"/>
    <cellStyle name="Note 3 3 4 2 2 2" xfId="1735"/>
    <cellStyle name="Note 3 3 4 2 2 2 2" xfId="2336"/>
    <cellStyle name="Note 3 3 4 2 2 2 2 2" xfId="4812"/>
    <cellStyle name="Note 3 3 4 2 2 2 2 2 2" xfId="10702"/>
    <cellStyle name="Note 3 3 4 2 2 2 2 2 2 2" xfId="22641"/>
    <cellStyle name="Note 3 3 4 2 2 2 2 2 2 3" xfId="31693"/>
    <cellStyle name="Note 3 3 4 2 2 2 2 2 2 4" xfId="35591"/>
    <cellStyle name="Note 3 3 4 2 2 2 2 2 3" xfId="16751"/>
    <cellStyle name="Note 3 3 4 2 2 2 2 2 4" xfId="27113"/>
    <cellStyle name="Note 3 3 4 2 2 2 2 2 5" xfId="29094"/>
    <cellStyle name="Note 3 3 4 2 2 2 2 3" xfId="5916"/>
    <cellStyle name="Note 3 3 4 2 2 2 2 3 2" xfId="11806"/>
    <cellStyle name="Note 3 3 4 2 2 2 2 3 2 2" xfId="23745"/>
    <cellStyle name="Note 3 3 4 2 2 2 2 3 2 3" xfId="32797"/>
    <cellStyle name="Note 3 3 4 2 2 2 2 3 2 4" xfId="36695"/>
    <cellStyle name="Note 3 3 4 2 2 2 2 3 3" xfId="17855"/>
    <cellStyle name="Note 3 3 4 2 2 2 2 3 4" xfId="28217"/>
    <cellStyle name="Note 3 3 4 2 2 2 2 3 5" xfId="33407"/>
    <cellStyle name="Note 3 3 4 2 2 2 2 4" xfId="8226"/>
    <cellStyle name="Note 3 3 4 2 2 2 2 4 2" xfId="20165"/>
    <cellStyle name="Note 3 3 4 2 2 2 2 4 3" xfId="29871"/>
    <cellStyle name="Note 3 3 4 2 2 2 2 4 4" xfId="34415"/>
    <cellStyle name="Note 3 3 4 2 2 2 2 5" xfId="14275"/>
    <cellStyle name="Note 3 3 4 2 2 2 2 6" xfId="25293"/>
    <cellStyle name="Note 3 3 4 2 2 2 2 7" xfId="24114"/>
    <cellStyle name="Note 3 3 4 2 2 2 3" xfId="2583"/>
    <cellStyle name="Note 3 3 4 2 2 2 3 2" xfId="5059"/>
    <cellStyle name="Note 3 3 4 2 2 2 3 2 2" xfId="10949"/>
    <cellStyle name="Note 3 3 4 2 2 2 3 2 2 2" xfId="22888"/>
    <cellStyle name="Note 3 3 4 2 2 2 3 2 2 3" xfId="31940"/>
    <cellStyle name="Note 3 3 4 2 2 2 3 2 2 4" xfId="35838"/>
    <cellStyle name="Note 3 3 4 2 2 2 3 2 3" xfId="16998"/>
    <cellStyle name="Note 3 3 4 2 2 2 3 2 4" xfId="27360"/>
    <cellStyle name="Note 3 3 4 2 2 2 3 2 5" xfId="24482"/>
    <cellStyle name="Note 3 3 4 2 2 2 3 3" xfId="6163"/>
    <cellStyle name="Note 3 3 4 2 2 2 3 3 2" xfId="12053"/>
    <cellStyle name="Note 3 3 4 2 2 2 3 3 2 2" xfId="23992"/>
    <cellStyle name="Note 3 3 4 2 2 2 3 3 2 3" xfId="33044"/>
    <cellStyle name="Note 3 3 4 2 2 2 3 3 2 4" xfId="36942"/>
    <cellStyle name="Note 3 3 4 2 2 2 3 3 3" xfId="18102"/>
    <cellStyle name="Note 3 3 4 2 2 2 3 3 4" xfId="28464"/>
    <cellStyle name="Note 3 3 4 2 2 2 3 3 5" xfId="33654"/>
    <cellStyle name="Note 3 3 4 2 2 2 3 4" xfId="8473"/>
    <cellStyle name="Note 3 3 4 2 2 2 3 4 2" xfId="20412"/>
    <cellStyle name="Note 3 3 4 2 2 2 3 4 3" xfId="30118"/>
    <cellStyle name="Note 3 3 4 2 2 2 3 4 4" xfId="34662"/>
    <cellStyle name="Note 3 3 4 2 2 2 3 5" xfId="14522"/>
    <cellStyle name="Note 3 3 4 2 2 2 3 6" xfId="25540"/>
    <cellStyle name="Note 3 3 4 2 2 2 3 7" xfId="25906"/>
    <cellStyle name="Note 3 3 4 2 2 2 4" xfId="4211"/>
    <cellStyle name="Note 3 3 4 2 2 2 4 2" xfId="10101"/>
    <cellStyle name="Note 3 3 4 2 2 2 4 2 2" xfId="22040"/>
    <cellStyle name="Note 3 3 4 2 2 2 4 2 3" xfId="31100"/>
    <cellStyle name="Note 3 3 4 2 2 2 4 2 4" xfId="34998"/>
    <cellStyle name="Note 3 3 4 2 2 2 4 3" xfId="16150"/>
    <cellStyle name="Note 3 3 4 2 2 2 4 4" xfId="26520"/>
    <cellStyle name="Note 3 3 4 2 2 2 4 5" xfId="29168"/>
    <cellStyle name="Note 3 3 4 2 2 2 5" xfId="5323"/>
    <cellStyle name="Note 3 3 4 2 2 2 5 2" xfId="11213"/>
    <cellStyle name="Note 3 3 4 2 2 2 5 2 2" xfId="23152"/>
    <cellStyle name="Note 3 3 4 2 2 2 5 2 3" xfId="32204"/>
    <cellStyle name="Note 3 3 4 2 2 2 5 2 4" xfId="36102"/>
    <cellStyle name="Note 3 3 4 2 2 2 5 3" xfId="17262"/>
    <cellStyle name="Note 3 3 4 2 2 2 5 4" xfId="27624"/>
    <cellStyle name="Note 3 3 4 2 2 2 5 5" xfId="30354"/>
    <cellStyle name="Note 3 3 4 2 2 2 6" xfId="13674"/>
    <cellStyle name="Note 3 3 4 2 2 3" xfId="1986"/>
    <cellStyle name="Note 3 3 4 2 2 3 2" xfId="4462"/>
    <cellStyle name="Note 3 3 4 2 2 3 2 2" xfId="10352"/>
    <cellStyle name="Note 3 3 4 2 2 3 2 2 2" xfId="22291"/>
    <cellStyle name="Note 3 3 4 2 2 3 2 2 3" xfId="31344"/>
    <cellStyle name="Note 3 3 4 2 2 3 2 2 4" xfId="35242"/>
    <cellStyle name="Note 3 3 4 2 2 3 2 3" xfId="16401"/>
    <cellStyle name="Note 3 3 4 2 2 3 2 4" xfId="26764"/>
    <cellStyle name="Note 3 3 4 2 2 3 2 5" xfId="25978"/>
    <cellStyle name="Note 3 3 4 2 2 3 3" xfId="5567"/>
    <cellStyle name="Note 3 3 4 2 2 3 3 2" xfId="11457"/>
    <cellStyle name="Note 3 3 4 2 2 3 3 2 2" xfId="23396"/>
    <cellStyle name="Note 3 3 4 2 2 3 3 2 3" xfId="32448"/>
    <cellStyle name="Note 3 3 4 2 2 3 3 2 4" xfId="36346"/>
    <cellStyle name="Note 3 3 4 2 2 3 3 3" xfId="17506"/>
    <cellStyle name="Note 3 3 4 2 2 3 3 4" xfId="27868"/>
    <cellStyle name="Note 3 3 4 2 2 3 3 5" xfId="29001"/>
    <cellStyle name="Note 3 3 4 2 2 3 4" xfId="7876"/>
    <cellStyle name="Note 3 3 4 2 2 3 4 2" xfId="19815"/>
    <cellStyle name="Note 3 3 4 2 2 3 4 3" xfId="29522"/>
    <cellStyle name="Note 3 3 4 2 2 3 4 4" xfId="34066"/>
    <cellStyle name="Note 3 3 4 2 2 3 5" xfId="13925"/>
    <cellStyle name="Note 3 3 4 2 2 3 6" xfId="24944"/>
    <cellStyle name="Note 3 3 4 2 2 3 7" xfId="26356"/>
    <cellStyle name="Note 3 3 4 2 2 4" xfId="1894"/>
    <cellStyle name="Note 3 3 4 2 2 4 2" xfId="4370"/>
    <cellStyle name="Note 3 3 4 2 2 4 2 2" xfId="10260"/>
    <cellStyle name="Note 3 3 4 2 2 4 2 2 2" xfId="22199"/>
    <cellStyle name="Note 3 3 4 2 2 4 2 2 3" xfId="31252"/>
    <cellStyle name="Note 3 3 4 2 2 4 2 2 4" xfId="35150"/>
    <cellStyle name="Note 3 3 4 2 2 4 2 3" xfId="16309"/>
    <cellStyle name="Note 3 3 4 2 2 4 2 4" xfId="26672"/>
    <cellStyle name="Note 3 3 4 2 2 4 2 5" xfId="26221"/>
    <cellStyle name="Note 3 3 4 2 2 4 3" xfId="5475"/>
    <cellStyle name="Note 3 3 4 2 2 4 3 2" xfId="11365"/>
    <cellStyle name="Note 3 3 4 2 2 4 3 2 2" xfId="23304"/>
    <cellStyle name="Note 3 3 4 2 2 4 3 2 3" xfId="32356"/>
    <cellStyle name="Note 3 3 4 2 2 4 3 2 4" xfId="36254"/>
    <cellStyle name="Note 3 3 4 2 2 4 3 3" xfId="17414"/>
    <cellStyle name="Note 3 3 4 2 2 4 3 4" xfId="27776"/>
    <cellStyle name="Note 3 3 4 2 2 4 3 5" xfId="29013"/>
    <cellStyle name="Note 3 3 4 2 2 4 4" xfId="7784"/>
    <cellStyle name="Note 3 3 4 2 2 4 4 2" xfId="19723"/>
    <cellStyle name="Note 3 3 4 2 2 4 4 3" xfId="29430"/>
    <cellStyle name="Note 3 3 4 2 2 4 4 4" xfId="33974"/>
    <cellStyle name="Note 3 3 4 2 2 4 5" xfId="13833"/>
    <cellStyle name="Note 3 3 4 2 2 4 6" xfId="24852"/>
    <cellStyle name="Note 3 3 4 2 2 4 7" xfId="28684"/>
    <cellStyle name="Note 3 3 4 2 2 5" xfId="2082"/>
    <cellStyle name="Note 3 3 4 2 2 5 2" xfId="4558"/>
    <cellStyle name="Note 3 3 4 2 2 5 2 2" xfId="10448"/>
    <cellStyle name="Note 3 3 4 2 2 5 2 2 2" xfId="22387"/>
    <cellStyle name="Note 3 3 4 2 2 5 2 2 3" xfId="31439"/>
    <cellStyle name="Note 3 3 4 2 2 5 2 2 4" xfId="35337"/>
    <cellStyle name="Note 3 3 4 2 2 5 2 3" xfId="16497"/>
    <cellStyle name="Note 3 3 4 2 2 5 2 4" xfId="26859"/>
    <cellStyle name="Note 3 3 4 2 2 5 2 5" xfId="25857"/>
    <cellStyle name="Note 3 3 4 2 2 5 3" xfId="5662"/>
    <cellStyle name="Note 3 3 4 2 2 5 3 2" xfId="11552"/>
    <cellStyle name="Note 3 3 4 2 2 5 3 2 2" xfId="23491"/>
    <cellStyle name="Note 3 3 4 2 2 5 3 2 3" xfId="32543"/>
    <cellStyle name="Note 3 3 4 2 2 5 3 2 4" xfId="36441"/>
    <cellStyle name="Note 3 3 4 2 2 5 3 3" xfId="17601"/>
    <cellStyle name="Note 3 3 4 2 2 5 3 4" xfId="27963"/>
    <cellStyle name="Note 3 3 4 2 2 5 3 5" xfId="33153"/>
    <cellStyle name="Note 3 3 4 2 2 5 4" xfId="7972"/>
    <cellStyle name="Note 3 3 4 2 2 5 4 2" xfId="19911"/>
    <cellStyle name="Note 3 3 4 2 2 5 4 3" xfId="29617"/>
    <cellStyle name="Note 3 3 4 2 2 5 4 4" xfId="34161"/>
    <cellStyle name="Note 3 3 4 2 2 5 5" xfId="14021"/>
    <cellStyle name="Note 3 3 4 2 2 5 6" xfId="25039"/>
    <cellStyle name="Note 3 3 4 2 2 5 7" xfId="28650"/>
    <cellStyle name="Note 3 3 4 2 2 6" xfId="3243"/>
    <cellStyle name="Note 3 3 4 2 2 6 2" xfId="9133"/>
    <cellStyle name="Note 3 3 4 2 2 6 2 2" xfId="21072"/>
    <cellStyle name="Note 3 3 4 2 2 6 2 3" xfId="30512"/>
    <cellStyle name="Note 3 3 4 2 2 6 2 4" xfId="34825"/>
    <cellStyle name="Note 3 3 4 2 2 6 3" xfId="15182"/>
    <cellStyle name="Note 3 3 4 2 2 6 4" xfId="25932"/>
    <cellStyle name="Note 3 3 4 2 2 6 5" xfId="24606"/>
    <cellStyle name="Note 3 3 4 2 2 7" xfId="5150"/>
    <cellStyle name="Note 3 3 4 2 2 7 2" xfId="11040"/>
    <cellStyle name="Note 3 3 4 2 2 7 2 2" xfId="22979"/>
    <cellStyle name="Note 3 3 4 2 2 7 2 3" xfId="32031"/>
    <cellStyle name="Note 3 3 4 2 2 7 2 4" xfId="35929"/>
    <cellStyle name="Note 3 3 4 2 2 7 3" xfId="17089"/>
    <cellStyle name="Note 3 3 4 2 2 7 4" xfId="27451"/>
    <cellStyle name="Note 3 3 4 2 2 7 5" xfId="30226"/>
    <cellStyle name="Note 3 3 4 2 2 8" xfId="6825"/>
    <cellStyle name="Note 3 3 4 2 2 8 2" xfId="18764"/>
    <cellStyle name="Note 3 3 4 2 2 8 3" xfId="28861"/>
    <cellStyle name="Note 3 3 4 2 2 8 4" xfId="33817"/>
    <cellStyle name="Note 3 3 4 2 2 9" xfId="12706"/>
    <cellStyle name="Note 3 3 4 2 3" xfId="1734"/>
    <cellStyle name="Note 3 3 4 2 3 2" xfId="2335"/>
    <cellStyle name="Note 3 3 4 2 3 2 2" xfId="4811"/>
    <cellStyle name="Note 3 3 4 2 3 2 2 2" xfId="10701"/>
    <cellStyle name="Note 3 3 4 2 3 2 2 2 2" xfId="22640"/>
    <cellStyle name="Note 3 3 4 2 3 2 2 2 3" xfId="31692"/>
    <cellStyle name="Note 3 3 4 2 3 2 2 2 4" xfId="35590"/>
    <cellStyle name="Note 3 3 4 2 3 2 2 3" xfId="16750"/>
    <cellStyle name="Note 3 3 4 2 3 2 2 4" xfId="27112"/>
    <cellStyle name="Note 3 3 4 2 3 2 2 5" xfId="25826"/>
    <cellStyle name="Note 3 3 4 2 3 2 3" xfId="5915"/>
    <cellStyle name="Note 3 3 4 2 3 2 3 2" xfId="11805"/>
    <cellStyle name="Note 3 3 4 2 3 2 3 2 2" xfId="23744"/>
    <cellStyle name="Note 3 3 4 2 3 2 3 2 3" xfId="32796"/>
    <cellStyle name="Note 3 3 4 2 3 2 3 2 4" xfId="36694"/>
    <cellStyle name="Note 3 3 4 2 3 2 3 3" xfId="17854"/>
    <cellStyle name="Note 3 3 4 2 3 2 3 4" xfId="28216"/>
    <cellStyle name="Note 3 3 4 2 3 2 3 5" xfId="33406"/>
    <cellStyle name="Note 3 3 4 2 3 2 4" xfId="8225"/>
    <cellStyle name="Note 3 3 4 2 3 2 4 2" xfId="20164"/>
    <cellStyle name="Note 3 3 4 2 3 2 4 3" xfId="29870"/>
    <cellStyle name="Note 3 3 4 2 3 2 4 4" xfId="34414"/>
    <cellStyle name="Note 3 3 4 2 3 2 5" xfId="14274"/>
    <cellStyle name="Note 3 3 4 2 3 2 6" xfId="25292"/>
    <cellStyle name="Note 3 3 4 2 3 2 7" xfId="24359"/>
    <cellStyle name="Note 3 3 4 2 3 3" xfId="2582"/>
    <cellStyle name="Note 3 3 4 2 3 3 2" xfId="5058"/>
    <cellStyle name="Note 3 3 4 2 3 3 2 2" xfId="10948"/>
    <cellStyle name="Note 3 3 4 2 3 3 2 2 2" xfId="22887"/>
    <cellStyle name="Note 3 3 4 2 3 3 2 2 3" xfId="31939"/>
    <cellStyle name="Note 3 3 4 2 3 3 2 2 4" xfId="35837"/>
    <cellStyle name="Note 3 3 4 2 3 3 2 3" xfId="16997"/>
    <cellStyle name="Note 3 3 4 2 3 3 2 4" xfId="27359"/>
    <cellStyle name="Note 3 3 4 2 3 3 2 5" xfId="26135"/>
    <cellStyle name="Note 3 3 4 2 3 3 3" xfId="6162"/>
    <cellStyle name="Note 3 3 4 2 3 3 3 2" xfId="12052"/>
    <cellStyle name="Note 3 3 4 2 3 3 3 2 2" xfId="23991"/>
    <cellStyle name="Note 3 3 4 2 3 3 3 2 3" xfId="33043"/>
    <cellStyle name="Note 3 3 4 2 3 3 3 2 4" xfId="36941"/>
    <cellStyle name="Note 3 3 4 2 3 3 3 3" xfId="18101"/>
    <cellStyle name="Note 3 3 4 2 3 3 3 4" xfId="28463"/>
    <cellStyle name="Note 3 3 4 2 3 3 3 5" xfId="33653"/>
    <cellStyle name="Note 3 3 4 2 3 3 4" xfId="8472"/>
    <cellStyle name="Note 3 3 4 2 3 3 4 2" xfId="20411"/>
    <cellStyle name="Note 3 3 4 2 3 3 4 3" xfId="30117"/>
    <cellStyle name="Note 3 3 4 2 3 3 4 4" xfId="34661"/>
    <cellStyle name="Note 3 3 4 2 3 3 5" xfId="14521"/>
    <cellStyle name="Note 3 3 4 2 3 3 6" xfId="25539"/>
    <cellStyle name="Note 3 3 4 2 3 3 7" xfId="30486"/>
    <cellStyle name="Note 3 3 4 2 3 4" xfId="4210"/>
    <cellStyle name="Note 3 3 4 2 3 4 2" xfId="10100"/>
    <cellStyle name="Note 3 3 4 2 3 4 2 2" xfId="22039"/>
    <cellStyle name="Note 3 3 4 2 3 4 2 3" xfId="31099"/>
    <cellStyle name="Note 3 3 4 2 3 4 2 4" xfId="34997"/>
    <cellStyle name="Note 3 3 4 2 3 4 3" xfId="16149"/>
    <cellStyle name="Note 3 3 4 2 3 4 4" xfId="26519"/>
    <cellStyle name="Note 3 3 4 2 3 4 5" xfId="25890"/>
    <cellStyle name="Note 3 3 4 2 3 5" xfId="5322"/>
    <cellStyle name="Note 3 3 4 2 3 5 2" xfId="11212"/>
    <cellStyle name="Note 3 3 4 2 3 5 2 2" xfId="23151"/>
    <cellStyle name="Note 3 3 4 2 3 5 2 3" xfId="32203"/>
    <cellStyle name="Note 3 3 4 2 3 5 2 4" xfId="36101"/>
    <cellStyle name="Note 3 3 4 2 3 5 3" xfId="17261"/>
    <cellStyle name="Note 3 3 4 2 3 5 4" xfId="27623"/>
    <cellStyle name="Note 3 3 4 2 3 5 5" xfId="28703"/>
    <cellStyle name="Note 3 3 4 2 3 6" xfId="13673"/>
    <cellStyle name="Note 3 3 4 2 4" xfId="1928"/>
    <cellStyle name="Note 3 3 4 2 4 2" xfId="4404"/>
    <cellStyle name="Note 3 3 4 2 4 2 2" xfId="10294"/>
    <cellStyle name="Note 3 3 4 2 4 2 2 2" xfId="22233"/>
    <cellStyle name="Note 3 3 4 2 4 2 2 3" xfId="31286"/>
    <cellStyle name="Note 3 3 4 2 4 2 2 4" xfId="35184"/>
    <cellStyle name="Note 3 3 4 2 4 2 3" xfId="16343"/>
    <cellStyle name="Note 3 3 4 2 4 2 4" xfId="26706"/>
    <cellStyle name="Note 3 3 4 2 4 2 5" xfId="24349"/>
    <cellStyle name="Note 3 3 4 2 4 3" xfId="5509"/>
    <cellStyle name="Note 3 3 4 2 4 3 2" xfId="11399"/>
    <cellStyle name="Note 3 3 4 2 4 3 2 2" xfId="23338"/>
    <cellStyle name="Note 3 3 4 2 4 3 2 3" xfId="32390"/>
    <cellStyle name="Note 3 3 4 2 4 3 2 4" xfId="36288"/>
    <cellStyle name="Note 3 3 4 2 4 3 3" xfId="17448"/>
    <cellStyle name="Note 3 3 4 2 4 3 4" xfId="27810"/>
    <cellStyle name="Note 3 3 4 2 4 3 5" xfId="26081"/>
    <cellStyle name="Note 3 3 4 2 4 4" xfId="7818"/>
    <cellStyle name="Note 3 3 4 2 4 4 2" xfId="19757"/>
    <cellStyle name="Note 3 3 4 2 4 4 3" xfId="29464"/>
    <cellStyle name="Note 3 3 4 2 4 4 4" xfId="34008"/>
    <cellStyle name="Note 3 3 4 2 4 5" xfId="13867"/>
    <cellStyle name="Note 3 3 4 2 4 6" xfId="24886"/>
    <cellStyle name="Note 3 3 4 2 4 7" xfId="25740"/>
    <cellStyle name="Note 3 3 4 2 5" xfId="2115"/>
    <cellStyle name="Note 3 3 4 2 5 2" xfId="4591"/>
    <cellStyle name="Note 3 3 4 2 5 2 2" xfId="10481"/>
    <cellStyle name="Note 3 3 4 2 5 2 2 2" xfId="22420"/>
    <cellStyle name="Note 3 3 4 2 5 2 2 3" xfId="31472"/>
    <cellStyle name="Note 3 3 4 2 5 2 2 4" xfId="35370"/>
    <cellStyle name="Note 3 3 4 2 5 2 3" xfId="16530"/>
    <cellStyle name="Note 3 3 4 2 5 2 4" xfId="26892"/>
    <cellStyle name="Note 3 3 4 2 5 2 5" xfId="30772"/>
    <cellStyle name="Note 3 3 4 2 5 3" xfId="5695"/>
    <cellStyle name="Note 3 3 4 2 5 3 2" xfId="11585"/>
    <cellStyle name="Note 3 3 4 2 5 3 2 2" xfId="23524"/>
    <cellStyle name="Note 3 3 4 2 5 3 2 3" xfId="32576"/>
    <cellStyle name="Note 3 3 4 2 5 3 2 4" xfId="36474"/>
    <cellStyle name="Note 3 3 4 2 5 3 3" xfId="17634"/>
    <cellStyle name="Note 3 3 4 2 5 3 4" xfId="27996"/>
    <cellStyle name="Note 3 3 4 2 5 3 5" xfId="33186"/>
    <cellStyle name="Note 3 3 4 2 5 4" xfId="8005"/>
    <cellStyle name="Note 3 3 4 2 5 4 2" xfId="19944"/>
    <cellStyle name="Note 3 3 4 2 5 4 3" xfId="29650"/>
    <cellStyle name="Note 3 3 4 2 5 4 4" xfId="34194"/>
    <cellStyle name="Note 3 3 4 2 5 5" xfId="14054"/>
    <cellStyle name="Note 3 3 4 2 5 6" xfId="25072"/>
    <cellStyle name="Note 3 3 4 2 5 7" xfId="28731"/>
    <cellStyle name="Note 3 3 4 2 6" xfId="2113"/>
    <cellStyle name="Note 3 3 4 2 6 2" xfId="4589"/>
    <cellStyle name="Note 3 3 4 2 6 2 2" xfId="10479"/>
    <cellStyle name="Note 3 3 4 2 6 2 2 2" xfId="22418"/>
    <cellStyle name="Note 3 3 4 2 6 2 2 3" xfId="31470"/>
    <cellStyle name="Note 3 3 4 2 6 2 2 4" xfId="35368"/>
    <cellStyle name="Note 3 3 4 2 6 2 3" xfId="16528"/>
    <cellStyle name="Note 3 3 4 2 6 2 4" xfId="26890"/>
    <cellStyle name="Note 3 3 4 2 6 2 5" xfId="25914"/>
    <cellStyle name="Note 3 3 4 2 6 3" xfId="5693"/>
    <cellStyle name="Note 3 3 4 2 6 3 2" xfId="11583"/>
    <cellStyle name="Note 3 3 4 2 6 3 2 2" xfId="23522"/>
    <cellStyle name="Note 3 3 4 2 6 3 2 3" xfId="32574"/>
    <cellStyle name="Note 3 3 4 2 6 3 2 4" xfId="36472"/>
    <cellStyle name="Note 3 3 4 2 6 3 3" xfId="17632"/>
    <cellStyle name="Note 3 3 4 2 6 3 4" xfId="27994"/>
    <cellStyle name="Note 3 3 4 2 6 3 5" xfId="33184"/>
    <cellStyle name="Note 3 3 4 2 6 4" xfId="8003"/>
    <cellStyle name="Note 3 3 4 2 6 4 2" xfId="19942"/>
    <cellStyle name="Note 3 3 4 2 6 4 3" xfId="29648"/>
    <cellStyle name="Note 3 3 4 2 6 4 4" xfId="34192"/>
    <cellStyle name="Note 3 3 4 2 6 5" xfId="14052"/>
    <cellStyle name="Note 3 3 4 2 6 6" xfId="25070"/>
    <cellStyle name="Note 3 3 4 2 6 7" xfId="24156"/>
    <cellStyle name="Note 3 3 4 2 7" xfId="2837"/>
    <cellStyle name="Note 3 3 4 2 7 2" xfId="8727"/>
    <cellStyle name="Note 3 3 4 2 7 2 2" xfId="20666"/>
    <cellStyle name="Note 3 3 4 2 7 2 3" xfId="30272"/>
    <cellStyle name="Note 3 3 4 2 7 2 4" xfId="34746"/>
    <cellStyle name="Note 3 3 4 2 7 3" xfId="14776"/>
    <cellStyle name="Note 3 3 4 2 7 4" xfId="25692"/>
    <cellStyle name="Note 3 3 4 2 7 5" xfId="30848"/>
    <cellStyle name="Note 3 3 4 2 8" xfId="6419"/>
    <cellStyle name="Note 3 3 4 2 8 2" xfId="18358"/>
    <cellStyle name="Note 3 3 4 2 8 3" xfId="28618"/>
    <cellStyle name="Note 3 3 4 2 8 4" xfId="33738"/>
    <cellStyle name="Note 3 3 4 3" xfId="319"/>
    <cellStyle name="Note 3 3 4 3 2" xfId="795"/>
    <cellStyle name="Note 3 3 4 3 2 10" xfId="24304"/>
    <cellStyle name="Note 3 3 4 3 2 11" xfId="29307"/>
    <cellStyle name="Note 3 3 4 3 2 2" xfId="1737"/>
    <cellStyle name="Note 3 3 4 3 2 2 2" xfId="2338"/>
    <cellStyle name="Note 3 3 4 3 2 2 2 2" xfId="4814"/>
    <cellStyle name="Note 3 3 4 3 2 2 2 2 2" xfId="10704"/>
    <cellStyle name="Note 3 3 4 3 2 2 2 2 2 2" xfId="22643"/>
    <cellStyle name="Note 3 3 4 3 2 2 2 2 2 3" xfId="31695"/>
    <cellStyle name="Note 3 3 4 3 2 2 2 2 2 4" xfId="35593"/>
    <cellStyle name="Note 3 3 4 3 2 2 2 2 3" xfId="16753"/>
    <cellStyle name="Note 3 3 4 3 2 2 2 2 4" xfId="27115"/>
    <cellStyle name="Note 3 3 4 3 2 2 2 2 5" xfId="26166"/>
    <cellStyle name="Note 3 3 4 3 2 2 2 3" xfId="5918"/>
    <cellStyle name="Note 3 3 4 3 2 2 2 3 2" xfId="11808"/>
    <cellStyle name="Note 3 3 4 3 2 2 2 3 2 2" xfId="23747"/>
    <cellStyle name="Note 3 3 4 3 2 2 2 3 2 3" xfId="32799"/>
    <cellStyle name="Note 3 3 4 3 2 2 2 3 2 4" xfId="36697"/>
    <cellStyle name="Note 3 3 4 3 2 2 2 3 3" xfId="17857"/>
    <cellStyle name="Note 3 3 4 3 2 2 2 3 4" xfId="28219"/>
    <cellStyle name="Note 3 3 4 3 2 2 2 3 5" xfId="33409"/>
    <cellStyle name="Note 3 3 4 3 2 2 2 4" xfId="8228"/>
    <cellStyle name="Note 3 3 4 3 2 2 2 4 2" xfId="20167"/>
    <cellStyle name="Note 3 3 4 3 2 2 2 4 3" xfId="29873"/>
    <cellStyle name="Note 3 3 4 3 2 2 2 4 4" xfId="34417"/>
    <cellStyle name="Note 3 3 4 3 2 2 2 5" xfId="14277"/>
    <cellStyle name="Note 3 3 4 3 2 2 2 6" xfId="25295"/>
    <cellStyle name="Note 3 3 4 3 2 2 2 7" xfId="28544"/>
    <cellStyle name="Note 3 3 4 3 2 2 3" xfId="2585"/>
    <cellStyle name="Note 3 3 4 3 2 2 3 2" xfId="5061"/>
    <cellStyle name="Note 3 3 4 3 2 2 3 2 2" xfId="10951"/>
    <cellStyle name="Note 3 3 4 3 2 2 3 2 2 2" xfId="22890"/>
    <cellStyle name="Note 3 3 4 3 2 2 3 2 2 3" xfId="31942"/>
    <cellStyle name="Note 3 3 4 3 2 2 3 2 2 4" xfId="35840"/>
    <cellStyle name="Note 3 3 4 3 2 2 3 2 3" xfId="17000"/>
    <cellStyle name="Note 3 3 4 3 2 2 3 2 4" xfId="27362"/>
    <cellStyle name="Note 3 3 4 3 2 2 3 2 5" xfId="30571"/>
    <cellStyle name="Note 3 3 4 3 2 2 3 3" xfId="6165"/>
    <cellStyle name="Note 3 3 4 3 2 2 3 3 2" xfId="12055"/>
    <cellStyle name="Note 3 3 4 3 2 2 3 3 2 2" xfId="23994"/>
    <cellStyle name="Note 3 3 4 3 2 2 3 3 2 3" xfId="33046"/>
    <cellStyle name="Note 3 3 4 3 2 2 3 3 2 4" xfId="36944"/>
    <cellStyle name="Note 3 3 4 3 2 2 3 3 3" xfId="18104"/>
    <cellStyle name="Note 3 3 4 3 2 2 3 3 4" xfId="28466"/>
    <cellStyle name="Note 3 3 4 3 2 2 3 3 5" xfId="33656"/>
    <cellStyle name="Note 3 3 4 3 2 2 3 4" xfId="8475"/>
    <cellStyle name="Note 3 3 4 3 2 2 3 4 2" xfId="20414"/>
    <cellStyle name="Note 3 3 4 3 2 2 3 4 3" xfId="30120"/>
    <cellStyle name="Note 3 3 4 3 2 2 3 4 4" xfId="34664"/>
    <cellStyle name="Note 3 3 4 3 2 2 3 5" xfId="14524"/>
    <cellStyle name="Note 3 3 4 3 2 2 3 6" xfId="25542"/>
    <cellStyle name="Note 3 3 4 3 2 2 3 7" xfId="30861"/>
    <cellStyle name="Note 3 3 4 3 2 2 4" xfId="4213"/>
    <cellStyle name="Note 3 3 4 3 2 2 4 2" xfId="10103"/>
    <cellStyle name="Note 3 3 4 3 2 2 4 2 2" xfId="22042"/>
    <cellStyle name="Note 3 3 4 3 2 2 4 2 3" xfId="31102"/>
    <cellStyle name="Note 3 3 4 3 2 2 4 2 4" xfId="35000"/>
    <cellStyle name="Note 3 3 4 3 2 2 4 3" xfId="16152"/>
    <cellStyle name="Note 3 3 4 3 2 2 4 4" xfId="26522"/>
    <cellStyle name="Note 3 3 4 3 2 2 4 5" xfId="26240"/>
    <cellStyle name="Note 3 3 4 3 2 2 5" xfId="5325"/>
    <cellStyle name="Note 3 3 4 3 2 2 5 2" xfId="11215"/>
    <cellStyle name="Note 3 3 4 3 2 2 5 2 2" xfId="23154"/>
    <cellStyle name="Note 3 3 4 3 2 2 5 2 3" xfId="32206"/>
    <cellStyle name="Note 3 3 4 3 2 2 5 2 4" xfId="36104"/>
    <cellStyle name="Note 3 3 4 3 2 2 5 3" xfId="17264"/>
    <cellStyle name="Note 3 3 4 3 2 2 5 4" xfId="27626"/>
    <cellStyle name="Note 3 3 4 3 2 2 5 5" xfId="29029"/>
    <cellStyle name="Note 3 3 4 3 2 2 6" xfId="13676"/>
    <cellStyle name="Note 3 3 4 3 2 3" xfId="2011"/>
    <cellStyle name="Note 3 3 4 3 2 3 2" xfId="4487"/>
    <cellStyle name="Note 3 3 4 3 2 3 2 2" xfId="10377"/>
    <cellStyle name="Note 3 3 4 3 2 3 2 2 2" xfId="22316"/>
    <cellStyle name="Note 3 3 4 3 2 3 2 2 3" xfId="31369"/>
    <cellStyle name="Note 3 3 4 3 2 3 2 2 4" xfId="35267"/>
    <cellStyle name="Note 3 3 4 3 2 3 2 3" xfId="16426"/>
    <cellStyle name="Note 3 3 4 3 2 3 2 4" xfId="26789"/>
    <cellStyle name="Note 3 3 4 3 2 3 2 5" xfId="30168"/>
    <cellStyle name="Note 3 3 4 3 2 3 3" xfId="5592"/>
    <cellStyle name="Note 3 3 4 3 2 3 3 2" xfId="11482"/>
    <cellStyle name="Note 3 3 4 3 2 3 3 2 2" xfId="23421"/>
    <cellStyle name="Note 3 3 4 3 2 3 3 2 3" xfId="32473"/>
    <cellStyle name="Note 3 3 4 3 2 3 3 2 4" xfId="36371"/>
    <cellStyle name="Note 3 3 4 3 2 3 3 3" xfId="17531"/>
    <cellStyle name="Note 3 3 4 3 2 3 3 4" xfId="27893"/>
    <cellStyle name="Note 3 3 4 3 2 3 3 5" xfId="33083"/>
    <cellStyle name="Note 3 3 4 3 2 3 4" xfId="7901"/>
    <cellStyle name="Note 3 3 4 3 2 3 4 2" xfId="19840"/>
    <cellStyle name="Note 3 3 4 3 2 3 4 3" xfId="29547"/>
    <cellStyle name="Note 3 3 4 3 2 3 4 4" xfId="34091"/>
    <cellStyle name="Note 3 3 4 3 2 3 5" xfId="13950"/>
    <cellStyle name="Note 3 3 4 3 2 3 6" xfId="24969"/>
    <cellStyle name="Note 3 3 4 3 2 3 7" xfId="24699"/>
    <cellStyle name="Note 3 3 4 3 2 4" xfId="2076"/>
    <cellStyle name="Note 3 3 4 3 2 4 2" xfId="4552"/>
    <cellStyle name="Note 3 3 4 3 2 4 2 2" xfId="10442"/>
    <cellStyle name="Note 3 3 4 3 2 4 2 2 2" xfId="22381"/>
    <cellStyle name="Note 3 3 4 3 2 4 2 2 3" xfId="31433"/>
    <cellStyle name="Note 3 3 4 3 2 4 2 2 4" xfId="35331"/>
    <cellStyle name="Note 3 3 4 3 2 4 2 3" xfId="16491"/>
    <cellStyle name="Note 3 3 4 3 2 4 2 4" xfId="26853"/>
    <cellStyle name="Note 3 3 4 3 2 4 2 5" xfId="29121"/>
    <cellStyle name="Note 3 3 4 3 2 4 3" xfId="5656"/>
    <cellStyle name="Note 3 3 4 3 2 4 3 2" xfId="11546"/>
    <cellStyle name="Note 3 3 4 3 2 4 3 2 2" xfId="23485"/>
    <cellStyle name="Note 3 3 4 3 2 4 3 2 3" xfId="32537"/>
    <cellStyle name="Note 3 3 4 3 2 4 3 2 4" xfId="36435"/>
    <cellStyle name="Note 3 3 4 3 2 4 3 3" xfId="17595"/>
    <cellStyle name="Note 3 3 4 3 2 4 3 4" xfId="27957"/>
    <cellStyle name="Note 3 3 4 3 2 4 3 5" xfId="33147"/>
    <cellStyle name="Note 3 3 4 3 2 4 4" xfId="7966"/>
    <cellStyle name="Note 3 3 4 3 2 4 4 2" xfId="19905"/>
    <cellStyle name="Note 3 3 4 3 2 4 4 3" xfId="29611"/>
    <cellStyle name="Note 3 3 4 3 2 4 4 4" xfId="34155"/>
    <cellStyle name="Note 3 3 4 3 2 4 5" xfId="14015"/>
    <cellStyle name="Note 3 3 4 3 2 4 6" xfId="25033"/>
    <cellStyle name="Note 3 3 4 3 2 4 7" xfId="25821"/>
    <cellStyle name="Note 3 3 4 3 2 5" xfId="1841"/>
    <cellStyle name="Note 3 3 4 3 2 5 2" xfId="4317"/>
    <cellStyle name="Note 3 3 4 3 2 5 2 2" xfId="10207"/>
    <cellStyle name="Note 3 3 4 3 2 5 2 2 2" xfId="22146"/>
    <cellStyle name="Note 3 3 4 3 2 5 2 2 3" xfId="31199"/>
    <cellStyle name="Note 3 3 4 3 2 5 2 2 4" xfId="35097"/>
    <cellStyle name="Note 3 3 4 3 2 5 2 3" xfId="16256"/>
    <cellStyle name="Note 3 3 4 3 2 5 2 4" xfId="26619"/>
    <cellStyle name="Note 3 3 4 3 2 5 2 5" xfId="30629"/>
    <cellStyle name="Note 3 3 4 3 2 5 3" xfId="5422"/>
    <cellStyle name="Note 3 3 4 3 2 5 3 2" xfId="11312"/>
    <cellStyle name="Note 3 3 4 3 2 5 3 2 2" xfId="23251"/>
    <cellStyle name="Note 3 3 4 3 2 5 3 2 3" xfId="32303"/>
    <cellStyle name="Note 3 3 4 3 2 5 3 2 4" xfId="36201"/>
    <cellStyle name="Note 3 3 4 3 2 5 3 3" xfId="17361"/>
    <cellStyle name="Note 3 3 4 3 2 5 3 4" xfId="27723"/>
    <cellStyle name="Note 3 3 4 3 2 5 3 5" xfId="26090"/>
    <cellStyle name="Note 3 3 4 3 2 5 4" xfId="7731"/>
    <cellStyle name="Note 3 3 4 3 2 5 4 2" xfId="19670"/>
    <cellStyle name="Note 3 3 4 3 2 5 4 3" xfId="29377"/>
    <cellStyle name="Note 3 3 4 3 2 5 4 4" xfId="33921"/>
    <cellStyle name="Note 3 3 4 3 2 5 5" xfId="13780"/>
    <cellStyle name="Note 3 3 4 3 2 5 6" xfId="24799"/>
    <cellStyle name="Note 3 3 4 3 2 5 7" xfId="29299"/>
    <cellStyle name="Note 3 3 4 3 2 6" xfId="3272"/>
    <cellStyle name="Note 3 3 4 3 2 6 2" xfId="9162"/>
    <cellStyle name="Note 3 3 4 3 2 6 2 2" xfId="21101"/>
    <cellStyle name="Note 3 3 4 3 2 6 2 3" xfId="30536"/>
    <cellStyle name="Note 3 3 4 3 2 6 2 4" xfId="34849"/>
    <cellStyle name="Note 3 3 4 3 2 6 3" xfId="15211"/>
    <cellStyle name="Note 3 3 4 3 2 6 4" xfId="25956"/>
    <cellStyle name="Note 3 3 4 3 2 6 5" xfId="30836"/>
    <cellStyle name="Note 3 3 4 3 2 7" xfId="5174"/>
    <cellStyle name="Note 3 3 4 3 2 7 2" xfId="11064"/>
    <cellStyle name="Note 3 3 4 3 2 7 2 2" xfId="23003"/>
    <cellStyle name="Note 3 3 4 3 2 7 2 3" xfId="32055"/>
    <cellStyle name="Note 3 3 4 3 2 7 2 4" xfId="35953"/>
    <cellStyle name="Note 3 3 4 3 2 7 3" xfId="17113"/>
    <cellStyle name="Note 3 3 4 3 2 7 4" xfId="27475"/>
    <cellStyle name="Note 3 3 4 3 2 7 5" xfId="29051"/>
    <cellStyle name="Note 3 3 4 3 2 8" xfId="6854"/>
    <cellStyle name="Note 3 3 4 3 2 8 2" xfId="18793"/>
    <cellStyle name="Note 3 3 4 3 2 8 3" xfId="28885"/>
    <cellStyle name="Note 3 3 4 3 2 8 4" xfId="33841"/>
    <cellStyle name="Note 3 3 4 3 2 9" xfId="12735"/>
    <cellStyle name="Note 3 3 4 3 3" xfId="1736"/>
    <cellStyle name="Note 3 3 4 3 3 2" xfId="2337"/>
    <cellStyle name="Note 3 3 4 3 3 2 2" xfId="4813"/>
    <cellStyle name="Note 3 3 4 3 3 2 2 2" xfId="10703"/>
    <cellStyle name="Note 3 3 4 3 3 2 2 2 2" xfId="22642"/>
    <cellStyle name="Note 3 3 4 3 3 2 2 2 3" xfId="31694"/>
    <cellStyle name="Note 3 3 4 3 3 2 2 2 4" xfId="35592"/>
    <cellStyle name="Note 3 3 4 3 3 2 2 3" xfId="16752"/>
    <cellStyle name="Note 3 3 4 3 3 2 2 4" xfId="27114"/>
    <cellStyle name="Note 3 3 4 3 3 2 2 5" xfId="30743"/>
    <cellStyle name="Note 3 3 4 3 3 2 3" xfId="5917"/>
    <cellStyle name="Note 3 3 4 3 3 2 3 2" xfId="11807"/>
    <cellStyle name="Note 3 3 4 3 3 2 3 2 2" xfId="23746"/>
    <cellStyle name="Note 3 3 4 3 3 2 3 2 3" xfId="32798"/>
    <cellStyle name="Note 3 3 4 3 3 2 3 2 4" xfId="36696"/>
    <cellStyle name="Note 3 3 4 3 3 2 3 3" xfId="17856"/>
    <cellStyle name="Note 3 3 4 3 3 2 3 4" xfId="28218"/>
    <cellStyle name="Note 3 3 4 3 3 2 3 5" xfId="33408"/>
    <cellStyle name="Note 3 3 4 3 3 2 4" xfId="8227"/>
    <cellStyle name="Note 3 3 4 3 3 2 4 2" xfId="20166"/>
    <cellStyle name="Note 3 3 4 3 3 2 4 3" xfId="29872"/>
    <cellStyle name="Note 3 3 4 3 3 2 4 4" xfId="34416"/>
    <cellStyle name="Note 3 3 4 3 3 2 5" xfId="14276"/>
    <cellStyle name="Note 3 3 4 3 3 2 6" xfId="25294"/>
    <cellStyle name="Note 3 3 4 3 3 2 7" xfId="12318"/>
    <cellStyle name="Note 3 3 4 3 3 3" xfId="2584"/>
    <cellStyle name="Note 3 3 4 3 3 3 2" xfId="5060"/>
    <cellStyle name="Note 3 3 4 3 3 3 2 2" xfId="10950"/>
    <cellStyle name="Note 3 3 4 3 3 3 2 2 2" xfId="22889"/>
    <cellStyle name="Note 3 3 4 3 3 3 2 2 3" xfId="31941"/>
    <cellStyle name="Note 3 3 4 3 3 3 2 2 4" xfId="35839"/>
    <cellStyle name="Note 3 3 4 3 3 3 2 3" xfId="16999"/>
    <cellStyle name="Note 3 3 4 3 3 3 2 4" xfId="27361"/>
    <cellStyle name="Note 3 3 4 3 3 3 2 5" xfId="28920"/>
    <cellStyle name="Note 3 3 4 3 3 3 3" xfId="6164"/>
    <cellStyle name="Note 3 3 4 3 3 3 3 2" xfId="12054"/>
    <cellStyle name="Note 3 3 4 3 3 3 3 2 2" xfId="23993"/>
    <cellStyle name="Note 3 3 4 3 3 3 3 2 3" xfId="33045"/>
    <cellStyle name="Note 3 3 4 3 3 3 3 2 4" xfId="36943"/>
    <cellStyle name="Note 3 3 4 3 3 3 3 3" xfId="18103"/>
    <cellStyle name="Note 3 3 4 3 3 3 3 4" xfId="28465"/>
    <cellStyle name="Note 3 3 4 3 3 3 3 5" xfId="33655"/>
    <cellStyle name="Note 3 3 4 3 3 3 4" xfId="8474"/>
    <cellStyle name="Note 3 3 4 3 3 3 4 2" xfId="20413"/>
    <cellStyle name="Note 3 3 4 3 3 3 4 3" xfId="30119"/>
    <cellStyle name="Note 3 3 4 3 3 3 4 4" xfId="34663"/>
    <cellStyle name="Note 3 3 4 3 3 3 5" xfId="14523"/>
    <cellStyle name="Note 3 3 4 3 3 3 6" xfId="25541"/>
    <cellStyle name="Note 3 3 4 3 3 3 7" xfId="29208"/>
    <cellStyle name="Note 3 3 4 3 3 4" xfId="4212"/>
    <cellStyle name="Note 3 3 4 3 3 4 2" xfId="10102"/>
    <cellStyle name="Note 3 3 4 3 3 4 2 2" xfId="22041"/>
    <cellStyle name="Note 3 3 4 3 3 4 2 3" xfId="31101"/>
    <cellStyle name="Note 3 3 4 3 3 4 2 4" xfId="34999"/>
    <cellStyle name="Note 3 3 4 3 3 4 3" xfId="16151"/>
    <cellStyle name="Note 3 3 4 3 3 4 4" xfId="26521"/>
    <cellStyle name="Note 3 3 4 3 3 4 5" xfId="30817"/>
    <cellStyle name="Note 3 3 4 3 3 5" xfId="5324"/>
    <cellStyle name="Note 3 3 4 3 3 5 2" xfId="11214"/>
    <cellStyle name="Note 3 3 4 3 3 5 2 2" xfId="23153"/>
    <cellStyle name="Note 3 3 4 3 3 5 2 3" xfId="32205"/>
    <cellStyle name="Note 3 3 4 3 3 5 2 4" xfId="36103"/>
    <cellStyle name="Note 3 3 4 3 3 5 3" xfId="17263"/>
    <cellStyle name="Note 3 3 4 3 3 5 4" xfId="27625"/>
    <cellStyle name="Note 3 3 4 3 3 5 5" xfId="25774"/>
    <cellStyle name="Note 3 3 4 3 3 6" xfId="13675"/>
    <cellStyle name="Note 3 3 4 3 4" xfId="2157"/>
    <cellStyle name="Note 3 3 4 3 4 2" xfId="4633"/>
    <cellStyle name="Note 3 3 4 3 4 2 2" xfId="10523"/>
    <cellStyle name="Note 3 3 4 3 4 2 2 2" xfId="22462"/>
    <cellStyle name="Note 3 3 4 3 4 2 2 3" xfId="31514"/>
    <cellStyle name="Note 3 3 4 3 4 2 2 4" xfId="35412"/>
    <cellStyle name="Note 3 3 4 3 4 2 3" xfId="16572"/>
    <cellStyle name="Note 3 3 4 3 4 2 4" xfId="26934"/>
    <cellStyle name="Note 3 3 4 3 4 2 5" xfId="30628"/>
    <cellStyle name="Note 3 3 4 3 4 3" xfId="5737"/>
    <cellStyle name="Note 3 3 4 3 4 3 2" xfId="11627"/>
    <cellStyle name="Note 3 3 4 3 4 3 2 2" xfId="23566"/>
    <cellStyle name="Note 3 3 4 3 4 3 2 3" xfId="32618"/>
    <cellStyle name="Note 3 3 4 3 4 3 2 4" xfId="36516"/>
    <cellStyle name="Note 3 3 4 3 4 3 3" xfId="17676"/>
    <cellStyle name="Note 3 3 4 3 4 3 4" xfId="28038"/>
    <cellStyle name="Note 3 3 4 3 4 3 5" xfId="33228"/>
    <cellStyle name="Note 3 3 4 3 4 4" xfId="8047"/>
    <cellStyle name="Note 3 3 4 3 4 4 2" xfId="19986"/>
    <cellStyle name="Note 3 3 4 3 4 4 3" xfId="29692"/>
    <cellStyle name="Note 3 3 4 3 4 4 4" xfId="34236"/>
    <cellStyle name="Note 3 3 4 3 4 5" xfId="14096"/>
    <cellStyle name="Note 3 3 4 3 4 6" xfId="25114"/>
    <cellStyle name="Note 3 3 4 3 4 7" xfId="29260"/>
    <cellStyle name="Note 3 3 4 3 5" xfId="2016"/>
    <cellStyle name="Note 3 3 4 3 5 2" xfId="4492"/>
    <cellStyle name="Note 3 3 4 3 5 2 2" xfId="10382"/>
    <cellStyle name="Note 3 3 4 3 5 2 2 2" xfId="22321"/>
    <cellStyle name="Note 3 3 4 3 5 2 2 3" xfId="31374"/>
    <cellStyle name="Note 3 3 4 3 5 2 2 4" xfId="35272"/>
    <cellStyle name="Note 3 3 4 3 5 2 3" xfId="16431"/>
    <cellStyle name="Note 3 3 4 3 5 2 4" xfId="26794"/>
    <cellStyle name="Note 3 3 4 3 5 2 5" xfId="24539"/>
    <cellStyle name="Note 3 3 4 3 5 3" xfId="5597"/>
    <cellStyle name="Note 3 3 4 3 5 3 2" xfId="11487"/>
    <cellStyle name="Note 3 3 4 3 5 3 2 2" xfId="23426"/>
    <cellStyle name="Note 3 3 4 3 5 3 2 3" xfId="32478"/>
    <cellStyle name="Note 3 3 4 3 5 3 2 4" xfId="36376"/>
    <cellStyle name="Note 3 3 4 3 5 3 3" xfId="17536"/>
    <cellStyle name="Note 3 3 4 3 5 3 4" xfId="27898"/>
    <cellStyle name="Note 3 3 4 3 5 3 5" xfId="33088"/>
    <cellStyle name="Note 3 3 4 3 5 4" xfId="7906"/>
    <cellStyle name="Note 3 3 4 3 5 4 2" xfId="19845"/>
    <cellStyle name="Note 3 3 4 3 5 4 3" xfId="29552"/>
    <cellStyle name="Note 3 3 4 3 5 4 4" xfId="34096"/>
    <cellStyle name="Note 3 3 4 3 5 5" xfId="13955"/>
    <cellStyle name="Note 3 3 4 3 5 6" xfId="24974"/>
    <cellStyle name="Note 3 3 4 3 5 7" xfId="30932"/>
    <cellStyle name="Note 3 3 4 3 6" xfId="1781"/>
    <cellStyle name="Note 3 3 4 3 6 2" xfId="4257"/>
    <cellStyle name="Note 3 3 4 3 6 2 2" xfId="10147"/>
    <cellStyle name="Note 3 3 4 3 6 2 2 2" xfId="22086"/>
    <cellStyle name="Note 3 3 4 3 6 2 2 3" xfId="31139"/>
    <cellStyle name="Note 3 3 4 3 6 2 2 4" xfId="35037"/>
    <cellStyle name="Note 3 3 4 3 6 2 3" xfId="16196"/>
    <cellStyle name="Note 3 3 4 3 6 2 4" xfId="26559"/>
    <cellStyle name="Note 3 3 4 3 6 2 5" xfId="25987"/>
    <cellStyle name="Note 3 3 4 3 6 3" xfId="5362"/>
    <cellStyle name="Note 3 3 4 3 6 3 2" xfId="11252"/>
    <cellStyle name="Note 3 3 4 3 6 3 2 2" xfId="23191"/>
    <cellStyle name="Note 3 3 4 3 6 3 2 3" xfId="32243"/>
    <cellStyle name="Note 3 3 4 3 6 3 2 4" xfId="36141"/>
    <cellStyle name="Note 3 3 4 3 6 3 3" xfId="17301"/>
    <cellStyle name="Note 3 3 4 3 6 3 4" xfId="27663"/>
    <cellStyle name="Note 3 3 4 3 6 3 5" xfId="30457"/>
    <cellStyle name="Note 3 3 4 3 6 4" xfId="7671"/>
    <cellStyle name="Note 3 3 4 3 6 4 2" xfId="19610"/>
    <cellStyle name="Note 3 3 4 3 6 4 3" xfId="29317"/>
    <cellStyle name="Note 3 3 4 3 6 4 4" xfId="33861"/>
    <cellStyle name="Note 3 3 4 3 6 5" xfId="13720"/>
    <cellStyle name="Note 3 3 4 3 6 6" xfId="24739"/>
    <cellStyle name="Note 3 3 4 3 6 7" xfId="12306"/>
    <cellStyle name="Note 3 3 4 3 7" xfId="2866"/>
    <cellStyle name="Note 3 3 4 3 7 2" xfId="8756"/>
    <cellStyle name="Note 3 3 4 3 7 2 2" xfId="20695"/>
    <cellStyle name="Note 3 3 4 3 7 2 3" xfId="30296"/>
    <cellStyle name="Note 3 3 4 3 7 2 4" xfId="34770"/>
    <cellStyle name="Note 3 3 4 3 7 3" xfId="14805"/>
    <cellStyle name="Note 3 3 4 3 7 4" xfId="25716"/>
    <cellStyle name="Note 3 3 4 3 7 5" xfId="30428"/>
    <cellStyle name="Note 3 3 4 3 8" xfId="6448"/>
    <cellStyle name="Note 3 3 4 3 8 2" xfId="18387"/>
    <cellStyle name="Note 3 3 4 3 8 3" xfId="28642"/>
    <cellStyle name="Note 3 3 4 3 8 4" xfId="33762"/>
    <cellStyle name="Note 3 3 4 4" xfId="655"/>
    <cellStyle name="Note 3 3 4 4 10" xfId="24222"/>
    <cellStyle name="Note 3 3 4 4 11" xfId="30967"/>
    <cellStyle name="Note 3 3 4 4 2" xfId="1738"/>
    <cellStyle name="Note 3 3 4 4 2 2" xfId="2339"/>
    <cellStyle name="Note 3 3 4 4 2 2 2" xfId="4815"/>
    <cellStyle name="Note 3 3 4 4 2 2 2 2" xfId="10705"/>
    <cellStyle name="Note 3 3 4 4 2 2 2 2 2" xfId="22644"/>
    <cellStyle name="Note 3 3 4 4 2 2 2 2 3" xfId="31696"/>
    <cellStyle name="Note 3 3 4 4 2 2 2 2 4" xfId="35594"/>
    <cellStyle name="Note 3 3 4 4 2 2 2 3" xfId="16754"/>
    <cellStyle name="Note 3 3 4 4 2 2 2 4" xfId="27116"/>
    <cellStyle name="Note 3 3 4 4 2 2 2 5" xfId="24513"/>
    <cellStyle name="Note 3 3 4 4 2 2 3" xfId="5919"/>
    <cellStyle name="Note 3 3 4 4 2 2 3 2" xfId="11809"/>
    <cellStyle name="Note 3 3 4 4 2 2 3 2 2" xfId="23748"/>
    <cellStyle name="Note 3 3 4 4 2 2 3 2 3" xfId="32800"/>
    <cellStyle name="Note 3 3 4 4 2 2 3 2 4" xfId="36698"/>
    <cellStyle name="Note 3 3 4 4 2 2 3 3" xfId="17858"/>
    <cellStyle name="Note 3 3 4 4 2 2 3 4" xfId="28220"/>
    <cellStyle name="Note 3 3 4 4 2 2 3 5" xfId="33410"/>
    <cellStyle name="Note 3 3 4 4 2 2 4" xfId="8229"/>
    <cellStyle name="Note 3 3 4 4 2 2 4 2" xfId="20168"/>
    <cellStyle name="Note 3 3 4 4 2 2 4 3" xfId="29874"/>
    <cellStyle name="Note 3 3 4 4 2 2 4 4" xfId="34418"/>
    <cellStyle name="Note 3 3 4 4 2 2 5" xfId="14278"/>
    <cellStyle name="Note 3 3 4 4 2 2 6" xfId="25296"/>
    <cellStyle name="Note 3 3 4 4 2 2 7" xfId="30198"/>
    <cellStyle name="Note 3 3 4 4 2 3" xfId="2586"/>
    <cellStyle name="Note 3 3 4 4 2 3 2" xfId="5062"/>
    <cellStyle name="Note 3 3 4 4 2 3 2 2" xfId="10952"/>
    <cellStyle name="Note 3 3 4 4 2 3 2 2 2" xfId="22891"/>
    <cellStyle name="Note 3 3 4 4 2 3 2 2 3" xfId="31943"/>
    <cellStyle name="Note 3 3 4 4 2 3 2 2 4" xfId="35841"/>
    <cellStyle name="Note 3 3 4 4 2 3 2 3" xfId="17001"/>
    <cellStyle name="Note 3 3 4 4 2 3 2 4" xfId="27363"/>
    <cellStyle name="Note 3 3 4 4 2 3 2 5" xfId="25992"/>
    <cellStyle name="Note 3 3 4 4 2 3 3" xfId="6166"/>
    <cellStyle name="Note 3 3 4 4 2 3 3 2" xfId="12056"/>
    <cellStyle name="Note 3 3 4 4 2 3 3 2 2" xfId="23995"/>
    <cellStyle name="Note 3 3 4 4 2 3 3 2 3" xfId="33047"/>
    <cellStyle name="Note 3 3 4 4 2 3 3 2 4" xfId="36945"/>
    <cellStyle name="Note 3 3 4 4 2 3 3 3" xfId="18105"/>
    <cellStyle name="Note 3 3 4 4 2 3 3 4" xfId="28467"/>
    <cellStyle name="Note 3 3 4 4 2 3 3 5" xfId="33657"/>
    <cellStyle name="Note 3 3 4 4 2 3 4" xfId="8476"/>
    <cellStyle name="Note 3 3 4 4 2 3 4 2" xfId="20415"/>
    <cellStyle name="Note 3 3 4 4 2 3 4 3" xfId="30121"/>
    <cellStyle name="Note 3 3 4 4 2 3 4 4" xfId="34665"/>
    <cellStyle name="Note 3 3 4 4 2 3 5" xfId="14525"/>
    <cellStyle name="Note 3 3 4 4 2 3 6" xfId="25543"/>
    <cellStyle name="Note 3 3 4 4 2 3 7" xfId="26283"/>
    <cellStyle name="Note 3 3 4 4 2 4" xfId="4214"/>
    <cellStyle name="Note 3 3 4 4 2 4 2" xfId="10104"/>
    <cellStyle name="Note 3 3 4 4 2 4 2 2" xfId="22043"/>
    <cellStyle name="Note 3 3 4 4 2 4 2 3" xfId="31103"/>
    <cellStyle name="Note 3 3 4 4 2 4 2 4" xfId="35001"/>
    <cellStyle name="Note 3 3 4 4 2 4 3" xfId="16153"/>
    <cellStyle name="Note 3 3 4 4 2 4 4" xfId="26523"/>
    <cellStyle name="Note 3 3 4 4 2 4 5" xfId="24587"/>
    <cellStyle name="Note 3 3 4 4 2 5" xfId="5326"/>
    <cellStyle name="Note 3 3 4 4 2 5 2" xfId="11216"/>
    <cellStyle name="Note 3 3 4 4 2 5 2 2" xfId="23155"/>
    <cellStyle name="Note 3 3 4 4 2 5 2 3" xfId="32207"/>
    <cellStyle name="Note 3 3 4 4 2 5 2 4" xfId="36105"/>
    <cellStyle name="Note 3 3 4 4 2 5 3" xfId="17265"/>
    <cellStyle name="Note 3 3 4 4 2 5 4" xfId="27627"/>
    <cellStyle name="Note 3 3 4 4 2 5 5" xfId="30678"/>
    <cellStyle name="Note 3 3 4 4 2 6" xfId="13677"/>
    <cellStyle name="Note 3 3 4 4 3" xfId="1941"/>
    <cellStyle name="Note 3 3 4 4 3 2" xfId="4417"/>
    <cellStyle name="Note 3 3 4 4 3 2 2" xfId="10307"/>
    <cellStyle name="Note 3 3 4 4 3 2 2 2" xfId="22246"/>
    <cellStyle name="Note 3 3 4 4 3 2 2 3" xfId="31299"/>
    <cellStyle name="Note 3 3 4 4 3 2 2 4" xfId="35197"/>
    <cellStyle name="Note 3 3 4 4 3 2 3" xfId="16356"/>
    <cellStyle name="Note 3 3 4 4 3 2 4" xfId="26719"/>
    <cellStyle name="Note 3 3 4 4 3 2 5" xfId="30792"/>
    <cellStyle name="Note 3 3 4 4 3 3" xfId="5522"/>
    <cellStyle name="Note 3 3 4 4 3 3 2" xfId="11412"/>
    <cellStyle name="Note 3 3 4 4 3 3 2 2" xfId="23351"/>
    <cellStyle name="Note 3 3 4 4 3 3 2 3" xfId="32403"/>
    <cellStyle name="Note 3 3 4 4 3 3 2 4" xfId="36301"/>
    <cellStyle name="Note 3 3 4 4 3 3 3" xfId="17461"/>
    <cellStyle name="Note 3 3 4 4 3 3 4" xfId="27823"/>
    <cellStyle name="Note 3 3 4 4 3 3 5" xfId="29008"/>
    <cellStyle name="Note 3 3 4 4 3 4" xfId="7831"/>
    <cellStyle name="Note 3 3 4 4 3 4 2" xfId="19770"/>
    <cellStyle name="Note 3 3 4 4 3 4 3" xfId="29477"/>
    <cellStyle name="Note 3 3 4 4 3 4 4" xfId="34021"/>
    <cellStyle name="Note 3 3 4 4 3 5" xfId="13880"/>
    <cellStyle name="Note 3 3 4 4 3 6" xfId="24899"/>
    <cellStyle name="Note 3 3 4 4 3 7" xfId="24079"/>
    <cellStyle name="Note 3 3 4 4 4" xfId="1842"/>
    <cellStyle name="Note 3 3 4 4 4 2" xfId="4318"/>
    <cellStyle name="Note 3 3 4 4 4 2 2" xfId="10208"/>
    <cellStyle name="Note 3 3 4 4 4 2 2 2" xfId="22147"/>
    <cellStyle name="Note 3 3 4 4 4 2 2 3" xfId="31200"/>
    <cellStyle name="Note 3 3 4 4 4 2 2 4" xfId="35098"/>
    <cellStyle name="Note 3 3 4 4 4 2 3" xfId="16257"/>
    <cellStyle name="Note 3 3 4 4 4 2 4" xfId="26620"/>
    <cellStyle name="Note 3 3 4 4 4 2 5" xfId="26052"/>
    <cellStyle name="Note 3 3 4 4 4 3" xfId="5423"/>
    <cellStyle name="Note 3 3 4 4 4 3 2" xfId="11313"/>
    <cellStyle name="Note 3 3 4 4 4 3 2 2" xfId="23252"/>
    <cellStyle name="Note 3 3 4 4 4 3 2 3" xfId="32304"/>
    <cellStyle name="Note 3 3 4 4 4 3 2 4" xfId="36202"/>
    <cellStyle name="Note 3 3 4 4 4 3 3" xfId="17362"/>
    <cellStyle name="Note 3 3 4 4 4 3 4" xfId="27724"/>
    <cellStyle name="Note 3 3 4 4 4 3 5" xfId="24437"/>
    <cellStyle name="Note 3 3 4 4 4 4" xfId="7732"/>
    <cellStyle name="Note 3 3 4 4 4 4 2" xfId="19671"/>
    <cellStyle name="Note 3 3 4 4 4 4 3" xfId="29378"/>
    <cellStyle name="Note 3 3 4 4 4 4 4" xfId="33922"/>
    <cellStyle name="Note 3 3 4 4 4 5" xfId="13781"/>
    <cellStyle name="Note 3 3 4 4 4 6" xfId="24800"/>
    <cellStyle name="Note 3 3 4 4 4 7" xfId="30952"/>
    <cellStyle name="Note 3 3 4 4 5" xfId="2135"/>
    <cellStyle name="Note 3 3 4 4 5 2" xfId="4611"/>
    <cellStyle name="Note 3 3 4 4 5 2 2" xfId="10501"/>
    <cellStyle name="Note 3 3 4 4 5 2 2 2" xfId="22440"/>
    <cellStyle name="Note 3 3 4 4 5 2 2 3" xfId="31492"/>
    <cellStyle name="Note 3 3 4 4 5 2 2 4" xfId="35390"/>
    <cellStyle name="Note 3 3 4 4 5 2 3" xfId="16550"/>
    <cellStyle name="Note 3 3 4 4 5 2 4" xfId="26912"/>
    <cellStyle name="Note 3 3 4 4 5 2 5" xfId="25720"/>
    <cellStyle name="Note 3 3 4 4 5 3" xfId="5715"/>
    <cellStyle name="Note 3 3 4 4 5 3 2" xfId="11605"/>
    <cellStyle name="Note 3 3 4 4 5 3 2 2" xfId="23544"/>
    <cellStyle name="Note 3 3 4 4 5 3 2 3" xfId="32596"/>
    <cellStyle name="Note 3 3 4 4 5 3 2 4" xfId="36494"/>
    <cellStyle name="Note 3 3 4 4 5 3 3" xfId="17654"/>
    <cellStyle name="Note 3 3 4 4 5 3 4" xfId="28016"/>
    <cellStyle name="Note 3 3 4 4 5 3 5" xfId="33206"/>
    <cellStyle name="Note 3 3 4 4 5 4" xfId="8025"/>
    <cellStyle name="Note 3 3 4 4 5 4 2" xfId="19964"/>
    <cellStyle name="Note 3 3 4 4 5 4 3" xfId="29670"/>
    <cellStyle name="Note 3 3 4 4 5 4 4" xfId="34214"/>
    <cellStyle name="Note 3 3 4 4 5 5" xfId="14074"/>
    <cellStyle name="Note 3 3 4 4 5 6" xfId="25092"/>
    <cellStyle name="Note 3 3 4 4 5 7" xfId="30914"/>
    <cellStyle name="Note 3 3 4 4 6" xfId="3132"/>
    <cellStyle name="Note 3 3 4 4 6 2" xfId="9022"/>
    <cellStyle name="Note 3 3 4 4 6 2 2" xfId="20961"/>
    <cellStyle name="Note 3 3 4 4 6 2 3" xfId="30456"/>
    <cellStyle name="Note 3 3 4 4 6 2 4" xfId="34801"/>
    <cellStyle name="Note 3 3 4 4 6 3" xfId="15071"/>
    <cellStyle name="Note 3 3 4 4 6 4" xfId="25876"/>
    <cellStyle name="Note 3 3 4 4 6 5" xfId="24610"/>
    <cellStyle name="Note 3 3 4 4 7" xfId="5126"/>
    <cellStyle name="Note 3 3 4 4 7 2" xfId="11016"/>
    <cellStyle name="Note 3 3 4 4 7 2 2" xfId="22955"/>
    <cellStyle name="Note 3 3 4 4 7 2 3" xfId="32007"/>
    <cellStyle name="Note 3 3 4 4 7 2 4" xfId="35905"/>
    <cellStyle name="Note 3 3 4 4 7 3" xfId="17065"/>
    <cellStyle name="Note 3 3 4 4 7 4" xfId="27427"/>
    <cellStyle name="Note 3 3 4 4 7 5" xfId="30405"/>
    <cellStyle name="Note 3 3 4 4 8" xfId="6714"/>
    <cellStyle name="Note 3 3 4 4 8 2" xfId="18653"/>
    <cellStyle name="Note 3 3 4 4 8 3" xfId="28805"/>
    <cellStyle name="Note 3 3 4 4 8 4" xfId="33793"/>
    <cellStyle name="Note 3 3 4 4 9" xfId="12595"/>
    <cellStyle name="Note 3 3 4 5" xfId="965"/>
    <cellStyle name="Note 3 3 4 5 10" xfId="24416"/>
    <cellStyle name="Note 3 3 4 5 11" xfId="24167"/>
    <cellStyle name="Note 3 3 4 5 2" xfId="1739"/>
    <cellStyle name="Note 3 3 4 5 2 2" xfId="2340"/>
    <cellStyle name="Note 3 3 4 5 2 2 2" xfId="4816"/>
    <cellStyle name="Note 3 3 4 5 2 2 2 2" xfId="10706"/>
    <cellStyle name="Note 3 3 4 5 2 2 2 2 2" xfId="22645"/>
    <cellStyle name="Note 3 3 4 5 2 2 2 2 3" xfId="31697"/>
    <cellStyle name="Note 3 3 4 5 2 2 2 2 4" xfId="35595"/>
    <cellStyle name="Note 3 3 4 5 2 2 2 3" xfId="16755"/>
    <cellStyle name="Note 3 3 4 5 2 2 2 4" xfId="27117"/>
    <cellStyle name="Note 3 3 4 5 2 2 2 5" xfId="24171"/>
    <cellStyle name="Note 3 3 4 5 2 2 3" xfId="5920"/>
    <cellStyle name="Note 3 3 4 5 2 2 3 2" xfId="11810"/>
    <cellStyle name="Note 3 3 4 5 2 2 3 2 2" xfId="23749"/>
    <cellStyle name="Note 3 3 4 5 2 2 3 2 3" xfId="32801"/>
    <cellStyle name="Note 3 3 4 5 2 2 3 2 4" xfId="36699"/>
    <cellStyle name="Note 3 3 4 5 2 2 3 3" xfId="17859"/>
    <cellStyle name="Note 3 3 4 5 2 2 3 4" xfId="28221"/>
    <cellStyle name="Note 3 3 4 5 2 2 3 5" xfId="33411"/>
    <cellStyle name="Note 3 3 4 5 2 2 4" xfId="8230"/>
    <cellStyle name="Note 3 3 4 5 2 2 4 2" xfId="20169"/>
    <cellStyle name="Note 3 3 4 5 2 2 4 3" xfId="29875"/>
    <cellStyle name="Note 3 3 4 5 2 2 4 4" xfId="34419"/>
    <cellStyle name="Note 3 3 4 5 2 2 5" xfId="14279"/>
    <cellStyle name="Note 3 3 4 5 2 2 6" xfId="25297"/>
    <cellStyle name="Note 3 3 4 5 2 2 7" xfId="25619"/>
    <cellStyle name="Note 3 3 4 5 2 3" xfId="2587"/>
    <cellStyle name="Note 3 3 4 5 2 3 2" xfId="5063"/>
    <cellStyle name="Note 3 3 4 5 2 3 2 2" xfId="10953"/>
    <cellStyle name="Note 3 3 4 5 2 3 2 2 2" xfId="22892"/>
    <cellStyle name="Note 3 3 4 5 2 3 2 2 3" xfId="31944"/>
    <cellStyle name="Note 3 3 4 5 2 3 2 2 4" xfId="35842"/>
    <cellStyle name="Note 3 3 4 5 2 3 2 3" xfId="17002"/>
    <cellStyle name="Note 3 3 4 5 2 3 2 4" xfId="27364"/>
    <cellStyle name="Note 3 3 4 5 2 3 2 5" xfId="29064"/>
    <cellStyle name="Note 3 3 4 5 2 3 3" xfId="6167"/>
    <cellStyle name="Note 3 3 4 5 2 3 3 2" xfId="12057"/>
    <cellStyle name="Note 3 3 4 5 2 3 3 2 2" xfId="23996"/>
    <cellStyle name="Note 3 3 4 5 2 3 3 2 3" xfId="33048"/>
    <cellStyle name="Note 3 3 4 5 2 3 3 2 4" xfId="36946"/>
    <cellStyle name="Note 3 3 4 5 2 3 3 3" xfId="18106"/>
    <cellStyle name="Note 3 3 4 5 2 3 3 4" xfId="28468"/>
    <cellStyle name="Note 3 3 4 5 2 3 3 5" xfId="33658"/>
    <cellStyle name="Note 3 3 4 5 2 3 4" xfId="8477"/>
    <cellStyle name="Note 3 3 4 5 2 3 4 2" xfId="20416"/>
    <cellStyle name="Note 3 3 4 5 2 3 4 3" xfId="30122"/>
    <cellStyle name="Note 3 3 4 5 2 3 4 4" xfId="34666"/>
    <cellStyle name="Note 3 3 4 5 2 3 5" xfId="14526"/>
    <cellStyle name="Note 3 3 4 5 2 3 6" xfId="25544"/>
    <cellStyle name="Note 3 3 4 5 2 3 7" xfId="24629"/>
    <cellStyle name="Note 3 3 4 5 2 4" xfId="4215"/>
    <cellStyle name="Note 3 3 4 5 2 4 2" xfId="10105"/>
    <cellStyle name="Note 3 3 4 5 2 4 2 2" xfId="22044"/>
    <cellStyle name="Note 3 3 4 5 2 4 2 3" xfId="31104"/>
    <cellStyle name="Note 3 3 4 5 2 4 2 4" xfId="35002"/>
    <cellStyle name="Note 3 3 4 5 2 4 3" xfId="16154"/>
    <cellStyle name="Note 3 3 4 5 2 4 4" xfId="26524"/>
    <cellStyle name="Note 3 3 4 5 2 4 5" xfId="24235"/>
    <cellStyle name="Note 3 3 4 5 2 5" xfId="5327"/>
    <cellStyle name="Note 3 3 4 5 2 5 2" xfId="11217"/>
    <cellStyle name="Note 3 3 4 5 2 5 2 2" xfId="23156"/>
    <cellStyle name="Note 3 3 4 5 2 5 2 3" xfId="32208"/>
    <cellStyle name="Note 3 3 4 5 2 5 2 4" xfId="36106"/>
    <cellStyle name="Note 3 3 4 5 2 5 3" xfId="17266"/>
    <cellStyle name="Note 3 3 4 5 2 5 4" xfId="27628"/>
    <cellStyle name="Note 3 3 4 5 2 5 5" xfId="26101"/>
    <cellStyle name="Note 3 3 4 5 2 6" xfId="13678"/>
    <cellStyle name="Note 3 3 4 5 3" xfId="2057"/>
    <cellStyle name="Note 3 3 4 5 3 2" xfId="4533"/>
    <cellStyle name="Note 3 3 4 5 3 2 2" xfId="10423"/>
    <cellStyle name="Note 3 3 4 5 3 2 2 2" xfId="22362"/>
    <cellStyle name="Note 3 3 4 5 3 2 2 3" xfId="31415"/>
    <cellStyle name="Note 3 3 4 5 3 2 2 4" xfId="35313"/>
    <cellStyle name="Note 3 3 4 5 3 2 3" xfId="16472"/>
    <cellStyle name="Note 3 3 4 5 3 2 4" xfId="26835"/>
    <cellStyle name="Note 3 3 4 5 3 2 5" xfId="30349"/>
    <cellStyle name="Note 3 3 4 5 3 3" xfId="5638"/>
    <cellStyle name="Note 3 3 4 5 3 3 2" xfId="11528"/>
    <cellStyle name="Note 3 3 4 5 3 3 2 2" xfId="23467"/>
    <cellStyle name="Note 3 3 4 5 3 3 2 3" xfId="32519"/>
    <cellStyle name="Note 3 3 4 5 3 3 2 4" xfId="36417"/>
    <cellStyle name="Note 3 3 4 5 3 3 3" xfId="17577"/>
    <cellStyle name="Note 3 3 4 5 3 3 4" xfId="27939"/>
    <cellStyle name="Note 3 3 4 5 3 3 5" xfId="33129"/>
    <cellStyle name="Note 3 3 4 5 3 4" xfId="7947"/>
    <cellStyle name="Note 3 3 4 5 3 4 2" xfId="19886"/>
    <cellStyle name="Note 3 3 4 5 3 4 3" xfId="29593"/>
    <cellStyle name="Note 3 3 4 5 3 4 4" xfId="34137"/>
    <cellStyle name="Note 3 3 4 5 3 5" xfId="13996"/>
    <cellStyle name="Note 3 3 4 5 3 6" xfId="25015"/>
    <cellStyle name="Note 3 3 4 5 3 7" xfId="30925"/>
    <cellStyle name="Note 3 3 4 5 4" xfId="1811"/>
    <cellStyle name="Note 3 3 4 5 4 2" xfId="4287"/>
    <cellStyle name="Note 3 3 4 5 4 2 2" xfId="10177"/>
    <cellStyle name="Note 3 3 4 5 4 2 2 2" xfId="22116"/>
    <cellStyle name="Note 3 3 4 5 4 2 2 3" xfId="31169"/>
    <cellStyle name="Note 3 3 4 5 4 2 2 4" xfId="35067"/>
    <cellStyle name="Note 3 3 4 5 4 2 3" xfId="16226"/>
    <cellStyle name="Note 3 3 4 5 4 2 4" xfId="26589"/>
    <cellStyle name="Note 3 3 4 5 4 2 5" xfId="25819"/>
    <cellStyle name="Note 3 3 4 5 4 3" xfId="5392"/>
    <cellStyle name="Note 3 3 4 5 4 3 2" xfId="11282"/>
    <cellStyle name="Note 3 3 4 5 4 3 2 2" xfId="23221"/>
    <cellStyle name="Note 3 3 4 5 4 3 2 3" xfId="32273"/>
    <cellStyle name="Note 3 3 4 5 4 3 2 4" xfId="36171"/>
    <cellStyle name="Note 3 3 4 5 4 3 3" xfId="17331"/>
    <cellStyle name="Note 3 3 4 5 4 3 4" xfId="27693"/>
    <cellStyle name="Note 3 3 4 5 4 3 5" xfId="24436"/>
    <cellStyle name="Note 3 3 4 5 4 4" xfId="7701"/>
    <cellStyle name="Note 3 3 4 5 4 4 2" xfId="19640"/>
    <cellStyle name="Note 3 3 4 5 4 4 3" xfId="29347"/>
    <cellStyle name="Note 3 3 4 5 4 4 4" xfId="33891"/>
    <cellStyle name="Note 3 3 4 5 4 5" xfId="13750"/>
    <cellStyle name="Note 3 3 4 5 4 6" xfId="24769"/>
    <cellStyle name="Note 3 3 4 5 4 7" xfId="26377"/>
    <cellStyle name="Note 3 3 4 5 5" xfId="2059"/>
    <cellStyle name="Note 3 3 4 5 5 2" xfId="4535"/>
    <cellStyle name="Note 3 3 4 5 5 2 2" xfId="10425"/>
    <cellStyle name="Note 3 3 4 5 5 2 2 2" xfId="22364"/>
    <cellStyle name="Note 3 3 4 5 5 2 2 3" xfId="31416"/>
    <cellStyle name="Note 3 3 4 5 5 2 2 4" xfId="35314"/>
    <cellStyle name="Note 3 3 4 5 5 2 3" xfId="16474"/>
    <cellStyle name="Note 3 3 4 5 5 2 4" xfId="26836"/>
    <cellStyle name="Note 3 3 4 5 5 2 5" xfId="29128"/>
    <cellStyle name="Note 3 3 4 5 5 3" xfId="5639"/>
    <cellStyle name="Note 3 3 4 5 5 3 2" xfId="11529"/>
    <cellStyle name="Note 3 3 4 5 5 3 2 2" xfId="23468"/>
    <cellStyle name="Note 3 3 4 5 5 3 2 3" xfId="32520"/>
    <cellStyle name="Note 3 3 4 5 5 3 2 4" xfId="36418"/>
    <cellStyle name="Note 3 3 4 5 5 3 3" xfId="17578"/>
    <cellStyle name="Note 3 3 4 5 5 3 4" xfId="27940"/>
    <cellStyle name="Note 3 3 4 5 5 3 5" xfId="33130"/>
    <cellStyle name="Note 3 3 4 5 5 4" xfId="7949"/>
    <cellStyle name="Note 3 3 4 5 5 4 2" xfId="19888"/>
    <cellStyle name="Note 3 3 4 5 5 4 3" xfId="29594"/>
    <cellStyle name="Note 3 3 4 5 5 4 4" xfId="34138"/>
    <cellStyle name="Note 3 3 4 5 5 5" xfId="13998"/>
    <cellStyle name="Note 3 3 4 5 5 6" xfId="25016"/>
    <cellStyle name="Note 3 3 4 5 5 7" xfId="24693"/>
    <cellStyle name="Note 3 3 4 5 6" xfId="3442"/>
    <cellStyle name="Note 3 3 4 5 6 2" xfId="9332"/>
    <cellStyle name="Note 3 3 4 5 6 2 2" xfId="21271"/>
    <cellStyle name="Note 3 3 4 5 6 2 3" xfId="30646"/>
    <cellStyle name="Note 3 3 4 5 6 2 4" xfId="34866"/>
    <cellStyle name="Note 3 3 4 5 6 3" xfId="15381"/>
    <cellStyle name="Note 3 3 4 5 6 4" xfId="26069"/>
    <cellStyle name="Note 3 3 4 5 6 5" xfId="28686"/>
    <cellStyle name="Note 3 3 4 5 7" xfId="5191"/>
    <cellStyle name="Note 3 3 4 5 7 2" xfId="11081"/>
    <cellStyle name="Note 3 3 4 5 7 2 2" xfId="23020"/>
    <cellStyle name="Note 3 3 4 5 7 2 3" xfId="32072"/>
    <cellStyle name="Note 3 3 4 5 7 2 4" xfId="35970"/>
    <cellStyle name="Note 3 3 4 5 7 3" xfId="17130"/>
    <cellStyle name="Note 3 3 4 5 7 4" xfId="27492"/>
    <cellStyle name="Note 3 3 4 5 7 5" xfId="29048"/>
    <cellStyle name="Note 3 3 4 5 8" xfId="7024"/>
    <cellStyle name="Note 3 3 4 5 8 2" xfId="18963"/>
    <cellStyle name="Note 3 3 4 5 8 3" xfId="28997"/>
    <cellStyle name="Note 3 3 4 5 8 4" xfId="33858"/>
    <cellStyle name="Note 3 3 4 5 9" xfId="12905"/>
    <cellStyle name="Note 3 3 4 6" xfId="1733"/>
    <cellStyle name="Note 3 3 4 6 2" xfId="2334"/>
    <cellStyle name="Note 3 3 4 6 2 2" xfId="4810"/>
    <cellStyle name="Note 3 3 4 6 2 2 2" xfId="10700"/>
    <cellStyle name="Note 3 3 4 6 2 2 2 2" xfId="22639"/>
    <cellStyle name="Note 3 3 4 6 2 2 2 3" xfId="31691"/>
    <cellStyle name="Note 3 3 4 6 2 2 2 4" xfId="35589"/>
    <cellStyle name="Note 3 3 4 6 2 2 3" xfId="16749"/>
    <cellStyle name="Note 3 3 4 6 2 2 4" xfId="27111"/>
    <cellStyle name="Note 3 3 4 6 2 2 5" xfId="30406"/>
    <cellStyle name="Note 3 3 4 6 2 3" xfId="5914"/>
    <cellStyle name="Note 3 3 4 6 2 3 2" xfId="11804"/>
    <cellStyle name="Note 3 3 4 6 2 3 2 2" xfId="23743"/>
    <cellStyle name="Note 3 3 4 6 2 3 2 3" xfId="32795"/>
    <cellStyle name="Note 3 3 4 6 2 3 2 4" xfId="36693"/>
    <cellStyle name="Note 3 3 4 6 2 3 3" xfId="17853"/>
    <cellStyle name="Note 3 3 4 6 2 3 4" xfId="28215"/>
    <cellStyle name="Note 3 3 4 6 2 3 5" xfId="33405"/>
    <cellStyle name="Note 3 3 4 6 2 4" xfId="8224"/>
    <cellStyle name="Note 3 3 4 6 2 4 2" xfId="20163"/>
    <cellStyle name="Note 3 3 4 6 2 4 3" xfId="29869"/>
    <cellStyle name="Note 3 3 4 6 2 4 4" xfId="34413"/>
    <cellStyle name="Note 3 3 4 6 2 5" xfId="14273"/>
    <cellStyle name="Note 3 3 4 6 2 6" xfId="25291"/>
    <cellStyle name="Note 3 3 4 6 2 7" xfId="24661"/>
    <cellStyle name="Note 3 3 4 6 3" xfId="2581"/>
    <cellStyle name="Note 3 3 4 6 3 2" xfId="5057"/>
    <cellStyle name="Note 3 3 4 6 3 2 2" xfId="10947"/>
    <cellStyle name="Note 3 3 4 6 3 2 2 2" xfId="22886"/>
    <cellStyle name="Note 3 3 4 6 3 2 2 3" xfId="31938"/>
    <cellStyle name="Note 3 3 4 6 3 2 2 4" xfId="35836"/>
    <cellStyle name="Note 3 3 4 6 3 2 3" xfId="16996"/>
    <cellStyle name="Note 3 3 4 6 3 2 4" xfId="27358"/>
    <cellStyle name="Note 3 3 4 6 3 2 5" xfId="30712"/>
    <cellStyle name="Note 3 3 4 6 3 3" xfId="6161"/>
    <cellStyle name="Note 3 3 4 6 3 3 2" xfId="12051"/>
    <cellStyle name="Note 3 3 4 6 3 3 2 2" xfId="23990"/>
    <cellStyle name="Note 3 3 4 6 3 3 2 3" xfId="33042"/>
    <cellStyle name="Note 3 3 4 6 3 3 2 4" xfId="36940"/>
    <cellStyle name="Note 3 3 4 6 3 3 3" xfId="18100"/>
    <cellStyle name="Note 3 3 4 6 3 3 4" xfId="28462"/>
    <cellStyle name="Note 3 3 4 6 3 3 5" xfId="33652"/>
    <cellStyle name="Note 3 3 4 6 3 4" xfId="8471"/>
    <cellStyle name="Note 3 3 4 6 3 4 2" xfId="20410"/>
    <cellStyle name="Note 3 3 4 6 3 4 3" xfId="30116"/>
    <cellStyle name="Note 3 3 4 6 3 4 4" xfId="34660"/>
    <cellStyle name="Note 3 3 4 6 3 5" xfId="14520"/>
    <cellStyle name="Note 3 3 4 6 3 6" xfId="25538"/>
    <cellStyle name="Note 3 3 4 6 3 7" xfId="28835"/>
    <cellStyle name="Note 3 3 4 6 4" xfId="4209"/>
    <cellStyle name="Note 3 3 4 6 4 2" xfId="10099"/>
    <cellStyle name="Note 3 3 4 6 4 2 2" xfId="22038"/>
    <cellStyle name="Note 3 3 4 6 4 2 3" xfId="31098"/>
    <cellStyle name="Note 3 3 4 6 4 2 4" xfId="34996"/>
    <cellStyle name="Note 3 3 4 6 4 3" xfId="16148"/>
    <cellStyle name="Note 3 3 4 6 4 4" xfId="26518"/>
    <cellStyle name="Note 3 3 4 6 4 5" xfId="30470"/>
    <cellStyle name="Note 3 3 4 6 5" xfId="5321"/>
    <cellStyle name="Note 3 3 4 6 5 2" xfId="11211"/>
    <cellStyle name="Note 3 3 4 6 5 2 2" xfId="23150"/>
    <cellStyle name="Note 3 3 4 6 5 2 3" xfId="32202"/>
    <cellStyle name="Note 3 3 4 6 5 2 4" xfId="36100"/>
    <cellStyle name="Note 3 3 4 6 5 3" xfId="17260"/>
    <cellStyle name="Note 3 3 4 6 5 4" xfId="27622"/>
    <cellStyle name="Note 3 3 4 6 5 5" xfId="24127"/>
    <cellStyle name="Note 3 3 4 6 6" xfId="13672"/>
    <cellStyle name="Note 3 3 4 7" xfId="2185"/>
    <cellStyle name="Note 3 3 4 7 2" xfId="4661"/>
    <cellStyle name="Note 3 3 4 7 2 2" xfId="10551"/>
    <cellStyle name="Note 3 3 4 7 2 2 2" xfId="22490"/>
    <cellStyle name="Note 3 3 4 7 2 2 3" xfId="31542"/>
    <cellStyle name="Note 3 3 4 7 2 2 4" xfId="35440"/>
    <cellStyle name="Note 3 3 4 7 2 3" xfId="16600"/>
    <cellStyle name="Note 3 3 4 7 2 4" xfId="26962"/>
    <cellStyle name="Note 3 3 4 7 2 5" xfId="29111"/>
    <cellStyle name="Note 3 3 4 7 3" xfId="5765"/>
    <cellStyle name="Note 3 3 4 7 3 2" xfId="11655"/>
    <cellStyle name="Note 3 3 4 7 3 2 2" xfId="23594"/>
    <cellStyle name="Note 3 3 4 7 3 2 3" xfId="32646"/>
    <cellStyle name="Note 3 3 4 7 3 2 4" xfId="36544"/>
    <cellStyle name="Note 3 3 4 7 3 3" xfId="17704"/>
    <cellStyle name="Note 3 3 4 7 3 4" xfId="28066"/>
    <cellStyle name="Note 3 3 4 7 3 5" xfId="33256"/>
    <cellStyle name="Note 3 3 4 7 4" xfId="8075"/>
    <cellStyle name="Note 3 3 4 7 4 2" xfId="20014"/>
    <cellStyle name="Note 3 3 4 7 4 3" xfId="29720"/>
    <cellStyle name="Note 3 3 4 7 4 4" xfId="34264"/>
    <cellStyle name="Note 3 3 4 7 5" xfId="14124"/>
    <cellStyle name="Note 3 3 4 7 6" xfId="25142"/>
    <cellStyle name="Note 3 3 4 7 7" xfId="24676"/>
    <cellStyle name="Note 3 3 4 8" xfId="2095"/>
    <cellStyle name="Note 3 3 4 8 2" xfId="4571"/>
    <cellStyle name="Note 3 3 4 8 2 2" xfId="10461"/>
    <cellStyle name="Note 3 3 4 8 2 2 2" xfId="22400"/>
    <cellStyle name="Note 3 3 4 8 2 2 3" xfId="31452"/>
    <cellStyle name="Note 3 3 4 8 2 2 4" xfId="35350"/>
    <cellStyle name="Note 3 3 4 8 2 3" xfId="16510"/>
    <cellStyle name="Note 3 3 4 8 2 4" xfId="26872"/>
    <cellStyle name="Note 3 3 4 8 2 5" xfId="28914"/>
    <cellStyle name="Note 3 3 4 8 3" xfId="5675"/>
    <cellStyle name="Note 3 3 4 8 3 2" xfId="11565"/>
    <cellStyle name="Note 3 3 4 8 3 2 2" xfId="23504"/>
    <cellStyle name="Note 3 3 4 8 3 2 3" xfId="32556"/>
    <cellStyle name="Note 3 3 4 8 3 2 4" xfId="36454"/>
    <cellStyle name="Note 3 3 4 8 3 3" xfId="17614"/>
    <cellStyle name="Note 3 3 4 8 3 4" xfId="27976"/>
    <cellStyle name="Note 3 3 4 8 3 5" xfId="33166"/>
    <cellStyle name="Note 3 3 4 8 4" xfId="7985"/>
    <cellStyle name="Note 3 3 4 8 4 2" xfId="19924"/>
    <cellStyle name="Note 3 3 4 8 4 3" xfId="29630"/>
    <cellStyle name="Note 3 3 4 8 4 4" xfId="34174"/>
    <cellStyle name="Note 3 3 4 8 5" xfId="14034"/>
    <cellStyle name="Note 3 3 4 8 6" xfId="25052"/>
    <cellStyle name="Note 3 3 4 8 7" xfId="24689"/>
    <cellStyle name="Note 3 3 4 9" xfId="1877"/>
    <cellStyle name="Note 3 3 4 9 2" xfId="4353"/>
    <cellStyle name="Note 3 3 4 9 2 2" xfId="10243"/>
    <cellStyle name="Note 3 3 4 9 2 2 2" xfId="22182"/>
    <cellStyle name="Note 3 3 4 9 2 2 3" xfId="31235"/>
    <cellStyle name="Note 3 3 4 9 2 2 4" xfId="35133"/>
    <cellStyle name="Note 3 3 4 9 2 3" xfId="16292"/>
    <cellStyle name="Note 3 3 4 9 2 4" xfId="26655"/>
    <cellStyle name="Note 3 3 4 9 2 5" xfId="30800"/>
    <cellStyle name="Note 3 3 4 9 3" xfId="5458"/>
    <cellStyle name="Note 3 3 4 9 3 2" xfId="11348"/>
    <cellStyle name="Note 3 3 4 9 3 2 2" xfId="23287"/>
    <cellStyle name="Note 3 3 4 9 3 2 3" xfId="32339"/>
    <cellStyle name="Note 3 3 4 9 3 2 4" xfId="36237"/>
    <cellStyle name="Note 3 3 4 9 3 3" xfId="17397"/>
    <cellStyle name="Note 3 3 4 9 3 4" xfId="27759"/>
    <cellStyle name="Note 3 3 4 9 3 5" xfId="25966"/>
    <cellStyle name="Note 3 3 4 9 4" xfId="7767"/>
    <cellStyle name="Note 3 3 4 9 4 2" xfId="19706"/>
    <cellStyle name="Note 3 3 4 9 4 3" xfId="29413"/>
    <cellStyle name="Note 3 3 4 9 4 4" xfId="33957"/>
    <cellStyle name="Note 3 3 4 9 5" xfId="13816"/>
    <cellStyle name="Note 3 3 4 9 6" xfId="24835"/>
    <cellStyle name="Note 3 3 4 9 7" xfId="24353"/>
    <cellStyle name="Note 3 3 5" xfId="231"/>
    <cellStyle name="Note 3 3 5 2" xfId="707"/>
    <cellStyle name="Note 3 3 5 2 10" xfId="24245"/>
    <cellStyle name="Note 3 3 5 2 11" xfId="12314"/>
    <cellStyle name="Note 3 3 5 2 2" xfId="1741"/>
    <cellStyle name="Note 3 3 5 2 2 2" xfId="2342"/>
    <cellStyle name="Note 3 3 5 2 2 2 2" xfId="4818"/>
    <cellStyle name="Note 3 3 5 2 2 2 2 2" xfId="10708"/>
    <cellStyle name="Note 3 3 5 2 2 2 2 2 2" xfId="22647"/>
    <cellStyle name="Note 3 3 5 2 2 2 2 2 3" xfId="31699"/>
    <cellStyle name="Note 3 3 5 2 2 2 2 2 4" xfId="35597"/>
    <cellStyle name="Note 3 3 5 2 2 2 2 3" xfId="16757"/>
    <cellStyle name="Note 3 3 5 2 2 2 2 4" xfId="27119"/>
    <cellStyle name="Note 3 3 5 2 2 2 2 5" xfId="30307"/>
    <cellStyle name="Note 3 3 5 2 2 2 3" xfId="5922"/>
    <cellStyle name="Note 3 3 5 2 2 2 3 2" xfId="11812"/>
    <cellStyle name="Note 3 3 5 2 2 2 3 2 2" xfId="23751"/>
    <cellStyle name="Note 3 3 5 2 2 2 3 2 3" xfId="32803"/>
    <cellStyle name="Note 3 3 5 2 2 2 3 2 4" xfId="36701"/>
    <cellStyle name="Note 3 3 5 2 2 2 3 3" xfId="17861"/>
    <cellStyle name="Note 3 3 5 2 2 2 3 4" xfId="28223"/>
    <cellStyle name="Note 3 3 5 2 2 2 3 5" xfId="33413"/>
    <cellStyle name="Note 3 3 5 2 2 2 4" xfId="8232"/>
    <cellStyle name="Note 3 3 5 2 2 2 4 2" xfId="20171"/>
    <cellStyle name="Note 3 3 5 2 2 2 4 3" xfId="29877"/>
    <cellStyle name="Note 3 3 5 2 2 2 4 4" xfId="34421"/>
    <cellStyle name="Note 3 3 5 2 2 2 5" xfId="14281"/>
    <cellStyle name="Note 3 3 5 2 2 2 6" xfId="25299"/>
    <cellStyle name="Note 3 3 5 2 2 2 7" xfId="30885"/>
    <cellStyle name="Note 3 3 5 2 2 3" xfId="2589"/>
    <cellStyle name="Note 3 3 5 2 2 3 2" xfId="5065"/>
    <cellStyle name="Note 3 3 5 2 2 3 2 2" xfId="10955"/>
    <cellStyle name="Note 3 3 5 2 2 3 2 2 2" xfId="22894"/>
    <cellStyle name="Note 3 3 5 2 2 3 2 2 3" xfId="31946"/>
    <cellStyle name="Note 3 3 5 2 2 3 2 2 4" xfId="35844"/>
    <cellStyle name="Note 3 3 5 2 2 3 2 3" xfId="17004"/>
    <cellStyle name="Note 3 3 5 2 2 3 2 4" xfId="27366"/>
    <cellStyle name="Note 3 3 5 2 2 3 2 5" xfId="26136"/>
    <cellStyle name="Note 3 3 5 2 2 3 3" xfId="6169"/>
    <cellStyle name="Note 3 3 5 2 2 3 3 2" xfId="12059"/>
    <cellStyle name="Note 3 3 5 2 2 3 3 2 2" xfId="23998"/>
    <cellStyle name="Note 3 3 5 2 2 3 3 2 3" xfId="33050"/>
    <cellStyle name="Note 3 3 5 2 2 3 3 2 4" xfId="36948"/>
    <cellStyle name="Note 3 3 5 2 2 3 3 3" xfId="18108"/>
    <cellStyle name="Note 3 3 5 2 2 3 3 4" xfId="28470"/>
    <cellStyle name="Note 3 3 5 2 2 3 3 5" xfId="33660"/>
    <cellStyle name="Note 3 3 5 2 2 3 4" xfId="8479"/>
    <cellStyle name="Note 3 3 5 2 2 3 4 2" xfId="20418"/>
    <cellStyle name="Note 3 3 5 2 2 3 4 3" xfId="30124"/>
    <cellStyle name="Note 3 3 5 2 2 3 4 4" xfId="34668"/>
    <cellStyle name="Note 3 3 5 2 2 3 5" xfId="14528"/>
    <cellStyle name="Note 3 3 5 2 2 3 6" xfId="25546"/>
    <cellStyle name="Note 3 3 5 2 2 3 7" xfId="24039"/>
    <cellStyle name="Note 3 3 5 2 2 4" xfId="4217"/>
    <cellStyle name="Note 3 3 5 2 2 4 2" xfId="10107"/>
    <cellStyle name="Note 3 3 5 2 2 4 2 2" xfId="22046"/>
    <cellStyle name="Note 3 3 5 2 2 4 2 3" xfId="31106"/>
    <cellStyle name="Note 3 3 5 2 2 4 2 4" xfId="35004"/>
    <cellStyle name="Note 3 3 5 2 2 4 3" xfId="16156"/>
    <cellStyle name="Note 3 3 5 2 2 4 4" xfId="26526"/>
    <cellStyle name="Note 3 3 5 2 2 4 5" xfId="30350"/>
    <cellStyle name="Note 3 3 5 2 2 5" xfId="5329"/>
    <cellStyle name="Note 3 3 5 2 2 5 2" xfId="11219"/>
    <cellStyle name="Note 3 3 5 2 2 5 2 2" xfId="23158"/>
    <cellStyle name="Note 3 3 5 2 2 5 2 3" xfId="32210"/>
    <cellStyle name="Note 3 3 5 2 2 5 2 4" xfId="36108"/>
    <cellStyle name="Note 3 3 5 2 2 5 3" xfId="17268"/>
    <cellStyle name="Note 3 3 5 2 2 5 4" xfId="27630"/>
    <cellStyle name="Note 3 3 5 2 2 5 5" xfId="28946"/>
    <cellStyle name="Note 3 3 5 2 2 6" xfId="13680"/>
    <cellStyle name="Note 3 3 5 2 3" xfId="1957"/>
    <cellStyle name="Note 3 3 5 2 3 2" xfId="4433"/>
    <cellStyle name="Note 3 3 5 2 3 2 2" xfId="10323"/>
    <cellStyle name="Note 3 3 5 2 3 2 2 2" xfId="22262"/>
    <cellStyle name="Note 3 3 5 2 3 2 2 3" xfId="31315"/>
    <cellStyle name="Note 3 3 5 2 3 2 2 4" xfId="35213"/>
    <cellStyle name="Note 3 3 5 2 3 2 3" xfId="16372"/>
    <cellStyle name="Note 3 3 5 2 3 2 4" xfId="26735"/>
    <cellStyle name="Note 3 3 5 2 3 2 5" xfId="26214"/>
    <cellStyle name="Note 3 3 5 2 3 3" xfId="5538"/>
    <cellStyle name="Note 3 3 5 2 3 3 2" xfId="11428"/>
    <cellStyle name="Note 3 3 5 2 3 3 2 2" xfId="23367"/>
    <cellStyle name="Note 3 3 5 2 3 3 2 3" xfId="32419"/>
    <cellStyle name="Note 3 3 5 2 3 3 2 4" xfId="36317"/>
    <cellStyle name="Note 3 3 5 2 3 3 3" xfId="17477"/>
    <cellStyle name="Note 3 3 5 2 3 3 4" xfId="27839"/>
    <cellStyle name="Note 3 3 5 2 3 3 5" xfId="29006"/>
    <cellStyle name="Note 3 3 5 2 3 4" xfId="7847"/>
    <cellStyle name="Note 3 3 5 2 3 4 2" xfId="19786"/>
    <cellStyle name="Note 3 3 5 2 3 4 3" xfId="29493"/>
    <cellStyle name="Note 3 3 5 2 3 4 4" xfId="34037"/>
    <cellStyle name="Note 3 3 5 2 3 5" xfId="13896"/>
    <cellStyle name="Note 3 3 5 2 3 6" xfId="24915"/>
    <cellStyle name="Note 3 3 5 2 3 7" xfId="24042"/>
    <cellStyle name="Note 3 3 5 2 4" xfId="1923"/>
    <cellStyle name="Note 3 3 5 2 4 2" xfId="4399"/>
    <cellStyle name="Note 3 3 5 2 4 2 2" xfId="10289"/>
    <cellStyle name="Note 3 3 5 2 4 2 2 2" xfId="22228"/>
    <cellStyle name="Note 3 3 5 2 4 2 2 3" xfId="31281"/>
    <cellStyle name="Note 3 3 5 2 4 2 2 4" xfId="35179"/>
    <cellStyle name="Note 3 3 5 2 4 2 3" xfId="16338"/>
    <cellStyle name="Note 3 3 5 2 4 2 4" xfId="26701"/>
    <cellStyle name="Note 3 3 5 2 4 2 5" xfId="26003"/>
    <cellStyle name="Note 3 3 5 2 4 3" xfId="5504"/>
    <cellStyle name="Note 3 3 5 2 4 3 2" xfId="11394"/>
    <cellStyle name="Note 3 3 5 2 4 3 2 2" xfId="23333"/>
    <cellStyle name="Note 3 3 5 2 4 3 2 3" xfId="32385"/>
    <cellStyle name="Note 3 3 5 2 4 3 2 4" xfId="36283"/>
    <cellStyle name="Note 3 3 5 2 4 3 3" xfId="17443"/>
    <cellStyle name="Note 3 3 5 2 4 3 4" xfId="27805"/>
    <cellStyle name="Note 3 3 5 2 4 3 5" xfId="28784"/>
    <cellStyle name="Note 3 3 5 2 4 4" xfId="7813"/>
    <cellStyle name="Note 3 3 5 2 4 4 2" xfId="19752"/>
    <cellStyle name="Note 3 3 5 2 4 4 3" xfId="29459"/>
    <cellStyle name="Note 3 3 5 2 4 4 4" xfId="34003"/>
    <cellStyle name="Note 3 3 5 2 4 5" xfId="13862"/>
    <cellStyle name="Note 3 3 5 2 4 6" xfId="24881"/>
    <cellStyle name="Note 3 3 5 2 4 7" xfId="26363"/>
    <cellStyle name="Note 3 3 5 2 5" xfId="2042"/>
    <cellStyle name="Note 3 3 5 2 5 2" xfId="4518"/>
    <cellStyle name="Note 3 3 5 2 5 2 2" xfId="10408"/>
    <cellStyle name="Note 3 3 5 2 5 2 2 2" xfId="22347"/>
    <cellStyle name="Note 3 3 5 2 5 2 2 3" xfId="31400"/>
    <cellStyle name="Note 3 3 5 2 5 2 2 4" xfId="35298"/>
    <cellStyle name="Note 3 3 5 2 5 2 3" xfId="16457"/>
    <cellStyle name="Note 3 3 5 2 5 2 4" xfId="26820"/>
    <cellStyle name="Note 3 3 5 2 5 2 5" xfId="30228"/>
    <cellStyle name="Note 3 3 5 2 5 3" xfId="5623"/>
    <cellStyle name="Note 3 3 5 2 5 3 2" xfId="11513"/>
    <cellStyle name="Note 3 3 5 2 5 3 2 2" xfId="23452"/>
    <cellStyle name="Note 3 3 5 2 5 3 2 3" xfId="32504"/>
    <cellStyle name="Note 3 3 5 2 5 3 2 4" xfId="36402"/>
    <cellStyle name="Note 3 3 5 2 5 3 3" xfId="17562"/>
    <cellStyle name="Note 3 3 5 2 5 3 4" xfId="27924"/>
    <cellStyle name="Note 3 3 5 2 5 3 5" xfId="33114"/>
    <cellStyle name="Note 3 3 5 2 5 4" xfId="7932"/>
    <cellStyle name="Note 3 3 5 2 5 4 2" xfId="19871"/>
    <cellStyle name="Note 3 3 5 2 5 4 3" xfId="29578"/>
    <cellStyle name="Note 3 3 5 2 5 4 4" xfId="34122"/>
    <cellStyle name="Note 3 3 5 2 5 5" xfId="13981"/>
    <cellStyle name="Note 3 3 5 2 5 6" xfId="25000"/>
    <cellStyle name="Note 3 3 5 2 5 7" xfId="26348"/>
    <cellStyle name="Note 3 3 5 2 6" xfId="3184"/>
    <cellStyle name="Note 3 3 5 2 6 2" xfId="9074"/>
    <cellStyle name="Note 3 3 5 2 6 2 2" xfId="21013"/>
    <cellStyle name="Note 3 3 5 2 6 2 3" xfId="30479"/>
    <cellStyle name="Note 3 3 5 2 6 2 4" xfId="34807"/>
    <cellStyle name="Note 3 3 5 2 6 3" xfId="15123"/>
    <cellStyle name="Note 3 3 5 2 6 4" xfId="25899"/>
    <cellStyle name="Note 3 3 5 2 6 5" xfId="29189"/>
    <cellStyle name="Note 3 3 5 2 7" xfId="5132"/>
    <cellStyle name="Note 3 3 5 2 7 2" xfId="11022"/>
    <cellStyle name="Note 3 3 5 2 7 2 2" xfId="22961"/>
    <cellStyle name="Note 3 3 5 2 7 2 3" xfId="32013"/>
    <cellStyle name="Note 3 3 5 2 7 2 4" xfId="35911"/>
    <cellStyle name="Note 3 3 5 2 7 3" xfId="17071"/>
    <cellStyle name="Note 3 3 5 2 7 4" xfId="27433"/>
    <cellStyle name="Note 3 3 5 2 7 5" xfId="24170"/>
    <cellStyle name="Note 3 3 5 2 8" xfId="6766"/>
    <cellStyle name="Note 3 3 5 2 8 2" xfId="18705"/>
    <cellStyle name="Note 3 3 5 2 8 3" xfId="28828"/>
    <cellStyle name="Note 3 3 5 2 8 4" xfId="33799"/>
    <cellStyle name="Note 3 3 5 2 9" xfId="12647"/>
    <cellStyle name="Note 3 3 5 3" xfId="1740"/>
    <cellStyle name="Note 3 3 5 3 2" xfId="2341"/>
    <cellStyle name="Note 3 3 5 3 2 2" xfId="4817"/>
    <cellStyle name="Note 3 3 5 3 2 2 2" xfId="10707"/>
    <cellStyle name="Note 3 3 5 3 2 2 2 2" xfId="22646"/>
    <cellStyle name="Note 3 3 5 3 2 2 2 3" xfId="31698"/>
    <cellStyle name="Note 3 3 5 3 2 2 2 4" xfId="35596"/>
    <cellStyle name="Note 3 3 5 3 2 2 3" xfId="16756"/>
    <cellStyle name="Note 3 3 5 3 2 2 4" xfId="27118"/>
    <cellStyle name="Note 3 3 5 3 2 2 5" xfId="28654"/>
    <cellStyle name="Note 3 3 5 3 2 3" xfId="5921"/>
    <cellStyle name="Note 3 3 5 3 2 3 2" xfId="11811"/>
    <cellStyle name="Note 3 3 5 3 2 3 2 2" xfId="23750"/>
    <cellStyle name="Note 3 3 5 3 2 3 2 3" xfId="32802"/>
    <cellStyle name="Note 3 3 5 3 2 3 2 4" xfId="36700"/>
    <cellStyle name="Note 3 3 5 3 2 3 3" xfId="17860"/>
    <cellStyle name="Note 3 3 5 3 2 3 4" xfId="28222"/>
    <cellStyle name="Note 3 3 5 3 2 3 5" xfId="33412"/>
    <cellStyle name="Note 3 3 5 3 2 4" xfId="8231"/>
    <cellStyle name="Note 3 3 5 3 2 4 2" xfId="20170"/>
    <cellStyle name="Note 3 3 5 3 2 4 3" xfId="29876"/>
    <cellStyle name="Note 3 3 5 3 2 4 4" xfId="34420"/>
    <cellStyle name="Note 3 3 5 3 2 5" xfId="14280"/>
    <cellStyle name="Note 3 3 5 3 2 6" xfId="25298"/>
    <cellStyle name="Note 3 3 5 3 2 7" xfId="29232"/>
    <cellStyle name="Note 3 3 5 3 3" xfId="2588"/>
    <cellStyle name="Note 3 3 5 3 3 2" xfId="5064"/>
    <cellStyle name="Note 3 3 5 3 3 2 2" xfId="10954"/>
    <cellStyle name="Note 3 3 5 3 3 2 2 2" xfId="22893"/>
    <cellStyle name="Note 3 3 5 3 3 2 2 3" xfId="31945"/>
    <cellStyle name="Note 3 3 5 3 3 2 2 4" xfId="35843"/>
    <cellStyle name="Note 3 3 5 3 3 2 3" xfId="17003"/>
    <cellStyle name="Note 3 3 5 3 3 2 4" xfId="27365"/>
    <cellStyle name="Note 3 3 5 3 3 2 5" xfId="30713"/>
    <cellStyle name="Note 3 3 5 3 3 3" xfId="6168"/>
    <cellStyle name="Note 3 3 5 3 3 3 2" xfId="12058"/>
    <cellStyle name="Note 3 3 5 3 3 3 2 2" xfId="23997"/>
    <cellStyle name="Note 3 3 5 3 3 3 2 3" xfId="33049"/>
    <cellStyle name="Note 3 3 5 3 3 3 2 4" xfId="36947"/>
    <cellStyle name="Note 3 3 5 3 3 3 3" xfId="18107"/>
    <cellStyle name="Note 3 3 5 3 3 3 4" xfId="28469"/>
    <cellStyle name="Note 3 3 5 3 3 3 5" xfId="33659"/>
    <cellStyle name="Note 3 3 5 3 3 4" xfId="8478"/>
    <cellStyle name="Note 3 3 5 3 3 4 2" xfId="20417"/>
    <cellStyle name="Note 3 3 5 3 3 4 3" xfId="30123"/>
    <cellStyle name="Note 3 3 5 3 3 4 4" xfId="34667"/>
    <cellStyle name="Note 3 3 5 3 3 5" xfId="14527"/>
    <cellStyle name="Note 3 3 5 3 3 6" xfId="25545"/>
    <cellStyle name="Note 3 3 5 3 3 7" xfId="24253"/>
    <cellStyle name="Note 3 3 5 3 4" xfId="4216"/>
    <cellStyle name="Note 3 3 5 3 4 2" xfId="10106"/>
    <cellStyle name="Note 3 3 5 3 4 2 2" xfId="22045"/>
    <cellStyle name="Note 3 3 5 3 4 2 3" xfId="31105"/>
    <cellStyle name="Note 3 3 5 3 4 2 4" xfId="35003"/>
    <cellStyle name="Note 3 3 5 3 4 3" xfId="16155"/>
    <cellStyle name="Note 3 3 5 3 4 4" xfId="26525"/>
    <cellStyle name="Note 3 3 5 3 4 5" xfId="28700"/>
    <cellStyle name="Note 3 3 5 3 5" xfId="5328"/>
    <cellStyle name="Note 3 3 5 3 5 2" xfId="11218"/>
    <cellStyle name="Note 3 3 5 3 5 2 2" xfId="23157"/>
    <cellStyle name="Note 3 3 5 3 5 2 3" xfId="32209"/>
    <cellStyle name="Note 3 3 5 3 5 2 4" xfId="36107"/>
    <cellStyle name="Note 3 3 5 3 5 3" xfId="17267"/>
    <cellStyle name="Note 3 3 5 3 5 4" xfId="27629"/>
    <cellStyle name="Note 3 3 5 3 5 5" xfId="24448"/>
    <cellStyle name="Note 3 3 5 3 6" xfId="13679"/>
    <cellStyle name="Note 3 3 5 4" xfId="2179"/>
    <cellStyle name="Note 3 3 5 4 2" xfId="4655"/>
    <cellStyle name="Note 3 3 5 4 2 2" xfId="10545"/>
    <cellStyle name="Note 3 3 5 4 2 2 2" xfId="22484"/>
    <cellStyle name="Note 3 3 5 4 2 2 3" xfId="31536"/>
    <cellStyle name="Note 3 3 5 4 2 2 4" xfId="35434"/>
    <cellStyle name="Note 3 3 5 4 2 3" xfId="16594"/>
    <cellStyle name="Note 3 3 5 4 2 4" xfId="26956"/>
    <cellStyle name="Note 3 3 5 4 2 5" xfId="24533"/>
    <cellStyle name="Note 3 3 5 4 3" xfId="5759"/>
    <cellStyle name="Note 3 3 5 4 3 2" xfId="11649"/>
    <cellStyle name="Note 3 3 5 4 3 2 2" xfId="23588"/>
    <cellStyle name="Note 3 3 5 4 3 2 3" xfId="32640"/>
    <cellStyle name="Note 3 3 5 4 3 2 4" xfId="36538"/>
    <cellStyle name="Note 3 3 5 4 3 3" xfId="17698"/>
    <cellStyle name="Note 3 3 5 4 3 4" xfId="28060"/>
    <cellStyle name="Note 3 3 5 4 3 5" xfId="33250"/>
    <cellStyle name="Note 3 3 5 4 4" xfId="8069"/>
    <cellStyle name="Note 3 3 5 4 4 2" xfId="20008"/>
    <cellStyle name="Note 3 3 5 4 4 3" xfId="29714"/>
    <cellStyle name="Note 3 3 5 4 4 4" xfId="34258"/>
    <cellStyle name="Note 3 3 5 4 5" xfId="14118"/>
    <cellStyle name="Note 3 3 5 4 6" xfId="25136"/>
    <cellStyle name="Note 3 3 5 4 7" xfId="28693"/>
    <cellStyle name="Note 3 3 5 5" xfId="2096"/>
    <cellStyle name="Note 3 3 5 5 2" xfId="4572"/>
    <cellStyle name="Note 3 3 5 5 2 2" xfId="10462"/>
    <cellStyle name="Note 3 3 5 5 2 2 2" xfId="22401"/>
    <cellStyle name="Note 3 3 5 5 2 2 3" xfId="31453"/>
    <cellStyle name="Note 3 3 5 5 2 2 4" xfId="35351"/>
    <cellStyle name="Note 3 3 5 5 2 3" xfId="16511"/>
    <cellStyle name="Note 3 3 5 5 2 4" xfId="26873"/>
    <cellStyle name="Note 3 3 5 5 2 5" xfId="30565"/>
    <cellStyle name="Note 3 3 5 5 3" xfId="5676"/>
    <cellStyle name="Note 3 3 5 5 3 2" xfId="11566"/>
    <cellStyle name="Note 3 3 5 5 3 2 2" xfId="23505"/>
    <cellStyle name="Note 3 3 5 5 3 2 3" xfId="32557"/>
    <cellStyle name="Note 3 3 5 5 3 2 4" xfId="36455"/>
    <cellStyle name="Note 3 3 5 5 3 3" xfId="17615"/>
    <cellStyle name="Note 3 3 5 5 3 4" xfId="27977"/>
    <cellStyle name="Note 3 3 5 5 3 5" xfId="33167"/>
    <cellStyle name="Note 3 3 5 5 4" xfId="7986"/>
    <cellStyle name="Note 3 3 5 5 4 2" xfId="19925"/>
    <cellStyle name="Note 3 3 5 5 4 3" xfId="29631"/>
    <cellStyle name="Note 3 3 5 5 4 4" xfId="34175"/>
    <cellStyle name="Note 3 3 5 5 5" xfId="14035"/>
    <cellStyle name="Note 3 3 5 5 6" xfId="25053"/>
    <cellStyle name="Note 3 3 5 5 7" xfId="24312"/>
    <cellStyle name="Note 3 3 5 6" xfId="2438"/>
    <cellStyle name="Note 3 3 5 6 2" xfId="4914"/>
    <cellStyle name="Note 3 3 5 6 2 2" xfId="10804"/>
    <cellStyle name="Note 3 3 5 6 2 2 2" xfId="22743"/>
    <cellStyle name="Note 3 3 5 6 2 2 3" xfId="31795"/>
    <cellStyle name="Note 3 3 5 6 2 2 4" xfId="35693"/>
    <cellStyle name="Note 3 3 5 6 2 3" xfId="16853"/>
    <cellStyle name="Note 3 3 5 6 2 4" xfId="27215"/>
    <cellStyle name="Note 3 3 5 6 2 5" xfId="28503"/>
    <cellStyle name="Note 3 3 5 6 3" xfId="6018"/>
    <cellStyle name="Note 3 3 5 6 3 2" xfId="11908"/>
    <cellStyle name="Note 3 3 5 6 3 2 2" xfId="23847"/>
    <cellStyle name="Note 3 3 5 6 3 2 3" xfId="32899"/>
    <cellStyle name="Note 3 3 5 6 3 2 4" xfId="36797"/>
    <cellStyle name="Note 3 3 5 6 3 3" xfId="17957"/>
    <cellStyle name="Note 3 3 5 6 3 4" xfId="28319"/>
    <cellStyle name="Note 3 3 5 6 3 5" xfId="33509"/>
    <cellStyle name="Note 3 3 5 6 4" xfId="8328"/>
    <cellStyle name="Note 3 3 5 6 4 2" xfId="20267"/>
    <cellStyle name="Note 3 3 5 6 4 3" xfId="29973"/>
    <cellStyle name="Note 3 3 5 6 4 4" xfId="34517"/>
    <cellStyle name="Note 3 3 5 6 5" xfId="14377"/>
    <cellStyle name="Note 3 3 5 6 6" xfId="25395"/>
    <cellStyle name="Note 3 3 5 6 7" xfId="28973"/>
    <cellStyle name="Note 3 3 5 7" xfId="2778"/>
    <cellStyle name="Note 3 3 5 7 2" xfId="8668"/>
    <cellStyle name="Note 3 3 5 7 2 2" xfId="20607"/>
    <cellStyle name="Note 3 3 5 7 2 3" xfId="30238"/>
    <cellStyle name="Note 3 3 5 7 2 4" xfId="34728"/>
    <cellStyle name="Note 3 3 5 7 3" xfId="14717"/>
    <cellStyle name="Note 3 3 5 7 4" xfId="25658"/>
    <cellStyle name="Note 3 3 5 7 5" xfId="28713"/>
    <cellStyle name="Note 3 3 5 8" xfId="6360"/>
    <cellStyle name="Note 3 3 5 8 2" xfId="18299"/>
    <cellStyle name="Note 3 3 5 8 3" xfId="28584"/>
    <cellStyle name="Note 3 3 5 8 4" xfId="33720"/>
    <cellStyle name="Note 3 3 6" xfId="301"/>
    <cellStyle name="Note 3 3 6 2" xfId="777"/>
    <cellStyle name="Note 3 3 6 2 10" xfId="24286"/>
    <cellStyle name="Note 3 3 6 2 11" xfId="12311"/>
    <cellStyle name="Note 3 3 6 2 2" xfId="1743"/>
    <cellStyle name="Note 3 3 6 2 2 2" xfId="2344"/>
    <cellStyle name="Note 3 3 6 2 2 2 2" xfId="4820"/>
    <cellStyle name="Note 3 3 6 2 2 2 2 2" xfId="10710"/>
    <cellStyle name="Note 3 3 6 2 2 2 2 2 2" xfId="22649"/>
    <cellStyle name="Note 3 3 6 2 2 2 2 2 3" xfId="31701"/>
    <cellStyle name="Note 3 3 6 2 2 2 2 2 4" xfId="35599"/>
    <cellStyle name="Note 3 3 6 2 2 2 2 3" xfId="16759"/>
    <cellStyle name="Note 3 3 6 2 2 2 2 4" xfId="27121"/>
    <cellStyle name="Note 3 3 6 2 2 2 2 5" xfId="29092"/>
    <cellStyle name="Note 3 3 6 2 2 2 3" xfId="5924"/>
    <cellStyle name="Note 3 3 6 2 2 2 3 2" xfId="11814"/>
    <cellStyle name="Note 3 3 6 2 2 2 3 2 2" xfId="23753"/>
    <cellStyle name="Note 3 3 6 2 2 2 3 2 3" xfId="32805"/>
    <cellStyle name="Note 3 3 6 2 2 2 3 2 4" xfId="36703"/>
    <cellStyle name="Note 3 3 6 2 2 2 3 3" xfId="17863"/>
    <cellStyle name="Note 3 3 6 2 2 2 3 4" xfId="28225"/>
    <cellStyle name="Note 3 3 6 2 2 2 3 5" xfId="33415"/>
    <cellStyle name="Note 3 3 6 2 2 2 4" xfId="8234"/>
    <cellStyle name="Note 3 3 6 2 2 2 4 2" xfId="20173"/>
    <cellStyle name="Note 3 3 6 2 2 2 4 3" xfId="29879"/>
    <cellStyle name="Note 3 3 6 2 2 2 4 4" xfId="34423"/>
    <cellStyle name="Note 3 3 6 2 2 2 5" xfId="14283"/>
    <cellStyle name="Note 3 3 6 2 2 2 6" xfId="25301"/>
    <cellStyle name="Note 3 3 6 2 2 2 7" xfId="24653"/>
    <cellStyle name="Note 3 3 6 2 2 3" xfId="2591"/>
    <cellStyle name="Note 3 3 6 2 2 3 2" xfId="5067"/>
    <cellStyle name="Note 3 3 6 2 2 3 2 2" xfId="10957"/>
    <cellStyle name="Note 3 3 6 2 2 3 2 2 2" xfId="22896"/>
    <cellStyle name="Note 3 3 6 2 2 3 2 2 3" xfId="31948"/>
    <cellStyle name="Note 3 3 6 2 2 3 2 2 4" xfId="35846"/>
    <cellStyle name="Note 3 3 6 2 2 3 2 3" xfId="17006"/>
    <cellStyle name="Note 3 3 6 2 2 3 2 4" xfId="27368"/>
    <cellStyle name="Note 3 3 6 2 2 3 2 5" xfId="24338"/>
    <cellStyle name="Note 3 3 6 2 2 3 3" xfId="6171"/>
    <cellStyle name="Note 3 3 6 2 2 3 3 2" xfId="12061"/>
    <cellStyle name="Note 3 3 6 2 2 3 3 2 2" xfId="24000"/>
    <cellStyle name="Note 3 3 6 2 2 3 3 2 3" xfId="33052"/>
    <cellStyle name="Note 3 3 6 2 2 3 3 2 4" xfId="36950"/>
    <cellStyle name="Note 3 3 6 2 2 3 3 3" xfId="18110"/>
    <cellStyle name="Note 3 3 6 2 2 3 3 4" xfId="28472"/>
    <cellStyle name="Note 3 3 6 2 2 3 3 5" xfId="33662"/>
    <cellStyle name="Note 3 3 6 2 2 3 4" xfId="8481"/>
    <cellStyle name="Note 3 3 6 2 2 3 4 2" xfId="20420"/>
    <cellStyle name="Note 3 3 6 2 2 3 4 3" xfId="30126"/>
    <cellStyle name="Note 3 3 6 2 2 3 4 4" xfId="34670"/>
    <cellStyle name="Note 3 3 6 2 2 3 5" xfId="14530"/>
    <cellStyle name="Note 3 3 6 2 2 3 6" xfId="25548"/>
    <cellStyle name="Note 3 3 6 2 2 3 7" xfId="28517"/>
    <cellStyle name="Note 3 3 6 2 2 4" xfId="4219"/>
    <cellStyle name="Note 3 3 6 2 2 4 2" xfId="10109"/>
    <cellStyle name="Note 3 3 6 2 2 4 2 2" xfId="22048"/>
    <cellStyle name="Note 3 3 6 2 2 4 2 3" xfId="31108"/>
    <cellStyle name="Note 3 3 6 2 2 4 2 4" xfId="35006"/>
    <cellStyle name="Note 3 3 6 2 2 4 3" xfId="16158"/>
    <cellStyle name="Note 3 3 6 2 2 4 4" xfId="26528"/>
    <cellStyle name="Note 3 3 6 2 2 4 5" xfId="29166"/>
    <cellStyle name="Note 3 3 6 2 2 5" xfId="5331"/>
    <cellStyle name="Note 3 3 6 2 2 5 2" xfId="11221"/>
    <cellStyle name="Note 3 3 6 2 2 5 2 2" xfId="23160"/>
    <cellStyle name="Note 3 3 6 2 2 5 2 3" xfId="32212"/>
    <cellStyle name="Note 3 3 6 2 2 5 2 4" xfId="36110"/>
    <cellStyle name="Note 3 3 6 2 2 5 3" xfId="17270"/>
    <cellStyle name="Note 3 3 6 2 2 5 4" xfId="27632"/>
    <cellStyle name="Note 3 3 6 2 2 5 5" xfId="26016"/>
    <cellStyle name="Note 3 3 6 2 2 6" xfId="13682"/>
    <cellStyle name="Note 3 3 6 2 3" xfId="1993"/>
    <cellStyle name="Note 3 3 6 2 3 2" xfId="4469"/>
    <cellStyle name="Note 3 3 6 2 3 2 2" xfId="10359"/>
    <cellStyle name="Note 3 3 6 2 3 2 2 2" xfId="22298"/>
    <cellStyle name="Note 3 3 6 2 3 2 2 3" xfId="31351"/>
    <cellStyle name="Note 3 3 6 2 3 2 2 4" xfId="35249"/>
    <cellStyle name="Note 3 3 6 2 3 2 3" xfId="16408"/>
    <cellStyle name="Note 3 3 6 2 3 2 4" xfId="26771"/>
    <cellStyle name="Note 3 3 6 2 3 2 5" xfId="28590"/>
    <cellStyle name="Note 3 3 6 2 3 3" xfId="5574"/>
    <cellStyle name="Note 3 3 6 2 3 3 2" xfId="11464"/>
    <cellStyle name="Note 3 3 6 2 3 3 2 2" xfId="23403"/>
    <cellStyle name="Note 3 3 6 2 3 3 2 3" xfId="32455"/>
    <cellStyle name="Note 3 3 6 2 3 3 2 4" xfId="36353"/>
    <cellStyle name="Note 3 3 6 2 3 3 3" xfId="17513"/>
    <cellStyle name="Note 3 3 6 2 3 3 4" xfId="27875"/>
    <cellStyle name="Note 3 3 6 2 3 3 5" xfId="30384"/>
    <cellStyle name="Note 3 3 6 2 3 4" xfId="7883"/>
    <cellStyle name="Note 3 3 6 2 3 4 2" xfId="19822"/>
    <cellStyle name="Note 3 3 6 2 3 4 3" xfId="29529"/>
    <cellStyle name="Note 3 3 6 2 3 4 4" xfId="34073"/>
    <cellStyle name="Note 3 3 6 2 3 5" xfId="13932"/>
    <cellStyle name="Note 3 3 6 2 3 6" xfId="24951"/>
    <cellStyle name="Note 3 3 6 2 3 7" xfId="29277"/>
    <cellStyle name="Note 3 3 6 2 4" xfId="2038"/>
    <cellStyle name="Note 3 3 6 2 4 2" xfId="4514"/>
    <cellStyle name="Note 3 3 6 2 4 2 2" xfId="10404"/>
    <cellStyle name="Note 3 3 6 2 4 2 2 2" xfId="22343"/>
    <cellStyle name="Note 3 3 6 2 4 2 2 3" xfId="31396"/>
    <cellStyle name="Note 3 3 6 2 4 2 2 4" xfId="35294"/>
    <cellStyle name="Note 3 3 6 2 4 2 3" xfId="16453"/>
    <cellStyle name="Note 3 3 6 2 4 2 4" xfId="26816"/>
    <cellStyle name="Note 3 3 6 2 4 2 5" xfId="24551"/>
    <cellStyle name="Note 3 3 6 2 4 3" xfId="5619"/>
    <cellStyle name="Note 3 3 6 2 4 3 2" xfId="11509"/>
    <cellStyle name="Note 3 3 6 2 4 3 2 2" xfId="23448"/>
    <cellStyle name="Note 3 3 6 2 4 3 2 3" xfId="32500"/>
    <cellStyle name="Note 3 3 6 2 4 3 2 4" xfId="36398"/>
    <cellStyle name="Note 3 3 6 2 4 3 3" xfId="17558"/>
    <cellStyle name="Note 3 3 6 2 4 3 4" xfId="27920"/>
    <cellStyle name="Note 3 3 6 2 4 3 5" xfId="33110"/>
    <cellStyle name="Note 3 3 6 2 4 4" xfId="7928"/>
    <cellStyle name="Note 3 3 6 2 4 4 2" xfId="19867"/>
    <cellStyle name="Note 3 3 6 2 4 4 3" xfId="29574"/>
    <cellStyle name="Note 3 3 6 2 4 4 4" xfId="34118"/>
    <cellStyle name="Note 3 3 6 2 4 5" xfId="13977"/>
    <cellStyle name="Note 3 3 6 2 4 6" xfId="24996"/>
    <cellStyle name="Note 3 3 6 2 4 7" xfId="30326"/>
    <cellStyle name="Note 3 3 6 2 5" xfId="2085"/>
    <cellStyle name="Note 3 3 6 2 5 2" xfId="4561"/>
    <cellStyle name="Note 3 3 6 2 5 2 2" xfId="10451"/>
    <cellStyle name="Note 3 3 6 2 5 2 2 2" xfId="22390"/>
    <cellStyle name="Note 3 3 6 2 5 2 2 3" xfId="31442"/>
    <cellStyle name="Note 3 3 6 2 5 2 2 4" xfId="35340"/>
    <cellStyle name="Note 3 3 6 2 5 2 3" xfId="16500"/>
    <cellStyle name="Note 3 3 6 2 5 2 4" xfId="26862"/>
    <cellStyle name="Note 3 3 6 2 5 2 5" xfId="26198"/>
    <cellStyle name="Note 3 3 6 2 5 3" xfId="5665"/>
    <cellStyle name="Note 3 3 6 2 5 3 2" xfId="11555"/>
    <cellStyle name="Note 3 3 6 2 5 3 2 2" xfId="23494"/>
    <cellStyle name="Note 3 3 6 2 5 3 2 3" xfId="32546"/>
    <cellStyle name="Note 3 3 6 2 5 3 2 4" xfId="36444"/>
    <cellStyle name="Note 3 3 6 2 5 3 3" xfId="17604"/>
    <cellStyle name="Note 3 3 6 2 5 3 4" xfId="27966"/>
    <cellStyle name="Note 3 3 6 2 5 3 5" xfId="33156"/>
    <cellStyle name="Note 3 3 6 2 5 4" xfId="7975"/>
    <cellStyle name="Note 3 3 6 2 5 4 2" xfId="19914"/>
    <cellStyle name="Note 3 3 6 2 5 4 3" xfId="29620"/>
    <cellStyle name="Note 3 3 6 2 5 4 4" xfId="34164"/>
    <cellStyle name="Note 3 3 6 2 5 5" xfId="14024"/>
    <cellStyle name="Note 3 3 6 2 5 6" xfId="25042"/>
    <cellStyle name="Note 3 3 6 2 5 7" xfId="29267"/>
    <cellStyle name="Note 3 3 6 2 6" xfId="3254"/>
    <cellStyle name="Note 3 3 6 2 6 2" xfId="9144"/>
    <cellStyle name="Note 3 3 6 2 6 2 2" xfId="21083"/>
    <cellStyle name="Note 3 3 6 2 6 2 3" xfId="30518"/>
    <cellStyle name="Note 3 3 6 2 6 2 4" xfId="34831"/>
    <cellStyle name="Note 3 3 6 2 6 3" xfId="15193"/>
    <cellStyle name="Note 3 3 6 2 6 4" xfId="25938"/>
    <cellStyle name="Note 3 3 6 2 6 5" xfId="30230"/>
    <cellStyle name="Note 3 3 6 2 7" xfId="5156"/>
    <cellStyle name="Note 3 3 6 2 7 2" xfId="11046"/>
    <cellStyle name="Note 3 3 6 2 7 2 2" xfId="22985"/>
    <cellStyle name="Note 3 3 6 2 7 2 3" xfId="32037"/>
    <cellStyle name="Note 3 3 6 2 7 2 4" xfId="35935"/>
    <cellStyle name="Note 3 3 6 2 7 3" xfId="17095"/>
    <cellStyle name="Note 3 3 6 2 7 4" xfId="27457"/>
    <cellStyle name="Note 3 3 6 2 7 5" xfId="28816"/>
    <cellStyle name="Note 3 3 6 2 8" xfId="6836"/>
    <cellStyle name="Note 3 3 6 2 8 2" xfId="18775"/>
    <cellStyle name="Note 3 3 6 2 8 3" xfId="28867"/>
    <cellStyle name="Note 3 3 6 2 8 4" xfId="33823"/>
    <cellStyle name="Note 3 3 6 2 9" xfId="12717"/>
    <cellStyle name="Note 3 3 6 3" xfId="1742"/>
    <cellStyle name="Note 3 3 6 3 2" xfId="2343"/>
    <cellStyle name="Note 3 3 6 3 2 2" xfId="4819"/>
    <cellStyle name="Note 3 3 6 3 2 2 2" xfId="10709"/>
    <cellStyle name="Note 3 3 6 3 2 2 2 2" xfId="22648"/>
    <cellStyle name="Note 3 3 6 3 2 2 2 3" xfId="31700"/>
    <cellStyle name="Note 3 3 6 3 2 2 2 4" xfId="35598"/>
    <cellStyle name="Note 3 3 6 3 2 2 3" xfId="16758"/>
    <cellStyle name="Note 3 3 6 3 2 2 4" xfId="27120"/>
    <cellStyle name="Note 3 3 6 3 2 2 5" xfId="25727"/>
    <cellStyle name="Note 3 3 6 3 2 3" xfId="5923"/>
    <cellStyle name="Note 3 3 6 3 2 3 2" xfId="11813"/>
    <cellStyle name="Note 3 3 6 3 2 3 2 2" xfId="23752"/>
    <cellStyle name="Note 3 3 6 3 2 3 2 3" xfId="32804"/>
    <cellStyle name="Note 3 3 6 3 2 3 2 4" xfId="36702"/>
    <cellStyle name="Note 3 3 6 3 2 3 3" xfId="17862"/>
    <cellStyle name="Note 3 3 6 3 2 3 4" xfId="28224"/>
    <cellStyle name="Note 3 3 6 3 2 3 5" xfId="33414"/>
    <cellStyle name="Note 3 3 6 3 2 4" xfId="8233"/>
    <cellStyle name="Note 3 3 6 3 2 4 2" xfId="20172"/>
    <cellStyle name="Note 3 3 6 3 2 4 3" xfId="29878"/>
    <cellStyle name="Note 3 3 6 3 2 4 4" xfId="34422"/>
    <cellStyle name="Note 3 3 6 3 2 5" xfId="14282"/>
    <cellStyle name="Note 3 3 6 3 2 6" xfId="25300"/>
    <cellStyle name="Note 3 3 6 3 2 7" xfId="26307"/>
    <cellStyle name="Note 3 3 6 3 3" xfId="2590"/>
    <cellStyle name="Note 3 3 6 3 3 2" xfId="5066"/>
    <cellStyle name="Note 3 3 6 3 3 2 2" xfId="10956"/>
    <cellStyle name="Note 3 3 6 3 3 2 2 2" xfId="22895"/>
    <cellStyle name="Note 3 3 6 3 3 2 2 3" xfId="31947"/>
    <cellStyle name="Note 3 3 6 3 3 2 2 4" xfId="35845"/>
    <cellStyle name="Note 3 3 6 3 3 2 3" xfId="17005"/>
    <cellStyle name="Note 3 3 6 3 3 2 4" xfId="27367"/>
    <cellStyle name="Note 3 3 6 3 3 2 5" xfId="24483"/>
    <cellStyle name="Note 3 3 6 3 3 3" xfId="6170"/>
    <cellStyle name="Note 3 3 6 3 3 3 2" xfId="12060"/>
    <cellStyle name="Note 3 3 6 3 3 3 2 2" xfId="23999"/>
    <cellStyle name="Note 3 3 6 3 3 3 2 3" xfId="33051"/>
    <cellStyle name="Note 3 3 6 3 3 3 2 4" xfId="36949"/>
    <cellStyle name="Note 3 3 6 3 3 3 3" xfId="18109"/>
    <cellStyle name="Note 3 3 6 3 3 3 4" xfId="28471"/>
    <cellStyle name="Note 3 3 6 3 3 3 5" xfId="33661"/>
    <cellStyle name="Note 3 3 6 3 3 4" xfId="8480"/>
    <cellStyle name="Note 3 3 6 3 3 4 2" xfId="20419"/>
    <cellStyle name="Note 3 3 6 3 3 4 3" xfId="30125"/>
    <cellStyle name="Note 3 3 6 3 3 4 4" xfId="34669"/>
    <cellStyle name="Note 3 3 6 3 3 5" xfId="14529"/>
    <cellStyle name="Note 3 3 6 3 3 6" xfId="25547"/>
    <cellStyle name="Note 3 3 6 3 3 7" xfId="12375"/>
    <cellStyle name="Note 3 3 6 3 4" xfId="4218"/>
    <cellStyle name="Note 3 3 6 3 4 2" xfId="10108"/>
    <cellStyle name="Note 3 3 6 3 4 2 2" xfId="22047"/>
    <cellStyle name="Note 3 3 6 3 4 2 3" xfId="31107"/>
    <cellStyle name="Note 3 3 6 3 4 2 4" xfId="35005"/>
    <cellStyle name="Note 3 3 6 3 4 3" xfId="16157"/>
    <cellStyle name="Note 3 3 6 3 4 4" xfId="26527"/>
    <cellStyle name="Note 3 3 6 3 4 5" xfId="25770"/>
    <cellStyle name="Note 3 3 6 3 5" xfId="5330"/>
    <cellStyle name="Note 3 3 6 3 5 2" xfId="11220"/>
    <cellStyle name="Note 3 3 6 3 5 2 2" xfId="23159"/>
    <cellStyle name="Note 3 3 6 3 5 2 3" xfId="32211"/>
    <cellStyle name="Note 3 3 6 3 5 2 4" xfId="36109"/>
    <cellStyle name="Note 3 3 6 3 5 3" xfId="17269"/>
    <cellStyle name="Note 3 3 6 3 5 4" xfId="27631"/>
    <cellStyle name="Note 3 3 6 3 5 5" xfId="30595"/>
    <cellStyle name="Note 3 3 6 3 6" xfId="13681"/>
    <cellStyle name="Note 3 3 6 4" xfId="2164"/>
    <cellStyle name="Note 3 3 6 4 2" xfId="4640"/>
    <cellStyle name="Note 3 3 6 4 2 2" xfId="10530"/>
    <cellStyle name="Note 3 3 6 4 2 2 2" xfId="22469"/>
    <cellStyle name="Note 3 3 6 4 2 2 3" xfId="31521"/>
    <cellStyle name="Note 3 3 6 4 2 2 4" xfId="35419"/>
    <cellStyle name="Note 3 3 6 4 2 3" xfId="16579"/>
    <cellStyle name="Note 3 3 6 4 2 4" xfId="26941"/>
    <cellStyle name="Note 3 3 6 4 2 5" xfId="24153"/>
    <cellStyle name="Note 3 3 6 4 3" xfId="5744"/>
    <cellStyle name="Note 3 3 6 4 3 2" xfId="11634"/>
    <cellStyle name="Note 3 3 6 4 3 2 2" xfId="23573"/>
    <cellStyle name="Note 3 3 6 4 3 2 3" xfId="32625"/>
    <cellStyle name="Note 3 3 6 4 3 2 4" xfId="36523"/>
    <cellStyle name="Note 3 3 6 4 3 3" xfId="17683"/>
    <cellStyle name="Note 3 3 6 4 3 4" xfId="28045"/>
    <cellStyle name="Note 3 3 6 4 3 5" xfId="33235"/>
    <cellStyle name="Note 3 3 6 4 4" xfId="8054"/>
    <cellStyle name="Note 3 3 6 4 4 2" xfId="19993"/>
    <cellStyle name="Note 3 3 6 4 4 3" xfId="29699"/>
    <cellStyle name="Note 3 3 6 4 4 4" xfId="34243"/>
    <cellStyle name="Note 3 3 6 4 5" xfId="14103"/>
    <cellStyle name="Note 3 3 6 4 6" xfId="25121"/>
    <cellStyle name="Note 3 3 6 4 7" xfId="30360"/>
    <cellStyle name="Note 3 3 6 5" xfId="2390"/>
    <cellStyle name="Note 3 3 6 5 2" xfId="4866"/>
    <cellStyle name="Note 3 3 6 5 2 2" xfId="10756"/>
    <cellStyle name="Note 3 3 6 5 2 2 2" xfId="22695"/>
    <cellStyle name="Note 3 3 6 5 2 2 3" xfId="31747"/>
    <cellStyle name="Note 3 3 6 5 2 2 4" xfId="35645"/>
    <cellStyle name="Note 3 3 6 5 2 3" xfId="16805"/>
    <cellStyle name="Note 3 3 6 5 2 4" xfId="27167"/>
    <cellStyle name="Note 3 3 6 5 2 5" xfId="30195"/>
    <cellStyle name="Note 3 3 6 5 3" xfId="5970"/>
    <cellStyle name="Note 3 3 6 5 3 2" xfId="11860"/>
    <cellStyle name="Note 3 3 6 5 3 2 2" xfId="23799"/>
    <cellStyle name="Note 3 3 6 5 3 2 3" xfId="32851"/>
    <cellStyle name="Note 3 3 6 5 3 2 4" xfId="36749"/>
    <cellStyle name="Note 3 3 6 5 3 3" xfId="17909"/>
    <cellStyle name="Note 3 3 6 5 3 4" xfId="28271"/>
    <cellStyle name="Note 3 3 6 5 3 5" xfId="33461"/>
    <cellStyle name="Note 3 3 6 5 4" xfId="8280"/>
    <cellStyle name="Note 3 3 6 5 4 2" xfId="20219"/>
    <cellStyle name="Note 3 3 6 5 4 3" xfId="29925"/>
    <cellStyle name="Note 3 3 6 5 4 4" xfId="34469"/>
    <cellStyle name="Note 3 3 6 5 5" xfId="14329"/>
    <cellStyle name="Note 3 3 6 5 6" xfId="25347"/>
    <cellStyle name="Note 3 3 6 5 7" xfId="28749"/>
    <cellStyle name="Note 3 3 6 6" xfId="2193"/>
    <cellStyle name="Note 3 3 6 6 2" xfId="4669"/>
    <cellStyle name="Note 3 3 6 6 2 2" xfId="10559"/>
    <cellStyle name="Note 3 3 6 6 2 2 2" xfId="22498"/>
    <cellStyle name="Note 3 3 6 6 2 2 3" xfId="31550"/>
    <cellStyle name="Note 3 3 6 6 2 2 4" xfId="35448"/>
    <cellStyle name="Note 3 3 6 6 2 3" xfId="16608"/>
    <cellStyle name="Note 3 3 6 6 2 4" xfId="26970"/>
    <cellStyle name="Note 3 3 6 6 2 5" xfId="30761"/>
    <cellStyle name="Note 3 3 6 6 3" xfId="5773"/>
    <cellStyle name="Note 3 3 6 6 3 2" xfId="11663"/>
    <cellStyle name="Note 3 3 6 6 3 2 2" xfId="23602"/>
    <cellStyle name="Note 3 3 6 6 3 2 3" xfId="32654"/>
    <cellStyle name="Note 3 3 6 6 3 2 4" xfId="36552"/>
    <cellStyle name="Note 3 3 6 6 3 3" xfId="17712"/>
    <cellStyle name="Note 3 3 6 6 3 4" xfId="28074"/>
    <cellStyle name="Note 3 3 6 6 3 5" xfId="33264"/>
    <cellStyle name="Note 3 3 6 6 4" xfId="8083"/>
    <cellStyle name="Note 3 3 6 6 4 2" xfId="20022"/>
    <cellStyle name="Note 3 3 6 6 4 3" xfId="29728"/>
    <cellStyle name="Note 3 3 6 6 4 4" xfId="34272"/>
    <cellStyle name="Note 3 3 6 6 5" xfId="14132"/>
    <cellStyle name="Note 3 3 6 6 6" xfId="25150"/>
    <cellStyle name="Note 3 3 6 6 7" xfId="24352"/>
    <cellStyle name="Note 3 3 6 7" xfId="2848"/>
    <cellStyle name="Note 3 3 6 7 2" xfId="8738"/>
    <cellStyle name="Note 3 3 6 7 2 2" xfId="20677"/>
    <cellStyle name="Note 3 3 6 7 2 3" xfId="30278"/>
    <cellStyle name="Note 3 3 6 7 2 4" xfId="34752"/>
    <cellStyle name="Note 3 3 6 7 3" xfId="14787"/>
    <cellStyle name="Note 3 3 6 7 4" xfId="25698"/>
    <cellStyle name="Note 3 3 6 7 5" xfId="28922"/>
    <cellStyle name="Note 3 3 6 8" xfId="6430"/>
    <cellStyle name="Note 3 3 6 8 2" xfId="18369"/>
    <cellStyle name="Note 3 3 6 8 3" xfId="28624"/>
    <cellStyle name="Note 3 3 6 8 4" xfId="33744"/>
    <cellStyle name="Note 3 3 7" xfId="596"/>
    <cellStyle name="Note 3 3 7 10" xfId="24187"/>
    <cellStyle name="Note 3 3 7 11" xfId="28550"/>
    <cellStyle name="Note 3 3 7 2" xfId="1744"/>
    <cellStyle name="Note 3 3 7 2 2" xfId="2345"/>
    <cellStyle name="Note 3 3 7 2 2 2" xfId="4821"/>
    <cellStyle name="Note 3 3 7 2 2 2 2" xfId="10711"/>
    <cellStyle name="Note 3 3 7 2 2 2 2 2" xfId="22650"/>
    <cellStyle name="Note 3 3 7 2 2 2 2 3" xfId="31702"/>
    <cellStyle name="Note 3 3 7 2 2 2 2 4" xfId="35600"/>
    <cellStyle name="Note 3 3 7 2 2 2 3" xfId="16760"/>
    <cellStyle name="Note 3 3 7 2 2 2 4" xfId="27122"/>
    <cellStyle name="Note 3 3 7 2 2 2 5" xfId="30741"/>
    <cellStyle name="Note 3 3 7 2 2 3" xfId="5925"/>
    <cellStyle name="Note 3 3 7 2 2 3 2" xfId="11815"/>
    <cellStyle name="Note 3 3 7 2 2 3 2 2" xfId="23754"/>
    <cellStyle name="Note 3 3 7 2 2 3 2 3" xfId="32806"/>
    <cellStyle name="Note 3 3 7 2 2 3 2 4" xfId="36704"/>
    <cellStyle name="Note 3 3 7 2 2 3 3" xfId="17864"/>
    <cellStyle name="Note 3 3 7 2 2 3 4" xfId="28226"/>
    <cellStyle name="Note 3 3 7 2 2 3 5" xfId="33416"/>
    <cellStyle name="Note 3 3 7 2 2 4" xfId="8235"/>
    <cellStyle name="Note 3 3 7 2 2 4 2" xfId="20174"/>
    <cellStyle name="Note 3 3 7 2 2 4 3" xfId="29880"/>
    <cellStyle name="Note 3 3 7 2 2 4 4" xfId="34424"/>
    <cellStyle name="Note 3 3 7 2 2 5" xfId="14284"/>
    <cellStyle name="Note 3 3 7 2 2 6" xfId="25302"/>
    <cellStyle name="Note 3 3 7 2 2 7" xfId="28789"/>
    <cellStyle name="Note 3 3 7 2 3" xfId="2592"/>
    <cellStyle name="Note 3 3 7 2 3 2" xfId="5068"/>
    <cellStyle name="Note 3 3 7 2 3 2 2" xfId="10958"/>
    <cellStyle name="Note 3 3 7 2 3 2 2 2" xfId="22897"/>
    <cellStyle name="Note 3 3 7 2 3 2 2 3" xfId="31949"/>
    <cellStyle name="Note 3 3 7 2 3 2 2 4" xfId="35847"/>
    <cellStyle name="Note 3 3 7 2 3 2 3" xfId="17007"/>
    <cellStyle name="Note 3 3 7 2 3 2 4" xfId="27369"/>
    <cellStyle name="Note 3 3 7 2 3 2 5" xfId="24089"/>
    <cellStyle name="Note 3 3 7 2 3 3" xfId="6172"/>
    <cellStyle name="Note 3 3 7 2 3 3 2" xfId="12062"/>
    <cellStyle name="Note 3 3 7 2 3 3 2 2" xfId="24001"/>
    <cellStyle name="Note 3 3 7 2 3 3 2 3" xfId="33053"/>
    <cellStyle name="Note 3 3 7 2 3 3 2 4" xfId="36951"/>
    <cellStyle name="Note 3 3 7 2 3 3 3" xfId="18111"/>
    <cellStyle name="Note 3 3 7 2 3 3 4" xfId="28473"/>
    <cellStyle name="Note 3 3 7 2 3 3 5" xfId="33663"/>
    <cellStyle name="Note 3 3 7 2 3 4" xfId="8482"/>
    <cellStyle name="Note 3 3 7 2 3 4 2" xfId="20421"/>
    <cellStyle name="Note 3 3 7 2 3 4 3" xfId="30127"/>
    <cellStyle name="Note 3 3 7 2 3 4 4" xfId="34671"/>
    <cellStyle name="Note 3 3 7 2 3 5" xfId="14531"/>
    <cellStyle name="Note 3 3 7 2 3 6" xfId="25549"/>
    <cellStyle name="Note 3 3 7 2 3 7" xfId="30171"/>
    <cellStyle name="Note 3 3 7 2 4" xfId="4220"/>
    <cellStyle name="Note 3 3 7 2 4 2" xfId="10110"/>
    <cellStyle name="Note 3 3 7 2 4 2 2" xfId="22049"/>
    <cellStyle name="Note 3 3 7 2 4 2 3" xfId="31109"/>
    <cellStyle name="Note 3 3 7 2 4 2 4" xfId="35007"/>
    <cellStyle name="Note 3 3 7 2 4 3" xfId="16159"/>
    <cellStyle name="Note 3 3 7 2 4 4" xfId="26529"/>
    <cellStyle name="Note 3 3 7 2 4 5" xfId="30815"/>
    <cellStyle name="Note 3 3 7 2 5" xfId="5332"/>
    <cellStyle name="Note 3 3 7 2 5 2" xfId="11222"/>
    <cellStyle name="Note 3 3 7 2 5 2 2" xfId="23161"/>
    <cellStyle name="Note 3 3 7 2 5 2 3" xfId="32213"/>
    <cellStyle name="Note 3 3 7 2 5 2 4" xfId="36111"/>
    <cellStyle name="Note 3 3 7 2 5 3" xfId="17271"/>
    <cellStyle name="Note 3 3 7 2 5 4" xfId="27633"/>
    <cellStyle name="Note 3 3 7 2 5 5" xfId="29030"/>
    <cellStyle name="Note 3 3 7 2 6" xfId="13683"/>
    <cellStyle name="Note 3 3 7 3" xfId="1915"/>
    <cellStyle name="Note 3 3 7 3 2" xfId="4391"/>
    <cellStyle name="Note 3 3 7 3 2 2" xfId="10281"/>
    <cellStyle name="Note 3 3 7 3 2 2 2" xfId="22220"/>
    <cellStyle name="Note 3 3 7 3 2 2 3" xfId="31273"/>
    <cellStyle name="Note 3 3 7 3 2 2 4" xfId="35171"/>
    <cellStyle name="Note 3 3 7 3 2 3" xfId="16330"/>
    <cellStyle name="Note 3 3 7 3 2 4" xfId="26693"/>
    <cellStyle name="Note 3 3 7 3 2 5" xfId="30340"/>
    <cellStyle name="Note 3 3 7 3 3" xfId="5496"/>
    <cellStyle name="Note 3 3 7 3 3 2" xfId="11386"/>
    <cellStyle name="Note 3 3 7 3 3 2 2" xfId="23325"/>
    <cellStyle name="Note 3 3 7 3 3 2 3" xfId="32377"/>
    <cellStyle name="Note 3 3 7 3 3 2 4" xfId="36275"/>
    <cellStyle name="Note 3 3 7 3 3 3" xfId="17435"/>
    <cellStyle name="Note 3 3 7 3 3 4" xfId="27797"/>
    <cellStyle name="Note 3 3 7 3 3 5" xfId="12133"/>
    <cellStyle name="Note 3 3 7 3 4" xfId="7805"/>
    <cellStyle name="Note 3 3 7 3 4 2" xfId="19744"/>
    <cellStyle name="Note 3 3 7 3 4 3" xfId="29451"/>
    <cellStyle name="Note 3 3 7 3 4 4" xfId="33995"/>
    <cellStyle name="Note 3 3 7 3 5" xfId="13854"/>
    <cellStyle name="Note 3 3 7 3 6" xfId="24873"/>
    <cellStyle name="Note 3 3 7 3 7" xfId="30937"/>
    <cellStyle name="Note 3 3 7 4" xfId="1972"/>
    <cellStyle name="Note 3 3 7 4 2" xfId="4448"/>
    <cellStyle name="Note 3 3 7 4 2 2" xfId="10338"/>
    <cellStyle name="Note 3 3 7 4 2 2 2" xfId="22277"/>
    <cellStyle name="Note 3 3 7 4 2 2 3" xfId="31330"/>
    <cellStyle name="Note 3 3 7 4 2 2 4" xfId="35228"/>
    <cellStyle name="Note 3 3 7 4 2 3" xfId="16387"/>
    <cellStyle name="Note 3 3 7 4 2 4" xfId="26750"/>
    <cellStyle name="Note 3 3 7 4 2 5" xfId="29139"/>
    <cellStyle name="Note 3 3 7 4 3" xfId="5553"/>
    <cellStyle name="Note 3 3 7 4 3 2" xfId="11443"/>
    <cellStyle name="Note 3 3 7 4 3 2 2" xfId="23382"/>
    <cellStyle name="Note 3 3 7 4 3 2 3" xfId="32434"/>
    <cellStyle name="Note 3 3 7 4 3 2 4" xfId="36332"/>
    <cellStyle name="Note 3 3 7 4 3 3" xfId="17492"/>
    <cellStyle name="Note 3 3 7 4 3 4" xfId="27854"/>
    <cellStyle name="Note 3 3 7 4 3 5" xfId="30651"/>
    <cellStyle name="Note 3 3 7 4 4" xfId="7862"/>
    <cellStyle name="Note 3 3 7 4 4 2" xfId="19801"/>
    <cellStyle name="Note 3 3 7 4 4 3" xfId="29508"/>
    <cellStyle name="Note 3 3 7 4 4 4" xfId="34052"/>
    <cellStyle name="Note 3 3 7 4 5" xfId="13911"/>
    <cellStyle name="Note 3 3 7 4 6" xfId="24930"/>
    <cellStyle name="Note 3 3 7 4 7" xfId="24704"/>
    <cellStyle name="Note 3 3 7 5" xfId="2377"/>
    <cellStyle name="Note 3 3 7 5 2" xfId="4853"/>
    <cellStyle name="Note 3 3 7 5 2 2" xfId="10743"/>
    <cellStyle name="Note 3 3 7 5 2 2 2" xfId="22682"/>
    <cellStyle name="Note 3 3 7 5 2 2 3" xfId="31734"/>
    <cellStyle name="Note 3 3 7 5 2 2 4" xfId="35632"/>
    <cellStyle name="Note 3 3 7 5 2 3" xfId="16792"/>
    <cellStyle name="Note 3 3 7 5 2 4" xfId="27154"/>
    <cellStyle name="Note 3 3 7 5 2 5" xfId="26161"/>
    <cellStyle name="Note 3 3 7 5 3" xfId="5957"/>
    <cellStyle name="Note 3 3 7 5 3 2" xfId="11847"/>
    <cellStyle name="Note 3 3 7 5 3 2 2" xfId="23786"/>
    <cellStyle name="Note 3 3 7 5 3 2 3" xfId="32838"/>
    <cellStyle name="Note 3 3 7 5 3 2 4" xfId="36736"/>
    <cellStyle name="Note 3 3 7 5 3 3" xfId="17896"/>
    <cellStyle name="Note 3 3 7 5 3 4" xfId="28258"/>
    <cellStyle name="Note 3 3 7 5 3 5" xfId="33448"/>
    <cellStyle name="Note 3 3 7 5 4" xfId="8267"/>
    <cellStyle name="Note 3 3 7 5 4 2" xfId="20206"/>
    <cellStyle name="Note 3 3 7 5 4 3" xfId="29912"/>
    <cellStyle name="Note 3 3 7 5 4 4" xfId="34456"/>
    <cellStyle name="Note 3 3 7 5 5" xfId="14316"/>
    <cellStyle name="Note 3 3 7 5 6" xfId="25334"/>
    <cellStyle name="Note 3 3 7 5 7" xfId="30496"/>
    <cellStyle name="Note 3 3 7 6" xfId="3073"/>
    <cellStyle name="Note 3 3 7 6 2" xfId="8963"/>
    <cellStyle name="Note 3 3 7 6 2 2" xfId="20902"/>
    <cellStyle name="Note 3 3 7 6 2 3" xfId="30421"/>
    <cellStyle name="Note 3 3 7 6 2 4" xfId="34783"/>
    <cellStyle name="Note 3 3 7 6 3" xfId="15012"/>
    <cellStyle name="Note 3 3 7 6 4" xfId="25841"/>
    <cellStyle name="Note 3 3 7 6 5" xfId="30842"/>
    <cellStyle name="Note 3 3 7 7" xfId="5108"/>
    <cellStyle name="Note 3 3 7 7 2" xfId="10998"/>
    <cellStyle name="Note 3 3 7 7 2 2" xfId="22937"/>
    <cellStyle name="Note 3 3 7 7 2 3" xfId="31989"/>
    <cellStyle name="Note 3 3 7 7 2 4" xfId="35887"/>
    <cellStyle name="Note 3 3 7 7 3" xfId="17047"/>
    <cellStyle name="Note 3 3 7 7 4" xfId="27409"/>
    <cellStyle name="Note 3 3 7 7 5" xfId="28832"/>
    <cellStyle name="Note 3 3 7 8" xfId="6655"/>
    <cellStyle name="Note 3 3 7 8 2" xfId="18594"/>
    <cellStyle name="Note 3 3 7 8 3" xfId="28770"/>
    <cellStyle name="Note 3 3 7 8 4" xfId="33775"/>
    <cellStyle name="Note 3 3 7 9" xfId="12536"/>
    <cellStyle name="Note 3 3 8" xfId="546"/>
    <cellStyle name="Note 3 3 8 10" xfId="24158"/>
    <cellStyle name="Note 3 3 8 11" xfId="24051"/>
    <cellStyle name="Note 3 3 8 2" xfId="1745"/>
    <cellStyle name="Note 3 3 8 2 2" xfId="2346"/>
    <cellStyle name="Note 3 3 8 2 2 2" xfId="4822"/>
    <cellStyle name="Note 3 3 8 2 2 2 2" xfId="10712"/>
    <cellStyle name="Note 3 3 8 2 2 2 2 2" xfId="22651"/>
    <cellStyle name="Note 3 3 8 2 2 2 2 3" xfId="31703"/>
    <cellStyle name="Note 3 3 8 2 2 2 2 4" xfId="35601"/>
    <cellStyle name="Note 3 3 8 2 2 2 3" xfId="16761"/>
    <cellStyle name="Note 3 3 8 2 2 2 4" xfId="27123"/>
    <cellStyle name="Note 3 3 8 2 2 2 5" xfId="26164"/>
    <cellStyle name="Note 3 3 8 2 2 3" xfId="5926"/>
    <cellStyle name="Note 3 3 8 2 2 3 2" xfId="11816"/>
    <cellStyle name="Note 3 3 8 2 2 3 2 2" xfId="23755"/>
    <cellStyle name="Note 3 3 8 2 2 3 2 3" xfId="32807"/>
    <cellStyle name="Note 3 3 8 2 2 3 2 4" xfId="36705"/>
    <cellStyle name="Note 3 3 8 2 2 3 3" xfId="17865"/>
    <cellStyle name="Note 3 3 8 2 2 3 4" xfId="28227"/>
    <cellStyle name="Note 3 3 8 2 2 3 5" xfId="33417"/>
    <cellStyle name="Note 3 3 8 2 2 4" xfId="8236"/>
    <cellStyle name="Note 3 3 8 2 2 4 2" xfId="20175"/>
    <cellStyle name="Note 3 3 8 2 2 4 3" xfId="29881"/>
    <cellStyle name="Note 3 3 8 2 2 4 4" xfId="34425"/>
    <cellStyle name="Note 3 3 8 2 2 5" xfId="14285"/>
    <cellStyle name="Note 3 3 8 2 2 6" xfId="25303"/>
    <cellStyle name="Note 3 3 8 2 2 7" xfId="30440"/>
    <cellStyle name="Note 3 3 8 2 3" xfId="2593"/>
    <cellStyle name="Note 3 3 8 2 3 2" xfId="5069"/>
    <cellStyle name="Note 3 3 8 2 3 2 2" xfId="10959"/>
    <cellStyle name="Note 3 3 8 2 3 2 2 2" xfId="22898"/>
    <cellStyle name="Note 3 3 8 2 3 2 2 3" xfId="31950"/>
    <cellStyle name="Note 3 3 8 2 3 2 2 4" xfId="35848"/>
    <cellStyle name="Note 3 3 8 2 3 2 3" xfId="17008"/>
    <cellStyle name="Note 3 3 8 2 3 2 4" xfId="27370"/>
    <cellStyle name="Note 3 3 8 2 3 2 5" xfId="12135"/>
    <cellStyle name="Note 3 3 8 2 3 3" xfId="6173"/>
    <cellStyle name="Note 3 3 8 2 3 3 2" xfId="12063"/>
    <cellStyle name="Note 3 3 8 2 3 3 2 2" xfId="24002"/>
    <cellStyle name="Note 3 3 8 2 3 3 2 3" xfId="33054"/>
    <cellStyle name="Note 3 3 8 2 3 3 2 4" xfId="36952"/>
    <cellStyle name="Note 3 3 8 2 3 3 3" xfId="18112"/>
    <cellStyle name="Note 3 3 8 2 3 3 4" xfId="28474"/>
    <cellStyle name="Note 3 3 8 2 3 3 5" xfId="33664"/>
    <cellStyle name="Note 3 3 8 2 3 4" xfId="8483"/>
    <cellStyle name="Note 3 3 8 2 3 4 2" xfId="20422"/>
    <cellStyle name="Note 3 3 8 2 3 4 3" xfId="30128"/>
    <cellStyle name="Note 3 3 8 2 3 4 4" xfId="34672"/>
    <cellStyle name="Note 3 3 8 2 3 5" xfId="14532"/>
    <cellStyle name="Note 3 3 8 2 3 6" xfId="25550"/>
    <cellStyle name="Note 3 3 8 2 3 7" xfId="25591"/>
    <cellStyle name="Note 3 3 8 2 4" xfId="4221"/>
    <cellStyle name="Note 3 3 8 2 4 2" xfId="10111"/>
    <cellStyle name="Note 3 3 8 2 4 2 2" xfId="22050"/>
    <cellStyle name="Note 3 3 8 2 4 2 3" xfId="31110"/>
    <cellStyle name="Note 3 3 8 2 4 2 4" xfId="35008"/>
    <cellStyle name="Note 3 3 8 2 4 3" xfId="16160"/>
    <cellStyle name="Note 3 3 8 2 4 4" xfId="26530"/>
    <cellStyle name="Note 3 3 8 2 4 5" xfId="26238"/>
    <cellStyle name="Note 3 3 8 2 5" xfId="5333"/>
    <cellStyle name="Note 3 3 8 2 5 2" xfId="11223"/>
    <cellStyle name="Note 3 3 8 2 5 2 2" xfId="23162"/>
    <cellStyle name="Note 3 3 8 2 5 2 3" xfId="32214"/>
    <cellStyle name="Note 3 3 8 2 5 2 4" xfId="36112"/>
    <cellStyle name="Note 3 3 8 2 5 3" xfId="17272"/>
    <cellStyle name="Note 3 3 8 2 5 4" xfId="27634"/>
    <cellStyle name="Note 3 3 8 2 5 5" xfId="30679"/>
    <cellStyle name="Note 3 3 8 2 6" xfId="13684"/>
    <cellStyle name="Note 3 3 8 3" xfId="1895"/>
    <cellStyle name="Note 3 3 8 3 2" xfId="4371"/>
    <cellStyle name="Note 3 3 8 3 2 2" xfId="10261"/>
    <cellStyle name="Note 3 3 8 3 2 2 2" xfId="22200"/>
    <cellStyle name="Note 3 3 8 3 2 2 3" xfId="31253"/>
    <cellStyle name="Note 3 3 8 3 2 2 4" xfId="35151"/>
    <cellStyle name="Note 3 3 8 3 2 3" xfId="16310"/>
    <cellStyle name="Note 3 3 8 3 2 4" xfId="26673"/>
    <cellStyle name="Note 3 3 8 3 2 5" xfId="24568"/>
    <cellStyle name="Note 3 3 8 3 3" xfId="5476"/>
    <cellStyle name="Note 3 3 8 3 3 2" xfId="11366"/>
    <cellStyle name="Note 3 3 8 3 3 2 2" xfId="23305"/>
    <cellStyle name="Note 3 3 8 3 3 2 3" xfId="32357"/>
    <cellStyle name="Note 3 3 8 3 3 2 4" xfId="36255"/>
    <cellStyle name="Note 3 3 8 3 3 3" xfId="17415"/>
    <cellStyle name="Note 3 3 8 3 3 4" xfId="27777"/>
    <cellStyle name="Note 3 3 8 3 3 5" xfId="30662"/>
    <cellStyle name="Note 3 3 8 3 4" xfId="7785"/>
    <cellStyle name="Note 3 3 8 3 4 2" xfId="19724"/>
    <cellStyle name="Note 3 3 8 3 4 3" xfId="29431"/>
    <cellStyle name="Note 3 3 8 3 4 4" xfId="33975"/>
    <cellStyle name="Note 3 3 8 3 5" xfId="13834"/>
    <cellStyle name="Note 3 3 8 3 6" xfId="24853"/>
    <cellStyle name="Note 3 3 8 3 7" xfId="30335"/>
    <cellStyle name="Note 3 3 8 4" xfId="2142"/>
    <cellStyle name="Note 3 3 8 4 2" xfId="4618"/>
    <cellStyle name="Note 3 3 8 4 2 2" xfId="10508"/>
    <cellStyle name="Note 3 3 8 4 2 2 2" xfId="22447"/>
    <cellStyle name="Note 3 3 8 4 2 2 3" xfId="31499"/>
    <cellStyle name="Note 3 3 8 4 2 2 4" xfId="35397"/>
    <cellStyle name="Note 3 3 8 4 2 3" xfId="16557"/>
    <cellStyle name="Note 3 3 8 4 2 4" xfId="26919"/>
    <cellStyle name="Note 3 3 8 4 2 5" xfId="25961"/>
    <cellStyle name="Note 3 3 8 4 3" xfId="5722"/>
    <cellStyle name="Note 3 3 8 4 3 2" xfId="11612"/>
    <cellStyle name="Note 3 3 8 4 3 2 2" xfId="23551"/>
    <cellStyle name="Note 3 3 8 4 3 2 3" xfId="32603"/>
    <cellStyle name="Note 3 3 8 4 3 2 4" xfId="36501"/>
    <cellStyle name="Note 3 3 8 4 3 3" xfId="17661"/>
    <cellStyle name="Note 3 3 8 4 3 4" xfId="28023"/>
    <cellStyle name="Note 3 3 8 4 3 5" xfId="33213"/>
    <cellStyle name="Note 3 3 8 4 4" xfId="8032"/>
    <cellStyle name="Note 3 3 8 4 4 2" xfId="19971"/>
    <cellStyle name="Note 3 3 8 4 4 3" xfId="29677"/>
    <cellStyle name="Note 3 3 8 4 4 4" xfId="34221"/>
    <cellStyle name="Note 3 3 8 4 5" xfId="14081"/>
    <cellStyle name="Note 3 3 8 4 6" xfId="25099"/>
    <cellStyle name="Note 3 3 8 4 7" xfId="30915"/>
    <cellStyle name="Note 3 3 8 5" xfId="2110"/>
    <cellStyle name="Note 3 3 8 5 2" xfId="4586"/>
    <cellStyle name="Note 3 3 8 5 2 2" xfId="10476"/>
    <cellStyle name="Note 3 3 8 5 2 2 2" xfId="22415"/>
    <cellStyle name="Note 3 3 8 5 2 2 3" xfId="31467"/>
    <cellStyle name="Note 3 3 8 5 2 2 4" xfId="35365"/>
    <cellStyle name="Note 3 3 8 5 2 3" xfId="16525"/>
    <cellStyle name="Note 3 3 8 5 2 4" xfId="26887"/>
    <cellStyle name="Note 3 3 8 5 2 5" xfId="24541"/>
    <cellStyle name="Note 3 3 8 5 3" xfId="5690"/>
    <cellStyle name="Note 3 3 8 5 3 2" xfId="11580"/>
    <cellStyle name="Note 3 3 8 5 3 2 2" xfId="23519"/>
    <cellStyle name="Note 3 3 8 5 3 2 3" xfId="32571"/>
    <cellStyle name="Note 3 3 8 5 3 2 4" xfId="36469"/>
    <cellStyle name="Note 3 3 8 5 3 3" xfId="17629"/>
    <cellStyle name="Note 3 3 8 5 3 4" xfId="27991"/>
    <cellStyle name="Note 3 3 8 5 3 5" xfId="33181"/>
    <cellStyle name="Note 3 3 8 5 4" xfId="8000"/>
    <cellStyle name="Note 3 3 8 5 4 2" xfId="19939"/>
    <cellStyle name="Note 3 3 8 5 4 3" xfId="29645"/>
    <cellStyle name="Note 3 3 8 5 4 4" xfId="34189"/>
    <cellStyle name="Note 3 3 8 5 5" xfId="14049"/>
    <cellStyle name="Note 3 3 8 5 6" xfId="25067"/>
    <cellStyle name="Note 3 3 8 5 7" xfId="26341"/>
    <cellStyle name="Note 3 3 8 6" xfId="3023"/>
    <cellStyle name="Note 3 3 8 6 2" xfId="8913"/>
    <cellStyle name="Note 3 3 8 6 2 2" xfId="20852"/>
    <cellStyle name="Note 3 3 8 6 2 3" xfId="30392"/>
    <cellStyle name="Note 3 3 8 6 2 4" xfId="34771"/>
    <cellStyle name="Note 3 3 8 6 3" xfId="14962"/>
    <cellStyle name="Note 3 3 8 6 4" xfId="25812"/>
    <cellStyle name="Note 3 3 8 6 5" xfId="25816"/>
    <cellStyle name="Note 3 3 8 7" xfId="5096"/>
    <cellStyle name="Note 3 3 8 7 2" xfId="10986"/>
    <cellStyle name="Note 3 3 8 7 2 2" xfId="22925"/>
    <cellStyle name="Note 3 3 8 7 2 3" xfId="31977"/>
    <cellStyle name="Note 3 3 8 7 2 4" xfId="35875"/>
    <cellStyle name="Note 3 3 8 7 3" xfId="17035"/>
    <cellStyle name="Note 3 3 8 7 4" xfId="27397"/>
    <cellStyle name="Note 3 3 8 7 5" xfId="30709"/>
    <cellStyle name="Note 3 3 8 8" xfId="6605"/>
    <cellStyle name="Note 3 3 8 8 2" xfId="18544"/>
    <cellStyle name="Note 3 3 8 8 3" xfId="28741"/>
    <cellStyle name="Note 3 3 8 8 4" xfId="33763"/>
    <cellStyle name="Note 3 3 8 9" xfId="12486"/>
    <cellStyle name="Note 3 3 9" xfId="1718"/>
    <cellStyle name="Note 3 3 9 2" xfId="2319"/>
    <cellStyle name="Note 3 3 9 2 2" xfId="4795"/>
    <cellStyle name="Note 3 3 9 2 2 2" xfId="10685"/>
    <cellStyle name="Note 3 3 9 2 2 2 2" xfId="22624"/>
    <cellStyle name="Note 3 3 9 2 2 2 3" xfId="31676"/>
    <cellStyle name="Note 3 3 9 2 2 2 4" xfId="35574"/>
    <cellStyle name="Note 3 3 9 2 2 3" xfId="16734"/>
    <cellStyle name="Note 3 3 9 2 2 4" xfId="27096"/>
    <cellStyle name="Note 3 3 9 2 2 5" xfId="29097"/>
    <cellStyle name="Note 3 3 9 2 3" xfId="5899"/>
    <cellStyle name="Note 3 3 9 2 3 2" xfId="11789"/>
    <cellStyle name="Note 3 3 9 2 3 2 2" xfId="23728"/>
    <cellStyle name="Note 3 3 9 2 3 2 3" xfId="32780"/>
    <cellStyle name="Note 3 3 9 2 3 2 4" xfId="36678"/>
    <cellStyle name="Note 3 3 9 2 3 3" xfId="17838"/>
    <cellStyle name="Note 3 3 9 2 3 4" xfId="28200"/>
    <cellStyle name="Note 3 3 9 2 3 5" xfId="33390"/>
    <cellStyle name="Note 3 3 9 2 4" xfId="8209"/>
    <cellStyle name="Note 3 3 9 2 4 2" xfId="20148"/>
    <cellStyle name="Note 3 3 9 2 4 3" xfId="29854"/>
    <cellStyle name="Note 3 3 9 2 4 4" xfId="34398"/>
    <cellStyle name="Note 3 3 9 2 5" xfId="14258"/>
    <cellStyle name="Note 3 3 9 2 6" xfId="25276"/>
    <cellStyle name="Note 3 3 9 2 7" xfId="24662"/>
    <cellStyle name="Note 3 3 9 3" xfId="2566"/>
    <cellStyle name="Note 3 3 9 3 2" xfId="5042"/>
    <cellStyle name="Note 3 3 9 3 2 2" xfId="10932"/>
    <cellStyle name="Note 3 3 9 3 2 2 2" xfId="22871"/>
    <cellStyle name="Note 3 3 9 3 2 2 3" xfId="31923"/>
    <cellStyle name="Note 3 3 9 3 2 2 4" xfId="35821"/>
    <cellStyle name="Note 3 3 9 3 2 3" xfId="16981"/>
    <cellStyle name="Note 3 3 9 3 2 4" xfId="27343"/>
    <cellStyle name="Note 3 3 9 3 2 5" xfId="30711"/>
    <cellStyle name="Note 3 3 9 3 3" xfId="6146"/>
    <cellStyle name="Note 3 3 9 3 3 2" xfId="12036"/>
    <cellStyle name="Note 3 3 9 3 3 2 2" xfId="23975"/>
    <cellStyle name="Note 3 3 9 3 3 2 3" xfId="33027"/>
    <cellStyle name="Note 3 3 9 3 3 2 4" xfId="36925"/>
    <cellStyle name="Note 3 3 9 3 3 3" xfId="18085"/>
    <cellStyle name="Note 3 3 9 3 3 4" xfId="28447"/>
    <cellStyle name="Note 3 3 9 3 3 5" xfId="33637"/>
    <cellStyle name="Note 3 3 9 3 4" xfId="8456"/>
    <cellStyle name="Note 3 3 9 3 4 2" xfId="20395"/>
    <cellStyle name="Note 3 3 9 3 4 3" xfId="30101"/>
    <cellStyle name="Note 3 3 9 3 4 4" xfId="34645"/>
    <cellStyle name="Note 3 3 9 3 5" xfId="14505"/>
    <cellStyle name="Note 3 3 9 3 6" xfId="25523"/>
    <cellStyle name="Note 3 3 9 3 7" xfId="30558"/>
    <cellStyle name="Note 3 3 9 4" xfId="4194"/>
    <cellStyle name="Note 3 3 9 4 2" xfId="10084"/>
    <cellStyle name="Note 3 3 9 4 2 2" xfId="22023"/>
    <cellStyle name="Note 3 3 9 4 2 3" xfId="31083"/>
    <cellStyle name="Note 3 3 9 4 2 4" xfId="34981"/>
    <cellStyle name="Note 3 3 9 4 3" xfId="16133"/>
    <cellStyle name="Note 3 3 9 4 4" xfId="26503"/>
    <cellStyle name="Note 3 3 9 4 5" xfId="25971"/>
    <cellStyle name="Note 3 3 9 5" xfId="5306"/>
    <cellStyle name="Note 3 3 9 5 2" xfId="11196"/>
    <cellStyle name="Note 3 3 9 5 2 2" xfId="23135"/>
    <cellStyle name="Note 3 3 9 5 2 3" xfId="32187"/>
    <cellStyle name="Note 3 3 9 5 2 4" xfId="36085"/>
    <cellStyle name="Note 3 3 9 5 3" xfId="17245"/>
    <cellStyle name="Note 3 3 9 5 4" xfId="27607"/>
    <cellStyle name="Note 3 3 9 5 5" xfId="28710"/>
    <cellStyle name="Note 3 3 9 6" xfId="13657"/>
    <cellStyle name="Note 3 4" xfId="169"/>
    <cellStyle name="Note 3 4 10" xfId="2719"/>
    <cellStyle name="Note 3 4 10 2" xfId="8609"/>
    <cellStyle name="Note 3 4 10 2 2" xfId="20548"/>
    <cellStyle name="Note 3 4 10 2 3" xfId="30208"/>
    <cellStyle name="Note 3 4 10 2 4" xfId="34715"/>
    <cellStyle name="Note 3 4 10 3" xfId="14658"/>
    <cellStyle name="Note 3 4 10 4" xfId="25628"/>
    <cellStyle name="Note 3 4 10 5" xfId="24619"/>
    <cellStyle name="Note 3 4 11" xfId="6301"/>
    <cellStyle name="Note 3 4 11 2" xfId="18240"/>
    <cellStyle name="Note 3 4 11 3" xfId="28554"/>
    <cellStyle name="Note 3 4 11 4" xfId="33707"/>
    <cellStyle name="Note 3 4 2" xfId="283"/>
    <cellStyle name="Note 3 4 2 2" xfId="759"/>
    <cellStyle name="Note 3 4 2 2 10" xfId="24273"/>
    <cellStyle name="Note 3 4 2 2 11" xfId="29309"/>
    <cellStyle name="Note 3 4 2 2 2" xfId="1748"/>
    <cellStyle name="Note 3 4 2 2 2 2" xfId="2349"/>
    <cellStyle name="Note 3 4 2 2 2 2 2" xfId="4825"/>
    <cellStyle name="Note 3 4 2 2 2 2 2 2" xfId="10715"/>
    <cellStyle name="Note 3 4 2 2 2 2 2 2 2" xfId="22654"/>
    <cellStyle name="Note 3 4 2 2 2 2 2 2 3" xfId="31706"/>
    <cellStyle name="Note 3 4 2 2 2 2 2 2 4" xfId="35604"/>
    <cellStyle name="Note 3 4 2 2 2 2 2 3" xfId="16764"/>
    <cellStyle name="Note 3 4 2 2 2 2 2 4" xfId="27126"/>
    <cellStyle name="Note 3 4 2 2 2 2 2 5" xfId="30548"/>
    <cellStyle name="Note 3 4 2 2 2 2 3" xfId="5929"/>
    <cellStyle name="Note 3 4 2 2 2 2 3 2" xfId="11819"/>
    <cellStyle name="Note 3 4 2 2 2 2 3 2 2" xfId="23758"/>
    <cellStyle name="Note 3 4 2 2 2 2 3 2 3" xfId="32810"/>
    <cellStyle name="Note 3 4 2 2 2 2 3 2 4" xfId="36708"/>
    <cellStyle name="Note 3 4 2 2 2 2 3 3" xfId="17868"/>
    <cellStyle name="Note 3 4 2 2 2 2 3 4" xfId="28230"/>
    <cellStyle name="Note 3 4 2 2 2 2 3 5" xfId="33420"/>
    <cellStyle name="Note 3 4 2 2 2 2 4" xfId="8239"/>
    <cellStyle name="Note 3 4 2 2 2 2 4 2" xfId="20178"/>
    <cellStyle name="Note 3 4 2 2 2 2 4 3" xfId="29884"/>
    <cellStyle name="Note 3 4 2 2 2 2 4 4" xfId="34428"/>
    <cellStyle name="Note 3 4 2 2 2 2 5" xfId="14288"/>
    <cellStyle name="Note 3 4 2 2 2 2 6" xfId="25306"/>
    <cellStyle name="Note 3 4 2 2 2 2 7" xfId="30890"/>
    <cellStyle name="Note 3 4 2 2 2 3" xfId="2596"/>
    <cellStyle name="Note 3 4 2 2 2 3 2" xfId="5072"/>
    <cellStyle name="Note 3 4 2 2 2 3 2 2" xfId="10962"/>
    <cellStyle name="Note 3 4 2 2 2 3 2 2 2" xfId="22901"/>
    <cellStyle name="Note 3 4 2 2 2 3 2 2 3" xfId="31953"/>
    <cellStyle name="Note 3 4 2 2 2 3 2 2 4" xfId="35851"/>
    <cellStyle name="Note 3 4 2 2 2 3 2 3" xfId="17011"/>
    <cellStyle name="Note 3 4 2 2 2 3 2 4" xfId="27373"/>
    <cellStyle name="Note 3 4 2 2 2 3 2 5" xfId="25604"/>
    <cellStyle name="Note 3 4 2 2 2 3 3" xfId="6176"/>
    <cellStyle name="Note 3 4 2 2 2 3 3 2" xfId="12066"/>
    <cellStyle name="Note 3 4 2 2 2 3 3 2 2" xfId="24005"/>
    <cellStyle name="Note 3 4 2 2 2 3 3 2 3" xfId="33057"/>
    <cellStyle name="Note 3 4 2 2 2 3 3 2 4" xfId="36955"/>
    <cellStyle name="Note 3 4 2 2 2 3 3 3" xfId="18115"/>
    <cellStyle name="Note 3 4 2 2 2 3 3 4" xfId="28477"/>
    <cellStyle name="Note 3 4 2 2 2 3 3 5" xfId="33667"/>
    <cellStyle name="Note 3 4 2 2 2 3 4" xfId="8486"/>
    <cellStyle name="Note 3 4 2 2 2 3 4 2" xfId="20425"/>
    <cellStyle name="Note 3 4 2 2 2 3 4 3" xfId="30131"/>
    <cellStyle name="Note 3 4 2 2 2 3 4 4" xfId="34675"/>
    <cellStyle name="Note 3 4 2 2 2 3 5" xfId="14535"/>
    <cellStyle name="Note 3 4 2 2 2 3 6" xfId="25553"/>
    <cellStyle name="Note 3 4 2 2 2 3 7" xfId="26276"/>
    <cellStyle name="Note 3 4 2 2 2 4" xfId="4224"/>
    <cellStyle name="Note 3 4 2 2 2 4 2" xfId="10114"/>
    <cellStyle name="Note 3 4 2 2 2 4 2 2" xfId="22053"/>
    <cellStyle name="Note 3 4 2 2 2 4 2 3" xfId="31113"/>
    <cellStyle name="Note 3 4 2 2 2 4 2 4" xfId="35011"/>
    <cellStyle name="Note 3 4 2 2 2 4 3" xfId="16163"/>
    <cellStyle name="Note 3 4 2 2 2 4 4" xfId="26533"/>
    <cellStyle name="Note 3 4 2 2 2 4 5" xfId="30591"/>
    <cellStyle name="Note 3 4 2 2 2 5" xfId="5336"/>
    <cellStyle name="Note 3 4 2 2 2 5 2" xfId="11226"/>
    <cellStyle name="Note 3 4 2 2 2 5 2 2" xfId="23165"/>
    <cellStyle name="Note 3 4 2 2 2 5 2 3" xfId="32217"/>
    <cellStyle name="Note 3 4 2 2 2 5 2 4" xfId="36115"/>
    <cellStyle name="Note 3 4 2 2 2 5 3" xfId="17275"/>
    <cellStyle name="Note 3 4 2 2 2 5 4" xfId="27637"/>
    <cellStyle name="Note 3 4 2 2 2 5 5" xfId="24361"/>
    <cellStyle name="Note 3 4 2 2 2 6" xfId="13687"/>
    <cellStyle name="Note 3 4 2 2 3" xfId="1979"/>
    <cellStyle name="Note 3 4 2 2 3 2" xfId="4455"/>
    <cellStyle name="Note 3 4 2 2 3 2 2" xfId="10345"/>
    <cellStyle name="Note 3 4 2 2 3 2 2 2" xfId="22284"/>
    <cellStyle name="Note 3 4 2 2 3 2 2 3" xfId="31337"/>
    <cellStyle name="Note 3 4 2 2 3 2 2 4" xfId="35235"/>
    <cellStyle name="Note 3 4 2 2 3 2 3" xfId="16394"/>
    <cellStyle name="Note 3 4 2 2 3 2 4" xfId="26757"/>
    <cellStyle name="Note 3 4 2 2 3 2 5" xfId="25736"/>
    <cellStyle name="Note 3 4 2 2 3 3" xfId="5560"/>
    <cellStyle name="Note 3 4 2 2 3 3 2" xfId="11450"/>
    <cellStyle name="Note 3 4 2 2 3 3 2 2" xfId="23389"/>
    <cellStyle name="Note 3 4 2 2 3 3 2 3" xfId="32441"/>
    <cellStyle name="Note 3 4 2 2 3 3 2 4" xfId="36339"/>
    <cellStyle name="Note 3 4 2 2 3 3 3" xfId="17499"/>
    <cellStyle name="Note 3 4 2 2 3 3 4" xfId="27861"/>
    <cellStyle name="Note 3 4 2 2 3 3 5" xfId="29000"/>
    <cellStyle name="Note 3 4 2 2 3 4" xfId="7869"/>
    <cellStyle name="Note 3 4 2 2 3 4 2" xfId="19808"/>
    <cellStyle name="Note 3 4 2 2 3 4 3" xfId="29515"/>
    <cellStyle name="Note 3 4 2 2 3 4 4" xfId="34059"/>
    <cellStyle name="Note 3 4 2 2 3 5" xfId="13918"/>
    <cellStyle name="Note 3 4 2 2 3 6" xfId="24937"/>
    <cellStyle name="Note 3 4 2 2 3 7" xfId="26355"/>
    <cellStyle name="Note 3 4 2 2 4" xfId="2191"/>
    <cellStyle name="Note 3 4 2 2 4 2" xfId="4667"/>
    <cellStyle name="Note 3 4 2 2 4 2 2" xfId="10557"/>
    <cellStyle name="Note 3 4 2 2 4 2 2 2" xfId="22496"/>
    <cellStyle name="Note 3 4 2 2 4 2 2 3" xfId="31548"/>
    <cellStyle name="Note 3 4 2 2 4 2 2 4" xfId="35446"/>
    <cellStyle name="Note 3 4 2 2 4 2 3" xfId="16606"/>
    <cellStyle name="Note 3 4 2 2 4 2 4" xfId="26968"/>
    <cellStyle name="Note 3 4 2 2 4 2 5" xfId="26034"/>
    <cellStyle name="Note 3 4 2 2 4 3" xfId="5771"/>
    <cellStyle name="Note 3 4 2 2 4 3 2" xfId="11661"/>
    <cellStyle name="Note 3 4 2 2 4 3 2 2" xfId="23600"/>
    <cellStyle name="Note 3 4 2 2 4 3 2 3" xfId="32652"/>
    <cellStyle name="Note 3 4 2 2 4 3 2 4" xfId="36550"/>
    <cellStyle name="Note 3 4 2 2 4 3 3" xfId="17710"/>
    <cellStyle name="Note 3 4 2 2 4 3 4" xfId="28072"/>
    <cellStyle name="Note 3 4 2 2 4 3 5" xfId="33262"/>
    <cellStyle name="Note 3 4 2 2 4 4" xfId="8081"/>
    <cellStyle name="Note 3 4 2 2 4 4 2" xfId="20020"/>
    <cellStyle name="Note 3 4 2 2 4 4 3" xfId="29726"/>
    <cellStyle name="Note 3 4 2 2 4 4 4" xfId="34270"/>
    <cellStyle name="Note 3 4 2 2 4 5" xfId="14130"/>
    <cellStyle name="Note 3 4 2 2 4 6" xfId="25148"/>
    <cellStyle name="Note 3 4 2 2 4 7" xfId="26331"/>
    <cellStyle name="Note 3 4 2 2 5" xfId="1876"/>
    <cellStyle name="Note 3 4 2 2 5 2" xfId="4352"/>
    <cellStyle name="Note 3 4 2 2 5 2 2" xfId="10242"/>
    <cellStyle name="Note 3 4 2 2 5 2 2 2" xfId="22181"/>
    <cellStyle name="Note 3 4 2 2 5 2 2 3" xfId="31234"/>
    <cellStyle name="Note 3 4 2 2 5 2 2 4" xfId="35132"/>
    <cellStyle name="Note 3 4 2 2 5 2 3" xfId="16291"/>
    <cellStyle name="Note 3 4 2 2 5 2 4" xfId="26654"/>
    <cellStyle name="Note 3 4 2 2 5 2 5" xfId="29151"/>
    <cellStyle name="Note 3 4 2 2 5 3" xfId="5457"/>
    <cellStyle name="Note 3 4 2 2 5 3 2" xfId="11347"/>
    <cellStyle name="Note 3 4 2 2 5 3 2 2" xfId="23286"/>
    <cellStyle name="Note 3 4 2 2 5 3 2 3" xfId="32338"/>
    <cellStyle name="Note 3 4 2 2 5 3 2 4" xfId="36236"/>
    <cellStyle name="Note 3 4 2 2 5 3 3" xfId="17396"/>
    <cellStyle name="Note 3 4 2 2 5 3 4" xfId="27758"/>
    <cellStyle name="Note 3 4 2 2 5 3 5" xfId="30546"/>
    <cellStyle name="Note 3 4 2 2 5 4" xfId="7766"/>
    <cellStyle name="Note 3 4 2 2 5 4 2" xfId="19705"/>
    <cellStyle name="Note 3 4 2 2 5 4 3" xfId="29412"/>
    <cellStyle name="Note 3 4 2 2 5 4 4" xfId="33956"/>
    <cellStyle name="Note 3 4 2 2 5 5" xfId="13815"/>
    <cellStyle name="Note 3 4 2 2 5 6" xfId="24834"/>
    <cellStyle name="Note 3 4 2 2 5 7" xfId="24716"/>
    <cellStyle name="Note 3 4 2 2 6" xfId="3236"/>
    <cellStyle name="Note 3 4 2 2 6 2" xfId="9126"/>
    <cellStyle name="Note 3 4 2 2 6 2 2" xfId="21065"/>
    <cellStyle name="Note 3 4 2 2 6 2 3" xfId="30505"/>
    <cellStyle name="Note 3 4 2 2 6 2 4" xfId="34818"/>
    <cellStyle name="Note 3 4 2 2 6 3" xfId="15175"/>
    <cellStyle name="Note 3 4 2 2 6 4" xfId="25925"/>
    <cellStyle name="Note 3 4 2 2 6 5" xfId="24174"/>
    <cellStyle name="Note 3 4 2 2 7" xfId="5143"/>
    <cellStyle name="Note 3 4 2 2 7 2" xfId="11033"/>
    <cellStyle name="Note 3 4 2 2 7 2 2" xfId="22972"/>
    <cellStyle name="Note 3 4 2 2 7 2 3" xfId="32024"/>
    <cellStyle name="Note 3 4 2 2 7 2 4" xfId="35922"/>
    <cellStyle name="Note 3 4 2 2 7 3" xfId="17082"/>
    <cellStyle name="Note 3 4 2 2 7 4" xfId="27444"/>
    <cellStyle name="Note 3 4 2 2 7 5" xfId="29054"/>
    <cellStyle name="Note 3 4 2 2 8" xfId="6818"/>
    <cellStyle name="Note 3 4 2 2 8 2" xfId="18757"/>
    <cellStyle name="Note 3 4 2 2 8 3" xfId="28854"/>
    <cellStyle name="Note 3 4 2 2 8 4" xfId="33810"/>
    <cellStyle name="Note 3 4 2 2 9" xfId="12699"/>
    <cellStyle name="Note 3 4 2 3" xfId="1747"/>
    <cellStyle name="Note 3 4 2 3 2" xfId="2348"/>
    <cellStyle name="Note 3 4 2 3 2 2" xfId="4824"/>
    <cellStyle name="Note 3 4 2 3 2 2 2" xfId="10714"/>
    <cellStyle name="Note 3 4 2 3 2 2 2 2" xfId="22653"/>
    <cellStyle name="Note 3 4 2 3 2 2 2 3" xfId="31705"/>
    <cellStyle name="Note 3 4 2 3 2 2 2 4" xfId="35603"/>
    <cellStyle name="Note 3 4 2 3 2 2 3" xfId="16763"/>
    <cellStyle name="Note 3 4 2 3 2 2 4" xfId="27125"/>
    <cellStyle name="Note 3 4 2 3 2 2 5" xfId="28897"/>
    <cellStyle name="Note 3 4 2 3 2 3" xfId="5928"/>
    <cellStyle name="Note 3 4 2 3 2 3 2" xfId="11818"/>
    <cellStyle name="Note 3 4 2 3 2 3 2 2" xfId="23757"/>
    <cellStyle name="Note 3 4 2 3 2 3 2 3" xfId="32809"/>
    <cellStyle name="Note 3 4 2 3 2 3 2 4" xfId="36707"/>
    <cellStyle name="Note 3 4 2 3 2 3 3" xfId="17867"/>
    <cellStyle name="Note 3 4 2 3 2 3 4" xfId="28229"/>
    <cellStyle name="Note 3 4 2 3 2 3 5" xfId="33419"/>
    <cellStyle name="Note 3 4 2 3 2 4" xfId="8238"/>
    <cellStyle name="Note 3 4 2 3 2 4 2" xfId="20177"/>
    <cellStyle name="Note 3 4 2 3 2 4 3" xfId="29883"/>
    <cellStyle name="Note 3 4 2 3 2 4 4" xfId="34427"/>
    <cellStyle name="Note 3 4 2 3 2 5" xfId="14287"/>
    <cellStyle name="Note 3 4 2 3 2 6" xfId="25305"/>
    <cellStyle name="Note 3 4 2 3 2 7" xfId="29237"/>
    <cellStyle name="Note 3 4 2 3 3" xfId="2595"/>
    <cellStyle name="Note 3 4 2 3 3 2" xfId="5071"/>
    <cellStyle name="Note 3 4 2 3 3 2 2" xfId="10961"/>
    <cellStyle name="Note 3 4 2 3 3 2 2 2" xfId="22900"/>
    <cellStyle name="Note 3 4 2 3 3 2 2 3" xfId="31952"/>
    <cellStyle name="Note 3 4 2 3 3 2 2 4" xfId="35850"/>
    <cellStyle name="Note 3 4 2 3 3 2 3" xfId="17010"/>
    <cellStyle name="Note 3 4 2 3 3 2 4" xfId="27372"/>
    <cellStyle name="Note 3 4 2 3 3 2 5" xfId="30183"/>
    <cellStyle name="Note 3 4 2 3 3 3" xfId="6175"/>
    <cellStyle name="Note 3 4 2 3 3 3 2" xfId="12065"/>
    <cellStyle name="Note 3 4 2 3 3 3 2 2" xfId="24004"/>
    <cellStyle name="Note 3 4 2 3 3 3 2 3" xfId="33056"/>
    <cellStyle name="Note 3 4 2 3 3 3 2 4" xfId="36954"/>
    <cellStyle name="Note 3 4 2 3 3 3 3" xfId="18114"/>
    <cellStyle name="Note 3 4 2 3 3 3 4" xfId="28476"/>
    <cellStyle name="Note 3 4 2 3 3 3 5" xfId="33666"/>
    <cellStyle name="Note 3 4 2 3 3 4" xfId="8485"/>
    <cellStyle name="Note 3 4 2 3 3 4 2" xfId="20424"/>
    <cellStyle name="Note 3 4 2 3 3 4 3" xfId="30130"/>
    <cellStyle name="Note 3 4 2 3 3 4 4" xfId="34674"/>
    <cellStyle name="Note 3 4 2 3 3 5" xfId="14534"/>
    <cellStyle name="Note 3 4 2 3 3 6" xfId="25552"/>
    <cellStyle name="Note 3 4 2 3 3 7" xfId="30853"/>
    <cellStyle name="Note 3 4 2 3 4" xfId="4223"/>
    <cellStyle name="Note 3 4 2 3 4 2" xfId="10113"/>
    <cellStyle name="Note 3 4 2 3 4 2 2" xfId="22052"/>
    <cellStyle name="Note 3 4 2 3 4 2 3" xfId="31112"/>
    <cellStyle name="Note 3 4 2 3 4 2 4" xfId="35010"/>
    <cellStyle name="Note 3 4 2 3 4 3" xfId="16162"/>
    <cellStyle name="Note 3 4 2 3 4 4" xfId="26532"/>
    <cellStyle name="Note 3 4 2 3 4 5" xfId="28942"/>
    <cellStyle name="Note 3 4 2 3 5" xfId="5335"/>
    <cellStyle name="Note 3 4 2 3 5 2" xfId="11225"/>
    <cellStyle name="Note 3 4 2 3 5 2 2" xfId="23164"/>
    <cellStyle name="Note 3 4 2 3 5 2 3" xfId="32216"/>
    <cellStyle name="Note 3 4 2 3 5 2 4" xfId="36114"/>
    <cellStyle name="Note 3 4 2 3 5 3" xfId="17274"/>
    <cellStyle name="Note 3 4 2 3 5 4" xfId="27636"/>
    <cellStyle name="Note 3 4 2 3 5 5" xfId="24449"/>
    <cellStyle name="Note 3 4 2 3 6" xfId="13686"/>
    <cellStyle name="Note 3 4 2 4" xfId="1863"/>
    <cellStyle name="Note 3 4 2 4 2" xfId="4339"/>
    <cellStyle name="Note 3 4 2 4 2 2" xfId="10229"/>
    <cellStyle name="Note 3 4 2 4 2 2 2" xfId="22168"/>
    <cellStyle name="Note 3 4 2 4 2 2 3" xfId="31221"/>
    <cellStyle name="Note 3 4 2 4 2 2 4" xfId="35119"/>
    <cellStyle name="Note 3 4 2 4 2 3" xfId="16278"/>
    <cellStyle name="Note 3 4 2 4 2 4" xfId="26641"/>
    <cellStyle name="Note 3 4 2 4 2 5" xfId="24572"/>
    <cellStyle name="Note 3 4 2 4 3" xfId="5444"/>
    <cellStyle name="Note 3 4 2 4 3 2" xfId="11334"/>
    <cellStyle name="Note 3 4 2 4 3 2 2" xfId="23273"/>
    <cellStyle name="Note 3 4 2 4 3 2 3" xfId="32325"/>
    <cellStyle name="Note 3 4 2 4 3 2 4" xfId="36223"/>
    <cellStyle name="Note 3 4 2 4 3 3" xfId="17383"/>
    <cellStyle name="Note 3 4 2 4 3 4" xfId="27745"/>
    <cellStyle name="Note 3 4 2 4 3 5" xfId="29016"/>
    <cellStyle name="Note 3 4 2 4 4" xfId="7753"/>
    <cellStyle name="Note 3 4 2 4 4 2" xfId="19692"/>
    <cellStyle name="Note 3 4 2 4 4 3" xfId="29399"/>
    <cellStyle name="Note 3 4 2 4 4 4" xfId="33943"/>
    <cellStyle name="Note 3 4 2 4 5" xfId="13802"/>
    <cellStyle name="Note 3 4 2 4 6" xfId="24821"/>
    <cellStyle name="Note 3 4 2 4 7" xfId="28694"/>
    <cellStyle name="Note 3 4 2 5" xfId="2124"/>
    <cellStyle name="Note 3 4 2 5 2" xfId="4600"/>
    <cellStyle name="Note 3 4 2 5 2 2" xfId="10490"/>
    <cellStyle name="Note 3 4 2 5 2 2 2" xfId="22429"/>
    <cellStyle name="Note 3 4 2 5 2 2 3" xfId="31481"/>
    <cellStyle name="Note 3 4 2 5 2 2 4" xfId="35379"/>
    <cellStyle name="Note 3 4 2 5 2 3" xfId="16539"/>
    <cellStyle name="Note 3 4 2 5 2 4" xfId="26901"/>
    <cellStyle name="Note 3 4 2 5 2 5" xfId="25580"/>
    <cellStyle name="Note 3 4 2 5 3" xfId="5704"/>
    <cellStyle name="Note 3 4 2 5 3 2" xfId="11594"/>
    <cellStyle name="Note 3 4 2 5 3 2 2" xfId="23533"/>
    <cellStyle name="Note 3 4 2 5 3 2 3" xfId="32585"/>
    <cellStyle name="Note 3 4 2 5 3 2 4" xfId="36483"/>
    <cellStyle name="Note 3 4 2 5 3 3" xfId="17643"/>
    <cellStyle name="Note 3 4 2 5 3 4" xfId="28005"/>
    <cellStyle name="Note 3 4 2 5 3 5" xfId="33195"/>
    <cellStyle name="Note 3 4 2 5 4" xfId="8014"/>
    <cellStyle name="Note 3 4 2 5 4 2" xfId="19953"/>
    <cellStyle name="Note 3 4 2 5 4 3" xfId="29659"/>
    <cellStyle name="Note 3 4 2 5 4 4" xfId="34203"/>
    <cellStyle name="Note 3 4 2 5 5" xfId="14063"/>
    <cellStyle name="Note 3 4 2 5 6" xfId="25081"/>
    <cellStyle name="Note 3 4 2 5 7" xfId="26045"/>
    <cellStyle name="Note 3 4 2 6" xfId="2037"/>
    <cellStyle name="Note 3 4 2 6 2" xfId="4513"/>
    <cellStyle name="Note 3 4 2 6 2 2" xfId="10403"/>
    <cellStyle name="Note 3 4 2 6 2 2 2" xfId="22342"/>
    <cellStyle name="Note 3 4 2 6 2 2 3" xfId="31395"/>
    <cellStyle name="Note 3 4 2 6 2 2 4" xfId="35293"/>
    <cellStyle name="Note 3 4 2 6 2 3" xfId="16452"/>
    <cellStyle name="Note 3 4 2 6 2 4" xfId="26815"/>
    <cellStyle name="Note 3 4 2 6 2 5" xfId="26204"/>
    <cellStyle name="Note 3 4 2 6 3" xfId="5618"/>
    <cellStyle name="Note 3 4 2 6 3 2" xfId="11508"/>
    <cellStyle name="Note 3 4 2 6 3 2 2" xfId="23447"/>
    <cellStyle name="Note 3 4 2 6 3 2 3" xfId="32499"/>
    <cellStyle name="Note 3 4 2 6 3 2 4" xfId="36397"/>
    <cellStyle name="Note 3 4 2 6 3 3" xfId="17557"/>
    <cellStyle name="Note 3 4 2 6 3 4" xfId="27919"/>
    <cellStyle name="Note 3 4 2 6 3 5" xfId="33109"/>
    <cellStyle name="Note 3 4 2 6 4" xfId="7927"/>
    <cellStyle name="Note 3 4 2 6 4 2" xfId="19866"/>
    <cellStyle name="Note 3 4 2 6 4 3" xfId="29573"/>
    <cellStyle name="Note 3 4 2 6 4 4" xfId="34117"/>
    <cellStyle name="Note 3 4 2 6 5" xfId="13976"/>
    <cellStyle name="Note 3 4 2 6 6" xfId="24995"/>
    <cellStyle name="Note 3 4 2 6 7" xfId="28675"/>
    <cellStyle name="Note 3 4 2 7" xfId="2830"/>
    <cellStyle name="Note 3 4 2 7 2" xfId="8720"/>
    <cellStyle name="Note 3 4 2 7 2 2" xfId="20659"/>
    <cellStyle name="Note 3 4 2 7 2 3" xfId="30265"/>
    <cellStyle name="Note 3 4 2 7 2 4" xfId="34739"/>
    <cellStyle name="Note 3 4 2 7 3" xfId="14769"/>
    <cellStyle name="Note 3 4 2 7 4" xfId="25685"/>
    <cellStyle name="Note 3 4 2 7 5" xfId="30845"/>
    <cellStyle name="Note 3 4 2 8" xfId="6412"/>
    <cellStyle name="Note 3 4 2 8 2" xfId="18351"/>
    <cellStyle name="Note 3 4 2 8 3" xfId="28611"/>
    <cellStyle name="Note 3 4 2 8 4" xfId="33731"/>
    <cellStyle name="Note 3 4 3" xfId="312"/>
    <cellStyle name="Note 3 4 3 2" xfId="788"/>
    <cellStyle name="Note 3 4 3 2 10" xfId="24297"/>
    <cellStyle name="Note 3 4 3 2 11" xfId="30961"/>
    <cellStyle name="Note 3 4 3 2 2" xfId="1750"/>
    <cellStyle name="Note 3 4 3 2 2 2" xfId="2351"/>
    <cellStyle name="Note 3 4 3 2 2 2 2" xfId="4827"/>
    <cellStyle name="Note 3 4 3 2 2 2 2 2" xfId="10717"/>
    <cellStyle name="Note 3 4 3 2 2 2 2 2 2" xfId="22656"/>
    <cellStyle name="Note 3 4 3 2 2 2 2 2 3" xfId="31708"/>
    <cellStyle name="Note 3 4 3 2 2 2 2 2 4" xfId="35606"/>
    <cellStyle name="Note 3 4 3 2 2 2 2 3" xfId="16766"/>
    <cellStyle name="Note 3 4 3 2 2 2 2 4" xfId="27128"/>
    <cellStyle name="Note 3 4 3 2 2 2 2 5" xfId="29093"/>
    <cellStyle name="Note 3 4 3 2 2 2 3" xfId="5931"/>
    <cellStyle name="Note 3 4 3 2 2 2 3 2" xfId="11821"/>
    <cellStyle name="Note 3 4 3 2 2 2 3 2 2" xfId="23760"/>
    <cellStyle name="Note 3 4 3 2 2 2 3 2 3" xfId="32812"/>
    <cellStyle name="Note 3 4 3 2 2 2 3 2 4" xfId="36710"/>
    <cellStyle name="Note 3 4 3 2 2 2 3 3" xfId="17870"/>
    <cellStyle name="Note 3 4 3 2 2 2 3 4" xfId="28232"/>
    <cellStyle name="Note 3 4 3 2 2 2 3 5" xfId="33422"/>
    <cellStyle name="Note 3 4 3 2 2 2 4" xfId="8241"/>
    <cellStyle name="Note 3 4 3 2 2 2 4 2" xfId="20180"/>
    <cellStyle name="Note 3 4 3 2 2 2 4 3" xfId="29886"/>
    <cellStyle name="Note 3 4 3 2 2 2 4 4" xfId="34430"/>
    <cellStyle name="Note 3 4 3 2 2 2 5" xfId="14290"/>
    <cellStyle name="Note 3 4 3 2 2 2 6" xfId="25308"/>
    <cellStyle name="Note 3 4 3 2 2 2 7" xfId="24658"/>
    <cellStyle name="Note 3 4 3 2 2 3" xfId="2598"/>
    <cellStyle name="Note 3 4 3 2 2 3 2" xfId="5074"/>
    <cellStyle name="Note 3 4 3 2 2 3 2 2" xfId="10964"/>
    <cellStyle name="Note 3 4 3 2 2 3 2 2 2" xfId="22903"/>
    <cellStyle name="Note 3 4 3 2 2 3 2 2 3" xfId="31955"/>
    <cellStyle name="Note 3 4 3 2 2 3 2 2 4" xfId="35853"/>
    <cellStyle name="Note 3 4 3 2 2 3 2 3" xfId="17013"/>
    <cellStyle name="Note 3 4 3 2 2 3 2 4" xfId="27375"/>
    <cellStyle name="Note 3 4 3 2 2 3 2 5" xfId="30705"/>
    <cellStyle name="Note 3 4 3 2 2 3 3" xfId="6178"/>
    <cellStyle name="Note 3 4 3 2 2 3 3 2" xfId="12068"/>
    <cellStyle name="Note 3 4 3 2 2 3 3 2 2" xfId="24007"/>
    <cellStyle name="Note 3 4 3 2 2 3 3 2 3" xfId="33059"/>
    <cellStyle name="Note 3 4 3 2 2 3 3 2 4" xfId="36957"/>
    <cellStyle name="Note 3 4 3 2 2 3 3 3" xfId="18117"/>
    <cellStyle name="Note 3 4 3 2 2 3 3 4" xfId="28479"/>
    <cellStyle name="Note 3 4 3 2 2 3 3 5" xfId="33669"/>
    <cellStyle name="Note 3 4 3 2 2 3 4" xfId="8488"/>
    <cellStyle name="Note 3 4 3 2 2 3 4 2" xfId="20427"/>
    <cellStyle name="Note 3 4 3 2 2 3 4 3" xfId="30133"/>
    <cellStyle name="Note 3 4 3 2 2 3 4 4" xfId="34677"/>
    <cellStyle name="Note 3 4 3 2 2 3 5" xfId="14537"/>
    <cellStyle name="Note 3 4 3 2 2 3 6" xfId="25555"/>
    <cellStyle name="Note 3 4 3 2 2 3 7" xfId="28758"/>
    <cellStyle name="Note 3 4 3 2 2 4" xfId="4226"/>
    <cellStyle name="Note 3 4 3 2 2 4 2" xfId="10116"/>
    <cellStyle name="Note 3 4 3 2 2 4 2 2" xfId="22055"/>
    <cellStyle name="Note 3 4 3 2 2 4 2 3" xfId="31115"/>
    <cellStyle name="Note 3 4 3 2 2 4 2 4" xfId="35013"/>
    <cellStyle name="Note 3 4 3 2 2 4 3" xfId="16165"/>
    <cellStyle name="Note 3 4 3 2 2 4 4" xfId="26535"/>
    <cellStyle name="Note 3 4 3 2 2 4 5" xfId="29167"/>
    <cellStyle name="Note 3 4 3 2 2 5" xfId="5338"/>
    <cellStyle name="Note 3 4 3 2 2 5 2" xfId="11228"/>
    <cellStyle name="Note 3 4 3 2 2 5 2 2" xfId="23167"/>
    <cellStyle name="Note 3 4 3 2 2 5 2 3" xfId="32219"/>
    <cellStyle name="Note 3 4 3 2 2 5 2 4" xfId="36117"/>
    <cellStyle name="Note 3 4 3 2 2 5 3" xfId="17277"/>
    <cellStyle name="Note 3 4 3 2 2 5 4" xfId="27639"/>
    <cellStyle name="Note 3 4 3 2 2 5 5" xfId="28685"/>
    <cellStyle name="Note 3 4 3 2 2 6" xfId="13689"/>
    <cellStyle name="Note 3 4 3 2 3" xfId="2004"/>
    <cellStyle name="Note 3 4 3 2 3 2" xfId="4480"/>
    <cellStyle name="Note 3 4 3 2 3 2 2" xfId="10370"/>
    <cellStyle name="Note 3 4 3 2 3 2 2 2" xfId="22309"/>
    <cellStyle name="Note 3 4 3 2 3 2 2 3" xfId="31362"/>
    <cellStyle name="Note 3 4 3 2 3 2 2 4" xfId="35260"/>
    <cellStyle name="Note 3 4 3 2 3 2 3" xfId="16419"/>
    <cellStyle name="Note 3 4 3 2 3 2 4" xfId="26782"/>
    <cellStyle name="Note 3 4 3 2 3 2 5" xfId="30785"/>
    <cellStyle name="Note 3 4 3 2 3 3" xfId="5585"/>
    <cellStyle name="Note 3 4 3 2 3 3 2" xfId="11475"/>
    <cellStyle name="Note 3 4 3 2 3 3 2 2" xfId="23414"/>
    <cellStyle name="Note 3 4 3 2 3 3 2 3" xfId="32466"/>
    <cellStyle name="Note 3 4 3 2 3 3 2 4" xfId="36364"/>
    <cellStyle name="Note 3 4 3 2 3 3 3" xfId="17524"/>
    <cellStyle name="Note 3 4 3 2 3 3 4" xfId="27886"/>
    <cellStyle name="Note 3 4 3 2 3 3 5" xfId="26071"/>
    <cellStyle name="Note 3 4 3 2 3 4" xfId="7894"/>
    <cellStyle name="Note 3 4 3 2 3 4 2" xfId="19833"/>
    <cellStyle name="Note 3 4 3 2 3 4 3" xfId="29540"/>
    <cellStyle name="Note 3 4 3 2 3 4 4" xfId="34084"/>
    <cellStyle name="Note 3 4 3 2 3 5" xfId="13943"/>
    <cellStyle name="Note 3 4 3 2 3 6" xfId="24962"/>
    <cellStyle name="Note 3 4 3 2 3 7" xfId="24238"/>
    <cellStyle name="Note 3 4 3 2 4" xfId="2073"/>
    <cellStyle name="Note 3 4 3 2 4 2" xfId="4549"/>
    <cellStyle name="Note 3 4 3 2 4 2 2" xfId="10439"/>
    <cellStyle name="Note 3 4 3 2 4 2 2 2" xfId="22378"/>
    <cellStyle name="Note 3 4 3 2 4 2 2 3" xfId="31430"/>
    <cellStyle name="Note 3 4 3 2 4 2 2 4" xfId="35328"/>
    <cellStyle name="Note 3 4 3 2 4 2 3" xfId="16488"/>
    <cellStyle name="Note 3 4 3 2 4 2 4" xfId="26850"/>
    <cellStyle name="Note 3 4 3 2 4 2 5" xfId="28542"/>
    <cellStyle name="Note 3 4 3 2 4 3" xfId="5653"/>
    <cellStyle name="Note 3 4 3 2 4 3 2" xfId="11543"/>
    <cellStyle name="Note 3 4 3 2 4 3 2 2" xfId="23482"/>
    <cellStyle name="Note 3 4 3 2 4 3 2 3" xfId="32534"/>
    <cellStyle name="Note 3 4 3 2 4 3 2 4" xfId="36432"/>
    <cellStyle name="Note 3 4 3 2 4 3 3" xfId="17592"/>
    <cellStyle name="Note 3 4 3 2 4 3 4" xfId="27954"/>
    <cellStyle name="Note 3 4 3 2 4 3 5" xfId="33144"/>
    <cellStyle name="Note 3 4 3 2 4 4" xfId="7963"/>
    <cellStyle name="Note 3 4 3 2 4 4 2" xfId="19902"/>
    <cellStyle name="Note 3 4 3 2 4 4 3" xfId="29608"/>
    <cellStyle name="Note 3 4 3 2 4 4 4" xfId="34152"/>
    <cellStyle name="Note 3 4 3 2 4 5" xfId="14012"/>
    <cellStyle name="Note 3 4 3 2 4 6" xfId="25030"/>
    <cellStyle name="Note 3 4 3 2 4 7" xfId="25583"/>
    <cellStyle name="Note 3 4 3 2 5" xfId="1870"/>
    <cellStyle name="Note 3 4 3 2 5 2" xfId="4346"/>
    <cellStyle name="Note 3 4 3 2 5 2 2" xfId="10236"/>
    <cellStyle name="Note 3 4 3 2 5 2 2 2" xfId="22175"/>
    <cellStyle name="Note 3 4 3 2 5 2 2 3" xfId="31228"/>
    <cellStyle name="Note 3 4 3 2 5 2 2 4" xfId="35126"/>
    <cellStyle name="Note 3 4 3 2 5 2 3" xfId="16285"/>
    <cellStyle name="Note 3 4 3 2 5 2 4" xfId="26648"/>
    <cellStyle name="Note 3 4 3 2 5 2 5" xfId="30799"/>
    <cellStyle name="Note 3 4 3 2 5 3" xfId="5451"/>
    <cellStyle name="Note 3 4 3 2 5 3 2" xfId="11341"/>
    <cellStyle name="Note 3 4 3 2 5 3 2 2" xfId="23280"/>
    <cellStyle name="Note 3 4 3 2 5 3 2 3" xfId="32332"/>
    <cellStyle name="Note 3 4 3 2 5 3 2 4" xfId="36230"/>
    <cellStyle name="Note 3 4 3 2 5 3 3" xfId="17390"/>
    <cellStyle name="Note 3 4 3 2 5 3 4" xfId="27752"/>
    <cellStyle name="Note 3 4 3 2 5 3 5" xfId="25724"/>
    <cellStyle name="Note 3 4 3 2 5 4" xfId="7760"/>
    <cellStyle name="Note 3 4 3 2 5 4 2" xfId="19699"/>
    <cellStyle name="Note 3 4 3 2 5 4 3" xfId="29406"/>
    <cellStyle name="Note 3 4 3 2 5 4 4" xfId="33950"/>
    <cellStyle name="Note 3 4 3 2 5 5" xfId="13809"/>
    <cellStyle name="Note 3 4 3 2 5 6" xfId="24828"/>
    <cellStyle name="Note 3 4 3 2 5 7" xfId="28936"/>
    <cellStyle name="Note 3 4 3 2 6" xfId="3265"/>
    <cellStyle name="Note 3 4 3 2 6 2" xfId="9155"/>
    <cellStyle name="Note 3 4 3 2 6 2 2" xfId="21094"/>
    <cellStyle name="Note 3 4 3 2 6 2 3" xfId="30529"/>
    <cellStyle name="Note 3 4 3 2 6 2 4" xfId="34842"/>
    <cellStyle name="Note 3 4 3 2 6 3" xfId="15204"/>
    <cellStyle name="Note 3 4 3 2 6 4" xfId="25949"/>
    <cellStyle name="Note 3 4 3 2 6 5" xfId="26258"/>
    <cellStyle name="Note 3 4 3 2 7" xfId="5167"/>
    <cellStyle name="Note 3 4 3 2 7 2" xfId="11057"/>
    <cellStyle name="Note 3 4 3 2 7 2 2" xfId="22996"/>
    <cellStyle name="Note 3 4 3 2 7 2 3" xfId="32048"/>
    <cellStyle name="Note 3 4 3 2 7 2 4" xfId="35946"/>
    <cellStyle name="Note 3 4 3 2 7 3" xfId="17106"/>
    <cellStyle name="Note 3 4 3 2 7 4" xfId="27468"/>
    <cellStyle name="Note 3 4 3 2 7 5" xfId="29050"/>
    <cellStyle name="Note 3 4 3 2 8" xfId="6847"/>
    <cellStyle name="Note 3 4 3 2 8 2" xfId="18786"/>
    <cellStyle name="Note 3 4 3 2 8 3" xfId="28878"/>
    <cellStyle name="Note 3 4 3 2 8 4" xfId="33834"/>
    <cellStyle name="Note 3 4 3 2 9" xfId="12728"/>
    <cellStyle name="Note 3 4 3 3" xfId="1749"/>
    <cellStyle name="Note 3 4 3 3 2" xfId="2350"/>
    <cellStyle name="Note 3 4 3 3 2 2" xfId="4826"/>
    <cellStyle name="Note 3 4 3 3 2 2 2" xfId="10716"/>
    <cellStyle name="Note 3 4 3 3 2 2 2 2" xfId="22655"/>
    <cellStyle name="Note 3 4 3 3 2 2 2 3" xfId="31707"/>
    <cellStyle name="Note 3 4 3 3 2 2 2 4" xfId="35605"/>
    <cellStyle name="Note 3 4 3 3 2 2 3" xfId="16765"/>
    <cellStyle name="Note 3 4 3 3 2 2 4" xfId="27127"/>
    <cellStyle name="Note 3 4 3 3 2 2 5" xfId="25968"/>
    <cellStyle name="Note 3 4 3 3 2 3" xfId="5930"/>
    <cellStyle name="Note 3 4 3 3 2 3 2" xfId="11820"/>
    <cellStyle name="Note 3 4 3 3 2 3 2 2" xfId="23759"/>
    <cellStyle name="Note 3 4 3 3 2 3 2 3" xfId="32811"/>
    <cellStyle name="Note 3 4 3 3 2 3 2 4" xfId="36709"/>
    <cellStyle name="Note 3 4 3 3 2 3 3" xfId="17869"/>
    <cellStyle name="Note 3 4 3 3 2 3 4" xfId="28231"/>
    <cellStyle name="Note 3 4 3 3 2 3 5" xfId="33421"/>
    <cellStyle name="Note 3 4 3 3 2 4" xfId="8240"/>
    <cellStyle name="Note 3 4 3 3 2 4 2" xfId="20179"/>
    <cellStyle name="Note 3 4 3 3 2 4 3" xfId="29885"/>
    <cellStyle name="Note 3 4 3 3 2 4 4" xfId="34429"/>
    <cellStyle name="Note 3 4 3 3 2 5" xfId="14289"/>
    <cellStyle name="Note 3 4 3 3 2 6" xfId="25307"/>
    <cellStyle name="Note 3 4 3 3 2 7" xfId="26312"/>
    <cellStyle name="Note 3 4 3 3 3" xfId="2597"/>
    <cellStyle name="Note 3 4 3 3 3 2" xfId="5073"/>
    <cellStyle name="Note 3 4 3 3 3 2 2" xfId="10963"/>
    <cellStyle name="Note 3 4 3 3 3 2 2 2" xfId="22902"/>
    <cellStyle name="Note 3 4 3 3 3 2 2 3" xfId="31954"/>
    <cellStyle name="Note 3 4 3 3 3 2 2 4" xfId="35852"/>
    <cellStyle name="Note 3 4 3 3 3 2 3" xfId="17012"/>
    <cellStyle name="Note 3 4 3 3 3 2 4" xfId="27374"/>
    <cellStyle name="Note 3 4 3 3 3 2 5" xfId="29056"/>
    <cellStyle name="Note 3 4 3 3 3 3" xfId="6177"/>
    <cellStyle name="Note 3 4 3 3 3 3 2" xfId="12067"/>
    <cellStyle name="Note 3 4 3 3 3 3 2 2" xfId="24006"/>
    <cellStyle name="Note 3 4 3 3 3 3 2 3" xfId="33058"/>
    <cellStyle name="Note 3 4 3 3 3 3 2 4" xfId="36956"/>
    <cellStyle name="Note 3 4 3 3 3 3 3" xfId="18116"/>
    <cellStyle name="Note 3 4 3 3 3 3 4" xfId="28478"/>
    <cellStyle name="Note 3 4 3 3 3 3 5" xfId="33668"/>
    <cellStyle name="Note 3 4 3 3 3 4" xfId="8487"/>
    <cellStyle name="Note 3 4 3 3 3 4 2" xfId="20426"/>
    <cellStyle name="Note 3 4 3 3 3 4 3" xfId="30132"/>
    <cellStyle name="Note 3 4 3 3 3 4 4" xfId="34676"/>
    <cellStyle name="Note 3 4 3 3 3 5" xfId="14536"/>
    <cellStyle name="Note 3 4 3 3 3 6" xfId="25554"/>
    <cellStyle name="Note 3 4 3 3 3 7" xfId="24621"/>
    <cellStyle name="Note 3 4 3 3 4" xfId="4225"/>
    <cellStyle name="Note 3 4 3 3 4 2" xfId="10115"/>
    <cellStyle name="Note 3 4 3 3 4 2 2" xfId="22054"/>
    <cellStyle name="Note 3 4 3 3 4 2 3" xfId="31114"/>
    <cellStyle name="Note 3 4 3 3 4 2 4" xfId="35012"/>
    <cellStyle name="Note 3 4 3 3 4 3" xfId="16164"/>
    <cellStyle name="Note 3 4 3 3 4 4" xfId="26534"/>
    <cellStyle name="Note 3 4 3 3 4 5" xfId="26012"/>
    <cellStyle name="Note 3 4 3 3 5" xfId="5337"/>
    <cellStyle name="Note 3 4 3 3 5 2" xfId="11227"/>
    <cellStyle name="Note 3 4 3 3 5 2 2" xfId="23166"/>
    <cellStyle name="Note 3 4 3 3 5 2 3" xfId="32218"/>
    <cellStyle name="Note 3 4 3 3 5 2 4" xfId="36116"/>
    <cellStyle name="Note 3 4 3 3 5 3" xfId="17276"/>
    <cellStyle name="Note 3 4 3 3 5 4" xfId="27638"/>
    <cellStyle name="Note 3 4 3 3 5 5" xfId="24116"/>
    <cellStyle name="Note 3 4 3 3 6" xfId="13688"/>
    <cellStyle name="Note 3 4 3 4" xfId="1810"/>
    <cellStyle name="Note 3 4 3 4 2" xfId="4286"/>
    <cellStyle name="Note 3 4 3 4 2 2" xfId="10176"/>
    <cellStyle name="Note 3 4 3 4 2 2 2" xfId="22115"/>
    <cellStyle name="Note 3 4 3 4 2 2 3" xfId="31168"/>
    <cellStyle name="Note 3 4 3 4 2 2 4" xfId="35066"/>
    <cellStyle name="Note 3 4 3 4 2 3" xfId="16225"/>
    <cellStyle name="Note 3 4 3 4 2 4" xfId="26588"/>
    <cellStyle name="Note 3 4 3 4 2 5" xfId="30399"/>
    <cellStyle name="Note 3 4 3 4 3" xfId="5391"/>
    <cellStyle name="Note 3 4 3 4 3 2" xfId="11281"/>
    <cellStyle name="Note 3 4 3 4 3 2 2" xfId="23220"/>
    <cellStyle name="Note 3 4 3 4 3 2 3" xfId="32272"/>
    <cellStyle name="Note 3 4 3 4 3 2 4" xfId="36170"/>
    <cellStyle name="Note 3 4 3 4 3 3" xfId="17330"/>
    <cellStyle name="Note 3 4 3 4 3 4" xfId="27692"/>
    <cellStyle name="Note 3 4 3 4 3 5" xfId="26089"/>
    <cellStyle name="Note 3 4 3 4 4" xfId="7700"/>
    <cellStyle name="Note 3 4 3 4 4 2" xfId="19639"/>
    <cellStyle name="Note 3 4 3 4 4 3" xfId="29346"/>
    <cellStyle name="Note 3 4 3 4 4 4" xfId="33890"/>
    <cellStyle name="Note 3 4 3 4 5" xfId="13749"/>
    <cellStyle name="Note 3 4 3 4 6" xfId="24768"/>
    <cellStyle name="Note 3 4 3 4 7" xfId="30956"/>
    <cellStyle name="Note 3 4 3 5" xfId="1974"/>
    <cellStyle name="Note 3 4 3 5 2" xfId="4450"/>
    <cellStyle name="Note 3 4 3 5 2 2" xfId="10340"/>
    <cellStyle name="Note 3 4 3 5 2 2 2" xfId="22279"/>
    <cellStyle name="Note 3 4 3 5 2 2 3" xfId="31332"/>
    <cellStyle name="Note 3 4 3 5 2 2 4" xfId="35230"/>
    <cellStyle name="Note 3 4 3 5 2 3" xfId="16389"/>
    <cellStyle name="Note 3 4 3 5 2 4" xfId="26752"/>
    <cellStyle name="Note 3 4 3 5 2 5" xfId="26211"/>
    <cellStyle name="Note 3 4 3 5 3" xfId="5555"/>
    <cellStyle name="Note 3 4 3 5 3 2" xfId="11445"/>
    <cellStyle name="Note 3 4 3 5 3 2 2" xfId="23384"/>
    <cellStyle name="Note 3 4 3 5 3 2 3" xfId="32436"/>
    <cellStyle name="Note 3 4 3 5 3 2 4" xfId="36334"/>
    <cellStyle name="Note 3 4 3 5 3 3" xfId="17494"/>
    <cellStyle name="Note 3 4 3 5 3 4" xfId="27856"/>
    <cellStyle name="Note 3 4 3 5 3 5" xfId="24421"/>
    <cellStyle name="Note 3 4 3 5 4" xfId="7864"/>
    <cellStyle name="Note 3 4 3 5 4 2" xfId="19803"/>
    <cellStyle name="Note 3 4 3 5 4 3" xfId="29510"/>
    <cellStyle name="Note 3 4 3 5 4 4" xfId="34054"/>
    <cellStyle name="Note 3 4 3 5 5" xfId="13913"/>
    <cellStyle name="Note 3 4 3 5 6" xfId="24932"/>
    <cellStyle name="Note 3 4 3 5 7" xfId="28659"/>
    <cellStyle name="Note 3 4 3 6" xfId="2119"/>
    <cellStyle name="Note 3 4 3 6 2" xfId="4595"/>
    <cellStyle name="Note 3 4 3 6 2 2" xfId="10485"/>
    <cellStyle name="Note 3 4 3 6 2 2 2" xfId="22424"/>
    <cellStyle name="Note 3 4 3 6 2 2 3" xfId="31476"/>
    <cellStyle name="Note 3 4 3 6 2 2 4" xfId="35374"/>
    <cellStyle name="Note 3 4 3 6 2 3" xfId="16534"/>
    <cellStyle name="Note 3 4 3 6 2 4" xfId="26896"/>
    <cellStyle name="Note 3 4 3 6 2 5" xfId="24046"/>
    <cellStyle name="Note 3 4 3 6 3" xfId="5699"/>
    <cellStyle name="Note 3 4 3 6 3 2" xfId="11589"/>
    <cellStyle name="Note 3 4 3 6 3 2 2" xfId="23528"/>
    <cellStyle name="Note 3 4 3 6 3 2 3" xfId="32580"/>
    <cellStyle name="Note 3 4 3 6 3 2 4" xfId="36478"/>
    <cellStyle name="Note 3 4 3 6 3 3" xfId="17638"/>
    <cellStyle name="Note 3 4 3 6 3 4" xfId="28000"/>
    <cellStyle name="Note 3 4 3 6 3 5" xfId="33190"/>
    <cellStyle name="Note 3 4 3 6 4" xfId="8009"/>
    <cellStyle name="Note 3 4 3 6 4 2" xfId="19948"/>
    <cellStyle name="Note 3 4 3 6 4 3" xfId="29654"/>
    <cellStyle name="Note 3 4 3 6 4 4" xfId="34198"/>
    <cellStyle name="Note 3 4 3 6 5" xfId="14058"/>
    <cellStyle name="Note 3 4 3 6 6" xfId="25076"/>
    <cellStyle name="Note 3 4 3 6 7" xfId="30916"/>
    <cellStyle name="Note 3 4 3 7" xfId="2859"/>
    <cellStyle name="Note 3 4 3 7 2" xfId="8749"/>
    <cellStyle name="Note 3 4 3 7 2 2" xfId="20688"/>
    <cellStyle name="Note 3 4 3 7 2 3" xfId="30289"/>
    <cellStyle name="Note 3 4 3 7 2 4" xfId="34763"/>
    <cellStyle name="Note 3 4 3 7 3" xfId="14798"/>
    <cellStyle name="Note 3 4 3 7 4" xfId="25709"/>
    <cellStyle name="Note 3 4 3 7 5" xfId="30185"/>
    <cellStyle name="Note 3 4 3 8" xfId="6441"/>
    <cellStyle name="Note 3 4 3 8 2" xfId="18380"/>
    <cellStyle name="Note 3 4 3 8 3" xfId="28635"/>
    <cellStyle name="Note 3 4 3 8 4" xfId="33755"/>
    <cellStyle name="Note 3 4 4" xfId="648"/>
    <cellStyle name="Note 3 4 4 10" xfId="24215"/>
    <cellStyle name="Note 3 4 4 11" xfId="30966"/>
    <cellStyle name="Note 3 4 4 2" xfId="1751"/>
    <cellStyle name="Note 3 4 4 2 2" xfId="2352"/>
    <cellStyle name="Note 3 4 4 2 2 2" xfId="4828"/>
    <cellStyle name="Note 3 4 4 2 2 2 2" xfId="10718"/>
    <cellStyle name="Note 3 4 4 2 2 2 2 2" xfId="22657"/>
    <cellStyle name="Note 3 4 4 2 2 2 2 3" xfId="31709"/>
    <cellStyle name="Note 3 4 4 2 2 2 2 4" xfId="35607"/>
    <cellStyle name="Note 3 4 4 2 2 2 3" xfId="16767"/>
    <cellStyle name="Note 3 4 4 2 2 2 4" xfId="27129"/>
    <cellStyle name="Note 3 4 4 2 2 2 5" xfId="30742"/>
    <cellStyle name="Note 3 4 4 2 2 3" xfId="5932"/>
    <cellStyle name="Note 3 4 4 2 2 3 2" xfId="11822"/>
    <cellStyle name="Note 3 4 4 2 2 3 2 2" xfId="23761"/>
    <cellStyle name="Note 3 4 4 2 2 3 2 3" xfId="32813"/>
    <cellStyle name="Note 3 4 4 2 2 3 2 4" xfId="36711"/>
    <cellStyle name="Note 3 4 4 2 2 3 3" xfId="17871"/>
    <cellStyle name="Note 3 4 4 2 2 3 4" xfId="28233"/>
    <cellStyle name="Note 3 4 4 2 2 3 5" xfId="33423"/>
    <cellStyle name="Note 3 4 4 2 2 4" xfId="8242"/>
    <cellStyle name="Note 3 4 4 2 2 4 2" xfId="20181"/>
    <cellStyle name="Note 3 4 4 2 2 4 3" xfId="29887"/>
    <cellStyle name="Note 3 4 4 2 2 4 4" xfId="34431"/>
    <cellStyle name="Note 3 4 4 2 2 5" xfId="14291"/>
    <cellStyle name="Note 3 4 4 2 2 6" xfId="25309"/>
    <cellStyle name="Note 3 4 4 2 2 7" xfId="24205"/>
    <cellStyle name="Note 3 4 4 2 3" xfId="2599"/>
    <cellStyle name="Note 3 4 4 2 3 2" xfId="5075"/>
    <cellStyle name="Note 3 4 4 2 3 2 2" xfId="10965"/>
    <cellStyle name="Note 3 4 4 2 3 2 2 2" xfId="22904"/>
    <cellStyle name="Note 3 4 4 2 3 2 2 3" xfId="31956"/>
    <cellStyle name="Note 3 4 4 2 3 2 2 4" xfId="35854"/>
    <cellStyle name="Note 3 4 4 2 3 2 3" xfId="17014"/>
    <cellStyle name="Note 3 4 4 2 3 2 4" xfId="27376"/>
    <cellStyle name="Note 3 4 4 2 3 2 5" xfId="26128"/>
    <cellStyle name="Note 3 4 4 2 3 3" xfId="6179"/>
    <cellStyle name="Note 3 4 4 2 3 3 2" xfId="12069"/>
    <cellStyle name="Note 3 4 4 2 3 3 2 2" xfId="24008"/>
    <cellStyle name="Note 3 4 4 2 3 3 2 3" xfId="33060"/>
    <cellStyle name="Note 3 4 4 2 3 3 2 4" xfId="36958"/>
    <cellStyle name="Note 3 4 4 2 3 3 3" xfId="18118"/>
    <cellStyle name="Note 3 4 4 2 3 3 4" xfId="28480"/>
    <cellStyle name="Note 3 4 4 2 3 3 5" xfId="33670"/>
    <cellStyle name="Note 3 4 4 2 3 4" xfId="8489"/>
    <cellStyle name="Note 3 4 4 2 3 4 2" xfId="20428"/>
    <cellStyle name="Note 3 4 4 2 3 4 3" xfId="30134"/>
    <cellStyle name="Note 3 4 4 2 3 4 4" xfId="34678"/>
    <cellStyle name="Note 3 4 4 2 3 5" xfId="14538"/>
    <cellStyle name="Note 3 4 4 2 3 6" xfId="25556"/>
    <cellStyle name="Note 3 4 4 2 3 7" xfId="30409"/>
    <cellStyle name="Note 3 4 4 2 4" xfId="4227"/>
    <cellStyle name="Note 3 4 4 2 4 2" xfId="10117"/>
    <cellStyle name="Note 3 4 4 2 4 2 2" xfId="22056"/>
    <cellStyle name="Note 3 4 4 2 4 2 3" xfId="31116"/>
    <cellStyle name="Note 3 4 4 2 4 2 4" xfId="35014"/>
    <cellStyle name="Note 3 4 4 2 4 3" xfId="16166"/>
    <cellStyle name="Note 3 4 4 2 4 4" xfId="26536"/>
    <cellStyle name="Note 3 4 4 2 4 5" xfId="30816"/>
    <cellStyle name="Note 3 4 4 2 5" xfId="5339"/>
    <cellStyle name="Note 3 4 4 2 5 2" xfId="11229"/>
    <cellStyle name="Note 3 4 4 2 5 2 2" xfId="23168"/>
    <cellStyle name="Note 3 4 4 2 5 2 3" xfId="32220"/>
    <cellStyle name="Note 3 4 4 2 5 2 4" xfId="36118"/>
    <cellStyle name="Note 3 4 4 2 5 3" xfId="17278"/>
    <cellStyle name="Note 3 4 4 2 5 4" xfId="27640"/>
    <cellStyle name="Note 3 4 4 2 5 5" xfId="30336"/>
    <cellStyle name="Note 3 4 4 2 6" xfId="13690"/>
    <cellStyle name="Note 3 4 4 3" xfId="1934"/>
    <cellStyle name="Note 3 4 4 3 2" xfId="4410"/>
    <cellStyle name="Note 3 4 4 3 2 2" xfId="10300"/>
    <cellStyle name="Note 3 4 4 3 2 2 2" xfId="22239"/>
    <cellStyle name="Note 3 4 4 3 2 2 3" xfId="31292"/>
    <cellStyle name="Note 3 4 4 3 2 2 4" xfId="35190"/>
    <cellStyle name="Note 3 4 4 3 2 3" xfId="16349"/>
    <cellStyle name="Note 3 4 4 3 2 4" xfId="26712"/>
    <cellStyle name="Note 3 4 4 3 2 5" xfId="30789"/>
    <cellStyle name="Note 3 4 4 3 3" xfId="5515"/>
    <cellStyle name="Note 3 4 4 3 3 2" xfId="11405"/>
    <cellStyle name="Note 3 4 4 3 3 2 2" xfId="23344"/>
    <cellStyle name="Note 3 4 4 3 3 2 3" xfId="32396"/>
    <cellStyle name="Note 3 4 4 3 3 2 4" xfId="36294"/>
    <cellStyle name="Note 3 4 4 3 3 3" xfId="17454"/>
    <cellStyle name="Note 3 4 4 3 3 4" xfId="27816"/>
    <cellStyle name="Note 3 4 4 3 3 5" xfId="29007"/>
    <cellStyle name="Note 3 4 4 3 4" xfId="7824"/>
    <cellStyle name="Note 3 4 4 3 4 2" xfId="19763"/>
    <cellStyle name="Note 3 4 4 3 4 3" xfId="29470"/>
    <cellStyle name="Note 3 4 4 3 4 4" xfId="34014"/>
    <cellStyle name="Note 3 4 4 3 5" xfId="13873"/>
    <cellStyle name="Note 3 4 4 3 6" xfId="24892"/>
    <cellStyle name="Note 3 4 4 3 7" xfId="30561"/>
    <cellStyle name="Note 3 4 4 4" xfId="2287"/>
    <cellStyle name="Note 3 4 4 4 2" xfId="4763"/>
    <cellStyle name="Note 3 4 4 4 2 2" xfId="10653"/>
    <cellStyle name="Note 3 4 4 4 2 2 2" xfId="22592"/>
    <cellStyle name="Note 3 4 4 4 2 2 3" xfId="31644"/>
    <cellStyle name="Note 3 4 4 4 2 2 4" xfId="35542"/>
    <cellStyle name="Note 3 4 4 4 2 3" xfId="16702"/>
    <cellStyle name="Note 3 4 4 4 2 4" xfId="27064"/>
    <cellStyle name="Note 3 4 4 4 2 5" xfId="25847"/>
    <cellStyle name="Note 3 4 4 4 3" xfId="5867"/>
    <cellStyle name="Note 3 4 4 4 3 2" xfId="11757"/>
    <cellStyle name="Note 3 4 4 4 3 2 2" xfId="23696"/>
    <cellStyle name="Note 3 4 4 4 3 2 3" xfId="32748"/>
    <cellStyle name="Note 3 4 4 4 3 2 4" xfId="36646"/>
    <cellStyle name="Note 3 4 4 4 3 3" xfId="17806"/>
    <cellStyle name="Note 3 4 4 4 3 4" xfId="28168"/>
    <cellStyle name="Note 3 4 4 4 3 5" xfId="33358"/>
    <cellStyle name="Note 3 4 4 4 4" xfId="8177"/>
    <cellStyle name="Note 3 4 4 4 4 2" xfId="20116"/>
    <cellStyle name="Note 3 4 4 4 4 3" xfId="29822"/>
    <cellStyle name="Note 3 4 4 4 4 4" xfId="34366"/>
    <cellStyle name="Note 3 4 4 4 5" xfId="14226"/>
    <cellStyle name="Note 3 4 4 4 6" xfId="25244"/>
    <cellStyle name="Note 3 4 4 4 7" xfId="26319"/>
    <cellStyle name="Note 3 4 4 5" xfId="2020"/>
    <cellStyle name="Note 3 4 4 5 2" xfId="4496"/>
    <cellStyle name="Note 3 4 4 5 2 2" xfId="10386"/>
    <cellStyle name="Note 3 4 4 5 2 2 2" xfId="22325"/>
    <cellStyle name="Note 3 4 4 5 2 2 3" xfId="31378"/>
    <cellStyle name="Note 3 4 4 5 2 2 4" xfId="35276"/>
    <cellStyle name="Note 3 4 4 5 2 3" xfId="16435"/>
    <cellStyle name="Note 3 4 4 5 2 4" xfId="26798"/>
    <cellStyle name="Note 3 4 4 5 2 5" xfId="29133"/>
    <cellStyle name="Note 3 4 4 5 3" xfId="5601"/>
    <cellStyle name="Note 3 4 4 5 3 2" xfId="11491"/>
    <cellStyle name="Note 3 4 4 5 3 2 2" xfId="23430"/>
    <cellStyle name="Note 3 4 4 5 3 2 3" xfId="32482"/>
    <cellStyle name="Note 3 4 4 5 3 2 4" xfId="36380"/>
    <cellStyle name="Note 3 4 4 5 3 3" xfId="17540"/>
    <cellStyle name="Note 3 4 4 5 3 4" xfId="27902"/>
    <cellStyle name="Note 3 4 4 5 3 5" xfId="33092"/>
    <cellStyle name="Note 3 4 4 5 4" xfId="7910"/>
    <cellStyle name="Note 3 4 4 5 4 2" xfId="19849"/>
    <cellStyle name="Note 3 4 4 5 4 3" xfId="29556"/>
    <cellStyle name="Note 3 4 4 5 4 4" xfId="34100"/>
    <cellStyle name="Note 3 4 4 5 5" xfId="13959"/>
    <cellStyle name="Note 3 4 4 5 6" xfId="24978"/>
    <cellStyle name="Note 3 4 4 5 7" xfId="24115"/>
    <cellStyle name="Note 3 4 4 6" xfId="3125"/>
    <cellStyle name="Note 3 4 4 6 2" xfId="9015"/>
    <cellStyle name="Note 3 4 4 6 2 2" xfId="20954"/>
    <cellStyle name="Note 3 4 4 6 2 3" xfId="30449"/>
    <cellStyle name="Note 3 4 4 6 2 4" xfId="34794"/>
    <cellStyle name="Note 3 4 4 6 3" xfId="15064"/>
    <cellStyle name="Note 3 4 4 6 4" xfId="25869"/>
    <cellStyle name="Note 3 4 4 6 5" xfId="24119"/>
    <cellStyle name="Note 3 4 4 7" xfId="5119"/>
    <cellStyle name="Note 3 4 4 7 2" xfId="11009"/>
    <cellStyle name="Note 3 4 4 7 2 2" xfId="22948"/>
    <cellStyle name="Note 3 4 4 7 2 3" xfId="32000"/>
    <cellStyle name="Note 3 4 4 7 2 4" xfId="35898"/>
    <cellStyle name="Note 3 4 4 7 3" xfId="17058"/>
    <cellStyle name="Note 3 4 4 7 4" xfId="27420"/>
    <cellStyle name="Note 3 4 4 7 5" xfId="30166"/>
    <cellStyle name="Note 3 4 4 8" xfId="6707"/>
    <cellStyle name="Note 3 4 4 8 2" xfId="18646"/>
    <cellStyle name="Note 3 4 4 8 3" xfId="28798"/>
    <cellStyle name="Note 3 4 4 8 4" xfId="33786"/>
    <cellStyle name="Note 3 4 4 9" xfId="12588"/>
    <cellStyle name="Note 3 4 5" xfId="958"/>
    <cellStyle name="Note 3 4 5 10" xfId="24409"/>
    <cellStyle name="Note 3 4 5 11" xfId="28751"/>
    <cellStyle name="Note 3 4 5 2" xfId="1752"/>
    <cellStyle name="Note 3 4 5 2 2" xfId="2353"/>
    <cellStyle name="Note 3 4 5 2 2 2" xfId="4829"/>
    <cellStyle name="Note 3 4 5 2 2 2 2" xfId="10719"/>
    <cellStyle name="Note 3 4 5 2 2 2 2 2" xfId="22658"/>
    <cellStyle name="Note 3 4 5 2 2 2 2 3" xfId="31710"/>
    <cellStyle name="Note 3 4 5 2 2 2 2 4" xfId="35608"/>
    <cellStyle name="Note 3 4 5 2 2 2 3" xfId="16768"/>
    <cellStyle name="Note 3 4 5 2 2 2 4" xfId="27130"/>
    <cellStyle name="Note 3 4 5 2 2 2 5" xfId="26165"/>
    <cellStyle name="Note 3 4 5 2 2 3" xfId="5933"/>
    <cellStyle name="Note 3 4 5 2 2 3 2" xfId="11823"/>
    <cellStyle name="Note 3 4 5 2 2 3 2 2" xfId="23762"/>
    <cellStyle name="Note 3 4 5 2 2 3 2 3" xfId="32814"/>
    <cellStyle name="Note 3 4 5 2 2 3 2 4" xfId="36712"/>
    <cellStyle name="Note 3 4 5 2 2 3 3" xfId="17872"/>
    <cellStyle name="Note 3 4 5 2 2 3 4" xfId="28234"/>
    <cellStyle name="Note 3 4 5 2 2 3 5" xfId="33424"/>
    <cellStyle name="Note 3 4 5 2 2 4" xfId="8243"/>
    <cellStyle name="Note 3 4 5 2 2 4 2" xfId="20182"/>
    <cellStyle name="Note 3 4 5 2 2 4 3" xfId="29888"/>
    <cellStyle name="Note 3 4 5 2 2 4 4" xfId="34432"/>
    <cellStyle name="Note 3 4 5 2 2 5" xfId="14292"/>
    <cellStyle name="Note 3 4 5 2 2 6" xfId="25310"/>
    <cellStyle name="Note 3 4 5 2 2 7" xfId="28674"/>
    <cellStyle name="Note 3 4 5 2 3" xfId="2600"/>
    <cellStyle name="Note 3 4 5 2 3 2" xfId="5076"/>
    <cellStyle name="Note 3 4 5 2 3 2 2" xfId="10966"/>
    <cellStyle name="Note 3 4 5 2 3 2 2 2" xfId="22905"/>
    <cellStyle name="Note 3 4 5 2 3 2 2 3" xfId="31957"/>
    <cellStyle name="Note 3 4 5 2 3 2 2 4" xfId="35855"/>
    <cellStyle name="Note 3 4 5 2 3 2 3" xfId="17015"/>
    <cellStyle name="Note 3 4 5 2 3 2 4" xfId="27377"/>
    <cellStyle name="Note 3 4 5 2 3 2 5" xfId="24475"/>
    <cellStyle name="Note 3 4 5 2 3 3" xfId="6180"/>
    <cellStyle name="Note 3 4 5 2 3 3 2" xfId="12070"/>
    <cellStyle name="Note 3 4 5 2 3 3 2 2" xfId="24009"/>
    <cellStyle name="Note 3 4 5 2 3 3 2 3" xfId="33061"/>
    <cellStyle name="Note 3 4 5 2 3 3 2 4" xfId="36959"/>
    <cellStyle name="Note 3 4 5 2 3 3 3" xfId="18119"/>
    <cellStyle name="Note 3 4 5 2 3 3 4" xfId="28481"/>
    <cellStyle name="Note 3 4 5 2 3 3 5" xfId="33671"/>
    <cellStyle name="Note 3 4 5 2 3 4" xfId="8490"/>
    <cellStyle name="Note 3 4 5 2 3 4 2" xfId="20429"/>
    <cellStyle name="Note 3 4 5 2 3 4 3" xfId="30135"/>
    <cellStyle name="Note 3 4 5 2 3 4 4" xfId="34679"/>
    <cellStyle name="Note 3 4 5 2 3 5" xfId="14539"/>
    <cellStyle name="Note 3 4 5 2 3 6" xfId="25557"/>
    <cellStyle name="Note 3 4 5 2 3 7" xfId="25829"/>
    <cellStyle name="Note 3 4 5 2 4" xfId="4228"/>
    <cellStyle name="Note 3 4 5 2 4 2" xfId="10118"/>
    <cellStyle name="Note 3 4 5 2 4 2 2" xfId="22057"/>
    <cellStyle name="Note 3 4 5 2 4 2 3" xfId="31117"/>
    <cellStyle name="Note 3 4 5 2 4 2 4" xfId="35015"/>
    <cellStyle name="Note 3 4 5 2 4 3" xfId="16167"/>
    <cellStyle name="Note 3 4 5 2 4 4" xfId="26537"/>
    <cellStyle name="Note 3 4 5 2 4 5" xfId="26239"/>
    <cellStyle name="Note 3 4 5 2 5" xfId="5340"/>
    <cellStyle name="Note 3 4 5 2 5 2" xfId="11230"/>
    <cellStyle name="Note 3 4 5 2 5 2 2" xfId="23169"/>
    <cellStyle name="Note 3 4 5 2 5 2 3" xfId="32221"/>
    <cellStyle name="Note 3 4 5 2 5 2 4" xfId="36119"/>
    <cellStyle name="Note 3 4 5 2 5 3" xfId="17279"/>
    <cellStyle name="Note 3 4 5 2 5 4" xfId="27641"/>
    <cellStyle name="Note 3 4 5 2 5 5" xfId="25757"/>
    <cellStyle name="Note 3 4 5 2 6" xfId="13691"/>
    <cellStyle name="Note 3 4 5 3" xfId="2050"/>
    <cellStyle name="Note 3 4 5 3 2" xfId="4526"/>
    <cellStyle name="Note 3 4 5 3 2 2" xfId="10416"/>
    <cellStyle name="Note 3 4 5 3 2 2 2" xfId="22355"/>
    <cellStyle name="Note 3 4 5 3 2 2 3" xfId="31408"/>
    <cellStyle name="Note 3 4 5 3 2 2 4" xfId="35306"/>
    <cellStyle name="Note 3 4 5 3 2 3" xfId="16465"/>
    <cellStyle name="Note 3 4 5 3 2 4" xfId="26828"/>
    <cellStyle name="Note 3 4 5 3 2 5" xfId="25889"/>
    <cellStyle name="Note 3 4 5 3 3" xfId="5631"/>
    <cellStyle name="Note 3 4 5 3 3 2" xfId="11521"/>
    <cellStyle name="Note 3 4 5 3 3 2 2" xfId="23460"/>
    <cellStyle name="Note 3 4 5 3 3 2 3" xfId="32512"/>
    <cellStyle name="Note 3 4 5 3 3 2 4" xfId="36410"/>
    <cellStyle name="Note 3 4 5 3 3 3" xfId="17570"/>
    <cellStyle name="Note 3 4 5 3 3 4" xfId="27932"/>
    <cellStyle name="Note 3 4 5 3 3 5" xfId="33122"/>
    <cellStyle name="Note 3 4 5 3 4" xfId="7940"/>
    <cellStyle name="Note 3 4 5 3 4 2" xfId="19879"/>
    <cellStyle name="Note 3 4 5 3 4 3" xfId="29586"/>
    <cellStyle name="Note 3 4 5 3 4 4" xfId="34130"/>
    <cellStyle name="Note 3 4 5 3 5" xfId="13989"/>
    <cellStyle name="Note 3 4 5 3 6" xfId="25008"/>
    <cellStyle name="Note 3 4 5 3 7" xfId="24696"/>
    <cellStyle name="Note 3 4 5 4" xfId="1833"/>
    <cellStyle name="Note 3 4 5 4 2" xfId="4309"/>
    <cellStyle name="Note 3 4 5 4 2 2" xfId="10199"/>
    <cellStyle name="Note 3 4 5 4 2 2 2" xfId="22138"/>
    <cellStyle name="Note 3 4 5 4 2 2 3" xfId="31191"/>
    <cellStyle name="Note 3 4 5 4 2 2 4" xfId="35089"/>
    <cellStyle name="Note 3 4 5 4 2 3" xfId="16248"/>
    <cellStyle name="Note 3 4 5 4 2 4" xfId="26611"/>
    <cellStyle name="Note 3 4 5 4 2 5" xfId="28737"/>
    <cellStyle name="Note 3 4 5 4 3" xfId="5414"/>
    <cellStyle name="Note 3 4 5 4 3 2" xfId="11304"/>
    <cellStyle name="Note 3 4 5 4 3 2 2" xfId="23243"/>
    <cellStyle name="Note 3 4 5 4 3 2 3" xfId="32295"/>
    <cellStyle name="Note 3 4 5 4 3 2 4" xfId="36193"/>
    <cellStyle name="Note 3 4 5 4 3 3" xfId="17353"/>
    <cellStyle name="Note 3 4 5 4 3 4" xfId="27715"/>
    <cellStyle name="Note 3 4 5 4 3 5" xfId="24440"/>
    <cellStyle name="Note 3 4 5 4 4" xfId="7723"/>
    <cellStyle name="Note 3 4 5 4 4 2" xfId="19662"/>
    <cellStyle name="Note 3 4 5 4 4 3" xfId="29369"/>
    <cellStyle name="Note 3 4 5 4 4 4" xfId="33913"/>
    <cellStyle name="Note 3 4 5 4 5" xfId="13772"/>
    <cellStyle name="Note 3 4 5 4 6" xfId="24791"/>
    <cellStyle name="Note 3 4 5 4 7" xfId="25789"/>
    <cellStyle name="Note 3 4 5 5" xfId="1942"/>
    <cellStyle name="Note 3 4 5 5 2" xfId="4418"/>
    <cellStyle name="Note 3 4 5 5 2 2" xfId="10308"/>
    <cellStyle name="Note 3 4 5 5 2 2 2" xfId="22247"/>
    <cellStyle name="Note 3 4 5 5 2 2 3" xfId="31300"/>
    <cellStyle name="Note 3 4 5 5 2 2 4" xfId="35198"/>
    <cellStyle name="Note 3 4 5 5 2 3" xfId="16357"/>
    <cellStyle name="Note 3 4 5 5 2 4" xfId="26720"/>
    <cellStyle name="Note 3 4 5 5 2 5" xfId="26215"/>
    <cellStyle name="Note 3 4 5 5 3" xfId="5523"/>
    <cellStyle name="Note 3 4 5 5 3 2" xfId="11413"/>
    <cellStyle name="Note 3 4 5 5 3 2 2" xfId="23352"/>
    <cellStyle name="Note 3 4 5 5 3 2 3" xfId="32404"/>
    <cellStyle name="Note 3 4 5 5 3 2 4" xfId="36302"/>
    <cellStyle name="Note 3 4 5 5 3 3" xfId="17462"/>
    <cellStyle name="Note 3 4 5 5 3 4" xfId="27824"/>
    <cellStyle name="Note 3 4 5 5 3 5" xfId="30657"/>
    <cellStyle name="Note 3 4 5 5 4" xfId="7832"/>
    <cellStyle name="Note 3 4 5 5 4 2" xfId="19771"/>
    <cellStyle name="Note 3 4 5 5 4 3" xfId="29478"/>
    <cellStyle name="Note 3 4 5 5 4 4" xfId="34022"/>
    <cellStyle name="Note 3 4 5 5 5" xfId="13881"/>
    <cellStyle name="Note 3 4 5 5 6" xfId="24900"/>
    <cellStyle name="Note 3 4 5 5 7" xfId="28595"/>
    <cellStyle name="Note 3 4 5 6" xfId="3435"/>
    <cellStyle name="Note 3 4 5 6 2" xfId="9325"/>
    <cellStyle name="Note 3 4 5 6 2 2" xfId="21264"/>
    <cellStyle name="Note 3 4 5 6 2 3" xfId="30639"/>
    <cellStyle name="Note 3 4 5 6 2 4" xfId="34859"/>
    <cellStyle name="Note 3 4 5 6 3" xfId="15374"/>
    <cellStyle name="Note 3 4 5 6 4" xfId="26062"/>
    <cellStyle name="Note 3 4 5 6 5" xfId="26017"/>
    <cellStyle name="Note 3 4 5 7" xfId="5184"/>
    <cellStyle name="Note 3 4 5 7 2" xfId="11074"/>
    <cellStyle name="Note 3 4 5 7 2 2" xfId="23013"/>
    <cellStyle name="Note 3 4 5 7 2 3" xfId="32065"/>
    <cellStyle name="Note 3 4 5 7 2 4" xfId="35963"/>
    <cellStyle name="Note 3 4 5 7 3" xfId="17123"/>
    <cellStyle name="Note 3 4 5 7 4" xfId="27485"/>
    <cellStyle name="Note 3 4 5 7 5" xfId="29043"/>
    <cellStyle name="Note 3 4 5 8" xfId="7017"/>
    <cellStyle name="Note 3 4 5 8 2" xfId="18956"/>
    <cellStyle name="Note 3 4 5 8 3" xfId="28990"/>
    <cellStyle name="Note 3 4 5 8 4" xfId="33851"/>
    <cellStyle name="Note 3 4 5 9" xfId="12898"/>
    <cellStyle name="Note 3 4 6" xfId="1746"/>
    <cellStyle name="Note 3 4 6 2" xfId="2347"/>
    <cellStyle name="Note 3 4 6 2 2" xfId="4823"/>
    <cellStyle name="Note 3 4 6 2 2 2" xfId="10713"/>
    <cellStyle name="Note 3 4 6 2 2 2 2" xfId="22652"/>
    <cellStyle name="Note 3 4 6 2 2 2 3" xfId="31704"/>
    <cellStyle name="Note 3 4 6 2 2 2 4" xfId="35602"/>
    <cellStyle name="Note 3 4 6 2 2 3" xfId="16762"/>
    <cellStyle name="Note 3 4 6 2 2 4" xfId="27124"/>
    <cellStyle name="Note 3 4 6 2 2 5" xfId="24511"/>
    <cellStyle name="Note 3 4 6 2 3" xfId="5927"/>
    <cellStyle name="Note 3 4 6 2 3 2" xfId="11817"/>
    <cellStyle name="Note 3 4 6 2 3 2 2" xfId="23756"/>
    <cellStyle name="Note 3 4 6 2 3 2 3" xfId="32808"/>
    <cellStyle name="Note 3 4 6 2 3 2 4" xfId="36706"/>
    <cellStyle name="Note 3 4 6 2 3 3" xfId="17866"/>
    <cellStyle name="Note 3 4 6 2 3 4" xfId="28228"/>
    <cellStyle name="Note 3 4 6 2 3 5" xfId="33418"/>
    <cellStyle name="Note 3 4 6 2 4" xfId="8237"/>
    <cellStyle name="Note 3 4 6 2 4 2" xfId="20176"/>
    <cellStyle name="Note 3 4 6 2 4 3" xfId="29882"/>
    <cellStyle name="Note 3 4 6 2 4 4" xfId="34426"/>
    <cellStyle name="Note 3 4 6 2 5" xfId="14286"/>
    <cellStyle name="Note 3 4 6 2 6" xfId="25304"/>
    <cellStyle name="Note 3 4 6 2 7" xfId="25860"/>
    <cellStyle name="Note 3 4 6 3" xfId="2594"/>
    <cellStyle name="Note 3 4 6 3 2" xfId="5070"/>
    <cellStyle name="Note 3 4 6 3 2 2" xfId="10960"/>
    <cellStyle name="Note 3 4 6 3 2 2 2" xfId="22899"/>
    <cellStyle name="Note 3 4 6 3 2 2 3" xfId="31951"/>
    <cellStyle name="Note 3 4 6 3 2 2 4" xfId="35849"/>
    <cellStyle name="Note 3 4 6 3 2 3" xfId="17009"/>
    <cellStyle name="Note 3 4 6 3 2 4" xfId="27371"/>
    <cellStyle name="Note 3 4 6 3 2 5" xfId="28530"/>
    <cellStyle name="Note 3 4 6 3 3" xfId="6174"/>
    <cellStyle name="Note 3 4 6 3 3 2" xfId="12064"/>
    <cellStyle name="Note 3 4 6 3 3 2 2" xfId="24003"/>
    <cellStyle name="Note 3 4 6 3 3 2 3" xfId="33055"/>
    <cellStyle name="Note 3 4 6 3 3 2 4" xfId="36953"/>
    <cellStyle name="Note 3 4 6 3 3 3" xfId="18113"/>
    <cellStyle name="Note 3 4 6 3 3 4" xfId="28475"/>
    <cellStyle name="Note 3 4 6 3 3 5" xfId="33665"/>
    <cellStyle name="Note 3 4 6 3 4" xfId="8484"/>
    <cellStyle name="Note 3 4 6 3 4 2" xfId="20423"/>
    <cellStyle name="Note 3 4 6 3 4 3" xfId="30129"/>
    <cellStyle name="Note 3 4 6 3 4 4" xfId="34673"/>
    <cellStyle name="Note 3 4 6 3 5" xfId="14533"/>
    <cellStyle name="Note 3 4 6 3 6" xfId="25551"/>
    <cellStyle name="Note 3 4 6 3 7" xfId="29201"/>
    <cellStyle name="Note 3 4 6 4" xfId="4222"/>
    <cellStyle name="Note 3 4 6 4 2" xfId="10112"/>
    <cellStyle name="Note 3 4 6 4 2 2" xfId="22051"/>
    <cellStyle name="Note 3 4 6 4 2 3" xfId="31111"/>
    <cellStyle name="Note 3 4 6 4 2 4" xfId="35009"/>
    <cellStyle name="Note 3 4 6 4 3" xfId="16161"/>
    <cellStyle name="Note 3 4 6 4 4" xfId="26531"/>
    <cellStyle name="Note 3 4 6 4 5" xfId="24585"/>
    <cellStyle name="Note 3 4 6 5" xfId="5334"/>
    <cellStyle name="Note 3 4 6 5 2" xfId="11224"/>
    <cellStyle name="Note 3 4 6 5 2 2" xfId="23163"/>
    <cellStyle name="Note 3 4 6 5 2 3" xfId="32215"/>
    <cellStyle name="Note 3 4 6 5 2 4" xfId="36113"/>
    <cellStyle name="Note 3 4 6 5 3" xfId="17273"/>
    <cellStyle name="Note 3 4 6 5 4" xfId="27635"/>
    <cellStyle name="Note 3 4 6 5 5" xfId="26102"/>
    <cellStyle name="Note 3 4 6 6" xfId="13685"/>
    <cellStyle name="Note 3 4 7" xfId="1902"/>
    <cellStyle name="Note 3 4 7 2" xfId="4378"/>
    <cellStyle name="Note 3 4 7 2 2" xfId="10268"/>
    <cellStyle name="Note 3 4 7 2 2 2" xfId="22207"/>
    <cellStyle name="Note 3 4 7 2 2 3" xfId="31260"/>
    <cellStyle name="Note 3 4 7 2 2 4" xfId="35158"/>
    <cellStyle name="Note 3 4 7 2 3" xfId="16317"/>
    <cellStyle name="Note 3 4 7 2 4" xfId="26680"/>
    <cellStyle name="Note 3 4 7 2 5" xfId="30795"/>
    <cellStyle name="Note 3 4 7 3" xfId="5483"/>
    <cellStyle name="Note 3 4 7 3 2" xfId="11373"/>
    <cellStyle name="Note 3 4 7 3 2 2" xfId="23312"/>
    <cellStyle name="Note 3 4 7 3 2 3" xfId="32364"/>
    <cellStyle name="Note 3 4 7 3 2 4" xfId="36262"/>
    <cellStyle name="Note 3 4 7 3 3" xfId="17422"/>
    <cellStyle name="Note 3 4 7 3 4" xfId="27784"/>
    <cellStyle name="Note 3 4 7 3 5" xfId="29011"/>
    <cellStyle name="Note 3 4 7 4" xfId="7792"/>
    <cellStyle name="Note 3 4 7 4 2" xfId="19731"/>
    <cellStyle name="Note 3 4 7 4 3" xfId="29438"/>
    <cellStyle name="Note 3 4 7 4 4" xfId="33982"/>
    <cellStyle name="Note 3 4 7 5" xfId="13841"/>
    <cellStyle name="Note 3 4 7 6" xfId="24860"/>
    <cellStyle name="Note 3 4 7 7" xfId="30578"/>
    <cellStyle name="Note 3 4 8" xfId="2421"/>
    <cellStyle name="Note 3 4 8 2" xfId="4897"/>
    <cellStyle name="Note 3 4 8 2 2" xfId="10787"/>
    <cellStyle name="Note 3 4 8 2 2 2" xfId="22726"/>
    <cellStyle name="Note 3 4 8 2 2 3" xfId="31778"/>
    <cellStyle name="Note 3 4 8 2 2 4" xfId="35676"/>
    <cellStyle name="Note 3 4 8 2 3" xfId="16836"/>
    <cellStyle name="Note 3 4 8 2 4" xfId="27198"/>
    <cellStyle name="Note 3 4 8 2 5" xfId="30253"/>
    <cellStyle name="Note 3 4 8 3" xfId="6001"/>
    <cellStyle name="Note 3 4 8 3 2" xfId="11891"/>
    <cellStyle name="Note 3 4 8 3 2 2" xfId="23830"/>
    <cellStyle name="Note 3 4 8 3 2 3" xfId="32882"/>
    <cellStyle name="Note 3 4 8 3 2 4" xfId="36780"/>
    <cellStyle name="Note 3 4 8 3 3" xfId="17940"/>
    <cellStyle name="Note 3 4 8 3 4" xfId="28302"/>
    <cellStyle name="Note 3 4 8 3 5" xfId="33492"/>
    <cellStyle name="Note 3 4 8 4" xfId="8311"/>
    <cellStyle name="Note 3 4 8 4 2" xfId="20250"/>
    <cellStyle name="Note 3 4 8 4 3" xfId="29956"/>
    <cellStyle name="Note 3 4 8 4 4" xfId="34500"/>
    <cellStyle name="Note 3 4 8 5" xfId="14360"/>
    <cellStyle name="Note 3 4 8 6" xfId="25378"/>
    <cellStyle name="Note 3 4 8 7" xfId="28981"/>
    <cellStyle name="Note 3 4 9" xfId="1874"/>
    <cellStyle name="Note 3 4 9 2" xfId="4350"/>
    <cellStyle name="Note 3 4 9 2 2" xfId="10240"/>
    <cellStyle name="Note 3 4 9 2 2 2" xfId="22179"/>
    <cellStyle name="Note 3 4 9 2 2 3" xfId="31232"/>
    <cellStyle name="Note 3 4 9 2 2 4" xfId="35130"/>
    <cellStyle name="Note 3 4 9 2 3" xfId="16289"/>
    <cellStyle name="Note 3 4 9 2 4" xfId="26652"/>
    <cellStyle name="Note 3 4 9 2 5" xfId="30613"/>
    <cellStyle name="Note 3 4 9 3" xfId="5455"/>
    <cellStyle name="Note 3 4 9 3 2" xfId="11345"/>
    <cellStyle name="Note 3 4 9 3 2 2" xfId="23284"/>
    <cellStyle name="Note 3 4 9 3 2 3" xfId="32336"/>
    <cellStyle name="Note 3 4 9 3 2 4" xfId="36234"/>
    <cellStyle name="Note 3 4 9 3 3" xfId="17394"/>
    <cellStyle name="Note 3 4 9 3 4" xfId="27756"/>
    <cellStyle name="Note 3 4 9 3 5" xfId="24433"/>
    <cellStyle name="Note 3 4 9 4" xfId="7764"/>
    <cellStyle name="Note 3 4 9 4 2" xfId="19703"/>
    <cellStyle name="Note 3 4 9 4 3" xfId="29410"/>
    <cellStyle name="Note 3 4 9 4 4" xfId="33954"/>
    <cellStyle name="Note 3 4 9 5" xfId="13813"/>
    <cellStyle name="Note 3 4 9 6" xfId="24832"/>
    <cellStyle name="Note 3 4 9 7" xfId="30948"/>
    <cellStyle name="Note 3 5" xfId="155"/>
    <cellStyle name="Note 3 5 10" xfId="2705"/>
    <cellStyle name="Note 3 5 10 2" xfId="8595"/>
    <cellStyle name="Note 3 5 10 2 2" xfId="20534"/>
    <cellStyle name="Note 3 5 10 2 3" xfId="30202"/>
    <cellStyle name="Note 3 5 10 2 4" xfId="34710"/>
    <cellStyle name="Note 3 5 10 3" xfId="14644"/>
    <cellStyle name="Note 3 5 10 4" xfId="25623"/>
    <cellStyle name="Note 3 5 10 5" xfId="28747"/>
    <cellStyle name="Note 3 5 11" xfId="6287"/>
    <cellStyle name="Note 3 5 11 2" xfId="18226"/>
    <cellStyle name="Note 3 5 11 3" xfId="28548"/>
    <cellStyle name="Note 3 5 11 4" xfId="33702"/>
    <cellStyle name="Note 3 5 2" xfId="269"/>
    <cellStyle name="Note 3 5 2 2" xfId="745"/>
    <cellStyle name="Note 3 5 2 2 10" xfId="24267"/>
    <cellStyle name="Note 3 5 2 2 11" xfId="30963"/>
    <cellStyle name="Note 3 5 2 2 2" xfId="1755"/>
    <cellStyle name="Note 3 5 2 2 2 2" xfId="2356"/>
    <cellStyle name="Note 3 5 2 2 2 2 2" xfId="4832"/>
    <cellStyle name="Note 3 5 2 2 2 2 2 2" xfId="10722"/>
    <cellStyle name="Note 3 5 2 2 2 2 2 2 2" xfId="22661"/>
    <cellStyle name="Note 3 5 2 2 2 2 2 2 3" xfId="31713"/>
    <cellStyle name="Note 3 5 2 2 2 2 2 2 4" xfId="35611"/>
    <cellStyle name="Note 3 5 2 2 2 2 2 3" xfId="16771"/>
    <cellStyle name="Note 3 5 2 2 2 2 2 4" xfId="27133"/>
    <cellStyle name="Note 3 5 2 2 2 2 2 5" xfId="24067"/>
    <cellStyle name="Note 3 5 2 2 2 2 3" xfId="5936"/>
    <cellStyle name="Note 3 5 2 2 2 2 3 2" xfId="11826"/>
    <cellStyle name="Note 3 5 2 2 2 2 3 2 2" xfId="23765"/>
    <cellStyle name="Note 3 5 2 2 2 2 3 2 3" xfId="32817"/>
    <cellStyle name="Note 3 5 2 2 2 2 3 2 4" xfId="36715"/>
    <cellStyle name="Note 3 5 2 2 2 2 3 3" xfId="17875"/>
    <cellStyle name="Note 3 5 2 2 2 2 3 4" xfId="28237"/>
    <cellStyle name="Note 3 5 2 2 2 2 3 5" xfId="33427"/>
    <cellStyle name="Note 3 5 2 2 2 2 4" xfId="8246"/>
    <cellStyle name="Note 3 5 2 2 2 2 4 2" xfId="20185"/>
    <cellStyle name="Note 3 5 2 2 2 2 4 3" xfId="29891"/>
    <cellStyle name="Note 3 5 2 2 2 2 4 4" xfId="34435"/>
    <cellStyle name="Note 3 5 2 2 2 2 5" xfId="14295"/>
    <cellStyle name="Note 3 5 2 2 2 2 6" xfId="25313"/>
    <cellStyle name="Note 3 5 2 2 2 2 7" xfId="29235"/>
    <cellStyle name="Note 3 5 2 2 2 3" xfId="2603"/>
    <cellStyle name="Note 3 5 2 2 2 3 2" xfId="5079"/>
    <cellStyle name="Note 3 5 2 2 2 3 2 2" xfId="10969"/>
    <cellStyle name="Note 3 5 2 2 2 3 2 2 2" xfId="22908"/>
    <cellStyle name="Note 3 5 2 2 2 3 2 2 3" xfId="31960"/>
    <cellStyle name="Note 3 5 2 2 2 3 2 2 4" xfId="35858"/>
    <cellStyle name="Note 3 5 2 2 2 3 2 3" xfId="17018"/>
    <cellStyle name="Note 3 5 2 2 2 3 2 4" xfId="27380"/>
    <cellStyle name="Note 3 5 2 2 2 3 2 5" xfId="25845"/>
    <cellStyle name="Note 3 5 2 2 2 3 3" xfId="6183"/>
    <cellStyle name="Note 3 5 2 2 2 3 3 2" xfId="12073"/>
    <cellStyle name="Note 3 5 2 2 2 3 3 2 2" xfId="24012"/>
    <cellStyle name="Note 3 5 2 2 2 3 3 2 3" xfId="33064"/>
    <cellStyle name="Note 3 5 2 2 2 3 3 2 4" xfId="36962"/>
    <cellStyle name="Note 3 5 2 2 2 3 3 3" xfId="18122"/>
    <cellStyle name="Note 3 5 2 2 2 3 3 4" xfId="28484"/>
    <cellStyle name="Note 3 5 2 2 2 3 3 5" xfId="33674"/>
    <cellStyle name="Note 3 5 2 2 2 3 4" xfId="8493"/>
    <cellStyle name="Note 3 5 2 2 2 3 4 2" xfId="20432"/>
    <cellStyle name="Note 3 5 2 2 2 3 4 3" xfId="30138"/>
    <cellStyle name="Note 3 5 2 2 2 3 4 4" xfId="34682"/>
    <cellStyle name="Note 3 5 2 2 2 3 5" xfId="14542"/>
    <cellStyle name="Note 3 5 2 2 2 3 6" xfId="25560"/>
    <cellStyle name="Note 3 5 2 2 2 3 7" xfId="26280"/>
    <cellStyle name="Note 3 5 2 2 2 4" xfId="4231"/>
    <cellStyle name="Note 3 5 2 2 2 4 2" xfId="10121"/>
    <cellStyle name="Note 3 5 2 2 2 4 2 2" xfId="22060"/>
    <cellStyle name="Note 3 5 2 2 2 4 2 3" xfId="31120"/>
    <cellStyle name="Note 3 5 2 2 2 4 2 4" xfId="35018"/>
    <cellStyle name="Note 3 5 2 2 2 4 3" xfId="16170"/>
    <cellStyle name="Note 3 5 2 2 2 4 4" xfId="26540"/>
    <cellStyle name="Note 3 5 2 2 2 4 5" xfId="24113"/>
    <cellStyle name="Note 3 5 2 2 2 5" xfId="5343"/>
    <cellStyle name="Note 3 5 2 2 2 5 2" xfId="11233"/>
    <cellStyle name="Note 3 5 2 2 2 5 2 2" xfId="23172"/>
    <cellStyle name="Note 3 5 2 2 2 5 2 3" xfId="32224"/>
    <cellStyle name="Note 3 5 2 2 2 5 2 4" xfId="36122"/>
    <cellStyle name="Note 3 5 2 2 2 5 3" xfId="17282"/>
    <cellStyle name="Note 3 5 2 2 2 5 4" xfId="27644"/>
    <cellStyle name="Note 3 5 2 2 2 5 5" xfId="26099"/>
    <cellStyle name="Note 3 5 2 2 2 6" xfId="13694"/>
    <cellStyle name="Note 3 5 2 2 3" xfId="1970"/>
    <cellStyle name="Note 3 5 2 2 3 2" xfId="4446"/>
    <cellStyle name="Note 3 5 2 2 3 2 2" xfId="10336"/>
    <cellStyle name="Note 3 5 2 2 3 2 2 2" xfId="22275"/>
    <cellStyle name="Note 3 5 2 2 3 2 2 3" xfId="31328"/>
    <cellStyle name="Note 3 5 2 2 3 2 2 4" xfId="35226"/>
    <cellStyle name="Note 3 5 2 2 3 2 3" xfId="16385"/>
    <cellStyle name="Note 3 5 2 2 3 2 4" xfId="26748"/>
    <cellStyle name="Note 3 5 2 2 3 2 5" xfId="30429"/>
    <cellStyle name="Note 3 5 2 2 3 3" xfId="5551"/>
    <cellStyle name="Note 3 5 2 2 3 3 2" xfId="11441"/>
    <cellStyle name="Note 3 5 2 2 3 3 2 2" xfId="23380"/>
    <cellStyle name="Note 3 5 2 2 3 3 2 3" xfId="32432"/>
    <cellStyle name="Note 3 5 2 2 3 3 2 4" xfId="36330"/>
    <cellStyle name="Note 3 5 2 2 3 3 3" xfId="17490"/>
    <cellStyle name="Note 3 5 2 2 3 3 4" xfId="27852"/>
    <cellStyle name="Note 3 5 2 2 3 3 5" xfId="25811"/>
    <cellStyle name="Note 3 5 2 2 3 4" xfId="7860"/>
    <cellStyle name="Note 3 5 2 2 3 4 2" xfId="19799"/>
    <cellStyle name="Note 3 5 2 2 3 4 3" xfId="29506"/>
    <cellStyle name="Note 3 5 2 2 3 4 4" xfId="34050"/>
    <cellStyle name="Note 3 5 2 2 3 5" xfId="13909"/>
    <cellStyle name="Note 3 5 2 2 3 6" xfId="24928"/>
    <cellStyle name="Note 3 5 2 2 3 7" xfId="30936"/>
    <cellStyle name="Note 3 5 2 2 4" xfId="2103"/>
    <cellStyle name="Note 3 5 2 2 4 2" xfId="4579"/>
    <cellStyle name="Note 3 5 2 2 4 2 2" xfId="10469"/>
    <cellStyle name="Note 3 5 2 2 4 2 2 2" xfId="22408"/>
    <cellStyle name="Note 3 5 2 2 4 2 2 3" xfId="31460"/>
    <cellStyle name="Note 3 5 2 2 4 2 2 4" xfId="35358"/>
    <cellStyle name="Note 3 5 2 2 4 2 3" xfId="16518"/>
    <cellStyle name="Note 3 5 2 2 4 2 4" xfId="26880"/>
    <cellStyle name="Note 3 5 2 2 4 2 5" xfId="24083"/>
    <cellStyle name="Note 3 5 2 2 4 3" xfId="5683"/>
    <cellStyle name="Note 3 5 2 2 4 3 2" xfId="11573"/>
    <cellStyle name="Note 3 5 2 2 4 3 2 2" xfId="23512"/>
    <cellStyle name="Note 3 5 2 2 4 3 2 3" xfId="32564"/>
    <cellStyle name="Note 3 5 2 2 4 3 2 4" xfId="36462"/>
    <cellStyle name="Note 3 5 2 2 4 3 3" xfId="17622"/>
    <cellStyle name="Note 3 5 2 2 4 3 4" xfId="27984"/>
    <cellStyle name="Note 3 5 2 2 4 3 5" xfId="33174"/>
    <cellStyle name="Note 3 5 2 2 4 4" xfId="7993"/>
    <cellStyle name="Note 3 5 2 2 4 4 2" xfId="19932"/>
    <cellStyle name="Note 3 5 2 2 4 4 3" xfId="29638"/>
    <cellStyle name="Note 3 5 2 2 4 4 4" xfId="34182"/>
    <cellStyle name="Note 3 5 2 2 4 5" xfId="14042"/>
    <cellStyle name="Note 3 5 2 2 4 6" xfId="25060"/>
    <cellStyle name="Note 3 5 2 2 4 7" xfId="26340"/>
    <cellStyle name="Note 3 5 2 2 5" xfId="2373"/>
    <cellStyle name="Note 3 5 2 2 5 2" xfId="4849"/>
    <cellStyle name="Note 3 5 2 2 5 2 2" xfId="10739"/>
    <cellStyle name="Note 3 5 2 2 5 2 2 2" xfId="22678"/>
    <cellStyle name="Note 3 5 2 2 5 2 2 3" xfId="31730"/>
    <cellStyle name="Note 3 5 2 2 5 2 2 4" xfId="35628"/>
    <cellStyle name="Note 3 5 2 2 5 2 3" xfId="16788"/>
    <cellStyle name="Note 3 5 2 2 5 2 4" xfId="27150"/>
    <cellStyle name="Note 3 5 2 2 5 2 5" xfId="30348"/>
    <cellStyle name="Note 3 5 2 2 5 3" xfId="5953"/>
    <cellStyle name="Note 3 5 2 2 5 3 2" xfId="11843"/>
    <cellStyle name="Note 3 5 2 2 5 3 2 2" xfId="23782"/>
    <cellStyle name="Note 3 5 2 2 5 3 2 3" xfId="32834"/>
    <cellStyle name="Note 3 5 2 2 5 3 2 4" xfId="36732"/>
    <cellStyle name="Note 3 5 2 2 5 3 3" xfId="17892"/>
    <cellStyle name="Note 3 5 2 2 5 3 4" xfId="28254"/>
    <cellStyle name="Note 3 5 2 2 5 3 5" xfId="33444"/>
    <cellStyle name="Note 3 5 2 2 5 4" xfId="8263"/>
    <cellStyle name="Note 3 5 2 2 5 4 2" xfId="20202"/>
    <cellStyle name="Note 3 5 2 2 5 4 3" xfId="29908"/>
    <cellStyle name="Note 3 5 2 2 5 4 4" xfId="34452"/>
    <cellStyle name="Note 3 5 2 2 5 5" xfId="14312"/>
    <cellStyle name="Note 3 5 2 2 5 6" xfId="25330"/>
    <cellStyle name="Note 3 5 2 2 5 7" xfId="30886"/>
    <cellStyle name="Note 3 5 2 2 6" xfId="3222"/>
    <cellStyle name="Note 3 5 2 2 6 2" xfId="9112"/>
    <cellStyle name="Note 3 5 2 2 6 2 2" xfId="21051"/>
    <cellStyle name="Note 3 5 2 2 6 2 3" xfId="30500"/>
    <cellStyle name="Note 3 5 2 2 6 2 4" xfId="34813"/>
    <cellStyle name="Note 3 5 2 2 6 3" xfId="15161"/>
    <cellStyle name="Note 3 5 2 2 6 4" xfId="25920"/>
    <cellStyle name="Note 3 5 2 2 6 5" xfId="28516"/>
    <cellStyle name="Note 3 5 2 2 7" xfId="5138"/>
    <cellStyle name="Note 3 5 2 2 7 2" xfId="11028"/>
    <cellStyle name="Note 3 5 2 2 7 2 2" xfId="22967"/>
    <cellStyle name="Note 3 5 2 2 7 2 3" xfId="32019"/>
    <cellStyle name="Note 3 5 2 2 7 2 4" xfId="35917"/>
    <cellStyle name="Note 3 5 2 2 7 3" xfId="17077"/>
    <cellStyle name="Note 3 5 2 2 7 4" xfId="27439"/>
    <cellStyle name="Note 3 5 2 2 7 5" xfId="26125"/>
    <cellStyle name="Note 3 5 2 2 8" xfId="6804"/>
    <cellStyle name="Note 3 5 2 2 8 2" xfId="18743"/>
    <cellStyle name="Note 3 5 2 2 8 3" xfId="28849"/>
    <cellStyle name="Note 3 5 2 2 8 4" xfId="33805"/>
    <cellStyle name="Note 3 5 2 2 9" xfId="12685"/>
    <cellStyle name="Note 3 5 2 3" xfId="1754"/>
    <cellStyle name="Note 3 5 2 3 2" xfId="2355"/>
    <cellStyle name="Note 3 5 2 3 2 2" xfId="4831"/>
    <cellStyle name="Note 3 5 2 3 2 2 2" xfId="10721"/>
    <cellStyle name="Note 3 5 2 3 2 2 2 2" xfId="22660"/>
    <cellStyle name="Note 3 5 2 3 2 2 2 3" xfId="31712"/>
    <cellStyle name="Note 3 5 2 3 2 2 2 4" xfId="35610"/>
    <cellStyle name="Note 3 5 2 3 2 2 3" xfId="16770"/>
    <cellStyle name="Note 3 5 2 3 2 2 4" xfId="27132"/>
    <cellStyle name="Note 3 5 2 3 2 2 5" xfId="24316"/>
    <cellStyle name="Note 3 5 2 3 2 3" xfId="5935"/>
    <cellStyle name="Note 3 5 2 3 2 3 2" xfId="11825"/>
    <cellStyle name="Note 3 5 2 3 2 3 2 2" xfId="23764"/>
    <cellStyle name="Note 3 5 2 3 2 3 2 3" xfId="32816"/>
    <cellStyle name="Note 3 5 2 3 2 3 2 4" xfId="36714"/>
    <cellStyle name="Note 3 5 2 3 2 3 3" xfId="17874"/>
    <cellStyle name="Note 3 5 2 3 2 3 4" xfId="28236"/>
    <cellStyle name="Note 3 5 2 3 2 3 5" xfId="33426"/>
    <cellStyle name="Note 3 5 2 3 2 4" xfId="8245"/>
    <cellStyle name="Note 3 5 2 3 2 4 2" xfId="20184"/>
    <cellStyle name="Note 3 5 2 3 2 4 3" xfId="29890"/>
    <cellStyle name="Note 3 5 2 3 2 4 4" xfId="34434"/>
    <cellStyle name="Note 3 5 2 3 2 5" xfId="14294"/>
    <cellStyle name="Note 3 5 2 3 2 6" xfId="25312"/>
    <cellStyle name="Note 3 5 2 3 2 7" xfId="25745"/>
    <cellStyle name="Note 3 5 2 3 3" xfId="2602"/>
    <cellStyle name="Note 3 5 2 3 3 2" xfId="5078"/>
    <cellStyle name="Note 3 5 2 3 3 2 2" xfId="10968"/>
    <cellStyle name="Note 3 5 2 3 3 2 2 2" xfId="22907"/>
    <cellStyle name="Note 3 5 2 3 3 2 2 3" xfId="31959"/>
    <cellStyle name="Note 3 5 2 3 3 2 2 4" xfId="35857"/>
    <cellStyle name="Note 3 5 2 3 3 2 3" xfId="17017"/>
    <cellStyle name="Note 3 5 2 3 3 2 4" xfId="27379"/>
    <cellStyle name="Note 3 5 2 3 3 2 5" xfId="30425"/>
    <cellStyle name="Note 3 5 2 3 3 3" xfId="6182"/>
    <cellStyle name="Note 3 5 2 3 3 3 2" xfId="12072"/>
    <cellStyle name="Note 3 5 2 3 3 3 2 2" xfId="24011"/>
    <cellStyle name="Note 3 5 2 3 3 3 2 3" xfId="33063"/>
    <cellStyle name="Note 3 5 2 3 3 3 2 4" xfId="36961"/>
    <cellStyle name="Note 3 5 2 3 3 3 3" xfId="18121"/>
    <cellStyle name="Note 3 5 2 3 3 3 4" xfId="28483"/>
    <cellStyle name="Note 3 5 2 3 3 3 5" xfId="33673"/>
    <cellStyle name="Note 3 5 2 3 3 4" xfId="8492"/>
    <cellStyle name="Note 3 5 2 3 3 4 2" xfId="20431"/>
    <cellStyle name="Note 3 5 2 3 3 4 3" xfId="30137"/>
    <cellStyle name="Note 3 5 2 3 3 4 4" xfId="34681"/>
    <cellStyle name="Note 3 5 2 3 3 5" xfId="14541"/>
    <cellStyle name="Note 3 5 2 3 3 6" xfId="25559"/>
    <cellStyle name="Note 3 5 2 3 3 7" xfId="30858"/>
    <cellStyle name="Note 3 5 2 3 4" xfId="4230"/>
    <cellStyle name="Note 3 5 2 3 4 2" xfId="10120"/>
    <cellStyle name="Note 3 5 2 3 4 2 2" xfId="22059"/>
    <cellStyle name="Note 3 5 2 3 4 2 3" xfId="31119"/>
    <cellStyle name="Note 3 5 2 3 4 2 4" xfId="35017"/>
    <cellStyle name="Note 3 5 2 3 4 3" xfId="16169"/>
    <cellStyle name="Note 3 5 2 3 4 4" xfId="26539"/>
    <cellStyle name="Note 3 5 2 3 4 5" xfId="24358"/>
    <cellStyle name="Note 3 5 2 3 5" xfId="5342"/>
    <cellStyle name="Note 3 5 2 3 5 2" xfId="11232"/>
    <cellStyle name="Note 3 5 2 3 5 2 2" xfId="23171"/>
    <cellStyle name="Note 3 5 2 3 5 2 3" xfId="32223"/>
    <cellStyle name="Note 3 5 2 3 5 2 4" xfId="36121"/>
    <cellStyle name="Note 3 5 2 3 5 3" xfId="17281"/>
    <cellStyle name="Note 3 5 2 3 5 4" xfId="27643"/>
    <cellStyle name="Note 3 5 2 3 5 5" xfId="30676"/>
    <cellStyle name="Note 3 5 2 3 6" xfId="13693"/>
    <cellStyle name="Note 3 5 2 4" xfId="2176"/>
    <cellStyle name="Note 3 5 2 4 2" xfId="4652"/>
    <cellStyle name="Note 3 5 2 4 2 2" xfId="10542"/>
    <cellStyle name="Note 3 5 2 4 2 2 2" xfId="22481"/>
    <cellStyle name="Note 3 5 2 4 2 2 3" xfId="31533"/>
    <cellStyle name="Note 3 5 2 4 2 2 4" xfId="35431"/>
    <cellStyle name="Note 3 5 2 4 2 3" xfId="16591"/>
    <cellStyle name="Note 3 5 2 4 2 4" xfId="26953"/>
    <cellStyle name="Note 3 5 2 4 2 5" xfId="29114"/>
    <cellStyle name="Note 3 5 2 4 3" xfId="5756"/>
    <cellStyle name="Note 3 5 2 4 3 2" xfId="11646"/>
    <cellStyle name="Note 3 5 2 4 3 2 2" xfId="23585"/>
    <cellStyle name="Note 3 5 2 4 3 2 3" xfId="32637"/>
    <cellStyle name="Note 3 5 2 4 3 2 4" xfId="36535"/>
    <cellStyle name="Note 3 5 2 4 3 3" xfId="17695"/>
    <cellStyle name="Note 3 5 2 4 3 4" xfId="28057"/>
    <cellStyle name="Note 3 5 2 4 3 5" xfId="33247"/>
    <cellStyle name="Note 3 5 2 4 4" xfId="8066"/>
    <cellStyle name="Note 3 5 2 4 4 2" xfId="20005"/>
    <cellStyle name="Note 3 5 2 4 4 3" xfId="29711"/>
    <cellStyle name="Note 3 5 2 4 4 4" xfId="34255"/>
    <cellStyle name="Note 3 5 2 4 5" xfId="14115"/>
    <cellStyle name="Note 3 5 2 4 6" xfId="25133"/>
    <cellStyle name="Note 3 5 2 4 7" xfId="24679"/>
    <cellStyle name="Note 3 5 2 5" xfId="2401"/>
    <cellStyle name="Note 3 5 2 5 2" xfId="4877"/>
    <cellStyle name="Note 3 5 2 5 2 2" xfId="10767"/>
    <cellStyle name="Note 3 5 2 5 2 2 2" xfId="22706"/>
    <cellStyle name="Note 3 5 2 5 2 2 3" xfId="31758"/>
    <cellStyle name="Note 3 5 2 5 2 2 4" xfId="35656"/>
    <cellStyle name="Note 3 5 2 5 2 3" xfId="16816"/>
    <cellStyle name="Note 3 5 2 5 2 4" xfId="27178"/>
    <cellStyle name="Note 3 5 2 5 2 5" xfId="26159"/>
    <cellStyle name="Note 3 5 2 5 3" xfId="5981"/>
    <cellStyle name="Note 3 5 2 5 3 2" xfId="11871"/>
    <cellStyle name="Note 3 5 2 5 3 2 2" xfId="23810"/>
    <cellStyle name="Note 3 5 2 5 3 2 3" xfId="32862"/>
    <cellStyle name="Note 3 5 2 5 3 2 4" xfId="36760"/>
    <cellStyle name="Note 3 5 2 5 3 3" xfId="17920"/>
    <cellStyle name="Note 3 5 2 5 3 4" xfId="28282"/>
    <cellStyle name="Note 3 5 2 5 3 5" xfId="33472"/>
    <cellStyle name="Note 3 5 2 5 4" xfId="8291"/>
    <cellStyle name="Note 3 5 2 5 4 2" xfId="20230"/>
    <cellStyle name="Note 3 5 2 5 4 3" xfId="29936"/>
    <cellStyle name="Note 3 5 2 5 4 4" xfId="34480"/>
    <cellStyle name="Note 3 5 2 5 5" xfId="14340"/>
    <cellStyle name="Note 3 5 2 5 6" xfId="25358"/>
    <cellStyle name="Note 3 5 2 5 7" xfId="29228"/>
    <cellStyle name="Note 3 5 2 6" xfId="2400"/>
    <cellStyle name="Note 3 5 2 6 2" xfId="4876"/>
    <cellStyle name="Note 3 5 2 6 2 2" xfId="10766"/>
    <cellStyle name="Note 3 5 2 6 2 2 2" xfId="22705"/>
    <cellStyle name="Note 3 5 2 6 2 2 3" xfId="31757"/>
    <cellStyle name="Note 3 5 2 6 2 2 4" xfId="35655"/>
    <cellStyle name="Note 3 5 2 6 2 3" xfId="16815"/>
    <cellStyle name="Note 3 5 2 6 2 4" xfId="27177"/>
    <cellStyle name="Note 3 5 2 6 2 5" xfId="30736"/>
    <cellStyle name="Note 3 5 2 6 3" xfId="5980"/>
    <cellStyle name="Note 3 5 2 6 3 2" xfId="11870"/>
    <cellStyle name="Note 3 5 2 6 3 2 2" xfId="23809"/>
    <cellStyle name="Note 3 5 2 6 3 2 3" xfId="32861"/>
    <cellStyle name="Note 3 5 2 6 3 2 4" xfId="36759"/>
    <cellStyle name="Note 3 5 2 6 3 3" xfId="17919"/>
    <cellStyle name="Note 3 5 2 6 3 4" xfId="28281"/>
    <cellStyle name="Note 3 5 2 6 3 5" xfId="33471"/>
    <cellStyle name="Note 3 5 2 6 4" xfId="8290"/>
    <cellStyle name="Note 3 5 2 6 4 2" xfId="20229"/>
    <cellStyle name="Note 3 5 2 6 4 3" xfId="29935"/>
    <cellStyle name="Note 3 5 2 6 4 4" xfId="34479"/>
    <cellStyle name="Note 3 5 2 6 5" xfId="14339"/>
    <cellStyle name="Note 3 5 2 6 6" xfId="25357"/>
    <cellStyle name="Note 3 5 2 6 7" xfId="25722"/>
    <cellStyle name="Note 3 5 2 7" xfId="2816"/>
    <cellStyle name="Note 3 5 2 7 2" xfId="8706"/>
    <cellStyle name="Note 3 5 2 7 2 2" xfId="20645"/>
    <cellStyle name="Note 3 5 2 7 2 3" xfId="30260"/>
    <cellStyle name="Note 3 5 2 7 2 4" xfId="34734"/>
    <cellStyle name="Note 3 5 2 7 3" xfId="14755"/>
    <cellStyle name="Note 3 5 2 7 4" xfId="25680"/>
    <cellStyle name="Note 3 5 2 7 5" xfId="24617"/>
    <cellStyle name="Note 3 5 2 8" xfId="6398"/>
    <cellStyle name="Note 3 5 2 8 2" xfId="18337"/>
    <cellStyle name="Note 3 5 2 8 3" xfId="28606"/>
    <cellStyle name="Note 3 5 2 8 4" xfId="33726"/>
    <cellStyle name="Note 3 5 3" xfId="307"/>
    <cellStyle name="Note 3 5 3 2" xfId="783"/>
    <cellStyle name="Note 3 5 3 2 10" xfId="24292"/>
    <cellStyle name="Note 3 5 3 2 11" xfId="24727"/>
    <cellStyle name="Note 3 5 3 2 2" xfId="1757"/>
    <cellStyle name="Note 3 5 3 2 2 2" xfId="2358"/>
    <cellStyle name="Note 3 5 3 2 2 2 2" xfId="4834"/>
    <cellStyle name="Note 3 5 3 2 2 2 2 2" xfId="10724"/>
    <cellStyle name="Note 3 5 3 2 2 2 2 2 2" xfId="22663"/>
    <cellStyle name="Note 3 5 3 2 2 2 2 2 3" xfId="31715"/>
    <cellStyle name="Note 3 5 3 2 2 2 2 2 4" xfId="35613"/>
    <cellStyle name="Note 3 5 3 2 2 2 2 3" xfId="16773"/>
    <cellStyle name="Note 3 5 3 2 2 2 2 4" xfId="27135"/>
    <cellStyle name="Note 3 5 3 2 2 2 2 5" xfId="30227"/>
    <cellStyle name="Note 3 5 3 2 2 2 3" xfId="5938"/>
    <cellStyle name="Note 3 5 3 2 2 2 3 2" xfId="11828"/>
    <cellStyle name="Note 3 5 3 2 2 2 3 2 2" xfId="23767"/>
    <cellStyle name="Note 3 5 3 2 2 2 3 2 3" xfId="32819"/>
    <cellStyle name="Note 3 5 3 2 2 2 3 2 4" xfId="36717"/>
    <cellStyle name="Note 3 5 3 2 2 2 3 3" xfId="17877"/>
    <cellStyle name="Note 3 5 3 2 2 2 3 4" xfId="28239"/>
    <cellStyle name="Note 3 5 3 2 2 2 3 5" xfId="33429"/>
    <cellStyle name="Note 3 5 3 2 2 2 4" xfId="8248"/>
    <cellStyle name="Note 3 5 3 2 2 2 4 2" xfId="20187"/>
    <cellStyle name="Note 3 5 3 2 2 2 4 3" xfId="29893"/>
    <cellStyle name="Note 3 5 3 2 2 2 4 4" xfId="34437"/>
    <cellStyle name="Note 3 5 3 2 2 2 5" xfId="14297"/>
    <cellStyle name="Note 3 5 3 2 2 2 6" xfId="25315"/>
    <cellStyle name="Note 3 5 3 2 2 2 7" xfId="26310"/>
    <cellStyle name="Note 3 5 3 2 2 3" xfId="2605"/>
    <cellStyle name="Note 3 5 3 2 2 3 2" xfId="5081"/>
    <cellStyle name="Note 3 5 3 2 2 3 2 2" xfId="10971"/>
    <cellStyle name="Note 3 5 3 2 2 3 2 2 2" xfId="22910"/>
    <cellStyle name="Note 3 5 3 2 2 3 2 2 3" xfId="31962"/>
    <cellStyle name="Note 3 5 3 2 2 3 2 2 4" xfId="35860"/>
    <cellStyle name="Note 3 5 3 2 2 3 2 3" xfId="17020"/>
    <cellStyle name="Note 3 5 3 2 2 3 2 4" xfId="27382"/>
    <cellStyle name="Note 3 5 3 2 2 3 2 5" xfId="30710"/>
    <cellStyle name="Note 3 5 3 2 2 3 3" xfId="6185"/>
    <cellStyle name="Note 3 5 3 2 2 3 3 2" xfId="12075"/>
    <cellStyle name="Note 3 5 3 2 2 3 3 2 2" xfId="24014"/>
    <cellStyle name="Note 3 5 3 2 2 3 3 2 3" xfId="33066"/>
    <cellStyle name="Note 3 5 3 2 2 3 3 2 4" xfId="36964"/>
    <cellStyle name="Note 3 5 3 2 2 3 3 3" xfId="18124"/>
    <cellStyle name="Note 3 5 3 2 2 3 3 4" xfId="28486"/>
    <cellStyle name="Note 3 5 3 2 2 3 3 5" xfId="33676"/>
    <cellStyle name="Note 3 5 3 2 2 3 4" xfId="8495"/>
    <cellStyle name="Note 3 5 3 2 2 3 4 2" xfId="20434"/>
    <cellStyle name="Note 3 5 3 2 2 3 4 3" xfId="30140"/>
    <cellStyle name="Note 3 5 3 2 2 3 4 4" xfId="34684"/>
    <cellStyle name="Note 3 5 3 2 2 3 5" xfId="14544"/>
    <cellStyle name="Note 3 5 3 2 2 3 6" xfId="25562"/>
    <cellStyle name="Note 3 5 3 2 2 3 7" xfId="24175"/>
    <cellStyle name="Note 3 5 3 2 2 4" xfId="4233"/>
    <cellStyle name="Note 3 5 3 2 2 4 2" xfId="10123"/>
    <cellStyle name="Note 3 5 3 2 2 4 2 2" xfId="22062"/>
    <cellStyle name="Note 3 5 3 2 2 4 2 3" xfId="31122"/>
    <cellStyle name="Note 3 5 3 2 2 4 2 4" xfId="35020"/>
    <cellStyle name="Note 3 5 3 2 2 4 3" xfId="16172"/>
    <cellStyle name="Note 3 5 3 2 2 4 4" xfId="26542"/>
    <cellStyle name="Note 3 5 3 2 2 4 5" xfId="28543"/>
    <cellStyle name="Note 3 5 3 2 2 5" xfId="5345"/>
    <cellStyle name="Note 3 5 3 2 2 5 2" xfId="11235"/>
    <cellStyle name="Note 3 5 3 2 2 5 2 2" xfId="23174"/>
    <cellStyle name="Note 3 5 3 2 2 5 2 3" xfId="32226"/>
    <cellStyle name="Note 3 5 3 2 2 5 2 4" xfId="36124"/>
    <cellStyle name="Note 3 5 3 2 2 5 3" xfId="17284"/>
    <cellStyle name="Note 3 5 3 2 2 5 4" xfId="27646"/>
    <cellStyle name="Note 3 5 3 2 2 5 5" xfId="28928"/>
    <cellStyle name="Note 3 5 3 2 2 6" xfId="13696"/>
    <cellStyle name="Note 3 5 3 2 3" xfId="1999"/>
    <cellStyle name="Note 3 5 3 2 3 2" xfId="4475"/>
    <cellStyle name="Note 3 5 3 2 3 2 2" xfId="10365"/>
    <cellStyle name="Note 3 5 3 2 3 2 2 2" xfId="22304"/>
    <cellStyle name="Note 3 5 3 2 3 2 2 3" xfId="31357"/>
    <cellStyle name="Note 3 5 3 2 3 2 2 4" xfId="35255"/>
    <cellStyle name="Note 3 5 3 2 3 2 3" xfId="16414"/>
    <cellStyle name="Note 3 5 3 2 3 2 4" xfId="26777"/>
    <cellStyle name="Note 3 5 3 2 3 2 5" xfId="24554"/>
    <cellStyle name="Note 3 5 3 2 3 3" xfId="5580"/>
    <cellStyle name="Note 3 5 3 2 3 3 2" xfId="11470"/>
    <cellStyle name="Note 3 5 3 2 3 3 2 2" xfId="23409"/>
    <cellStyle name="Note 3 5 3 2 3 3 2 3" xfId="32461"/>
    <cellStyle name="Note 3 5 3 2 3 3 2 4" xfId="36359"/>
    <cellStyle name="Note 3 5 3 2 3 3 3" xfId="17519"/>
    <cellStyle name="Note 3 5 3 2 3 3 4" xfId="27881"/>
    <cellStyle name="Note 3 5 3 2 3 3 5" xfId="28976"/>
    <cellStyle name="Note 3 5 3 2 3 4" xfId="7889"/>
    <cellStyle name="Note 3 5 3 2 3 4 2" xfId="19828"/>
    <cellStyle name="Note 3 5 3 2 3 4 3" xfId="29535"/>
    <cellStyle name="Note 3 5 3 2 3 4 4" xfId="34079"/>
    <cellStyle name="Note 3 5 3 2 3 5" xfId="13938"/>
    <cellStyle name="Note 3 5 3 2 3 6" xfId="24957"/>
    <cellStyle name="Note 3 5 3 2 3 7" xfId="25893"/>
    <cellStyle name="Note 3 5 3 2 4" xfId="1782"/>
    <cellStyle name="Note 3 5 3 2 4 2" xfId="4258"/>
    <cellStyle name="Note 3 5 3 2 4 2 2" xfId="10148"/>
    <cellStyle name="Note 3 5 3 2 4 2 2 2" xfId="22087"/>
    <cellStyle name="Note 3 5 3 2 4 2 2 3" xfId="31140"/>
    <cellStyle name="Note 3 5 3 2 4 2 2 4" xfId="35038"/>
    <cellStyle name="Note 3 5 3 2 4 2 3" xfId="16197"/>
    <cellStyle name="Note 3 5 3 2 4 2 4" xfId="26560"/>
    <cellStyle name="Note 3 5 3 2 4 2 5" xfId="29163"/>
    <cellStyle name="Note 3 5 3 2 4 3" xfId="5363"/>
    <cellStyle name="Note 3 5 3 2 4 3 2" xfId="11253"/>
    <cellStyle name="Note 3 5 3 2 4 3 2 2" xfId="23192"/>
    <cellStyle name="Note 3 5 3 2 4 3 2 3" xfId="32244"/>
    <cellStyle name="Note 3 5 3 2 4 3 2 4" xfId="36142"/>
    <cellStyle name="Note 3 5 3 2 4 3 3" xfId="17302"/>
    <cellStyle name="Note 3 5 3 2 4 3 4" xfId="27664"/>
    <cellStyle name="Note 3 5 3 2 4 3 5" xfId="25877"/>
    <cellStyle name="Note 3 5 3 2 4 4" xfId="7672"/>
    <cellStyle name="Note 3 5 3 2 4 4 2" xfId="19611"/>
    <cellStyle name="Note 3 5 3 2 4 4 3" xfId="29318"/>
    <cellStyle name="Note 3 5 3 2 4 4 4" xfId="33862"/>
    <cellStyle name="Note 3 5 3 2 4 5" xfId="13721"/>
    <cellStyle name="Note 3 5 3 2 4 6" xfId="24740"/>
    <cellStyle name="Note 3 5 3 2 4 7" xfId="12305"/>
    <cellStyle name="Note 3 5 3 2 5" xfId="2375"/>
    <cellStyle name="Note 3 5 3 2 5 2" xfId="4851"/>
    <cellStyle name="Note 3 5 3 2 5 2 2" xfId="10741"/>
    <cellStyle name="Note 3 5 3 2 5 2 2 2" xfId="22680"/>
    <cellStyle name="Note 3 5 3 2 5 2 2 3" xfId="31732"/>
    <cellStyle name="Note 3 5 3 2 5 2 2 4" xfId="35630"/>
    <cellStyle name="Note 3 5 3 2 5 2 3" xfId="16790"/>
    <cellStyle name="Note 3 5 3 2 5 2 4" xfId="27152"/>
    <cellStyle name="Note 3 5 3 2 5 2 5" xfId="29089"/>
    <cellStyle name="Note 3 5 3 2 5 3" xfId="5955"/>
    <cellStyle name="Note 3 5 3 2 5 3 2" xfId="11845"/>
    <cellStyle name="Note 3 5 3 2 5 3 2 2" xfId="23784"/>
    <cellStyle name="Note 3 5 3 2 5 3 2 3" xfId="32836"/>
    <cellStyle name="Note 3 5 3 2 5 3 2 4" xfId="36734"/>
    <cellStyle name="Note 3 5 3 2 5 3 3" xfId="17894"/>
    <cellStyle name="Note 3 5 3 2 5 3 4" xfId="28256"/>
    <cellStyle name="Note 3 5 3 2 5 3 5" xfId="33446"/>
    <cellStyle name="Note 3 5 3 2 5 4" xfId="8265"/>
    <cellStyle name="Note 3 5 3 2 5 4 2" xfId="20204"/>
    <cellStyle name="Note 3 5 3 2 5 4 3" xfId="29910"/>
    <cellStyle name="Note 3 5 3 2 5 4 4" xfId="34454"/>
    <cellStyle name="Note 3 5 3 2 5 5" xfId="14314"/>
    <cellStyle name="Note 3 5 3 2 5 6" xfId="25332"/>
    <cellStyle name="Note 3 5 3 2 5 7" xfId="24654"/>
    <cellStyle name="Note 3 5 3 2 6" xfId="3260"/>
    <cellStyle name="Note 3 5 3 2 6 2" xfId="9150"/>
    <cellStyle name="Note 3 5 3 2 6 2 2" xfId="21089"/>
    <cellStyle name="Note 3 5 3 2 6 2 3" xfId="30524"/>
    <cellStyle name="Note 3 5 3 2 6 2 4" xfId="34837"/>
    <cellStyle name="Note 3 5 3 2 6 3" xfId="15199"/>
    <cellStyle name="Note 3 5 3 2 6 4" xfId="25944"/>
    <cellStyle name="Note 3 5 3 2 6 5" xfId="28820"/>
    <cellStyle name="Note 3 5 3 2 7" xfId="5162"/>
    <cellStyle name="Note 3 5 3 2 7 2" xfId="11052"/>
    <cellStyle name="Note 3 5 3 2 7 2 2" xfId="22991"/>
    <cellStyle name="Note 3 5 3 2 7 2 3" xfId="32043"/>
    <cellStyle name="Note 3 5 3 2 7 2 4" xfId="35941"/>
    <cellStyle name="Note 3 5 3 2 7 3" xfId="17101"/>
    <cellStyle name="Note 3 5 3 2 7 4" xfId="27463"/>
    <cellStyle name="Note 3 5 3 2 7 5" xfId="24471"/>
    <cellStyle name="Note 3 5 3 2 8" xfId="6842"/>
    <cellStyle name="Note 3 5 3 2 8 2" xfId="18781"/>
    <cellStyle name="Note 3 5 3 2 8 3" xfId="28873"/>
    <cellStyle name="Note 3 5 3 2 8 4" xfId="33829"/>
    <cellStyle name="Note 3 5 3 2 9" xfId="12723"/>
    <cellStyle name="Note 3 5 3 3" xfId="1756"/>
    <cellStyle name="Note 3 5 3 3 2" xfId="2357"/>
    <cellStyle name="Note 3 5 3 3 2 2" xfId="4833"/>
    <cellStyle name="Note 3 5 3 3 2 2 2" xfId="10723"/>
    <cellStyle name="Note 3 5 3 3 2 2 2 2" xfId="22662"/>
    <cellStyle name="Note 3 5 3 3 2 2 2 3" xfId="31714"/>
    <cellStyle name="Note 3 5 3 3 2 2 2 4" xfId="35612"/>
    <cellStyle name="Note 3 5 3 3 2 2 3" xfId="16772"/>
    <cellStyle name="Note 3 5 3 3 2 2 4" xfId="27134"/>
    <cellStyle name="Note 3 5 3 3 2 2 5" xfId="28572"/>
    <cellStyle name="Note 3 5 3 3 2 3" xfId="5937"/>
    <cellStyle name="Note 3 5 3 3 2 3 2" xfId="11827"/>
    <cellStyle name="Note 3 5 3 3 2 3 2 2" xfId="23766"/>
    <cellStyle name="Note 3 5 3 3 2 3 2 3" xfId="32818"/>
    <cellStyle name="Note 3 5 3 3 2 3 2 4" xfId="36716"/>
    <cellStyle name="Note 3 5 3 3 2 3 3" xfId="17876"/>
    <cellStyle name="Note 3 5 3 3 2 3 4" xfId="28238"/>
    <cellStyle name="Note 3 5 3 3 2 3 5" xfId="33428"/>
    <cellStyle name="Note 3 5 3 3 2 4" xfId="8247"/>
    <cellStyle name="Note 3 5 3 3 2 4 2" xfId="20186"/>
    <cellStyle name="Note 3 5 3 3 2 4 3" xfId="29892"/>
    <cellStyle name="Note 3 5 3 3 2 4 4" xfId="34436"/>
    <cellStyle name="Note 3 5 3 3 2 5" xfId="14296"/>
    <cellStyle name="Note 3 5 3 3 2 6" xfId="25314"/>
    <cellStyle name="Note 3 5 3 3 2 7" xfId="30888"/>
    <cellStyle name="Note 3 5 3 3 3" xfId="2604"/>
    <cellStyle name="Note 3 5 3 3 3 2" xfId="5080"/>
    <cellStyle name="Note 3 5 3 3 3 2 2" xfId="10970"/>
    <cellStyle name="Note 3 5 3 3 3 2 2 2" xfId="22909"/>
    <cellStyle name="Note 3 5 3 3 3 2 2 3" xfId="31961"/>
    <cellStyle name="Note 3 5 3 3 3 2 2 4" xfId="35859"/>
    <cellStyle name="Note 3 5 3 3 3 2 3" xfId="17019"/>
    <cellStyle name="Note 3 5 3 3 3 2 4" xfId="27381"/>
    <cellStyle name="Note 3 5 3 3 3 2 5" xfId="29061"/>
    <cellStyle name="Note 3 5 3 3 3 3" xfId="6184"/>
    <cellStyle name="Note 3 5 3 3 3 3 2" xfId="12074"/>
    <cellStyle name="Note 3 5 3 3 3 3 2 2" xfId="24013"/>
    <cellStyle name="Note 3 5 3 3 3 3 2 3" xfId="33065"/>
    <cellStyle name="Note 3 5 3 3 3 3 2 4" xfId="36963"/>
    <cellStyle name="Note 3 5 3 3 3 3 3" xfId="18123"/>
    <cellStyle name="Note 3 5 3 3 3 3 4" xfId="28485"/>
    <cellStyle name="Note 3 5 3 3 3 3 5" xfId="33675"/>
    <cellStyle name="Note 3 5 3 3 3 4" xfId="8494"/>
    <cellStyle name="Note 3 5 3 3 3 4 2" xfId="20433"/>
    <cellStyle name="Note 3 5 3 3 3 4 3" xfId="30139"/>
    <cellStyle name="Note 3 5 3 3 3 4 4" xfId="34683"/>
    <cellStyle name="Note 3 5 3 3 3 5" xfId="14543"/>
    <cellStyle name="Note 3 5 3 3 3 6" xfId="25561"/>
    <cellStyle name="Note 3 5 3 3 3 7" xfId="24626"/>
    <cellStyle name="Note 3 5 3 3 4" xfId="4232"/>
    <cellStyle name="Note 3 5 3 3 4 2" xfId="10122"/>
    <cellStyle name="Note 3 5 3 3 4 2 2" xfId="22061"/>
    <cellStyle name="Note 3 5 3 3 4 2 3" xfId="31121"/>
    <cellStyle name="Note 3 5 3 3 4 2 4" xfId="35019"/>
    <cellStyle name="Note 3 5 3 3 4 3" xfId="16171"/>
    <cellStyle name="Note 3 5 3 3 4 4" xfId="26541"/>
    <cellStyle name="Note 3 5 3 3 4 5" xfId="12132"/>
    <cellStyle name="Note 3 5 3 3 5" xfId="5344"/>
    <cellStyle name="Note 3 5 3 3 5 2" xfId="11234"/>
    <cellStyle name="Note 3 5 3 3 5 2 2" xfId="23173"/>
    <cellStyle name="Note 3 5 3 3 5 2 3" xfId="32225"/>
    <cellStyle name="Note 3 5 3 3 5 2 4" xfId="36123"/>
    <cellStyle name="Note 3 5 3 3 5 3" xfId="17283"/>
    <cellStyle name="Note 3 5 3 3 5 4" xfId="27645"/>
    <cellStyle name="Note 3 5 3 3 5 5" xfId="24446"/>
    <cellStyle name="Note 3 5 3 3 6" xfId="13695"/>
    <cellStyle name="Note 3 5 3 4" xfId="1919"/>
    <cellStyle name="Note 3 5 3 4 2" xfId="4395"/>
    <cellStyle name="Note 3 5 3 4 2 2" xfId="10285"/>
    <cellStyle name="Note 3 5 3 4 2 2 2" xfId="22224"/>
    <cellStyle name="Note 3 5 3 4 2 2 3" xfId="31277"/>
    <cellStyle name="Note 3 5 3 4 2 2 4" xfId="35175"/>
    <cellStyle name="Note 3 5 3 4 2 3" xfId="16334"/>
    <cellStyle name="Note 3 5 3 4 2 4" xfId="26697"/>
    <cellStyle name="Note 3 5 3 4 2 5" xfId="26216"/>
    <cellStyle name="Note 3 5 3 4 3" xfId="5500"/>
    <cellStyle name="Note 3 5 3 4 3 2" xfId="11390"/>
    <cellStyle name="Note 3 5 3 4 3 2 2" xfId="23329"/>
    <cellStyle name="Note 3 5 3 4 3 2 3" xfId="32381"/>
    <cellStyle name="Note 3 5 3 4 3 2 4" xfId="36279"/>
    <cellStyle name="Note 3 5 3 4 3 3" xfId="17439"/>
    <cellStyle name="Note 3 5 3 4 3 4" xfId="27801"/>
    <cellStyle name="Note 3 5 3 4 3 5" xfId="29004"/>
    <cellStyle name="Note 3 5 3 4 4" xfId="7809"/>
    <cellStyle name="Note 3 5 3 4 4 2" xfId="19748"/>
    <cellStyle name="Note 3 5 3 4 4 3" xfId="29455"/>
    <cellStyle name="Note 3 5 3 4 4 4" xfId="33999"/>
    <cellStyle name="Note 3 5 3 4 5" xfId="13858"/>
    <cellStyle name="Note 3 5 3 4 6" xfId="24877"/>
    <cellStyle name="Note 3 5 3 4 7" xfId="30434"/>
    <cellStyle name="Note 3 5 3 5" xfId="1831"/>
    <cellStyle name="Note 3 5 3 5 2" xfId="4307"/>
    <cellStyle name="Note 3 5 3 5 2 2" xfId="10197"/>
    <cellStyle name="Note 3 5 3 5 2 2 2" xfId="22136"/>
    <cellStyle name="Note 3 5 3 5 2 2 3" xfId="31189"/>
    <cellStyle name="Note 3 5 3 5 2 2 4" xfId="35087"/>
    <cellStyle name="Note 3 5 3 5 2 3" xfId="16246"/>
    <cellStyle name="Note 3 5 3 5 2 4" xfId="26609"/>
    <cellStyle name="Note 3 5 3 5 2 5" xfId="24310"/>
    <cellStyle name="Note 3 5 3 5 3" xfId="5412"/>
    <cellStyle name="Note 3 5 3 5 3 2" xfId="11302"/>
    <cellStyle name="Note 3 5 3 5 3 2 2" xfId="23241"/>
    <cellStyle name="Note 3 5 3 5 3 2 3" xfId="32293"/>
    <cellStyle name="Note 3 5 3 5 3 2 4" xfId="36191"/>
    <cellStyle name="Note 3 5 3 5 3 3" xfId="17351"/>
    <cellStyle name="Note 3 5 3 5 3 4" xfId="27713"/>
    <cellStyle name="Note 3 5 3 5 3 5" xfId="30670"/>
    <cellStyle name="Note 3 5 3 5 4" xfId="7721"/>
    <cellStyle name="Note 3 5 3 5 4 2" xfId="19660"/>
    <cellStyle name="Note 3 5 3 5 4 3" xfId="29367"/>
    <cellStyle name="Note 3 5 3 5 4 4" xfId="33911"/>
    <cellStyle name="Note 3 5 3 5 5" xfId="13770"/>
    <cellStyle name="Note 3 5 3 5 6" xfId="24789"/>
    <cellStyle name="Note 3 5 3 5 7" xfId="28717"/>
    <cellStyle name="Note 3 5 3 6" xfId="2404"/>
    <cellStyle name="Note 3 5 3 6 2" xfId="4880"/>
    <cellStyle name="Note 3 5 3 6 2 2" xfId="10770"/>
    <cellStyle name="Note 3 5 3 6 2 2 2" xfId="22709"/>
    <cellStyle name="Note 3 5 3 6 2 2 3" xfId="31761"/>
    <cellStyle name="Note 3 5 3 6 2 2 4" xfId="35659"/>
    <cellStyle name="Note 3 5 3 6 2 3" xfId="16819"/>
    <cellStyle name="Note 3 5 3 6 2 4" xfId="27181"/>
    <cellStyle name="Note 3 5 3 6 2 5" xfId="28671"/>
    <cellStyle name="Note 3 5 3 6 3" xfId="5984"/>
    <cellStyle name="Note 3 5 3 6 3 2" xfId="11874"/>
    <cellStyle name="Note 3 5 3 6 3 2 2" xfId="23813"/>
    <cellStyle name="Note 3 5 3 6 3 2 3" xfId="32865"/>
    <cellStyle name="Note 3 5 3 6 3 2 4" xfId="36763"/>
    <cellStyle name="Note 3 5 3 6 3 3" xfId="17923"/>
    <cellStyle name="Note 3 5 3 6 3 4" xfId="28285"/>
    <cellStyle name="Note 3 5 3 6 3 5" xfId="33475"/>
    <cellStyle name="Note 3 5 3 6 4" xfId="8294"/>
    <cellStyle name="Note 3 5 3 6 4 2" xfId="20233"/>
    <cellStyle name="Note 3 5 3 6 4 3" xfId="29939"/>
    <cellStyle name="Note 3 5 3 6 4 4" xfId="34483"/>
    <cellStyle name="Note 3 5 3 6 5" xfId="14343"/>
    <cellStyle name="Note 3 5 3 6 6" xfId="25361"/>
    <cellStyle name="Note 3 5 3 6 7" xfId="24649"/>
    <cellStyle name="Note 3 5 3 7" xfId="2854"/>
    <cellStyle name="Note 3 5 3 7 2" xfId="8744"/>
    <cellStyle name="Note 3 5 3 7 2 2" xfId="20683"/>
    <cellStyle name="Note 3 5 3 7 2 3" xfId="30284"/>
    <cellStyle name="Note 3 5 3 7 2 4" xfId="34758"/>
    <cellStyle name="Note 3 5 3 7 3" xfId="14793"/>
    <cellStyle name="Note 3 5 3 7 4" xfId="25704"/>
    <cellStyle name="Note 3 5 3 7 5" xfId="24616"/>
    <cellStyle name="Note 3 5 3 8" xfId="6436"/>
    <cellStyle name="Note 3 5 3 8 2" xfId="18375"/>
    <cellStyle name="Note 3 5 3 8 3" xfId="28630"/>
    <cellStyle name="Note 3 5 3 8 4" xfId="33750"/>
    <cellStyle name="Note 3 5 4" xfId="634"/>
    <cellStyle name="Note 3 5 4 10" xfId="24209"/>
    <cellStyle name="Note 3 5 4 11" xfId="26384"/>
    <cellStyle name="Note 3 5 4 2" xfId="1758"/>
    <cellStyle name="Note 3 5 4 2 2" xfId="2359"/>
    <cellStyle name="Note 3 5 4 2 2 2" xfId="4835"/>
    <cellStyle name="Note 3 5 4 2 2 2 2" xfId="10725"/>
    <cellStyle name="Note 3 5 4 2 2 2 2 2" xfId="22664"/>
    <cellStyle name="Note 3 5 4 2 2 2 2 3" xfId="31716"/>
    <cellStyle name="Note 3 5 4 2 2 2 2 4" xfId="35614"/>
    <cellStyle name="Note 3 5 4 2 2 2 3" xfId="16774"/>
    <cellStyle name="Note 3 5 4 2 2 2 4" xfId="27136"/>
    <cellStyle name="Note 3 5 4 2 2 2 5" xfId="25647"/>
    <cellStyle name="Note 3 5 4 2 2 3" xfId="5939"/>
    <cellStyle name="Note 3 5 4 2 2 3 2" xfId="11829"/>
    <cellStyle name="Note 3 5 4 2 2 3 2 2" xfId="23768"/>
    <cellStyle name="Note 3 5 4 2 2 3 2 3" xfId="32820"/>
    <cellStyle name="Note 3 5 4 2 2 3 2 4" xfId="36718"/>
    <cellStyle name="Note 3 5 4 2 2 3 3" xfId="17878"/>
    <cellStyle name="Note 3 5 4 2 2 3 4" xfId="28240"/>
    <cellStyle name="Note 3 5 4 2 2 3 5" xfId="33430"/>
    <cellStyle name="Note 3 5 4 2 2 4" xfId="8249"/>
    <cellStyle name="Note 3 5 4 2 2 4 2" xfId="20188"/>
    <cellStyle name="Note 3 5 4 2 2 4 3" xfId="29894"/>
    <cellStyle name="Note 3 5 4 2 2 4 4" xfId="34438"/>
    <cellStyle name="Note 3 5 4 2 2 5" xfId="14298"/>
    <cellStyle name="Note 3 5 4 2 2 6" xfId="25316"/>
    <cellStyle name="Note 3 5 4 2 2 7" xfId="24656"/>
    <cellStyle name="Note 3 5 4 2 3" xfId="2606"/>
    <cellStyle name="Note 3 5 4 2 3 2" xfId="5082"/>
    <cellStyle name="Note 3 5 4 2 3 2 2" xfId="10972"/>
    <cellStyle name="Note 3 5 4 2 3 2 2 2" xfId="22911"/>
    <cellStyle name="Note 3 5 4 2 3 2 2 3" xfId="31963"/>
    <cellStyle name="Note 3 5 4 2 3 2 2 4" xfId="35861"/>
    <cellStyle name="Note 3 5 4 2 3 2 3" xfId="17021"/>
    <cellStyle name="Note 3 5 4 2 3 2 4" xfId="27383"/>
    <cellStyle name="Note 3 5 4 2 3 2 5" xfId="26133"/>
    <cellStyle name="Note 3 5 4 2 3 3" xfId="6186"/>
    <cellStyle name="Note 3 5 4 2 3 3 2" xfId="12076"/>
    <cellStyle name="Note 3 5 4 2 3 3 2 2" xfId="24015"/>
    <cellStyle name="Note 3 5 4 2 3 3 2 3" xfId="33067"/>
    <cellStyle name="Note 3 5 4 2 3 3 2 4" xfId="36965"/>
    <cellStyle name="Note 3 5 4 2 3 3 3" xfId="18125"/>
    <cellStyle name="Note 3 5 4 2 3 3 4" xfId="28487"/>
    <cellStyle name="Note 3 5 4 2 3 3 5" xfId="33677"/>
    <cellStyle name="Note 3 5 4 2 3 4" xfId="8496"/>
    <cellStyle name="Note 3 5 4 2 3 4 2" xfId="20435"/>
    <cellStyle name="Note 3 5 4 2 3 4 3" xfId="30141"/>
    <cellStyle name="Note 3 5 4 2 3 4 4" xfId="34685"/>
    <cellStyle name="Note 3 5 4 2 3 5" xfId="14545"/>
    <cellStyle name="Note 3 5 4 2 3 6" xfId="25563"/>
    <cellStyle name="Note 3 5 4 2 3 7" xfId="28656"/>
    <cellStyle name="Note 3 5 4 2 4" xfId="4234"/>
    <cellStyle name="Note 3 5 4 2 4 2" xfId="10124"/>
    <cellStyle name="Note 3 5 4 2 4 2 2" xfId="22063"/>
    <cellStyle name="Note 3 5 4 2 4 2 3" xfId="31123"/>
    <cellStyle name="Note 3 5 4 2 4 2 4" xfId="35021"/>
    <cellStyle name="Note 3 5 4 2 4 3" xfId="16173"/>
    <cellStyle name="Note 3 5 4 2 4 4" xfId="26543"/>
    <cellStyle name="Note 3 5 4 2 4 5" xfId="30197"/>
    <cellStyle name="Note 3 5 4 2 5" xfId="5346"/>
    <cellStyle name="Note 3 5 4 2 5 2" xfId="11236"/>
    <cellStyle name="Note 3 5 4 2 5 2 2" xfId="23175"/>
    <cellStyle name="Note 3 5 4 2 5 2 3" xfId="32227"/>
    <cellStyle name="Note 3 5 4 2 5 2 4" xfId="36125"/>
    <cellStyle name="Note 3 5 4 2 5 3" xfId="17285"/>
    <cellStyle name="Note 3 5 4 2 5 4" xfId="27647"/>
    <cellStyle name="Note 3 5 4 2 5 5" xfId="30579"/>
    <cellStyle name="Note 3 5 4 2 6" xfId="13697"/>
    <cellStyle name="Note 3 5 4 3" xfId="1926"/>
    <cellStyle name="Note 3 5 4 3 2" xfId="4402"/>
    <cellStyle name="Note 3 5 4 3 2 2" xfId="10292"/>
    <cellStyle name="Note 3 5 4 3 2 2 2" xfId="22231"/>
    <cellStyle name="Note 3 5 4 3 2 2 3" xfId="31284"/>
    <cellStyle name="Note 3 5 4 3 2 2 4" xfId="35182"/>
    <cellStyle name="Note 3 5 4 3 2 3" xfId="16341"/>
    <cellStyle name="Note 3 5 4 3 2 4" xfId="26704"/>
    <cellStyle name="Note 3 5 4 3 2 5" xfId="26217"/>
    <cellStyle name="Note 3 5 4 3 3" xfId="5507"/>
    <cellStyle name="Note 3 5 4 3 3 2" xfId="11397"/>
    <cellStyle name="Note 3 5 4 3 3 2 2" xfId="23336"/>
    <cellStyle name="Note 3 5 4 3 3 2 3" xfId="32388"/>
    <cellStyle name="Note 3 5 4 3 3 2 4" xfId="36286"/>
    <cellStyle name="Note 3 5 4 3 3 3" xfId="17446"/>
    <cellStyle name="Note 3 5 4 3 3 4" xfId="27808"/>
    <cellStyle name="Note 3 5 4 3 3 5" xfId="29009"/>
    <cellStyle name="Note 3 5 4 3 4" xfId="7816"/>
    <cellStyle name="Note 3 5 4 3 4 2" xfId="19755"/>
    <cellStyle name="Note 3 5 4 3 4 3" xfId="29462"/>
    <cellStyle name="Note 3 5 4 3 4 4" xfId="34006"/>
    <cellStyle name="Note 3 5 4 3 5" xfId="13865"/>
    <cellStyle name="Note 3 5 4 3 6" xfId="24884"/>
    <cellStyle name="Note 3 5 4 3 7" xfId="28668"/>
    <cellStyle name="Note 3 5 4 4" xfId="1865"/>
    <cellStyle name="Note 3 5 4 4 2" xfId="4341"/>
    <cellStyle name="Note 3 5 4 4 2 2" xfId="10231"/>
    <cellStyle name="Note 3 5 4 4 2 2 2" xfId="22170"/>
    <cellStyle name="Note 3 5 4 4 2 2 3" xfId="31223"/>
    <cellStyle name="Note 3 5 4 4 2 2 4" xfId="35121"/>
    <cellStyle name="Note 3 5 4 4 2 3" xfId="16280"/>
    <cellStyle name="Note 3 5 4 4 2 4" xfId="26643"/>
    <cellStyle name="Note 3 5 4 4 2 5" xfId="24146"/>
    <cellStyle name="Note 3 5 4 4 3" xfId="5446"/>
    <cellStyle name="Note 3 5 4 4 3 2" xfId="11336"/>
    <cellStyle name="Note 3 5 4 4 3 2 2" xfId="23275"/>
    <cellStyle name="Note 3 5 4 4 3 2 3" xfId="32327"/>
    <cellStyle name="Note 3 5 4 4 3 2 4" xfId="36225"/>
    <cellStyle name="Note 3 5 4 4 3 3" xfId="17385"/>
    <cellStyle name="Note 3 5 4 4 3 4" xfId="27747"/>
    <cellStyle name="Note 3 5 4 4 3 5" xfId="26088"/>
    <cellStyle name="Note 3 5 4 4 4" xfId="7755"/>
    <cellStyle name="Note 3 5 4 4 4 2" xfId="19694"/>
    <cellStyle name="Note 3 5 4 4 4 3" xfId="29401"/>
    <cellStyle name="Note 3 5 4 4 4 4" xfId="33945"/>
    <cellStyle name="Note 3 5 4 4 5" xfId="13804"/>
    <cellStyle name="Note 3 5 4 4 6" xfId="24823"/>
    <cellStyle name="Note 3 5 4 4 7" xfId="25765"/>
    <cellStyle name="Note 3 5 4 5" xfId="2440"/>
    <cellStyle name="Note 3 5 4 5 2" xfId="4916"/>
    <cellStyle name="Note 3 5 4 5 2 2" xfId="10806"/>
    <cellStyle name="Note 3 5 4 5 2 2 2" xfId="22745"/>
    <cellStyle name="Note 3 5 4 5 2 2 3" xfId="31797"/>
    <cellStyle name="Note 3 5 4 5 2 2 4" xfId="35695"/>
    <cellStyle name="Note 3 5 4 5 2 3" xfId="16855"/>
    <cellStyle name="Note 3 5 4 5 2 4" xfId="27217"/>
    <cellStyle name="Note 3 5 4 5 2 5" xfId="25579"/>
    <cellStyle name="Note 3 5 4 5 3" xfId="6020"/>
    <cellStyle name="Note 3 5 4 5 3 2" xfId="11910"/>
    <cellStyle name="Note 3 5 4 5 3 2 2" xfId="23849"/>
    <cellStyle name="Note 3 5 4 5 3 2 3" xfId="32901"/>
    <cellStyle name="Note 3 5 4 5 3 2 4" xfId="36799"/>
    <cellStyle name="Note 3 5 4 5 3 3" xfId="17959"/>
    <cellStyle name="Note 3 5 4 5 3 4" xfId="28321"/>
    <cellStyle name="Note 3 5 4 5 3 5" xfId="33511"/>
    <cellStyle name="Note 3 5 4 5 4" xfId="8330"/>
    <cellStyle name="Note 3 5 4 5 4 2" xfId="20269"/>
    <cellStyle name="Note 3 5 4 5 4 3" xfId="29975"/>
    <cellStyle name="Note 3 5 4 5 4 4" xfId="34519"/>
    <cellStyle name="Note 3 5 4 5 5" xfId="14379"/>
    <cellStyle name="Note 3 5 4 5 6" xfId="25397"/>
    <cellStyle name="Note 3 5 4 5 7" xfId="26044"/>
    <cellStyle name="Note 3 5 4 6" xfId="3111"/>
    <cellStyle name="Note 3 5 4 6 2" xfId="9001"/>
    <cellStyle name="Note 3 5 4 6 2 2" xfId="20940"/>
    <cellStyle name="Note 3 5 4 6 2 3" xfId="30444"/>
    <cellStyle name="Note 3 5 4 6 2 4" xfId="34789"/>
    <cellStyle name="Note 3 5 4 6 3" xfId="15050"/>
    <cellStyle name="Note 3 5 4 6 4" xfId="25864"/>
    <cellStyle name="Note 3 5 4 6 5" xfId="30356"/>
    <cellStyle name="Note 3 5 4 7" xfId="5114"/>
    <cellStyle name="Note 3 5 4 7 2" xfId="11004"/>
    <cellStyle name="Note 3 5 4 7 2 2" xfId="22943"/>
    <cellStyle name="Note 3 5 4 7 2 3" xfId="31995"/>
    <cellStyle name="Note 3 5 4 7 2 4" xfId="35893"/>
    <cellStyle name="Note 3 5 4 7 3" xfId="17053"/>
    <cellStyle name="Note 3 5 4 7 4" xfId="27415"/>
    <cellStyle name="Note 3 5 4 7 5" xfId="24477"/>
    <cellStyle name="Note 3 5 4 8" xfId="6693"/>
    <cellStyle name="Note 3 5 4 8 2" xfId="18632"/>
    <cellStyle name="Note 3 5 4 8 3" xfId="28793"/>
    <cellStyle name="Note 3 5 4 8 4" xfId="33781"/>
    <cellStyle name="Note 3 5 4 9" xfId="12574"/>
    <cellStyle name="Note 3 5 5" xfId="953"/>
    <cellStyle name="Note 3 5 5 10" xfId="24404"/>
    <cellStyle name="Note 3 5 5 11" xfId="12248"/>
    <cellStyle name="Note 3 5 5 2" xfId="1759"/>
    <cellStyle name="Note 3 5 5 2 2" xfId="2360"/>
    <cellStyle name="Note 3 5 5 2 2 2" xfId="4836"/>
    <cellStyle name="Note 3 5 5 2 2 2 2" xfId="10726"/>
    <cellStyle name="Note 3 5 5 2 2 2 2 2" xfId="22665"/>
    <cellStyle name="Note 3 5 5 2 2 2 2 3" xfId="31717"/>
    <cellStyle name="Note 3 5 5 2 2 2 2 4" xfId="35615"/>
    <cellStyle name="Note 3 5 5 2 2 2 3" xfId="16775"/>
    <cellStyle name="Note 3 5 5 2 2 2 4" xfId="27137"/>
    <cellStyle name="Note 3 5 5 2 2 2 5" xfId="29088"/>
    <cellStyle name="Note 3 5 5 2 2 3" xfId="5940"/>
    <cellStyle name="Note 3 5 5 2 2 3 2" xfId="11830"/>
    <cellStyle name="Note 3 5 5 2 2 3 2 2" xfId="23769"/>
    <cellStyle name="Note 3 5 5 2 2 3 2 3" xfId="32821"/>
    <cellStyle name="Note 3 5 5 2 2 3 2 4" xfId="36719"/>
    <cellStyle name="Note 3 5 5 2 2 3 3" xfId="17879"/>
    <cellStyle name="Note 3 5 5 2 2 3 4" xfId="28241"/>
    <cellStyle name="Note 3 5 5 2 2 3 5" xfId="33431"/>
    <cellStyle name="Note 3 5 5 2 2 4" xfId="8250"/>
    <cellStyle name="Note 3 5 5 2 2 4 2" xfId="20189"/>
    <cellStyle name="Note 3 5 5 2 2 4 3" xfId="29895"/>
    <cellStyle name="Note 3 5 5 2 2 4 4" xfId="34439"/>
    <cellStyle name="Note 3 5 5 2 2 5" xfId="14299"/>
    <cellStyle name="Note 3 5 5 2 2 6" xfId="25317"/>
    <cellStyle name="Note 3 5 5 2 2 7" xfId="28916"/>
    <cellStyle name="Note 3 5 5 2 3" xfId="2607"/>
    <cellStyle name="Note 3 5 5 2 3 2" xfId="5083"/>
    <cellStyle name="Note 3 5 5 2 3 2 2" xfId="10973"/>
    <cellStyle name="Note 3 5 5 2 3 2 2 2" xfId="22912"/>
    <cellStyle name="Note 3 5 5 2 3 2 2 3" xfId="31964"/>
    <cellStyle name="Note 3 5 5 2 3 2 2 4" xfId="35862"/>
    <cellStyle name="Note 3 5 5 2 3 2 3" xfId="17022"/>
    <cellStyle name="Note 3 5 5 2 3 2 4" xfId="27384"/>
    <cellStyle name="Note 3 5 5 2 3 2 5" xfId="24480"/>
    <cellStyle name="Note 3 5 5 2 3 3" xfId="6187"/>
    <cellStyle name="Note 3 5 5 2 3 3 2" xfId="12077"/>
    <cellStyle name="Note 3 5 5 2 3 3 2 2" xfId="24016"/>
    <cellStyle name="Note 3 5 5 2 3 3 2 3" xfId="33068"/>
    <cellStyle name="Note 3 5 5 2 3 3 2 4" xfId="36966"/>
    <cellStyle name="Note 3 5 5 2 3 3 3" xfId="18126"/>
    <cellStyle name="Note 3 5 5 2 3 3 4" xfId="28488"/>
    <cellStyle name="Note 3 5 5 2 3 3 5" xfId="33678"/>
    <cellStyle name="Note 3 5 5 2 3 4" xfId="8497"/>
    <cellStyle name="Note 3 5 5 2 3 4 2" xfId="20436"/>
    <cellStyle name="Note 3 5 5 2 3 4 3" xfId="30142"/>
    <cellStyle name="Note 3 5 5 2 3 4 4" xfId="34686"/>
    <cellStyle name="Note 3 5 5 2 3 5" xfId="14546"/>
    <cellStyle name="Note 3 5 5 2 3 6" xfId="25564"/>
    <cellStyle name="Note 3 5 5 2 3 7" xfId="30309"/>
    <cellStyle name="Note 3 5 5 2 4" xfId="4235"/>
    <cellStyle name="Note 3 5 5 2 4 2" xfId="10125"/>
    <cellStyle name="Note 3 5 5 2 4 2 2" xfId="22064"/>
    <cellStyle name="Note 3 5 5 2 4 2 3" xfId="31124"/>
    <cellStyle name="Note 3 5 5 2 4 2 4" xfId="35022"/>
    <cellStyle name="Note 3 5 5 2 4 3" xfId="16174"/>
    <cellStyle name="Note 3 5 5 2 4 4" xfId="26544"/>
    <cellStyle name="Note 3 5 5 2 4 5" xfId="25618"/>
    <cellStyle name="Note 3 5 5 2 5" xfId="5347"/>
    <cellStyle name="Note 3 5 5 2 5 2" xfId="11237"/>
    <cellStyle name="Note 3 5 5 2 5 2 2" xfId="23176"/>
    <cellStyle name="Note 3 5 5 2 5 2 3" xfId="32228"/>
    <cellStyle name="Note 3 5 5 2 5 2 4" xfId="36126"/>
    <cellStyle name="Note 3 5 5 2 5 3" xfId="17286"/>
    <cellStyle name="Note 3 5 5 2 5 4" xfId="27648"/>
    <cellStyle name="Note 3 5 5 2 5 5" xfId="26000"/>
    <cellStyle name="Note 3 5 5 2 6" xfId="13698"/>
    <cellStyle name="Note 3 5 5 3" xfId="2045"/>
    <cellStyle name="Note 3 5 5 3 2" xfId="4521"/>
    <cellStyle name="Note 3 5 5 3 2 2" xfId="10411"/>
    <cellStyle name="Note 3 5 5 3 2 2 2" xfId="22350"/>
    <cellStyle name="Note 3 5 5 3 2 2 3" xfId="31403"/>
    <cellStyle name="Note 3 5 5 3 2 2 4" xfId="35301"/>
    <cellStyle name="Note 3 5 5 3 2 3" xfId="16460"/>
    <cellStyle name="Note 3 5 5 3 2 4" xfId="26823"/>
    <cellStyle name="Note 3 5 5 3 2 5" xfId="30776"/>
    <cellStyle name="Note 3 5 5 3 3" xfId="5626"/>
    <cellStyle name="Note 3 5 5 3 3 2" xfId="11516"/>
    <cellStyle name="Note 3 5 5 3 3 2 2" xfId="23455"/>
    <cellStyle name="Note 3 5 5 3 3 2 3" xfId="32507"/>
    <cellStyle name="Note 3 5 5 3 3 2 4" xfId="36405"/>
    <cellStyle name="Note 3 5 5 3 3 3" xfId="17565"/>
    <cellStyle name="Note 3 5 5 3 3 4" xfId="27927"/>
    <cellStyle name="Note 3 5 5 3 3 5" xfId="33117"/>
    <cellStyle name="Note 3 5 5 3 4" xfId="7935"/>
    <cellStyle name="Note 3 5 5 3 4 2" xfId="19874"/>
    <cellStyle name="Note 3 5 5 3 4 3" xfId="29581"/>
    <cellStyle name="Note 3 5 5 3 4 4" xfId="34125"/>
    <cellStyle name="Note 3 5 5 3 5" xfId="13984"/>
    <cellStyle name="Note 3 5 5 3 6" xfId="25003"/>
    <cellStyle name="Note 3 5 5 3 7" xfId="30568"/>
    <cellStyle name="Note 3 5 5 4" xfId="2014"/>
    <cellStyle name="Note 3 5 5 4 2" xfId="4490"/>
    <cellStyle name="Note 3 5 5 4 2 2" xfId="10380"/>
    <cellStyle name="Note 3 5 5 4 2 2 2" xfId="22319"/>
    <cellStyle name="Note 3 5 5 4 2 2 3" xfId="31372"/>
    <cellStyle name="Note 3 5 5 4 2 2 4" xfId="35270"/>
    <cellStyle name="Note 3 5 5 4 2 3" xfId="16429"/>
    <cellStyle name="Note 3 5 5 4 2 4" xfId="26792"/>
    <cellStyle name="Note 3 5 5 4 2 5" xfId="30769"/>
    <cellStyle name="Note 3 5 5 4 3" xfId="5595"/>
    <cellStyle name="Note 3 5 5 4 3 2" xfId="11485"/>
    <cellStyle name="Note 3 5 5 4 3 2 2" xfId="23424"/>
    <cellStyle name="Note 3 5 5 4 3 2 3" xfId="32476"/>
    <cellStyle name="Note 3 5 5 4 3 2 4" xfId="36374"/>
    <cellStyle name="Note 3 5 5 4 3 3" xfId="17534"/>
    <cellStyle name="Note 3 5 5 4 3 4" xfId="27896"/>
    <cellStyle name="Note 3 5 5 4 3 5" xfId="33086"/>
    <cellStyle name="Note 3 5 5 4 4" xfId="7904"/>
    <cellStyle name="Note 3 5 5 4 4 2" xfId="19843"/>
    <cellStyle name="Note 3 5 5 4 4 3" xfId="29550"/>
    <cellStyle name="Note 3 5 5 4 4 4" xfId="34094"/>
    <cellStyle name="Note 3 5 5 4 5" xfId="13953"/>
    <cellStyle name="Note 3 5 5 4 6" xfId="24972"/>
    <cellStyle name="Note 3 5 5 4 7" xfId="26014"/>
    <cellStyle name="Note 3 5 5 5" xfId="2403"/>
    <cellStyle name="Note 3 5 5 5 2" xfId="4879"/>
    <cellStyle name="Note 3 5 5 5 2 2" xfId="10769"/>
    <cellStyle name="Note 3 5 5 5 2 2 2" xfId="22708"/>
    <cellStyle name="Note 3 5 5 5 2 2 3" xfId="31760"/>
    <cellStyle name="Note 3 5 5 5 2 2 4" xfId="35658"/>
    <cellStyle name="Note 3 5 5 5 2 3" xfId="16818"/>
    <cellStyle name="Note 3 5 5 5 2 4" xfId="27180"/>
    <cellStyle name="Note 3 5 5 5 2 5" xfId="24201"/>
    <cellStyle name="Note 3 5 5 5 3" xfId="5983"/>
    <cellStyle name="Note 3 5 5 5 3 2" xfId="11873"/>
    <cellStyle name="Note 3 5 5 5 3 2 2" xfId="23812"/>
    <cellStyle name="Note 3 5 5 5 3 2 3" xfId="32864"/>
    <cellStyle name="Note 3 5 5 5 3 2 4" xfId="36762"/>
    <cellStyle name="Note 3 5 5 5 3 3" xfId="17922"/>
    <cellStyle name="Note 3 5 5 5 3 4" xfId="28284"/>
    <cellStyle name="Note 3 5 5 5 3 5" xfId="33474"/>
    <cellStyle name="Note 3 5 5 5 4" xfId="8293"/>
    <cellStyle name="Note 3 5 5 5 4 2" xfId="20232"/>
    <cellStyle name="Note 3 5 5 5 4 3" xfId="29938"/>
    <cellStyle name="Note 3 5 5 5 4 4" xfId="34482"/>
    <cellStyle name="Note 3 5 5 5 5" xfId="14342"/>
    <cellStyle name="Note 3 5 5 5 6" xfId="25360"/>
    <cellStyle name="Note 3 5 5 5 7" xfId="26303"/>
    <cellStyle name="Note 3 5 5 6" xfId="3430"/>
    <cellStyle name="Note 3 5 5 6 2" xfId="9320"/>
    <cellStyle name="Note 3 5 5 6 2 2" xfId="21259"/>
    <cellStyle name="Note 3 5 5 6 2 3" xfId="30634"/>
    <cellStyle name="Note 3 5 5 6 2 4" xfId="34854"/>
    <cellStyle name="Note 3 5 5 6 3" xfId="15369"/>
    <cellStyle name="Note 3 5 5 6 4" xfId="26057"/>
    <cellStyle name="Note 3 5 5 6 5" xfId="30832"/>
    <cellStyle name="Note 3 5 5 7" xfId="5179"/>
    <cellStyle name="Note 3 5 5 7 2" xfId="11069"/>
    <cellStyle name="Note 3 5 5 7 2 2" xfId="23008"/>
    <cellStyle name="Note 3 5 5 7 2 3" xfId="32060"/>
    <cellStyle name="Note 3 5 5 7 2 4" xfId="35958"/>
    <cellStyle name="Note 3 5 5 7 3" xfId="17118"/>
    <cellStyle name="Note 3 5 5 7 4" xfId="27480"/>
    <cellStyle name="Note 3 5 5 7 5" xfId="24110"/>
    <cellStyle name="Note 3 5 5 8" xfId="7012"/>
    <cellStyle name="Note 3 5 5 8 2" xfId="18951"/>
    <cellStyle name="Note 3 5 5 8 3" xfId="28985"/>
    <cellStyle name="Note 3 5 5 8 4" xfId="33846"/>
    <cellStyle name="Note 3 5 5 9" xfId="12893"/>
    <cellStyle name="Note 3 5 6" xfId="1753"/>
    <cellStyle name="Note 3 5 6 2" xfId="2354"/>
    <cellStyle name="Note 3 5 6 2 2" xfId="4830"/>
    <cellStyle name="Note 3 5 6 2 2 2" xfId="10720"/>
    <cellStyle name="Note 3 5 6 2 2 2 2" xfId="22659"/>
    <cellStyle name="Note 3 5 6 2 2 2 3" xfId="31711"/>
    <cellStyle name="Note 3 5 6 2 2 2 4" xfId="35609"/>
    <cellStyle name="Note 3 5 6 2 2 3" xfId="16769"/>
    <cellStyle name="Note 3 5 6 2 2 4" xfId="27131"/>
    <cellStyle name="Note 3 5 6 2 2 5" xfId="24512"/>
    <cellStyle name="Note 3 5 6 2 3" xfId="5934"/>
    <cellStyle name="Note 3 5 6 2 3 2" xfId="11824"/>
    <cellStyle name="Note 3 5 6 2 3 2 2" xfId="23763"/>
    <cellStyle name="Note 3 5 6 2 3 2 3" xfId="32815"/>
    <cellStyle name="Note 3 5 6 2 3 2 4" xfId="36713"/>
    <cellStyle name="Note 3 5 6 2 3 3" xfId="17873"/>
    <cellStyle name="Note 3 5 6 2 3 4" xfId="28235"/>
    <cellStyle name="Note 3 5 6 2 3 5" xfId="33425"/>
    <cellStyle name="Note 3 5 6 2 4" xfId="8244"/>
    <cellStyle name="Note 3 5 6 2 4 2" xfId="20183"/>
    <cellStyle name="Note 3 5 6 2 4 3" xfId="29889"/>
    <cellStyle name="Note 3 5 6 2 4 4" xfId="34433"/>
    <cellStyle name="Note 3 5 6 2 5" xfId="14293"/>
    <cellStyle name="Note 3 5 6 2 6" xfId="25311"/>
    <cellStyle name="Note 3 5 6 2 7" xfId="30325"/>
    <cellStyle name="Note 3 5 6 3" xfId="2601"/>
    <cellStyle name="Note 3 5 6 3 2" xfId="5077"/>
    <cellStyle name="Note 3 5 6 3 2 2" xfId="10967"/>
    <cellStyle name="Note 3 5 6 3 2 2 2" xfId="22906"/>
    <cellStyle name="Note 3 5 6 3 2 2 3" xfId="31958"/>
    <cellStyle name="Note 3 5 6 3 2 2 4" xfId="35856"/>
    <cellStyle name="Note 3 5 6 3 2 3" xfId="17016"/>
    <cellStyle name="Note 3 5 6 3 2 4" xfId="27378"/>
    <cellStyle name="Note 3 5 6 3 2 5" xfId="28774"/>
    <cellStyle name="Note 3 5 6 3 3" xfId="6181"/>
    <cellStyle name="Note 3 5 6 3 3 2" xfId="12071"/>
    <cellStyle name="Note 3 5 6 3 3 2 2" xfId="24010"/>
    <cellStyle name="Note 3 5 6 3 3 2 3" xfId="33062"/>
    <cellStyle name="Note 3 5 6 3 3 2 4" xfId="36960"/>
    <cellStyle name="Note 3 5 6 3 3 3" xfId="18120"/>
    <cellStyle name="Note 3 5 6 3 3 4" xfId="28482"/>
    <cellStyle name="Note 3 5 6 3 3 5" xfId="33672"/>
    <cellStyle name="Note 3 5 6 3 4" xfId="8491"/>
    <cellStyle name="Note 3 5 6 3 4 2" xfId="20430"/>
    <cellStyle name="Note 3 5 6 3 4 3" xfId="30136"/>
    <cellStyle name="Note 3 5 6 3 4 4" xfId="34680"/>
    <cellStyle name="Note 3 5 6 3 5" xfId="14540"/>
    <cellStyle name="Note 3 5 6 3 6" xfId="25558"/>
    <cellStyle name="Note 3 5 6 3 7" xfId="29205"/>
    <cellStyle name="Note 3 5 6 4" xfId="4229"/>
    <cellStyle name="Note 3 5 6 4 2" xfId="10119"/>
    <cellStyle name="Note 3 5 6 4 2 2" xfId="22058"/>
    <cellStyle name="Note 3 5 6 4 2 3" xfId="31118"/>
    <cellStyle name="Note 3 5 6 4 2 4" xfId="35016"/>
    <cellStyle name="Note 3 5 6 4 3" xfId="16168"/>
    <cellStyle name="Note 3 5 6 4 4" xfId="26538"/>
    <cellStyle name="Note 3 5 6 4 5" xfId="24586"/>
    <cellStyle name="Note 3 5 6 5" xfId="5341"/>
    <cellStyle name="Note 3 5 6 5 2" xfId="11231"/>
    <cellStyle name="Note 3 5 6 5 2 2" xfId="23170"/>
    <cellStyle name="Note 3 5 6 5 2 3" xfId="32222"/>
    <cellStyle name="Note 3 5 6 5 2 4" xfId="36120"/>
    <cellStyle name="Note 3 5 6 5 3" xfId="17280"/>
    <cellStyle name="Note 3 5 6 5 4" xfId="27642"/>
    <cellStyle name="Note 3 5 6 5 5" xfId="29027"/>
    <cellStyle name="Note 3 5 6 6" xfId="13692"/>
    <cellStyle name="Note 3 5 7" xfId="2190"/>
    <cellStyle name="Note 3 5 7 2" xfId="4666"/>
    <cellStyle name="Note 3 5 7 2 2" xfId="10556"/>
    <cellStyle name="Note 3 5 7 2 2 2" xfId="22495"/>
    <cellStyle name="Note 3 5 7 2 2 3" xfId="31547"/>
    <cellStyle name="Note 3 5 7 2 2 4" xfId="35445"/>
    <cellStyle name="Note 3 5 7 2 3" xfId="16605"/>
    <cellStyle name="Note 3 5 7 2 4" xfId="26967"/>
    <cellStyle name="Note 3 5 7 2 5" xfId="30612"/>
    <cellStyle name="Note 3 5 7 3" xfId="5770"/>
    <cellStyle name="Note 3 5 7 3 2" xfId="11660"/>
    <cellStyle name="Note 3 5 7 3 2 2" xfId="23599"/>
    <cellStyle name="Note 3 5 7 3 2 3" xfId="32651"/>
    <cellStyle name="Note 3 5 7 3 2 4" xfId="36549"/>
    <cellStyle name="Note 3 5 7 3 3" xfId="17709"/>
    <cellStyle name="Note 3 5 7 3 4" xfId="28071"/>
    <cellStyle name="Note 3 5 7 3 5" xfId="33261"/>
    <cellStyle name="Note 3 5 7 4" xfId="8080"/>
    <cellStyle name="Note 3 5 7 4 2" xfId="20019"/>
    <cellStyle name="Note 3 5 7 4 3" xfId="29725"/>
    <cellStyle name="Note 3 5 7 4 4" xfId="34269"/>
    <cellStyle name="Note 3 5 7 5" xfId="14129"/>
    <cellStyle name="Note 3 5 7 6" xfId="25147"/>
    <cellStyle name="Note 3 5 7 7" xfId="30909"/>
    <cellStyle name="Note 3 5 8" xfId="2424"/>
    <cellStyle name="Note 3 5 8 2" xfId="4900"/>
    <cellStyle name="Note 3 5 8 2 2" xfId="10790"/>
    <cellStyle name="Note 3 5 8 2 2 2" xfId="22729"/>
    <cellStyle name="Note 3 5 8 2 2 3" xfId="31781"/>
    <cellStyle name="Note 3 5 8 2 2 4" xfId="35679"/>
    <cellStyle name="Note 3 5 8 2 3" xfId="16839"/>
    <cellStyle name="Note 3 5 8 2 4" xfId="27201"/>
    <cellStyle name="Note 3 5 8 2 5" xfId="30732"/>
    <cellStyle name="Note 3 5 8 3" xfId="6004"/>
    <cellStyle name="Note 3 5 8 3 2" xfId="11894"/>
    <cellStyle name="Note 3 5 8 3 2 2" xfId="23833"/>
    <cellStyle name="Note 3 5 8 3 2 3" xfId="32885"/>
    <cellStyle name="Note 3 5 8 3 2 4" xfId="36783"/>
    <cellStyle name="Note 3 5 8 3 3" xfId="17943"/>
    <cellStyle name="Note 3 5 8 3 4" xfId="28305"/>
    <cellStyle name="Note 3 5 8 3 5" xfId="33495"/>
    <cellStyle name="Note 3 5 8 4" xfId="8314"/>
    <cellStyle name="Note 3 5 8 4 2" xfId="20253"/>
    <cellStyle name="Note 3 5 8 4 3" xfId="29959"/>
    <cellStyle name="Note 3 5 8 4 4" xfId="34503"/>
    <cellStyle name="Note 3 5 8 5" xfId="14363"/>
    <cellStyle name="Note 3 5 8 6" xfId="25381"/>
    <cellStyle name="Note 3 5 8 7" xfId="29227"/>
    <cellStyle name="Note 3 5 9" xfId="2446"/>
    <cellStyle name="Note 3 5 9 2" xfId="4922"/>
    <cellStyle name="Note 3 5 9 2 2" xfId="10812"/>
    <cellStyle name="Note 3 5 9 2 2 2" xfId="22751"/>
    <cellStyle name="Note 3 5 9 2 2 3" xfId="31803"/>
    <cellStyle name="Note 3 5 9 2 2 4" xfId="35701"/>
    <cellStyle name="Note 3 5 9 2 3" xfId="16861"/>
    <cellStyle name="Note 3 5 9 2 4" xfId="27223"/>
    <cellStyle name="Note 3 5 9 2 5" xfId="26152"/>
    <cellStyle name="Note 3 5 9 3" xfId="6026"/>
    <cellStyle name="Note 3 5 9 3 2" xfId="11916"/>
    <cellStyle name="Note 3 5 9 3 2 2" xfId="23855"/>
    <cellStyle name="Note 3 5 9 3 2 3" xfId="32907"/>
    <cellStyle name="Note 3 5 9 3 2 4" xfId="36805"/>
    <cellStyle name="Note 3 5 9 3 3" xfId="17965"/>
    <cellStyle name="Note 3 5 9 3 4" xfId="28327"/>
    <cellStyle name="Note 3 5 9 3 5" xfId="33517"/>
    <cellStyle name="Note 3 5 9 4" xfId="8336"/>
    <cellStyle name="Note 3 5 9 4 2" xfId="20275"/>
    <cellStyle name="Note 3 5 9 4 3" xfId="29981"/>
    <cellStyle name="Note 3 5 9 4 4" xfId="34525"/>
    <cellStyle name="Note 3 5 9 5" xfId="14385"/>
    <cellStyle name="Note 3 5 9 6" xfId="25403"/>
    <cellStyle name="Note 3 5 9 7" xfId="24147"/>
    <cellStyle name="Note 3 6" xfId="131"/>
    <cellStyle name="Note 3 6 10" xfId="2681"/>
    <cellStyle name="Note 3 6 10 2" xfId="8571"/>
    <cellStyle name="Note 3 6 10 2 2" xfId="20510"/>
    <cellStyle name="Note 3 6 10 2 3" xfId="30190"/>
    <cellStyle name="Note 3 6 10 2 4" xfId="34707"/>
    <cellStyle name="Note 3 6 10 3" xfId="14620"/>
    <cellStyle name="Note 3 6 10 4" xfId="25611"/>
    <cellStyle name="Note 3 6 10 5" xfId="24622"/>
    <cellStyle name="Note 3 6 11" xfId="6263"/>
    <cellStyle name="Note 3 6 11 2" xfId="18202"/>
    <cellStyle name="Note 3 6 11 3" xfId="28537"/>
    <cellStyle name="Note 3 6 11 4" xfId="33699"/>
    <cellStyle name="Note 3 6 2" xfId="245"/>
    <cellStyle name="Note 3 6 2 2" xfId="721"/>
    <cellStyle name="Note 3 6 2 2 10" xfId="24256"/>
    <cellStyle name="Note 3 6 2 2 11" xfId="24731"/>
    <cellStyle name="Note 3 6 2 2 2" xfId="1762"/>
    <cellStyle name="Note 3 6 2 2 2 2" xfId="2363"/>
    <cellStyle name="Note 3 6 2 2 2 2 2" xfId="4839"/>
    <cellStyle name="Note 3 6 2 2 2 2 2 2" xfId="10729"/>
    <cellStyle name="Note 3 6 2 2 2 2 2 2 2" xfId="22668"/>
    <cellStyle name="Note 3 6 2 2 2 2 2 2 3" xfId="31720"/>
    <cellStyle name="Note 3 6 2 2 2 2 2 2 4" xfId="35618"/>
    <cellStyle name="Note 3 6 2 2 2 2 2 3" xfId="16778"/>
    <cellStyle name="Note 3 6 2 2 2 2 2 4" xfId="27140"/>
    <cellStyle name="Note 3 6 2 2 2 2 2 5" xfId="24507"/>
    <cellStyle name="Note 3 6 2 2 2 2 3" xfId="5943"/>
    <cellStyle name="Note 3 6 2 2 2 2 3 2" xfId="11833"/>
    <cellStyle name="Note 3 6 2 2 2 2 3 2 2" xfId="23772"/>
    <cellStyle name="Note 3 6 2 2 2 2 3 2 3" xfId="32824"/>
    <cellStyle name="Note 3 6 2 2 2 2 3 2 4" xfId="36722"/>
    <cellStyle name="Note 3 6 2 2 2 2 3 3" xfId="17882"/>
    <cellStyle name="Note 3 6 2 2 2 2 3 4" xfId="28244"/>
    <cellStyle name="Note 3 6 2 2 2 2 3 5" xfId="33434"/>
    <cellStyle name="Note 3 6 2 2 2 2 4" xfId="8253"/>
    <cellStyle name="Note 3 6 2 2 2 2 4 2" xfId="20192"/>
    <cellStyle name="Note 3 6 2 2 2 2 4 3" xfId="29898"/>
    <cellStyle name="Note 3 6 2 2 2 2 4 4" xfId="34442"/>
    <cellStyle name="Note 3 6 2 2 2 2 5" xfId="14302"/>
    <cellStyle name="Note 3 6 2 2 2 2 6" xfId="25320"/>
    <cellStyle name="Note 3 6 2 2 2 2 7" xfId="29236"/>
    <cellStyle name="Note 3 6 2 2 2 3" xfId="2610"/>
    <cellStyle name="Note 3 6 2 2 2 3 2" xfId="5086"/>
    <cellStyle name="Note 3 6 2 2 2 3 2 2" xfId="10976"/>
    <cellStyle name="Note 3 6 2 2 2 3 2 2 2" xfId="22915"/>
    <cellStyle name="Note 3 6 2 2 2 3 2 2 3" xfId="31967"/>
    <cellStyle name="Note 3 6 2 2 2 3 2 2 4" xfId="35865"/>
    <cellStyle name="Note 3 6 2 2 2 3 2 3" xfId="17025"/>
    <cellStyle name="Note 3 6 2 2 2 3 2 4" xfId="27387"/>
    <cellStyle name="Note 3 6 2 2 2 3 2 5" xfId="30314"/>
    <cellStyle name="Note 3 6 2 2 2 3 3" xfId="6190"/>
    <cellStyle name="Note 3 6 2 2 2 3 3 2" xfId="12080"/>
    <cellStyle name="Note 3 6 2 2 2 3 3 2 2" xfId="24019"/>
    <cellStyle name="Note 3 6 2 2 2 3 3 2 3" xfId="33071"/>
    <cellStyle name="Note 3 6 2 2 2 3 3 2 4" xfId="36969"/>
    <cellStyle name="Note 3 6 2 2 2 3 3 3" xfId="18129"/>
    <cellStyle name="Note 3 6 2 2 2 3 3 4" xfId="28491"/>
    <cellStyle name="Note 3 6 2 2 2 3 3 5" xfId="33681"/>
    <cellStyle name="Note 3 6 2 2 2 3 4" xfId="8500"/>
    <cellStyle name="Note 3 6 2 2 2 3 4 2" xfId="20439"/>
    <cellStyle name="Note 3 6 2 2 2 3 4 3" xfId="30145"/>
    <cellStyle name="Note 3 6 2 2 2 3 4 4" xfId="34689"/>
    <cellStyle name="Note 3 6 2 2 2 3 5" xfId="14549"/>
    <cellStyle name="Note 3 6 2 2 2 3 6" xfId="25567"/>
    <cellStyle name="Note 3 6 2 2 2 3 7" xfId="30856"/>
    <cellStyle name="Note 3 6 2 2 2 4" xfId="4238"/>
    <cellStyle name="Note 3 6 2 2 2 4 2" xfId="10128"/>
    <cellStyle name="Note 3 6 2 2 2 4 2 2" xfId="22067"/>
    <cellStyle name="Note 3 6 2 2 2 4 2 3" xfId="31127"/>
    <cellStyle name="Note 3 6 2 2 2 4 2 4" xfId="35025"/>
    <cellStyle name="Note 3 6 2 2 2 4 3" xfId="16177"/>
    <cellStyle name="Note 3 6 2 2 2 4 4" xfId="26547"/>
    <cellStyle name="Note 3 6 2 2 2 4 5" xfId="26232"/>
    <cellStyle name="Note 3 6 2 2 2 5" xfId="5350"/>
    <cellStyle name="Note 3 6 2 2 2 5 2" xfId="11240"/>
    <cellStyle name="Note 3 6 2 2 2 5 2 2" xfId="23179"/>
    <cellStyle name="Note 3 6 2 2 2 5 2 3" xfId="32231"/>
    <cellStyle name="Note 3 6 2 2 2 5 2 4" xfId="36129"/>
    <cellStyle name="Note 3 6 2 2 2 5 3" xfId="17289"/>
    <cellStyle name="Note 3 6 2 2 2 5 4" xfId="27651"/>
    <cellStyle name="Note 3 6 2 2 2 5 5" xfId="26100"/>
    <cellStyle name="Note 3 6 2 2 2 6" xfId="13701"/>
    <cellStyle name="Note 3 6 2 2 3" xfId="1961"/>
    <cellStyle name="Note 3 6 2 2 3 2" xfId="4437"/>
    <cellStyle name="Note 3 6 2 2 3 2 2" xfId="10327"/>
    <cellStyle name="Note 3 6 2 2 3 2 2 2" xfId="22266"/>
    <cellStyle name="Note 3 6 2 2 3 2 2 3" xfId="31319"/>
    <cellStyle name="Note 3 6 2 2 3 2 2 4" xfId="35217"/>
    <cellStyle name="Note 3 6 2 2 3 2 3" xfId="16376"/>
    <cellStyle name="Note 3 6 2 2 3 2 4" xfId="26739"/>
    <cellStyle name="Note 3 6 2 2 3 2 5" xfId="12134"/>
    <cellStyle name="Note 3 6 2 2 3 3" xfId="5542"/>
    <cellStyle name="Note 3 6 2 2 3 3 2" xfId="11432"/>
    <cellStyle name="Note 3 6 2 2 3 3 2 2" xfId="23371"/>
    <cellStyle name="Note 3 6 2 2 3 3 2 3" xfId="32423"/>
    <cellStyle name="Note 3 6 2 2 3 3 2 4" xfId="36321"/>
    <cellStyle name="Note 3 6 2 2 3 3 3" xfId="17481"/>
    <cellStyle name="Note 3 6 2 2 3 3 4" xfId="27843"/>
    <cellStyle name="Note 3 6 2 2 3 3 5" xfId="24258"/>
    <cellStyle name="Note 3 6 2 2 3 4" xfId="7851"/>
    <cellStyle name="Note 3 6 2 2 3 4 2" xfId="19790"/>
    <cellStyle name="Note 3 6 2 2 3 4 3" xfId="29497"/>
    <cellStyle name="Note 3 6 2 2 3 4 4" xfId="34041"/>
    <cellStyle name="Note 3 6 2 2 3 5" xfId="13900"/>
    <cellStyle name="Note 3 6 2 2 3 6" xfId="24919"/>
    <cellStyle name="Note 3 6 2 2 3 7" xfId="25593"/>
    <cellStyle name="Note 3 6 2 2 4" xfId="2064"/>
    <cellStyle name="Note 3 6 2 2 4 2" xfId="4540"/>
    <cellStyle name="Note 3 6 2 2 4 2 2" xfId="10430"/>
    <cellStyle name="Note 3 6 2 2 4 2 2 2" xfId="22369"/>
    <cellStyle name="Note 3 6 2 2 4 2 2 3" xfId="31421"/>
    <cellStyle name="Note 3 6 2 2 4 2 2 4" xfId="35319"/>
    <cellStyle name="Note 3 6 2 2 4 2 3" xfId="16479"/>
    <cellStyle name="Note 3 6 2 2 4 2 4" xfId="26841"/>
    <cellStyle name="Note 3 6 2 2 4 2 5" xfId="30590"/>
    <cellStyle name="Note 3 6 2 2 4 3" xfId="5644"/>
    <cellStyle name="Note 3 6 2 2 4 3 2" xfId="11534"/>
    <cellStyle name="Note 3 6 2 2 4 3 2 2" xfId="23473"/>
    <cellStyle name="Note 3 6 2 2 4 3 2 3" xfId="32525"/>
    <cellStyle name="Note 3 6 2 2 4 3 2 4" xfId="36423"/>
    <cellStyle name="Note 3 6 2 2 4 3 3" xfId="17583"/>
    <cellStyle name="Note 3 6 2 2 4 3 4" xfId="27945"/>
    <cellStyle name="Note 3 6 2 2 4 3 5" xfId="33135"/>
    <cellStyle name="Note 3 6 2 2 4 4" xfId="7954"/>
    <cellStyle name="Note 3 6 2 2 4 4 2" xfId="19893"/>
    <cellStyle name="Note 3 6 2 2 4 4 3" xfId="29599"/>
    <cellStyle name="Note 3 6 2 2 4 4 4" xfId="34143"/>
    <cellStyle name="Note 3 6 2 2 4 5" xfId="14003"/>
    <cellStyle name="Note 3 6 2 2 4 6" xfId="25021"/>
    <cellStyle name="Note 3 6 2 2 4 7" xfId="30926"/>
    <cellStyle name="Note 3 6 2 2 5" xfId="2022"/>
    <cellStyle name="Note 3 6 2 2 5 2" xfId="4498"/>
    <cellStyle name="Note 3 6 2 2 5 2 2" xfId="10388"/>
    <cellStyle name="Note 3 6 2 2 5 2 2 2" xfId="22327"/>
    <cellStyle name="Note 3 6 2 2 5 2 2 3" xfId="31380"/>
    <cellStyle name="Note 3 6 2 2 5 2 2 4" xfId="35278"/>
    <cellStyle name="Note 3 6 2 2 5 2 3" xfId="16437"/>
    <cellStyle name="Note 3 6 2 2 5 2 4" xfId="26800"/>
    <cellStyle name="Note 3 6 2 2 5 2 5" xfId="26205"/>
    <cellStyle name="Note 3 6 2 2 5 3" xfId="5603"/>
    <cellStyle name="Note 3 6 2 2 5 3 2" xfId="11493"/>
    <cellStyle name="Note 3 6 2 2 5 3 2 2" xfId="23432"/>
    <cellStyle name="Note 3 6 2 2 5 3 2 3" xfId="32484"/>
    <cellStyle name="Note 3 6 2 2 5 3 2 4" xfId="36382"/>
    <cellStyle name="Note 3 6 2 2 5 3 3" xfId="17542"/>
    <cellStyle name="Note 3 6 2 2 5 3 4" xfId="27904"/>
    <cellStyle name="Note 3 6 2 2 5 3 5" xfId="33094"/>
    <cellStyle name="Note 3 6 2 2 5 4" xfId="7912"/>
    <cellStyle name="Note 3 6 2 2 5 4 2" xfId="19851"/>
    <cellStyle name="Note 3 6 2 2 5 4 3" xfId="29558"/>
    <cellStyle name="Note 3 6 2 2 5 4 4" xfId="34102"/>
    <cellStyle name="Note 3 6 2 2 5 5" xfId="13961"/>
    <cellStyle name="Note 3 6 2 2 5 6" xfId="24980"/>
    <cellStyle name="Note 3 6 2 2 5 7" xfId="28545"/>
    <cellStyle name="Note 3 6 2 2 6" xfId="3198"/>
    <cellStyle name="Note 3 6 2 2 6 2" xfId="9088"/>
    <cellStyle name="Note 3 6 2 2 6 2 2" xfId="21027"/>
    <cellStyle name="Note 3 6 2 2 6 2 3" xfId="30488"/>
    <cellStyle name="Note 3 6 2 2 6 2 4" xfId="34810"/>
    <cellStyle name="Note 3 6 2 2 6 3" xfId="15137"/>
    <cellStyle name="Note 3 6 2 2 6 4" xfId="25908"/>
    <cellStyle name="Note 3 6 2 2 6 5" xfId="25976"/>
    <cellStyle name="Note 3 6 2 2 7" xfId="5135"/>
    <cellStyle name="Note 3 6 2 2 7 2" xfId="11025"/>
    <cellStyle name="Note 3 6 2 2 7 2 2" xfId="22964"/>
    <cellStyle name="Note 3 6 2 2 7 2 3" xfId="32016"/>
    <cellStyle name="Note 3 6 2 2 7 2 4" xfId="35914"/>
    <cellStyle name="Note 3 6 2 2 7 3" xfId="17074"/>
    <cellStyle name="Note 3 6 2 2 7 4" xfId="27436"/>
    <cellStyle name="Note 3 6 2 2 7 5" xfId="25725"/>
    <cellStyle name="Note 3 6 2 2 8" xfId="6780"/>
    <cellStyle name="Note 3 6 2 2 8 2" xfId="18719"/>
    <cellStyle name="Note 3 6 2 2 8 3" xfId="28837"/>
    <cellStyle name="Note 3 6 2 2 8 4" xfId="33802"/>
    <cellStyle name="Note 3 6 2 2 9" xfId="12661"/>
    <cellStyle name="Note 3 6 2 3" xfId="1761"/>
    <cellStyle name="Note 3 6 2 3 2" xfId="2362"/>
    <cellStyle name="Note 3 6 2 3 2 2" xfId="4838"/>
    <cellStyle name="Note 3 6 2 3 2 2 2" xfId="10728"/>
    <cellStyle name="Note 3 6 2 3 2 2 2 2" xfId="22667"/>
    <cellStyle name="Note 3 6 2 3 2 2 2 3" xfId="31719"/>
    <cellStyle name="Note 3 6 2 3 2 2 2 4" xfId="35617"/>
    <cellStyle name="Note 3 6 2 3 2 2 3" xfId="16777"/>
    <cellStyle name="Note 3 6 2 3 2 2 4" xfId="27139"/>
    <cellStyle name="Note 3 6 2 3 2 2 5" xfId="26160"/>
    <cellStyle name="Note 3 6 2 3 2 3" xfId="5942"/>
    <cellStyle name="Note 3 6 2 3 2 3 2" xfId="11832"/>
    <cellStyle name="Note 3 6 2 3 2 3 2 2" xfId="23771"/>
    <cellStyle name="Note 3 6 2 3 2 3 2 3" xfId="32823"/>
    <cellStyle name="Note 3 6 2 3 2 3 2 4" xfId="36721"/>
    <cellStyle name="Note 3 6 2 3 2 3 3" xfId="17881"/>
    <cellStyle name="Note 3 6 2 3 2 3 4" xfId="28243"/>
    <cellStyle name="Note 3 6 2 3 2 3 5" xfId="33433"/>
    <cellStyle name="Note 3 6 2 3 2 4" xfId="8252"/>
    <cellStyle name="Note 3 6 2 3 2 4 2" xfId="20191"/>
    <cellStyle name="Note 3 6 2 3 2 4 3" xfId="29897"/>
    <cellStyle name="Note 3 6 2 3 2 4 4" xfId="34441"/>
    <cellStyle name="Note 3 6 2 3 2 5" xfId="14301"/>
    <cellStyle name="Note 3 6 2 3 2 6" xfId="25319"/>
    <cellStyle name="Note 3 6 2 3 2 7" xfId="25988"/>
    <cellStyle name="Note 3 6 2 3 3" xfId="2609"/>
    <cellStyle name="Note 3 6 2 3 3 2" xfId="5085"/>
    <cellStyle name="Note 3 6 2 3 3 2 2" xfId="10975"/>
    <cellStyle name="Note 3 6 2 3 3 2 2 2" xfId="22914"/>
    <cellStyle name="Note 3 6 2 3 3 2 2 3" xfId="31966"/>
    <cellStyle name="Note 3 6 2 3 3 2 2 4" xfId="35864"/>
    <cellStyle name="Note 3 6 2 3 3 2 3" xfId="17024"/>
    <cellStyle name="Note 3 6 2 3 3 2 4" xfId="27386"/>
    <cellStyle name="Note 3 6 2 3 3 2 5" xfId="28661"/>
    <cellStyle name="Note 3 6 2 3 3 3" xfId="6189"/>
    <cellStyle name="Note 3 6 2 3 3 3 2" xfId="12079"/>
    <cellStyle name="Note 3 6 2 3 3 3 2 2" xfId="24018"/>
    <cellStyle name="Note 3 6 2 3 3 3 2 3" xfId="33070"/>
    <cellStyle name="Note 3 6 2 3 3 3 2 4" xfId="36968"/>
    <cellStyle name="Note 3 6 2 3 3 3 3" xfId="18128"/>
    <cellStyle name="Note 3 6 2 3 3 3 4" xfId="28490"/>
    <cellStyle name="Note 3 6 2 3 3 3 5" xfId="33680"/>
    <cellStyle name="Note 3 6 2 3 3 4" xfId="8499"/>
    <cellStyle name="Note 3 6 2 3 3 4 2" xfId="20438"/>
    <cellStyle name="Note 3 6 2 3 3 4 3" xfId="30144"/>
    <cellStyle name="Note 3 6 2 3 3 4 4" xfId="34688"/>
    <cellStyle name="Note 3 6 2 3 3 5" xfId="14548"/>
    <cellStyle name="Note 3 6 2 3 3 6" xfId="25566"/>
    <cellStyle name="Note 3 6 2 3 3 7" xfId="29203"/>
    <cellStyle name="Note 3 6 2 3 4" xfId="4237"/>
    <cellStyle name="Note 3 6 2 3 4 2" xfId="10127"/>
    <cellStyle name="Note 3 6 2 3 4 2 2" xfId="22066"/>
    <cellStyle name="Note 3 6 2 3 4 2 3" xfId="31126"/>
    <cellStyle name="Note 3 6 2 3 4 2 4" xfId="35024"/>
    <cellStyle name="Note 3 6 2 3 4 3" xfId="16176"/>
    <cellStyle name="Note 3 6 2 3 4 4" xfId="26546"/>
    <cellStyle name="Note 3 6 2 3 4 5" xfId="30809"/>
    <cellStyle name="Note 3 6 2 3 5" xfId="5349"/>
    <cellStyle name="Note 3 6 2 3 5 2" xfId="11239"/>
    <cellStyle name="Note 3 6 2 3 5 2 2" xfId="23178"/>
    <cellStyle name="Note 3 6 2 3 5 2 3" xfId="32230"/>
    <cellStyle name="Note 3 6 2 3 5 2 4" xfId="36128"/>
    <cellStyle name="Note 3 6 2 3 5 3" xfId="17288"/>
    <cellStyle name="Note 3 6 2 3 5 4" xfId="27650"/>
    <cellStyle name="Note 3 6 2 3 5 5" xfId="30677"/>
    <cellStyle name="Note 3 6 2 3 6" xfId="13700"/>
    <cellStyle name="Note 3 6 2 4" xfId="2178"/>
    <cellStyle name="Note 3 6 2 4 2" xfId="4654"/>
    <cellStyle name="Note 3 6 2 4 2 2" xfId="10544"/>
    <cellStyle name="Note 3 6 2 4 2 2 2" xfId="22483"/>
    <cellStyle name="Note 3 6 2 4 2 2 3" xfId="31535"/>
    <cellStyle name="Note 3 6 2 4 2 2 4" xfId="35433"/>
    <cellStyle name="Note 3 6 2 4 2 3" xfId="16593"/>
    <cellStyle name="Note 3 6 2 4 2 4" xfId="26955"/>
    <cellStyle name="Note 3 6 2 4 2 5" xfId="26186"/>
    <cellStyle name="Note 3 6 2 4 3" xfId="5758"/>
    <cellStyle name="Note 3 6 2 4 3 2" xfId="11648"/>
    <cellStyle name="Note 3 6 2 4 3 2 2" xfId="23587"/>
    <cellStyle name="Note 3 6 2 4 3 2 3" xfId="32639"/>
    <cellStyle name="Note 3 6 2 4 3 2 4" xfId="36537"/>
    <cellStyle name="Note 3 6 2 4 3 3" xfId="17697"/>
    <cellStyle name="Note 3 6 2 4 3 4" xfId="28059"/>
    <cellStyle name="Note 3 6 2 4 3 5" xfId="33249"/>
    <cellStyle name="Note 3 6 2 4 4" xfId="8068"/>
    <cellStyle name="Note 3 6 2 4 4 2" xfId="20007"/>
    <cellStyle name="Note 3 6 2 4 4 3" xfId="29713"/>
    <cellStyle name="Note 3 6 2 4 4 4" xfId="34257"/>
    <cellStyle name="Note 3 6 2 4 5" xfId="14117"/>
    <cellStyle name="Note 3 6 2 4 6" xfId="25135"/>
    <cellStyle name="Note 3 6 2 4 7" xfId="24124"/>
    <cellStyle name="Note 3 6 2 5" xfId="2405"/>
    <cellStyle name="Note 3 6 2 5 2" xfId="4881"/>
    <cellStyle name="Note 3 6 2 5 2 2" xfId="10771"/>
    <cellStyle name="Note 3 6 2 5 2 2 2" xfId="22710"/>
    <cellStyle name="Note 3 6 2 5 2 2 3" xfId="31762"/>
    <cellStyle name="Note 3 6 2 5 2 2 4" xfId="35660"/>
    <cellStyle name="Note 3 6 2 5 2 3" xfId="16820"/>
    <cellStyle name="Note 3 6 2 5 2 4" xfId="27182"/>
    <cellStyle name="Note 3 6 2 5 2 5" xfId="30323"/>
    <cellStyle name="Note 3 6 2 5 3" xfId="5985"/>
    <cellStyle name="Note 3 6 2 5 3 2" xfId="11875"/>
    <cellStyle name="Note 3 6 2 5 3 2 2" xfId="23814"/>
    <cellStyle name="Note 3 6 2 5 3 2 3" xfId="32866"/>
    <cellStyle name="Note 3 6 2 5 3 2 4" xfId="36764"/>
    <cellStyle name="Note 3 6 2 5 3 3" xfId="17924"/>
    <cellStyle name="Note 3 6 2 5 3 4" xfId="28286"/>
    <cellStyle name="Note 3 6 2 5 3 5" xfId="33476"/>
    <cellStyle name="Note 3 6 2 5 4" xfId="8295"/>
    <cellStyle name="Note 3 6 2 5 4 2" xfId="20234"/>
    <cellStyle name="Note 3 6 2 5 4 3" xfId="29940"/>
    <cellStyle name="Note 3 6 2 5 4 4" xfId="34484"/>
    <cellStyle name="Note 3 6 2 5 5" xfId="14344"/>
    <cellStyle name="Note 3 6 2 5 6" xfId="25362"/>
    <cellStyle name="Note 3 6 2 5 7" xfId="28893"/>
    <cellStyle name="Note 3 6 2 6" xfId="1829"/>
    <cellStyle name="Note 3 6 2 6 2" xfId="4305"/>
    <cellStyle name="Note 3 6 2 6 2 2" xfId="10195"/>
    <cellStyle name="Note 3 6 2 6 2 2 2" xfId="22134"/>
    <cellStyle name="Note 3 6 2 6 2 2 3" xfId="31187"/>
    <cellStyle name="Note 3 6 2 6 2 2 4" xfId="35085"/>
    <cellStyle name="Note 3 6 2 6 2 3" xfId="16244"/>
    <cellStyle name="Note 3 6 2 6 2 4" xfId="26607"/>
    <cellStyle name="Note 3 6 2 6 2 5" xfId="26229"/>
    <cellStyle name="Note 3 6 2 6 3" xfId="5410"/>
    <cellStyle name="Note 3 6 2 6 3 2" xfId="11300"/>
    <cellStyle name="Note 3 6 2 6 3 2 2" xfId="23239"/>
    <cellStyle name="Note 3 6 2 6 3 2 3" xfId="32291"/>
    <cellStyle name="Note 3 6 2 6 3 2 4" xfId="36189"/>
    <cellStyle name="Note 3 6 2 6 3 3" xfId="17349"/>
    <cellStyle name="Note 3 6 2 6 3 4" xfId="27711"/>
    <cellStyle name="Note 3 6 2 6 3 5" xfId="25974"/>
    <cellStyle name="Note 3 6 2 6 4" xfId="7719"/>
    <cellStyle name="Note 3 6 2 6 4 2" xfId="19658"/>
    <cellStyle name="Note 3 6 2 6 4 3" xfId="29365"/>
    <cellStyle name="Note 3 6 2 6 4 4" xfId="33909"/>
    <cellStyle name="Note 3 6 2 6 5" xfId="13768"/>
    <cellStyle name="Note 3 6 2 6 6" xfId="24787"/>
    <cellStyle name="Note 3 6 2 6 7" xfId="24387"/>
    <cellStyle name="Note 3 6 2 7" xfId="2792"/>
    <cellStyle name="Note 3 6 2 7 2" xfId="8682"/>
    <cellStyle name="Note 3 6 2 7 2 2" xfId="20621"/>
    <cellStyle name="Note 3 6 2 7 2 3" xfId="30248"/>
    <cellStyle name="Note 3 6 2 7 2 4" xfId="34731"/>
    <cellStyle name="Note 3 6 2 7 3" xfId="14731"/>
    <cellStyle name="Note 3 6 2 7 4" xfId="25668"/>
    <cellStyle name="Note 3 6 2 7 5" xfId="24375"/>
    <cellStyle name="Note 3 6 2 8" xfId="6374"/>
    <cellStyle name="Note 3 6 2 8 2" xfId="18313"/>
    <cellStyle name="Note 3 6 2 8 3" xfId="28594"/>
    <cellStyle name="Note 3 6 2 8 4" xfId="33723"/>
    <cellStyle name="Note 3 6 3" xfId="304"/>
    <cellStyle name="Note 3 6 3 2" xfId="780"/>
    <cellStyle name="Note 3 6 3 2 10" xfId="24289"/>
    <cellStyle name="Note 3 6 3 2 11" xfId="29306"/>
    <cellStyle name="Note 3 6 3 2 2" xfId="1764"/>
    <cellStyle name="Note 3 6 3 2 2 2" xfId="2365"/>
    <cellStyle name="Note 3 6 3 2 2 2 2" xfId="4841"/>
    <cellStyle name="Note 3 6 3 2 2 2 2 2" xfId="10731"/>
    <cellStyle name="Note 3 6 3 2 2 2 2 2 2" xfId="22670"/>
    <cellStyle name="Note 3 6 3 2 2 2 2 2 3" xfId="31722"/>
    <cellStyle name="Note 3 6 3 2 2 2 2 2 4" xfId="35620"/>
    <cellStyle name="Note 3 6 3 2 2 2 2 3" xfId="16780"/>
    <cellStyle name="Note 3 6 3 2 2 2 2 4" xfId="27142"/>
    <cellStyle name="Note 3 6 3 2 2 2 2 5" xfId="30468"/>
    <cellStyle name="Note 3 6 3 2 2 2 3" xfId="5945"/>
    <cellStyle name="Note 3 6 3 2 2 2 3 2" xfId="11835"/>
    <cellStyle name="Note 3 6 3 2 2 2 3 2 2" xfId="23774"/>
    <cellStyle name="Note 3 6 3 2 2 2 3 2 3" xfId="32826"/>
    <cellStyle name="Note 3 6 3 2 2 2 3 2 4" xfId="36724"/>
    <cellStyle name="Note 3 6 3 2 2 2 3 3" xfId="17884"/>
    <cellStyle name="Note 3 6 3 2 2 2 3 4" xfId="28246"/>
    <cellStyle name="Note 3 6 3 2 2 2 3 5" xfId="33436"/>
    <cellStyle name="Note 3 6 3 2 2 2 4" xfId="8255"/>
    <cellStyle name="Note 3 6 3 2 2 2 4 2" xfId="20194"/>
    <cellStyle name="Note 3 6 3 2 2 2 4 3" xfId="29900"/>
    <cellStyle name="Note 3 6 3 2 2 2 4 4" xfId="34444"/>
    <cellStyle name="Note 3 6 3 2 2 2 5" xfId="14304"/>
    <cellStyle name="Note 3 6 3 2 2 2 6" xfId="25322"/>
    <cellStyle name="Note 3 6 3 2 2 2 7" xfId="26311"/>
    <cellStyle name="Note 3 6 3 2 2 3" xfId="2612"/>
    <cellStyle name="Note 3 6 3 2 2 3 2" xfId="5088"/>
    <cellStyle name="Note 3 6 3 2 2 3 2 2" xfId="10978"/>
    <cellStyle name="Note 3 6 3 2 2 3 2 2 2" xfId="22917"/>
    <cellStyle name="Note 3 6 3 2 2 3 2 2 3" xfId="31969"/>
    <cellStyle name="Note 3 6 3 2 2 3 2 2 4" xfId="35867"/>
    <cellStyle name="Note 3 6 3 2 2 3 2 3" xfId="17027"/>
    <cellStyle name="Note 3 6 3 2 2 3 2 4" xfId="27389"/>
    <cellStyle name="Note 3 6 3 2 2 3 2 5" xfId="29059"/>
    <cellStyle name="Note 3 6 3 2 2 3 3" xfId="6192"/>
    <cellStyle name="Note 3 6 3 2 2 3 3 2" xfId="12082"/>
    <cellStyle name="Note 3 6 3 2 2 3 3 2 2" xfId="24021"/>
    <cellStyle name="Note 3 6 3 2 2 3 3 2 3" xfId="33073"/>
    <cellStyle name="Note 3 6 3 2 2 3 3 2 4" xfId="36971"/>
    <cellStyle name="Note 3 6 3 2 2 3 3 3" xfId="18131"/>
    <cellStyle name="Note 3 6 3 2 2 3 3 4" xfId="28493"/>
    <cellStyle name="Note 3 6 3 2 2 3 3 5" xfId="33683"/>
    <cellStyle name="Note 3 6 3 2 2 3 4" xfId="8502"/>
    <cellStyle name="Note 3 6 3 2 2 3 4 2" xfId="20441"/>
    <cellStyle name="Note 3 6 3 2 2 3 4 3" xfId="30147"/>
    <cellStyle name="Note 3 6 3 2 2 3 4 4" xfId="34691"/>
    <cellStyle name="Note 3 6 3 2 2 3 5" xfId="14551"/>
    <cellStyle name="Note 3 6 3 2 2 3 6" xfId="25569"/>
    <cellStyle name="Note 3 6 3 2 2 3 7" xfId="24624"/>
    <cellStyle name="Note 3 6 3 2 2 4" xfId="4240"/>
    <cellStyle name="Note 3 6 3 2 2 4 2" xfId="10130"/>
    <cellStyle name="Note 3 6 3 2 2 4 2 2" xfId="22069"/>
    <cellStyle name="Note 3 6 3 2 2 4 2 3" xfId="31129"/>
    <cellStyle name="Note 3 6 3 2 2 4 2 4" xfId="35027"/>
    <cellStyle name="Note 3 6 3 2 2 4 3" xfId="16179"/>
    <cellStyle name="Note 3 6 3 2 2 4 4" xfId="26549"/>
    <cellStyle name="Note 3 6 3 2 2 4 5" xfId="28788"/>
    <cellStyle name="Note 3 6 3 2 2 5" xfId="5352"/>
    <cellStyle name="Note 3 6 3 2 2 5 2" xfId="11242"/>
    <cellStyle name="Note 3 6 3 2 2 5 2 2" xfId="23181"/>
    <cellStyle name="Note 3 6 3 2 2 5 2 3" xfId="32233"/>
    <cellStyle name="Note 3 6 3 2 2 5 2 4" xfId="36131"/>
    <cellStyle name="Note 3 6 3 2 2 5 3" xfId="17291"/>
    <cellStyle name="Note 3 6 3 2 2 5 4" xfId="27653"/>
    <cellStyle name="Note 3 6 3 2 2 5 5" xfId="24346"/>
    <cellStyle name="Note 3 6 3 2 2 6" xfId="13703"/>
    <cellStyle name="Note 3 6 3 2 3" xfId="1996"/>
    <cellStyle name="Note 3 6 3 2 3 2" xfId="4472"/>
    <cellStyle name="Note 3 6 3 2 3 2 2" xfId="10362"/>
    <cellStyle name="Note 3 6 3 2 3 2 2 2" xfId="22301"/>
    <cellStyle name="Note 3 6 3 2 3 2 2 3" xfId="31354"/>
    <cellStyle name="Note 3 6 3 2 3 2 2 4" xfId="35252"/>
    <cellStyle name="Note 3 6 3 2 3 2 3" xfId="16411"/>
    <cellStyle name="Note 3 6 3 2 3 2 4" xfId="26774"/>
    <cellStyle name="Note 3 6 3 2 3 2 5" xfId="29135"/>
    <cellStyle name="Note 3 6 3 2 3 3" xfId="5577"/>
    <cellStyle name="Note 3 6 3 2 3 3 2" xfId="11467"/>
    <cellStyle name="Note 3 6 3 2 3 3 2 2" xfId="23406"/>
    <cellStyle name="Note 3 6 3 2 3 3 2 3" xfId="32458"/>
    <cellStyle name="Note 3 6 3 2 3 3 2 4" xfId="36356"/>
    <cellStyle name="Note 3 6 3 2 3 3 3" xfId="17516"/>
    <cellStyle name="Note 3 6 3 2 3 3 4" xfId="27878"/>
    <cellStyle name="Note 3 6 3 2 3 3 5" xfId="30647"/>
    <cellStyle name="Note 3 6 3 2 3 4" xfId="7886"/>
    <cellStyle name="Note 3 6 3 2 3 4 2" xfId="19825"/>
    <cellStyle name="Note 3 6 3 2 3 4 3" xfId="29532"/>
    <cellStyle name="Note 3 6 3 2 3 4 4" xfId="34076"/>
    <cellStyle name="Note 3 6 3 2 3 5" xfId="13935"/>
    <cellStyle name="Note 3 6 3 2 3 6" xfId="24954"/>
    <cellStyle name="Note 3 6 3 2 3 7" xfId="24698"/>
    <cellStyle name="Note 3 6 3 2 4" xfId="1783"/>
    <cellStyle name="Note 3 6 3 2 4 2" xfId="4259"/>
    <cellStyle name="Note 3 6 3 2 4 2 2" xfId="10149"/>
    <cellStyle name="Note 3 6 3 2 4 2 2 2" xfId="22088"/>
    <cellStyle name="Note 3 6 3 2 4 2 2 3" xfId="31141"/>
    <cellStyle name="Note 3 6 3 2 4 2 2 4" xfId="35039"/>
    <cellStyle name="Note 3 6 3 2 4 2 3" xfId="16198"/>
    <cellStyle name="Note 3 6 3 2 4 2 4" xfId="26561"/>
    <cellStyle name="Note 3 6 3 2 4 2 5" xfId="30812"/>
    <cellStyle name="Note 3 6 3 2 4 3" xfId="5364"/>
    <cellStyle name="Note 3 6 3 2 4 3 2" xfId="11254"/>
    <cellStyle name="Note 3 6 3 2 4 3 2 2" xfId="23193"/>
    <cellStyle name="Note 3 6 3 2 4 3 2 3" xfId="32245"/>
    <cellStyle name="Note 3 6 3 2 4 3 2 4" xfId="36143"/>
    <cellStyle name="Note 3 6 3 2 4 3 3" xfId="17303"/>
    <cellStyle name="Note 3 6 3 2 4 3 4" xfId="27665"/>
    <cellStyle name="Note 3 6 3 2 4 3 5" xfId="29026"/>
    <cellStyle name="Note 3 6 3 2 4 4" xfId="7673"/>
    <cellStyle name="Note 3 6 3 2 4 4 2" xfId="19612"/>
    <cellStyle name="Note 3 6 3 2 4 4 3" xfId="29319"/>
    <cellStyle name="Note 3 6 3 2 4 4 4" xfId="33863"/>
    <cellStyle name="Note 3 6 3 2 4 5" xfId="13722"/>
    <cellStyle name="Note 3 6 3 2 4 6" xfId="24741"/>
    <cellStyle name="Note 3 6 3 2 4 7" xfId="24059"/>
    <cellStyle name="Note 3 6 3 2 5" xfId="2084"/>
    <cellStyle name="Note 3 6 3 2 5 2" xfId="4560"/>
    <cellStyle name="Note 3 6 3 2 5 2 2" xfId="10450"/>
    <cellStyle name="Note 3 6 3 2 5 2 2 2" xfId="22389"/>
    <cellStyle name="Note 3 6 3 2 5 2 2 3" xfId="31441"/>
    <cellStyle name="Note 3 6 3 2 5 2 2 4" xfId="35339"/>
    <cellStyle name="Note 3 6 3 2 5 2 3" xfId="16499"/>
    <cellStyle name="Note 3 6 3 2 5 2 4" xfId="26861"/>
    <cellStyle name="Note 3 6 3 2 5 2 5" xfId="30775"/>
    <cellStyle name="Note 3 6 3 2 5 3" xfId="5664"/>
    <cellStyle name="Note 3 6 3 2 5 3 2" xfId="11554"/>
    <cellStyle name="Note 3 6 3 2 5 3 2 2" xfId="23493"/>
    <cellStyle name="Note 3 6 3 2 5 3 2 3" xfId="32545"/>
    <cellStyle name="Note 3 6 3 2 5 3 2 4" xfId="36443"/>
    <cellStyle name="Note 3 6 3 2 5 3 3" xfId="17603"/>
    <cellStyle name="Note 3 6 3 2 5 3 4" xfId="27965"/>
    <cellStyle name="Note 3 6 3 2 5 3 5" xfId="33155"/>
    <cellStyle name="Note 3 6 3 2 5 4" xfId="7974"/>
    <cellStyle name="Note 3 6 3 2 5 4 2" xfId="19913"/>
    <cellStyle name="Note 3 6 3 2 5 4 3" xfId="29619"/>
    <cellStyle name="Note 3 6 3 2 5 4 4" xfId="34163"/>
    <cellStyle name="Note 3 6 3 2 5 5" xfId="14023"/>
    <cellStyle name="Note 3 6 3 2 5 6" xfId="25041"/>
    <cellStyle name="Note 3 6 3 2 5 7" xfId="25723"/>
    <cellStyle name="Note 3 6 3 2 6" xfId="3257"/>
    <cellStyle name="Note 3 6 3 2 6 2" xfId="9147"/>
    <cellStyle name="Note 3 6 3 2 6 2 2" xfId="21086"/>
    <cellStyle name="Note 3 6 3 2 6 2 3" xfId="30521"/>
    <cellStyle name="Note 3 6 3 2 6 2 4" xfId="34834"/>
    <cellStyle name="Note 3 6 3 2 6 3" xfId="15196"/>
    <cellStyle name="Note 3 6 3 2 6 4" xfId="25941"/>
    <cellStyle name="Note 3 6 3 2 6 5" xfId="30835"/>
    <cellStyle name="Note 3 6 3 2 7" xfId="5159"/>
    <cellStyle name="Note 3 6 3 2 7 2" xfId="11049"/>
    <cellStyle name="Note 3 6 3 2 7 2 2" xfId="22988"/>
    <cellStyle name="Note 3 6 3 2 7 2 3" xfId="32040"/>
    <cellStyle name="Note 3 6 3 2 7 2 4" xfId="35938"/>
    <cellStyle name="Note 3 6 3 2 7 3" xfId="17098"/>
    <cellStyle name="Note 3 6 3 2 7 4" xfId="27460"/>
    <cellStyle name="Note 3 6 3 2 7 5" xfId="29052"/>
    <cellStyle name="Note 3 6 3 2 8" xfId="6839"/>
    <cellStyle name="Note 3 6 3 2 8 2" xfId="18778"/>
    <cellStyle name="Note 3 6 3 2 8 3" xfId="28870"/>
    <cellStyle name="Note 3 6 3 2 8 4" xfId="33826"/>
    <cellStyle name="Note 3 6 3 2 9" xfId="12720"/>
    <cellStyle name="Note 3 6 3 3" xfId="1763"/>
    <cellStyle name="Note 3 6 3 3 2" xfId="2364"/>
    <cellStyle name="Note 3 6 3 3 2 2" xfId="4840"/>
    <cellStyle name="Note 3 6 3 3 2 2 2" xfId="10730"/>
    <cellStyle name="Note 3 6 3 3 2 2 2 2" xfId="22669"/>
    <cellStyle name="Note 3 6 3 3 2 2 2 3" xfId="31721"/>
    <cellStyle name="Note 3 6 3 3 2 2 2 4" xfId="35619"/>
    <cellStyle name="Note 3 6 3 3 2 2 3" xfId="16779"/>
    <cellStyle name="Note 3 6 3 3 2 2 4" xfId="27141"/>
    <cellStyle name="Note 3 6 3 3 2 2 5" xfId="28817"/>
    <cellStyle name="Note 3 6 3 3 2 3" xfId="5944"/>
    <cellStyle name="Note 3 6 3 3 2 3 2" xfId="11834"/>
    <cellStyle name="Note 3 6 3 3 2 3 2 2" xfId="23773"/>
    <cellStyle name="Note 3 6 3 3 2 3 2 3" xfId="32825"/>
    <cellStyle name="Note 3 6 3 3 2 3 2 4" xfId="36723"/>
    <cellStyle name="Note 3 6 3 3 2 3 3" xfId="17883"/>
    <cellStyle name="Note 3 6 3 3 2 3 4" xfId="28245"/>
    <cellStyle name="Note 3 6 3 3 2 3 5" xfId="33435"/>
    <cellStyle name="Note 3 6 3 3 2 4" xfId="8254"/>
    <cellStyle name="Note 3 6 3 3 2 4 2" xfId="20193"/>
    <cellStyle name="Note 3 6 3 3 2 4 3" xfId="29899"/>
    <cellStyle name="Note 3 6 3 3 2 4 4" xfId="34443"/>
    <cellStyle name="Note 3 6 3 3 2 5" xfId="14303"/>
    <cellStyle name="Note 3 6 3 3 2 6" xfId="25321"/>
    <cellStyle name="Note 3 6 3 3 2 7" xfId="30889"/>
    <cellStyle name="Note 3 6 3 3 3" xfId="2611"/>
    <cellStyle name="Note 3 6 3 3 3 2" xfId="5087"/>
    <cellStyle name="Note 3 6 3 3 3 2 2" xfId="10977"/>
    <cellStyle name="Note 3 6 3 3 3 2 2 2" xfId="22916"/>
    <cellStyle name="Note 3 6 3 3 3 2 2 3" xfId="31968"/>
    <cellStyle name="Note 3 6 3 3 3 2 2 4" xfId="35866"/>
    <cellStyle name="Note 3 6 3 3 3 2 3" xfId="17026"/>
    <cellStyle name="Note 3 6 3 3 3 2 4" xfId="27388"/>
    <cellStyle name="Note 3 6 3 3 3 2 5" xfId="25734"/>
    <cellStyle name="Note 3 6 3 3 3 3" xfId="6191"/>
    <cellStyle name="Note 3 6 3 3 3 3 2" xfId="12081"/>
    <cellStyle name="Note 3 6 3 3 3 3 2 2" xfId="24020"/>
    <cellStyle name="Note 3 6 3 3 3 3 2 3" xfId="33072"/>
    <cellStyle name="Note 3 6 3 3 3 3 2 4" xfId="36970"/>
    <cellStyle name="Note 3 6 3 3 3 3 3" xfId="18130"/>
    <cellStyle name="Note 3 6 3 3 3 3 4" xfId="28492"/>
    <cellStyle name="Note 3 6 3 3 3 3 5" xfId="33682"/>
    <cellStyle name="Note 3 6 3 3 3 4" xfId="8501"/>
    <cellStyle name="Note 3 6 3 3 3 4 2" xfId="20440"/>
    <cellStyle name="Note 3 6 3 3 3 4 3" xfId="30146"/>
    <cellStyle name="Note 3 6 3 3 3 4 4" xfId="34690"/>
    <cellStyle name="Note 3 6 3 3 3 5" xfId="14550"/>
    <cellStyle name="Note 3 6 3 3 3 6" xfId="25568"/>
    <cellStyle name="Note 3 6 3 3 3 7" xfId="26278"/>
    <cellStyle name="Note 3 6 3 3 4" xfId="4239"/>
    <cellStyle name="Note 3 6 3 3 4 2" xfId="10129"/>
    <cellStyle name="Note 3 6 3 3 4 2 2" xfId="22068"/>
    <cellStyle name="Note 3 6 3 3 4 2 3" xfId="31128"/>
    <cellStyle name="Note 3 6 3 3 4 2 4" xfId="35026"/>
    <cellStyle name="Note 3 6 3 3 4 3" xfId="16178"/>
    <cellStyle name="Note 3 6 3 3 4 4" xfId="26548"/>
    <cellStyle name="Note 3 6 3 3 4 5" xfId="24579"/>
    <cellStyle name="Note 3 6 3 3 5" xfId="5351"/>
    <cellStyle name="Note 3 6 3 3 5 2" xfId="11241"/>
    <cellStyle name="Note 3 6 3 3 5 2 2" xfId="23180"/>
    <cellStyle name="Note 3 6 3 3 5 2 3" xfId="32232"/>
    <cellStyle name="Note 3 6 3 3 5 2 4" xfId="36130"/>
    <cellStyle name="Note 3 6 3 3 5 3" xfId="17290"/>
    <cellStyle name="Note 3 6 3 3 5 4" xfId="27652"/>
    <cellStyle name="Note 3 6 3 3 5 5" xfId="24447"/>
    <cellStyle name="Note 3 6 3 3 6" xfId="13702"/>
    <cellStyle name="Note 3 6 3 4" xfId="1822"/>
    <cellStyle name="Note 3 6 3 4 2" xfId="4298"/>
    <cellStyle name="Note 3 6 3 4 2 2" xfId="10188"/>
    <cellStyle name="Note 3 6 3 4 2 2 2" xfId="22127"/>
    <cellStyle name="Note 3 6 3 4 2 2 3" xfId="31180"/>
    <cellStyle name="Note 3 6 3 4 2 2 4" xfId="35078"/>
    <cellStyle name="Note 3 6 3 4 2 3" xfId="16237"/>
    <cellStyle name="Note 3 6 3 4 2 4" xfId="26600"/>
    <cellStyle name="Note 3 6 3 4 2 5" xfId="26228"/>
    <cellStyle name="Note 3 6 3 4 3" xfId="5403"/>
    <cellStyle name="Note 3 6 3 4 3 2" xfId="11293"/>
    <cellStyle name="Note 3 6 3 4 3 2 2" xfId="23232"/>
    <cellStyle name="Note 3 6 3 4 3 2 3" xfId="32284"/>
    <cellStyle name="Note 3 6 3 4 3 2 4" xfId="36182"/>
    <cellStyle name="Note 3 6 3 4 3 3" xfId="17342"/>
    <cellStyle name="Note 3 6 3 4 3 4" xfId="27704"/>
    <cellStyle name="Note 3 6 3 4 3 5" xfId="25733"/>
    <cellStyle name="Note 3 6 3 4 4" xfId="7712"/>
    <cellStyle name="Note 3 6 3 4 4 2" xfId="19651"/>
    <cellStyle name="Note 3 6 3 4 4 3" xfId="29358"/>
    <cellStyle name="Note 3 6 3 4 4 4" xfId="33902"/>
    <cellStyle name="Note 3 6 3 4 5" xfId="13761"/>
    <cellStyle name="Note 3 6 3 4 6" xfId="24780"/>
    <cellStyle name="Note 3 6 3 4 7" xfId="28967"/>
    <cellStyle name="Note 3 6 3 5" xfId="2181"/>
    <cellStyle name="Note 3 6 3 5 2" xfId="4657"/>
    <cellStyle name="Note 3 6 3 5 2 2" xfId="10547"/>
    <cellStyle name="Note 3 6 3 5 2 2 2" xfId="22486"/>
    <cellStyle name="Note 3 6 3 5 2 2 3" xfId="31538"/>
    <cellStyle name="Note 3 6 3 5 2 2 4" xfId="35436"/>
    <cellStyle name="Note 3 6 3 5 2 3" xfId="16596"/>
    <cellStyle name="Note 3 6 3 5 2 4" xfId="26958"/>
    <cellStyle name="Note 3 6 3 5 2 5" xfId="24145"/>
    <cellStyle name="Note 3 6 3 5 3" xfId="5761"/>
    <cellStyle name="Note 3 6 3 5 3 2" xfId="11651"/>
    <cellStyle name="Note 3 6 3 5 3 2 2" xfId="23590"/>
    <cellStyle name="Note 3 6 3 5 3 2 3" xfId="32642"/>
    <cellStyle name="Note 3 6 3 5 3 2 4" xfId="36540"/>
    <cellStyle name="Note 3 6 3 5 3 3" xfId="17700"/>
    <cellStyle name="Note 3 6 3 5 3 4" xfId="28062"/>
    <cellStyle name="Note 3 6 3 5 3 5" xfId="33252"/>
    <cellStyle name="Note 3 6 3 5 4" xfId="8071"/>
    <cellStyle name="Note 3 6 3 5 4 2" xfId="20010"/>
    <cellStyle name="Note 3 6 3 5 4 3" xfId="29716"/>
    <cellStyle name="Note 3 6 3 5 4 4" xfId="34260"/>
    <cellStyle name="Note 3 6 3 5 5" xfId="14120"/>
    <cellStyle name="Note 3 6 3 5 6" xfId="25138"/>
    <cellStyle name="Note 3 6 3 5 7" xfId="25764"/>
    <cellStyle name="Note 3 6 3 6" xfId="1844"/>
    <cellStyle name="Note 3 6 3 6 2" xfId="4320"/>
    <cellStyle name="Note 3 6 3 6 2 2" xfId="10210"/>
    <cellStyle name="Note 3 6 3 6 2 2 2" xfId="22149"/>
    <cellStyle name="Note 3 6 3 6 2 2 3" xfId="31202"/>
    <cellStyle name="Note 3 6 3 6 2 2 4" xfId="35100"/>
    <cellStyle name="Note 3 6 3 6 2 3" xfId="16259"/>
    <cellStyle name="Note 3 6 3 6 2 4" xfId="26622"/>
    <cellStyle name="Note 3 6 3 6 2 5" xfId="30804"/>
    <cellStyle name="Note 3 6 3 6 3" xfId="5425"/>
    <cellStyle name="Note 3 6 3 6 3 2" xfId="11315"/>
    <cellStyle name="Note 3 6 3 6 3 2 2" xfId="23254"/>
    <cellStyle name="Note 3 6 3 6 3 2 3" xfId="32306"/>
    <cellStyle name="Note 3 6 3 6 3 2 4" xfId="36204"/>
    <cellStyle name="Note 3 6 3 6 3 3" xfId="17364"/>
    <cellStyle name="Note 3 6 3 6 3 4" xfId="27726"/>
    <cellStyle name="Note 3 6 3 6 3 5" xfId="30481"/>
    <cellStyle name="Note 3 6 3 6 4" xfId="7734"/>
    <cellStyle name="Note 3 6 3 6 4 2" xfId="19673"/>
    <cellStyle name="Note 3 6 3 6 4 3" xfId="29380"/>
    <cellStyle name="Note 3 6 3 6 4 4" xfId="33924"/>
    <cellStyle name="Note 3 6 3 6 5" xfId="13783"/>
    <cellStyle name="Note 3 6 3 6 6" xfId="24802"/>
    <cellStyle name="Note 3 6 3 6 7" xfId="24720"/>
    <cellStyle name="Note 3 6 3 7" xfId="2851"/>
    <cellStyle name="Note 3 6 3 7 2" xfId="8741"/>
    <cellStyle name="Note 3 6 3 7 2 2" xfId="20680"/>
    <cellStyle name="Note 3 6 3 7 2 3" xfId="30281"/>
    <cellStyle name="Note 3 6 3 7 2 4" xfId="34755"/>
    <cellStyle name="Note 3 6 3 7 3" xfId="14790"/>
    <cellStyle name="Note 3 6 3 7 4" xfId="25701"/>
    <cellStyle name="Note 3 6 3 7 5" xfId="29196"/>
    <cellStyle name="Note 3 6 3 8" xfId="6433"/>
    <cellStyle name="Note 3 6 3 8 2" xfId="18372"/>
    <cellStyle name="Note 3 6 3 8 3" xfId="28627"/>
    <cellStyle name="Note 3 6 3 8 4" xfId="33747"/>
    <cellStyle name="Note 3 6 4" xfId="610"/>
    <cellStyle name="Note 3 6 4 10" xfId="24197"/>
    <cellStyle name="Note 3 6 4 11" xfId="24211"/>
    <cellStyle name="Note 3 6 4 2" xfId="1765"/>
    <cellStyle name="Note 3 6 4 2 2" xfId="2366"/>
    <cellStyle name="Note 3 6 4 2 2 2" xfId="4842"/>
    <cellStyle name="Note 3 6 4 2 2 2 2" xfId="10732"/>
    <cellStyle name="Note 3 6 4 2 2 2 2 2" xfId="22671"/>
    <cellStyle name="Note 3 6 4 2 2 2 2 3" xfId="31723"/>
    <cellStyle name="Note 3 6 4 2 2 2 2 4" xfId="35621"/>
    <cellStyle name="Note 3 6 4 2 2 2 3" xfId="16781"/>
    <cellStyle name="Note 3 6 4 2 2 2 4" xfId="27143"/>
    <cellStyle name="Note 3 6 4 2 2 2 5" xfId="25888"/>
    <cellStyle name="Note 3 6 4 2 2 3" xfId="5946"/>
    <cellStyle name="Note 3 6 4 2 2 3 2" xfId="11836"/>
    <cellStyle name="Note 3 6 4 2 2 3 2 2" xfId="23775"/>
    <cellStyle name="Note 3 6 4 2 2 3 2 3" xfId="32827"/>
    <cellStyle name="Note 3 6 4 2 2 3 2 4" xfId="36725"/>
    <cellStyle name="Note 3 6 4 2 2 3 3" xfId="17885"/>
    <cellStyle name="Note 3 6 4 2 2 3 4" xfId="28247"/>
    <cellStyle name="Note 3 6 4 2 2 3 5" xfId="33437"/>
    <cellStyle name="Note 3 6 4 2 2 4" xfId="8256"/>
    <cellStyle name="Note 3 6 4 2 2 4 2" xfId="20195"/>
    <cellStyle name="Note 3 6 4 2 2 4 3" xfId="29901"/>
    <cellStyle name="Note 3 6 4 2 2 4 4" xfId="34445"/>
    <cellStyle name="Note 3 6 4 2 2 5" xfId="14305"/>
    <cellStyle name="Note 3 6 4 2 2 6" xfId="25323"/>
    <cellStyle name="Note 3 6 4 2 2 7" xfId="24657"/>
    <cellStyle name="Note 3 6 4 2 3" xfId="2613"/>
    <cellStyle name="Note 3 6 4 2 3 2" xfId="5089"/>
    <cellStyle name="Note 3 6 4 2 3 2 2" xfId="10979"/>
    <cellStyle name="Note 3 6 4 2 3 2 2 2" xfId="22918"/>
    <cellStyle name="Note 3 6 4 2 3 2 2 3" xfId="31970"/>
    <cellStyle name="Note 3 6 4 2 3 2 2 4" xfId="35868"/>
    <cellStyle name="Note 3 6 4 2 3 2 3" xfId="17028"/>
    <cellStyle name="Note 3 6 4 2 3 2 4" xfId="27390"/>
    <cellStyle name="Note 3 6 4 2 3 2 5" xfId="30708"/>
    <cellStyle name="Note 3 6 4 2 3 3" xfId="6193"/>
    <cellStyle name="Note 3 6 4 2 3 3 2" xfId="12083"/>
    <cellStyle name="Note 3 6 4 2 3 3 2 2" xfId="24022"/>
    <cellStyle name="Note 3 6 4 2 3 3 2 3" xfId="33074"/>
    <cellStyle name="Note 3 6 4 2 3 3 2 4" xfId="36972"/>
    <cellStyle name="Note 3 6 4 2 3 3 3" xfId="18132"/>
    <cellStyle name="Note 3 6 4 2 3 3 4" xfId="28494"/>
    <cellStyle name="Note 3 6 4 2 3 3 5" xfId="33684"/>
    <cellStyle name="Note 3 6 4 2 3 4" xfId="8503"/>
    <cellStyle name="Note 3 6 4 2 3 4 2" xfId="20442"/>
    <cellStyle name="Note 3 6 4 2 3 4 3" xfId="30148"/>
    <cellStyle name="Note 3 6 4 2 3 4 4" xfId="34692"/>
    <cellStyle name="Note 3 6 4 2 3 5" xfId="14552"/>
    <cellStyle name="Note 3 6 4 2 3 6" xfId="25570"/>
    <cellStyle name="Note 3 6 4 2 3 7" xfId="28899"/>
    <cellStyle name="Note 3 6 4 2 4" xfId="4241"/>
    <cellStyle name="Note 3 6 4 2 4 2" xfId="10131"/>
    <cellStyle name="Note 3 6 4 2 4 2 2" xfId="22070"/>
    <cellStyle name="Note 3 6 4 2 4 2 3" xfId="31130"/>
    <cellStyle name="Note 3 6 4 2 4 2 4" xfId="35028"/>
    <cellStyle name="Note 3 6 4 2 4 3" xfId="16180"/>
    <cellStyle name="Note 3 6 4 2 4 4" xfId="26550"/>
    <cellStyle name="Note 3 6 4 2 4 5" xfId="30439"/>
    <cellStyle name="Note 3 6 4 2 5" xfId="5353"/>
    <cellStyle name="Note 3 6 4 2 5 2" xfId="11243"/>
    <cellStyle name="Note 3 6 4 2 5 2 2" xfId="23182"/>
    <cellStyle name="Note 3 6 4 2 5 2 3" xfId="32234"/>
    <cellStyle name="Note 3 6 4 2 5 2 4" xfId="36132"/>
    <cellStyle name="Note 3 6 4 2 5 3" xfId="17292"/>
    <cellStyle name="Note 3 6 4 2 5 4" xfId="27654"/>
    <cellStyle name="Note 3 6 4 2 5 5" xfId="24101"/>
    <cellStyle name="Note 3 6 4 2 6" xfId="13704"/>
    <cellStyle name="Note 3 6 4 3" xfId="1918"/>
    <cellStyle name="Note 3 6 4 3 2" xfId="4394"/>
    <cellStyle name="Note 3 6 4 3 2 2" xfId="10284"/>
    <cellStyle name="Note 3 6 4 3 2 2 2" xfId="22223"/>
    <cellStyle name="Note 3 6 4 3 2 2 3" xfId="31276"/>
    <cellStyle name="Note 3 6 4 3 2 2 4" xfId="35174"/>
    <cellStyle name="Note 3 6 4 3 2 3" xfId="16333"/>
    <cellStyle name="Note 3 6 4 3 2 4" xfId="26696"/>
    <cellStyle name="Note 3 6 4 3 2 5" xfId="30793"/>
    <cellStyle name="Note 3 6 4 3 3" xfId="5499"/>
    <cellStyle name="Note 3 6 4 3 3 2" xfId="11389"/>
    <cellStyle name="Note 3 6 4 3 3 2 2" xfId="23328"/>
    <cellStyle name="Note 3 6 4 3 3 2 3" xfId="32380"/>
    <cellStyle name="Note 3 6 4 3 3 2 4" xfId="36278"/>
    <cellStyle name="Note 3 6 4 3 3 3" xfId="17438"/>
    <cellStyle name="Note 3 6 4 3 3 4" xfId="27800"/>
    <cellStyle name="Note 3 6 4 3 3 5" xfId="25614"/>
    <cellStyle name="Note 3 6 4 3 4" xfId="7808"/>
    <cellStyle name="Note 3 6 4 3 4 2" xfId="19747"/>
    <cellStyle name="Note 3 6 4 3 4 3" xfId="29454"/>
    <cellStyle name="Note 3 6 4 3 4 4" xfId="33998"/>
    <cellStyle name="Note 3 6 4 3 5" xfId="13857"/>
    <cellStyle name="Note 3 6 4 3 6" xfId="24876"/>
    <cellStyle name="Note 3 6 4 3 7" xfId="28783"/>
    <cellStyle name="Note 3 6 4 4" xfId="1880"/>
    <cellStyle name="Note 3 6 4 4 2" xfId="4356"/>
    <cellStyle name="Note 3 6 4 4 2 2" xfId="10246"/>
    <cellStyle name="Note 3 6 4 4 2 2 2" xfId="22185"/>
    <cellStyle name="Note 3 6 4 4 2 2 3" xfId="31238"/>
    <cellStyle name="Note 3 6 4 4 2 2 4" xfId="35136"/>
    <cellStyle name="Note 3 6 4 4 2 3" xfId="16295"/>
    <cellStyle name="Note 3 6 4 4 2 4" xfId="26658"/>
    <cellStyle name="Note 3 6 4 4 2 5" xfId="24384"/>
    <cellStyle name="Note 3 6 4 4 3" xfId="5461"/>
    <cellStyle name="Note 3 6 4 4 3 2" xfId="11351"/>
    <cellStyle name="Note 3 6 4 4 3 2 2" xfId="23290"/>
    <cellStyle name="Note 3 6 4 4 3 2 3" xfId="32342"/>
    <cellStyle name="Note 3 6 4 4 3 2 4" xfId="36240"/>
    <cellStyle name="Note 3 6 4 4 3 3" xfId="17400"/>
    <cellStyle name="Note 3 6 4 4 3 4" xfId="27762"/>
    <cellStyle name="Note 3 6 4 4 3 5" xfId="26087"/>
    <cellStyle name="Note 3 6 4 4 4" xfId="7770"/>
    <cellStyle name="Note 3 6 4 4 4 2" xfId="19709"/>
    <cellStyle name="Note 3 6 4 4 4 3" xfId="29416"/>
    <cellStyle name="Note 3 6 4 4 4 4" xfId="33960"/>
    <cellStyle name="Note 3 6 4 4 5" xfId="13819"/>
    <cellStyle name="Note 3 6 4 4 6" xfId="24838"/>
    <cellStyle name="Note 3 6 4 4 7" xfId="30224"/>
    <cellStyle name="Note 3 6 4 5" xfId="1861"/>
    <cellStyle name="Note 3 6 4 5 2" xfId="4337"/>
    <cellStyle name="Note 3 6 4 5 2 2" xfId="10227"/>
    <cellStyle name="Note 3 6 4 5 2 2 2" xfId="22166"/>
    <cellStyle name="Note 3 6 4 5 2 2 3" xfId="31219"/>
    <cellStyle name="Note 3 6 4 5 2 2 4" xfId="35117"/>
    <cellStyle name="Note 3 6 4 5 2 3" xfId="16276"/>
    <cellStyle name="Note 3 6 4 5 2 4" xfId="26639"/>
    <cellStyle name="Note 3 6 4 5 2 5" xfId="30802"/>
    <cellStyle name="Note 3 6 4 5 3" xfId="5442"/>
    <cellStyle name="Note 3 6 4 5 3 2" xfId="11332"/>
    <cellStyle name="Note 3 6 4 5 3 2 2" xfId="23271"/>
    <cellStyle name="Note 3 6 4 5 3 2 3" xfId="32323"/>
    <cellStyle name="Note 3 6 4 5 3 2 4" xfId="36221"/>
    <cellStyle name="Note 3 6 4 5 3 3" xfId="17381"/>
    <cellStyle name="Note 3 6 4 5 3 4" xfId="27743"/>
    <cellStyle name="Note 3 6 4 5 3 5" xfId="30404"/>
    <cellStyle name="Note 3 6 4 5 4" xfId="7751"/>
    <cellStyle name="Note 3 6 4 5 4 2" xfId="19690"/>
    <cellStyle name="Note 3 6 4 5 4 3" xfId="29397"/>
    <cellStyle name="Note 3 6 4 5 4 4" xfId="33941"/>
    <cellStyle name="Note 3 6 4 5 5" xfId="13800"/>
    <cellStyle name="Note 3 6 4 5 6" xfId="24819"/>
    <cellStyle name="Note 3 6 4 5 7" xfId="24369"/>
    <cellStyle name="Note 3 6 4 6" xfId="3087"/>
    <cellStyle name="Note 3 6 4 6 2" xfId="8977"/>
    <cellStyle name="Note 3 6 4 6 2 2" xfId="20916"/>
    <cellStyle name="Note 3 6 4 6 2 3" xfId="30433"/>
    <cellStyle name="Note 3 6 4 6 2 4" xfId="34786"/>
    <cellStyle name="Note 3 6 4 6 3" xfId="15026"/>
    <cellStyle name="Note 3 6 4 6 4" xfId="25852"/>
    <cellStyle name="Note 3 6 4 6 5" xfId="26033"/>
    <cellStyle name="Note 3 6 4 7" xfId="5111"/>
    <cellStyle name="Note 3 6 4 7 2" xfId="11001"/>
    <cellStyle name="Note 3 6 4 7 2 2" xfId="22940"/>
    <cellStyle name="Note 3 6 4 7 2 3" xfId="31992"/>
    <cellStyle name="Note 3 6 4 7 2 4" xfId="35890"/>
    <cellStyle name="Note 3 6 4 7 3" xfId="17050"/>
    <cellStyle name="Note 3 6 4 7 4" xfId="27412"/>
    <cellStyle name="Note 3 6 4 7 5" xfId="29058"/>
    <cellStyle name="Note 3 6 4 8" xfId="6669"/>
    <cellStyle name="Note 3 6 4 8 2" xfId="18608"/>
    <cellStyle name="Note 3 6 4 8 3" xfId="28782"/>
    <cellStyle name="Note 3 6 4 8 4" xfId="33778"/>
    <cellStyle name="Note 3 6 4 9" xfId="12550"/>
    <cellStyle name="Note 3 6 5" xfId="552"/>
    <cellStyle name="Note 3 6 5 10" xfId="24162"/>
    <cellStyle name="Note 3 6 5 11" xfId="29314"/>
    <cellStyle name="Note 3 6 5 2" xfId="1766"/>
    <cellStyle name="Note 3 6 5 2 2" xfId="2367"/>
    <cellStyle name="Note 3 6 5 2 2 2" xfId="4843"/>
    <cellStyle name="Note 3 6 5 2 2 2 2" xfId="10733"/>
    <cellStyle name="Note 3 6 5 2 2 2 2 2" xfId="22672"/>
    <cellStyle name="Note 3 6 5 2 2 2 2 3" xfId="31724"/>
    <cellStyle name="Note 3 6 5 2 2 2 2 4" xfId="35622"/>
    <cellStyle name="Note 3 6 5 2 2 2 3" xfId="16782"/>
    <cellStyle name="Note 3 6 5 2 2 2 4" xfId="27144"/>
    <cellStyle name="Note 3 6 5 2 2 2 5" xfId="29091"/>
    <cellStyle name="Note 3 6 5 2 2 3" xfId="5947"/>
    <cellStyle name="Note 3 6 5 2 2 3 2" xfId="11837"/>
    <cellStyle name="Note 3 6 5 2 2 3 2 2" xfId="23776"/>
    <cellStyle name="Note 3 6 5 2 2 3 2 3" xfId="32828"/>
    <cellStyle name="Note 3 6 5 2 2 3 2 4" xfId="36726"/>
    <cellStyle name="Note 3 6 5 2 2 3 3" xfId="17886"/>
    <cellStyle name="Note 3 6 5 2 2 3 4" xfId="28248"/>
    <cellStyle name="Note 3 6 5 2 2 3 5" xfId="33438"/>
    <cellStyle name="Note 3 6 5 2 2 4" xfId="8257"/>
    <cellStyle name="Note 3 6 5 2 2 4 2" xfId="20196"/>
    <cellStyle name="Note 3 6 5 2 2 4 3" xfId="29902"/>
    <cellStyle name="Note 3 6 5 2 2 4 4" xfId="34446"/>
    <cellStyle name="Note 3 6 5 2 2 5" xfId="14306"/>
    <cellStyle name="Note 3 6 5 2 2 6" xfId="25324"/>
    <cellStyle name="Note 3 6 5 2 2 7" xfId="24334"/>
    <cellStyle name="Note 3 6 5 2 3" xfId="2614"/>
    <cellStyle name="Note 3 6 5 2 3 2" xfId="5090"/>
    <cellStyle name="Note 3 6 5 2 3 2 2" xfId="10980"/>
    <cellStyle name="Note 3 6 5 2 3 2 2 2" xfId="22919"/>
    <cellStyle name="Note 3 6 5 2 3 2 2 3" xfId="31971"/>
    <cellStyle name="Note 3 6 5 2 3 2 2 4" xfId="35869"/>
    <cellStyle name="Note 3 6 5 2 3 2 3" xfId="17029"/>
    <cellStyle name="Note 3 6 5 2 3 2 4" xfId="27391"/>
    <cellStyle name="Note 3 6 5 2 3 2 5" xfId="26131"/>
    <cellStyle name="Note 3 6 5 2 3 3" xfId="6194"/>
    <cellStyle name="Note 3 6 5 2 3 3 2" xfId="12084"/>
    <cellStyle name="Note 3 6 5 2 3 3 2 2" xfId="24023"/>
    <cellStyle name="Note 3 6 5 2 3 3 2 3" xfId="33075"/>
    <cellStyle name="Note 3 6 5 2 3 3 2 4" xfId="36973"/>
    <cellStyle name="Note 3 6 5 2 3 3 3" xfId="18133"/>
    <cellStyle name="Note 3 6 5 2 3 3 4" xfId="28495"/>
    <cellStyle name="Note 3 6 5 2 3 3 5" xfId="33685"/>
    <cellStyle name="Note 3 6 5 2 3 4" xfId="8504"/>
    <cellStyle name="Note 3 6 5 2 3 4 2" xfId="20443"/>
    <cellStyle name="Note 3 6 5 2 3 4 3" xfId="30149"/>
    <cellStyle name="Note 3 6 5 2 3 4 4" xfId="34693"/>
    <cellStyle name="Note 3 6 5 2 3 5" xfId="14553"/>
    <cellStyle name="Note 3 6 5 2 3 6" xfId="25571"/>
    <cellStyle name="Note 3 6 5 2 3 7" xfId="30550"/>
    <cellStyle name="Note 3 6 5 2 4" xfId="4242"/>
    <cellStyle name="Note 3 6 5 2 4 2" xfId="10132"/>
    <cellStyle name="Note 3 6 5 2 4 2 2" xfId="22071"/>
    <cellStyle name="Note 3 6 5 2 4 2 3" xfId="31131"/>
    <cellStyle name="Note 3 6 5 2 4 2 4" xfId="35029"/>
    <cellStyle name="Note 3 6 5 2 4 3" xfId="16181"/>
    <cellStyle name="Note 3 6 5 2 4 4" xfId="26551"/>
    <cellStyle name="Note 3 6 5 2 4 5" xfId="25858"/>
    <cellStyle name="Note 3 6 5 2 5" xfId="5354"/>
    <cellStyle name="Note 3 6 5 2 5 2" xfId="11244"/>
    <cellStyle name="Note 3 6 5 2 5 2 2" xfId="23183"/>
    <cellStyle name="Note 3 6 5 2 5 2 3" xfId="32235"/>
    <cellStyle name="Note 3 6 5 2 5 2 4" xfId="36133"/>
    <cellStyle name="Note 3 6 5 2 5 3" xfId="17293"/>
    <cellStyle name="Note 3 6 5 2 5 4" xfId="27655"/>
    <cellStyle name="Note 3 6 5 2 5 5" xfId="28562"/>
    <cellStyle name="Note 3 6 5 2 6" xfId="13705"/>
    <cellStyle name="Note 3 6 5 3" xfId="1898"/>
    <cellStyle name="Note 3 6 5 3 2" xfId="4374"/>
    <cellStyle name="Note 3 6 5 3 2 2" xfId="10264"/>
    <cellStyle name="Note 3 6 5 3 2 2 2" xfId="22203"/>
    <cellStyle name="Note 3 6 5 3 2 2 3" xfId="31256"/>
    <cellStyle name="Note 3 6 5 3 2 2 4" xfId="35154"/>
    <cellStyle name="Note 3 6 5 3 2 3" xfId="16313"/>
    <cellStyle name="Note 3 6 5 3 2 4" xfId="26676"/>
    <cellStyle name="Note 3 6 5 3 2 5" xfId="28706"/>
    <cellStyle name="Note 3 6 5 3 3" xfId="5479"/>
    <cellStyle name="Note 3 6 5 3 3 2" xfId="11369"/>
    <cellStyle name="Note 3 6 5 3 3 2 2" xfId="23308"/>
    <cellStyle name="Note 3 6 5 3 3 2 3" xfId="32360"/>
    <cellStyle name="Note 3 6 5 3 3 2 4" xfId="36258"/>
    <cellStyle name="Note 3 6 5 3 3 3" xfId="17418"/>
    <cellStyle name="Note 3 6 5 3 3 4" xfId="27780"/>
    <cellStyle name="Note 3 6 5 3 3 5" xfId="24231"/>
    <cellStyle name="Note 3 6 5 3 4" xfId="7788"/>
    <cellStyle name="Note 3 6 5 3 4 2" xfId="19727"/>
    <cellStyle name="Note 3 6 5 3 4 3" xfId="29434"/>
    <cellStyle name="Note 3 6 5 3 4 4" xfId="33978"/>
    <cellStyle name="Note 3 6 5 3 5" xfId="13837"/>
    <cellStyle name="Note 3 6 5 3 6" xfId="24856"/>
    <cellStyle name="Note 3 6 5 3 7" xfId="30944"/>
    <cellStyle name="Note 3 6 5 4" xfId="2019"/>
    <cellStyle name="Note 3 6 5 4 2" xfId="4495"/>
    <cellStyle name="Note 3 6 5 4 2 2" xfId="10385"/>
    <cellStyle name="Note 3 6 5 4 2 2 2" xfId="22324"/>
    <cellStyle name="Note 3 6 5 4 2 2 3" xfId="31377"/>
    <cellStyle name="Note 3 6 5 4 2 2 4" xfId="35275"/>
    <cellStyle name="Note 3 6 5 4 2 3" xfId="16434"/>
    <cellStyle name="Note 3 6 5 4 2 4" xfId="26797"/>
    <cellStyle name="Note 3 6 5 4 2 5" xfId="25827"/>
    <cellStyle name="Note 3 6 5 4 3" xfId="5600"/>
    <cellStyle name="Note 3 6 5 4 3 2" xfId="11490"/>
    <cellStyle name="Note 3 6 5 4 3 2 2" xfId="23429"/>
    <cellStyle name="Note 3 6 5 4 3 2 3" xfId="32481"/>
    <cellStyle name="Note 3 6 5 4 3 2 4" xfId="36379"/>
    <cellStyle name="Note 3 6 5 4 3 3" xfId="17539"/>
    <cellStyle name="Note 3 6 5 4 3 4" xfId="27901"/>
    <cellStyle name="Note 3 6 5 4 3 5" xfId="33091"/>
    <cellStyle name="Note 3 6 5 4 4" xfId="7909"/>
    <cellStyle name="Note 3 6 5 4 4 2" xfId="19848"/>
    <cellStyle name="Note 3 6 5 4 4 3" xfId="29555"/>
    <cellStyle name="Note 3 6 5 4 4 4" xfId="34099"/>
    <cellStyle name="Note 3 6 5 4 5" xfId="13958"/>
    <cellStyle name="Note 3 6 5 4 6" xfId="24977"/>
    <cellStyle name="Note 3 6 5 4 7" xfId="24360"/>
    <cellStyle name="Note 3 6 5 5" xfId="2434"/>
    <cellStyle name="Note 3 6 5 5 2" xfId="4910"/>
    <cellStyle name="Note 3 6 5 5 2 2" xfId="10800"/>
    <cellStyle name="Note 3 6 5 5 2 2 2" xfId="22739"/>
    <cellStyle name="Note 3 6 5 5 2 2 3" xfId="31791"/>
    <cellStyle name="Note 3 6 5 5 2 2 4" xfId="35689"/>
    <cellStyle name="Note 3 6 5 5 2 3" xfId="16849"/>
    <cellStyle name="Note 3 6 5 5 2 4" xfId="27211"/>
    <cellStyle name="Note 3 6 5 5 2 5" xfId="24260"/>
    <cellStyle name="Note 3 6 5 5 3" xfId="6014"/>
    <cellStyle name="Note 3 6 5 5 3 2" xfId="11904"/>
    <cellStyle name="Note 3 6 5 5 3 2 2" xfId="23843"/>
    <cellStyle name="Note 3 6 5 5 3 2 3" xfId="32895"/>
    <cellStyle name="Note 3 6 5 5 3 2 4" xfId="36793"/>
    <cellStyle name="Note 3 6 5 5 3 3" xfId="17953"/>
    <cellStyle name="Note 3 6 5 5 3 4" xfId="28315"/>
    <cellStyle name="Note 3 6 5 5 3 5" xfId="33505"/>
    <cellStyle name="Note 3 6 5 5 4" xfId="8324"/>
    <cellStyle name="Note 3 6 5 5 4 2" xfId="20263"/>
    <cellStyle name="Note 3 6 5 5 4 3" xfId="29969"/>
    <cellStyle name="Note 3 6 5 5 4 4" xfId="34513"/>
    <cellStyle name="Note 3 6 5 5 5" xfId="14373"/>
    <cellStyle name="Note 3 6 5 5 6" xfId="25391"/>
    <cellStyle name="Note 3 6 5 5 7" xfId="29224"/>
    <cellStyle name="Note 3 6 5 6" xfId="3029"/>
    <cellStyle name="Note 3 6 5 6 2" xfId="8919"/>
    <cellStyle name="Note 3 6 5 6 2 2" xfId="20858"/>
    <cellStyle name="Note 3 6 5 6 2 3" xfId="30396"/>
    <cellStyle name="Note 3 6 5 6 2 4" xfId="34773"/>
    <cellStyle name="Note 3 6 5 6 3" xfId="14968"/>
    <cellStyle name="Note 3 6 5 6 4" xfId="25817"/>
    <cellStyle name="Note 3 6 5 6 5" xfId="28646"/>
    <cellStyle name="Note 3 6 5 7" xfId="5098"/>
    <cellStyle name="Note 3 6 5 7 2" xfId="10988"/>
    <cellStyle name="Note 3 6 5 7 2 2" xfId="22927"/>
    <cellStyle name="Note 3 6 5 7 2 3" xfId="31979"/>
    <cellStyle name="Note 3 6 5 7 2 4" xfId="35877"/>
    <cellStyle name="Note 3 6 5 7 3" xfId="17037"/>
    <cellStyle name="Note 3 6 5 7 4" xfId="27399"/>
    <cellStyle name="Note 3 6 5 7 5" xfId="24479"/>
    <cellStyle name="Note 3 6 5 8" xfId="6611"/>
    <cellStyle name="Note 3 6 5 8 2" xfId="18550"/>
    <cellStyle name="Note 3 6 5 8 3" xfId="28745"/>
    <cellStyle name="Note 3 6 5 8 4" xfId="33765"/>
    <cellStyle name="Note 3 6 5 9" xfId="12492"/>
    <cellStyle name="Note 3 6 6" xfId="1760"/>
    <cellStyle name="Note 3 6 6 2" xfId="2361"/>
    <cellStyle name="Note 3 6 6 2 2" xfId="4837"/>
    <cellStyle name="Note 3 6 6 2 2 2" xfId="10727"/>
    <cellStyle name="Note 3 6 6 2 2 2 2" xfId="22666"/>
    <cellStyle name="Note 3 6 6 2 2 2 3" xfId="31718"/>
    <cellStyle name="Note 3 6 6 2 2 2 4" xfId="35616"/>
    <cellStyle name="Note 3 6 6 2 2 3" xfId="16776"/>
    <cellStyle name="Note 3 6 6 2 2 4" xfId="27138"/>
    <cellStyle name="Note 3 6 6 2 2 5" xfId="30737"/>
    <cellStyle name="Note 3 6 6 2 3" xfId="5941"/>
    <cellStyle name="Note 3 6 6 2 3 2" xfId="11831"/>
    <cellStyle name="Note 3 6 6 2 3 2 2" xfId="23770"/>
    <cellStyle name="Note 3 6 6 2 3 2 3" xfId="32822"/>
    <cellStyle name="Note 3 6 6 2 3 2 4" xfId="36720"/>
    <cellStyle name="Note 3 6 6 2 3 3" xfId="17880"/>
    <cellStyle name="Note 3 6 6 2 3 4" xfId="28242"/>
    <cellStyle name="Note 3 6 6 2 3 5" xfId="33432"/>
    <cellStyle name="Note 3 6 6 2 4" xfId="8251"/>
    <cellStyle name="Note 3 6 6 2 4 2" xfId="20190"/>
    <cellStyle name="Note 3 6 6 2 4 3" xfId="29896"/>
    <cellStyle name="Note 3 6 6 2 4 4" xfId="34440"/>
    <cellStyle name="Note 3 6 6 2 5" xfId="14300"/>
    <cellStyle name="Note 3 6 6 2 6" xfId="25318"/>
    <cellStyle name="Note 3 6 6 2 7" xfId="30567"/>
    <cellStyle name="Note 3 6 6 3" xfId="2608"/>
    <cellStyle name="Note 3 6 6 3 2" xfId="5084"/>
    <cellStyle name="Note 3 6 6 3 2 2" xfId="10974"/>
    <cellStyle name="Note 3 6 6 3 2 2 2" xfId="22913"/>
    <cellStyle name="Note 3 6 6 3 2 2 3" xfId="31965"/>
    <cellStyle name="Note 3 6 6 3 2 2 4" xfId="35863"/>
    <cellStyle name="Note 3 6 6 3 2 3" xfId="17023"/>
    <cellStyle name="Note 3 6 6 3 2 4" xfId="27385"/>
    <cellStyle name="Note 3 6 6 3 2 5" xfId="24191"/>
    <cellStyle name="Note 3 6 6 3 3" xfId="6188"/>
    <cellStyle name="Note 3 6 6 3 3 2" xfId="12078"/>
    <cellStyle name="Note 3 6 6 3 3 2 2" xfId="24017"/>
    <cellStyle name="Note 3 6 6 3 3 2 3" xfId="33069"/>
    <cellStyle name="Note 3 6 6 3 3 2 4" xfId="36967"/>
    <cellStyle name="Note 3 6 6 3 3 3" xfId="18127"/>
    <cellStyle name="Note 3 6 6 3 3 4" xfId="28489"/>
    <cellStyle name="Note 3 6 6 3 3 5" xfId="33679"/>
    <cellStyle name="Note 3 6 6 3 4" xfId="8498"/>
    <cellStyle name="Note 3 6 6 3 4 2" xfId="20437"/>
    <cellStyle name="Note 3 6 6 3 4 3" xfId="30143"/>
    <cellStyle name="Note 3 6 6 3 4 4" xfId="34687"/>
    <cellStyle name="Note 3 6 6 3 5" xfId="14547"/>
    <cellStyle name="Note 3 6 6 3 6" xfId="25565"/>
    <cellStyle name="Note 3 6 6 3 7" xfId="25729"/>
    <cellStyle name="Note 3 6 6 4" xfId="4236"/>
    <cellStyle name="Note 3 6 6 4 2" xfId="10126"/>
    <cellStyle name="Note 3 6 6 4 2 2" xfId="22065"/>
    <cellStyle name="Note 3 6 6 4 2 3" xfId="31125"/>
    <cellStyle name="Note 3 6 6 4 2 4" xfId="35023"/>
    <cellStyle name="Note 3 6 6 4 3" xfId="16175"/>
    <cellStyle name="Note 3 6 6 4 4" xfId="26545"/>
    <cellStyle name="Note 3 6 6 4 5" xfId="29160"/>
    <cellStyle name="Note 3 6 6 5" xfId="5348"/>
    <cellStyle name="Note 3 6 6 5 2" xfId="11238"/>
    <cellStyle name="Note 3 6 6 5 2 2" xfId="23177"/>
    <cellStyle name="Note 3 6 6 5 2 3" xfId="32229"/>
    <cellStyle name="Note 3 6 6 5 2 4" xfId="36127"/>
    <cellStyle name="Note 3 6 6 5 3" xfId="17287"/>
    <cellStyle name="Note 3 6 6 5 4" xfId="27649"/>
    <cellStyle name="Note 3 6 6 5 5" xfId="29028"/>
    <cellStyle name="Note 3 6 6 6" xfId="13699"/>
    <cellStyle name="Note 3 6 7" xfId="2194"/>
    <cellStyle name="Note 3 6 7 2" xfId="4670"/>
    <cellStyle name="Note 3 6 7 2 2" xfId="10560"/>
    <cellStyle name="Note 3 6 7 2 2 2" xfId="22499"/>
    <cellStyle name="Note 3 6 7 2 2 3" xfId="31551"/>
    <cellStyle name="Note 3 6 7 2 2 4" xfId="35449"/>
    <cellStyle name="Note 3 6 7 2 3" xfId="16609"/>
    <cellStyle name="Note 3 6 7 2 4" xfId="26971"/>
    <cellStyle name="Note 3 6 7 2 5" xfId="26184"/>
    <cellStyle name="Note 3 6 7 3" xfId="5774"/>
    <cellStyle name="Note 3 6 7 3 2" xfId="11664"/>
    <cellStyle name="Note 3 6 7 3 2 2" xfId="23603"/>
    <cellStyle name="Note 3 6 7 3 2 3" xfId="32655"/>
    <cellStyle name="Note 3 6 7 3 2 4" xfId="36553"/>
    <cellStyle name="Note 3 6 7 3 3" xfId="17713"/>
    <cellStyle name="Note 3 6 7 3 4" xfId="28075"/>
    <cellStyle name="Note 3 6 7 3 5" xfId="33265"/>
    <cellStyle name="Note 3 6 7 4" xfId="8084"/>
    <cellStyle name="Note 3 6 7 4 2" xfId="20023"/>
    <cellStyle name="Note 3 6 7 4 3" xfId="29729"/>
    <cellStyle name="Note 3 6 7 4 4" xfId="34273"/>
    <cellStyle name="Note 3 6 7 5" xfId="14133"/>
    <cellStyle name="Note 3 6 7 6" xfId="25151"/>
    <cellStyle name="Note 3 6 7 7" xfId="24107"/>
    <cellStyle name="Note 3 6 8" xfId="2427"/>
    <cellStyle name="Note 3 6 8 2" xfId="4903"/>
    <cellStyle name="Note 3 6 8 2 2" xfId="10793"/>
    <cellStyle name="Note 3 6 8 2 2 2" xfId="22732"/>
    <cellStyle name="Note 3 6 8 2 2 3" xfId="31784"/>
    <cellStyle name="Note 3 6 8 2 2 4" xfId="35682"/>
    <cellStyle name="Note 3 6 8 2 3" xfId="16842"/>
    <cellStyle name="Note 3 6 8 2 4" xfId="27204"/>
    <cellStyle name="Note 3 6 8 2 5" xfId="28842"/>
    <cellStyle name="Note 3 6 8 3" xfId="6007"/>
    <cellStyle name="Note 3 6 8 3 2" xfId="11897"/>
    <cellStyle name="Note 3 6 8 3 2 2" xfId="23836"/>
    <cellStyle name="Note 3 6 8 3 2 3" xfId="32888"/>
    <cellStyle name="Note 3 6 8 3 2 4" xfId="36786"/>
    <cellStyle name="Note 3 6 8 3 3" xfId="17946"/>
    <cellStyle name="Note 3 6 8 3 4" xfId="28308"/>
    <cellStyle name="Note 3 6 8 3 5" xfId="33498"/>
    <cellStyle name="Note 3 6 8 4" xfId="8317"/>
    <cellStyle name="Note 3 6 8 4 2" xfId="20256"/>
    <cellStyle name="Note 3 6 8 4 3" xfId="29962"/>
    <cellStyle name="Note 3 6 8 4 4" xfId="34506"/>
    <cellStyle name="Note 3 6 8 5" xfId="14366"/>
    <cellStyle name="Note 3 6 8 6" xfId="25384"/>
    <cellStyle name="Note 3 6 8 7" xfId="24648"/>
    <cellStyle name="Note 3 6 9" xfId="2448"/>
    <cellStyle name="Note 3 6 9 2" xfId="4924"/>
    <cellStyle name="Note 3 6 9 2 2" xfId="10814"/>
    <cellStyle name="Note 3 6 9 2 2 2" xfId="22753"/>
    <cellStyle name="Note 3 6 9 2 2 3" xfId="31805"/>
    <cellStyle name="Note 3 6 9 2 2 4" xfId="35703"/>
    <cellStyle name="Note 3 6 9 2 3" xfId="16863"/>
    <cellStyle name="Note 3 6 9 2 4" xfId="27225"/>
    <cellStyle name="Note 3 6 9 2 5" xfId="24161"/>
    <cellStyle name="Note 3 6 9 3" xfId="6028"/>
    <cellStyle name="Note 3 6 9 3 2" xfId="11918"/>
    <cellStyle name="Note 3 6 9 3 2 2" xfId="23857"/>
    <cellStyle name="Note 3 6 9 3 2 3" xfId="32909"/>
    <cellStyle name="Note 3 6 9 3 2 4" xfId="36807"/>
    <cellStyle name="Note 3 6 9 3 3" xfId="17967"/>
    <cellStyle name="Note 3 6 9 3 4" xfId="28329"/>
    <cellStyle name="Note 3 6 9 3 5" xfId="33519"/>
    <cellStyle name="Note 3 6 9 4" xfId="8338"/>
    <cellStyle name="Note 3 6 9 4 2" xfId="20277"/>
    <cellStyle name="Note 3 6 9 4 3" xfId="29983"/>
    <cellStyle name="Note 3 6 9 4 4" xfId="34527"/>
    <cellStyle name="Note 3 6 9 5" xfId="14387"/>
    <cellStyle name="Note 3 6 9 6" xfId="25405"/>
    <cellStyle name="Note 3 6 9 7" xfId="30374"/>
    <cellStyle name="Note 3 7" xfId="229"/>
    <cellStyle name="Note 3 7 2" xfId="705"/>
    <cellStyle name="Note 3 7 2 10" xfId="24243"/>
    <cellStyle name="Note 3 7 2 11" xfId="24269"/>
    <cellStyle name="Note 3 7 2 2" xfId="1768"/>
    <cellStyle name="Note 3 7 2 2 2" xfId="2369"/>
    <cellStyle name="Note 3 7 2 2 2 2" xfId="4845"/>
    <cellStyle name="Note 3 7 2 2 2 2 2" xfId="10735"/>
    <cellStyle name="Note 3 7 2 2 2 2 2 2" xfId="22674"/>
    <cellStyle name="Note 3 7 2 2 2 2 2 3" xfId="31726"/>
    <cellStyle name="Note 3 7 2 2 2 2 2 4" xfId="35624"/>
    <cellStyle name="Note 3 7 2 2 2 2 3" xfId="16784"/>
    <cellStyle name="Note 3 7 2 2 2 2 4" xfId="27146"/>
    <cellStyle name="Note 3 7 2 2 2 2 5" xfId="26163"/>
    <cellStyle name="Note 3 7 2 2 2 3" xfId="5949"/>
    <cellStyle name="Note 3 7 2 2 2 3 2" xfId="11839"/>
    <cellStyle name="Note 3 7 2 2 2 3 2 2" xfId="23778"/>
    <cellStyle name="Note 3 7 2 2 2 3 2 3" xfId="32830"/>
    <cellStyle name="Note 3 7 2 2 2 3 2 4" xfId="36728"/>
    <cellStyle name="Note 3 7 2 2 2 3 3" xfId="17888"/>
    <cellStyle name="Note 3 7 2 2 2 3 4" xfId="28250"/>
    <cellStyle name="Note 3 7 2 2 2 3 5" xfId="33440"/>
    <cellStyle name="Note 3 7 2 2 2 4" xfId="8259"/>
    <cellStyle name="Note 3 7 2 2 2 4 2" xfId="20198"/>
    <cellStyle name="Note 3 7 2 2 2 4 3" xfId="29904"/>
    <cellStyle name="Note 3 7 2 2 2 4 4" xfId="34448"/>
    <cellStyle name="Note 3 7 2 2 2 5" xfId="14308"/>
    <cellStyle name="Note 3 7 2 2 2 6" xfId="25326"/>
    <cellStyle name="Note 3 7 2 2 2 7" xfId="28602"/>
    <cellStyle name="Note 3 7 2 2 3" xfId="2616"/>
    <cellStyle name="Note 3 7 2 2 3 2" xfId="5092"/>
    <cellStyle name="Note 3 7 2 2 3 2 2" xfId="10982"/>
    <cellStyle name="Note 3 7 2 2 3 2 2 2" xfId="22921"/>
    <cellStyle name="Note 3 7 2 2 3 2 2 3" xfId="31973"/>
    <cellStyle name="Note 3 7 2 2 3 2 2 4" xfId="35871"/>
    <cellStyle name="Note 3 7 2 2 3 2 3" xfId="17031"/>
    <cellStyle name="Note 3 7 2 2 3 2 4" xfId="27393"/>
    <cellStyle name="Note 3 7 2 2 3 2 5" xfId="28904"/>
    <cellStyle name="Note 3 7 2 2 3 3" xfId="6196"/>
    <cellStyle name="Note 3 7 2 2 3 3 2" xfId="12086"/>
    <cellStyle name="Note 3 7 2 2 3 3 2 2" xfId="24025"/>
    <cellStyle name="Note 3 7 2 2 3 3 2 3" xfId="33077"/>
    <cellStyle name="Note 3 7 2 2 3 3 2 4" xfId="36975"/>
    <cellStyle name="Note 3 7 2 2 3 3 3" xfId="18135"/>
    <cellStyle name="Note 3 7 2 2 3 3 4" xfId="28497"/>
    <cellStyle name="Note 3 7 2 2 3 3 5" xfId="33687"/>
    <cellStyle name="Note 3 7 2 2 3 4" xfId="8506"/>
    <cellStyle name="Note 3 7 2 2 3 4 2" xfId="20445"/>
    <cellStyle name="Note 3 7 2 2 3 4 3" xfId="30151"/>
    <cellStyle name="Note 3 7 2 2 3 4 4" xfId="34695"/>
    <cellStyle name="Note 3 7 2 2 3 5" xfId="14555"/>
    <cellStyle name="Note 3 7 2 2 3 6" xfId="25573"/>
    <cellStyle name="Note 3 7 2 2 3 7" xfId="29204"/>
    <cellStyle name="Note 3 7 2 2 4" xfId="4244"/>
    <cellStyle name="Note 3 7 2 2 4 2" xfId="10134"/>
    <cellStyle name="Note 3 7 2 2 4 2 2" xfId="22073"/>
    <cellStyle name="Note 3 7 2 2 4 2 3" xfId="31133"/>
    <cellStyle name="Note 3 7 2 2 4 2 4" xfId="35031"/>
    <cellStyle name="Note 3 7 2 2 4 3" xfId="16183"/>
    <cellStyle name="Note 3 7 2 2 4 4" xfId="26553"/>
    <cellStyle name="Note 3 7 2 2 4 5" xfId="30813"/>
    <cellStyle name="Note 3 7 2 2 5" xfId="5356"/>
    <cellStyle name="Note 3 7 2 2 5 2" xfId="11246"/>
    <cellStyle name="Note 3 7 2 2 5 2 2" xfId="23185"/>
    <cellStyle name="Note 3 7 2 2 5 2 3" xfId="32237"/>
    <cellStyle name="Note 3 7 2 2 5 2 4" xfId="36135"/>
    <cellStyle name="Note 3 7 2 2 5 3" xfId="17295"/>
    <cellStyle name="Note 3 7 2 2 5 4" xfId="27657"/>
    <cellStyle name="Note 3 7 2 2 5 5" xfId="25636"/>
    <cellStyle name="Note 3 7 2 2 6" xfId="13707"/>
    <cellStyle name="Note 3 7 2 3" xfId="1955"/>
    <cellStyle name="Note 3 7 2 3 2" xfId="4431"/>
    <cellStyle name="Note 3 7 2 3 2 2" xfId="10321"/>
    <cellStyle name="Note 3 7 2 3 2 2 2" xfId="22260"/>
    <cellStyle name="Note 3 7 2 3 2 2 3" xfId="31313"/>
    <cellStyle name="Note 3 7 2 3 2 2 4" xfId="35211"/>
    <cellStyle name="Note 3 7 2 3 2 3" xfId="16370"/>
    <cellStyle name="Note 3 7 2 3 2 4" xfId="26733"/>
    <cellStyle name="Note 3 7 2 3 2 5" xfId="29142"/>
    <cellStyle name="Note 3 7 2 3 3" xfId="5536"/>
    <cellStyle name="Note 3 7 2 3 3 2" xfId="11426"/>
    <cellStyle name="Note 3 7 2 3 3 2 2" xfId="23365"/>
    <cellStyle name="Note 3 7 2 3 3 2 3" xfId="32417"/>
    <cellStyle name="Note 3 7 2 3 3 2 4" xfId="36315"/>
    <cellStyle name="Note 3 7 2 3 3 3" xfId="17475"/>
    <cellStyle name="Note 3 7 2 3 3 4" xfId="27837"/>
    <cellStyle name="Note 3 7 2 3 3 5" xfId="30491"/>
    <cellStyle name="Note 3 7 2 3 4" xfId="7845"/>
    <cellStyle name="Note 3 7 2 3 4 2" xfId="19784"/>
    <cellStyle name="Note 3 7 2 3 4 3" xfId="29491"/>
    <cellStyle name="Note 3 7 2 3 4 4" xfId="34035"/>
    <cellStyle name="Note 3 7 2 3 5" xfId="13894"/>
    <cellStyle name="Note 3 7 2 3 6" xfId="24913"/>
    <cellStyle name="Note 3 7 2 3 7" xfId="24707"/>
    <cellStyle name="Note 3 7 2 4" xfId="2063"/>
    <cellStyle name="Note 3 7 2 4 2" xfId="4539"/>
    <cellStyle name="Note 3 7 2 4 2 2" xfId="10429"/>
    <cellStyle name="Note 3 7 2 4 2 2 2" xfId="22368"/>
    <cellStyle name="Note 3 7 2 4 2 2 3" xfId="31420"/>
    <cellStyle name="Note 3 7 2 4 2 2 4" xfId="35318"/>
    <cellStyle name="Note 3 7 2 4 2 3" xfId="16478"/>
    <cellStyle name="Note 3 7 2 4 2 4" xfId="26840"/>
    <cellStyle name="Note 3 7 2 4 2 5" xfId="28941"/>
    <cellStyle name="Note 3 7 2 4 3" xfId="5643"/>
    <cellStyle name="Note 3 7 2 4 3 2" xfId="11533"/>
    <cellStyle name="Note 3 7 2 4 3 2 2" xfId="23472"/>
    <cellStyle name="Note 3 7 2 4 3 2 3" xfId="32524"/>
    <cellStyle name="Note 3 7 2 4 3 2 4" xfId="36422"/>
    <cellStyle name="Note 3 7 2 4 3 3" xfId="17582"/>
    <cellStyle name="Note 3 7 2 4 3 4" xfId="27944"/>
    <cellStyle name="Note 3 7 2 4 3 5" xfId="33134"/>
    <cellStyle name="Note 3 7 2 4 4" xfId="7953"/>
    <cellStyle name="Note 3 7 2 4 4 2" xfId="19892"/>
    <cellStyle name="Note 3 7 2 4 4 3" xfId="29598"/>
    <cellStyle name="Note 3 7 2 4 4 4" xfId="34142"/>
    <cellStyle name="Note 3 7 2 4 5" xfId="14002"/>
    <cellStyle name="Note 3 7 2 4 6" xfId="25020"/>
    <cellStyle name="Note 3 7 2 4 7" xfId="29273"/>
    <cellStyle name="Note 3 7 2 5" xfId="2411"/>
    <cellStyle name="Note 3 7 2 5 2" xfId="4887"/>
    <cellStyle name="Note 3 7 2 5 2 2" xfId="10777"/>
    <cellStyle name="Note 3 7 2 5 2 2 2" xfId="22716"/>
    <cellStyle name="Note 3 7 2 5 2 2 3" xfId="31768"/>
    <cellStyle name="Note 3 7 2 5 2 2 4" xfId="35666"/>
    <cellStyle name="Note 3 7 2 5 2 3" xfId="16826"/>
    <cellStyle name="Note 3 7 2 5 2 4" xfId="27188"/>
    <cellStyle name="Note 3 7 2 5 2 5" xfId="28913"/>
    <cellStyle name="Note 3 7 2 5 3" xfId="5991"/>
    <cellStyle name="Note 3 7 2 5 3 2" xfId="11881"/>
    <cellStyle name="Note 3 7 2 5 3 2 2" xfId="23820"/>
    <cellStyle name="Note 3 7 2 5 3 2 3" xfId="32872"/>
    <cellStyle name="Note 3 7 2 5 3 2 4" xfId="36770"/>
    <cellStyle name="Note 3 7 2 5 3 3" xfId="17930"/>
    <cellStyle name="Note 3 7 2 5 3 4" xfId="28292"/>
    <cellStyle name="Note 3 7 2 5 3 5" xfId="33482"/>
    <cellStyle name="Note 3 7 2 5 4" xfId="8301"/>
    <cellStyle name="Note 3 7 2 5 4 2" xfId="20240"/>
    <cellStyle name="Note 3 7 2 5 4 3" xfId="29946"/>
    <cellStyle name="Note 3 7 2 5 4 4" xfId="34490"/>
    <cellStyle name="Note 3 7 2 5 5" xfId="14350"/>
    <cellStyle name="Note 3 7 2 5 6" xfId="25368"/>
    <cellStyle name="Note 3 7 2 5 7" xfId="24650"/>
    <cellStyle name="Note 3 7 2 6" xfId="3182"/>
    <cellStyle name="Note 3 7 2 6 2" xfId="9072"/>
    <cellStyle name="Note 3 7 2 6 2 2" xfId="21011"/>
    <cellStyle name="Note 3 7 2 6 2 3" xfId="30477"/>
    <cellStyle name="Note 3 7 2 6 2 4" xfId="34805"/>
    <cellStyle name="Note 3 7 2 6 3" xfId="15121"/>
    <cellStyle name="Note 3 7 2 6 4" xfId="25897"/>
    <cellStyle name="Note 3 7 2 6 5" xfId="30426"/>
    <cellStyle name="Note 3 7 2 7" xfId="5130"/>
    <cellStyle name="Note 3 7 2 7 2" xfId="11020"/>
    <cellStyle name="Note 3 7 2 7 2 2" xfId="22959"/>
    <cellStyle name="Note 3 7 2 7 2 3" xfId="32011"/>
    <cellStyle name="Note 3 7 2 7 2 4" xfId="35909"/>
    <cellStyle name="Note 3 7 2 7 3" xfId="17069"/>
    <cellStyle name="Note 3 7 2 7 4" xfId="27431"/>
    <cellStyle name="Note 3 7 2 7 5" xfId="26127"/>
    <cellStyle name="Note 3 7 2 8" xfId="6764"/>
    <cellStyle name="Note 3 7 2 8 2" xfId="18703"/>
    <cellStyle name="Note 3 7 2 8 3" xfId="28826"/>
    <cellStyle name="Note 3 7 2 8 4" xfId="33797"/>
    <cellStyle name="Note 3 7 2 9" xfId="12645"/>
    <cellStyle name="Note 3 7 3" xfId="1767"/>
    <cellStyle name="Note 3 7 3 2" xfId="2368"/>
    <cellStyle name="Note 3 7 3 2 2" xfId="4844"/>
    <cellStyle name="Note 3 7 3 2 2 2" xfId="10734"/>
    <cellStyle name="Note 3 7 3 2 2 2 2" xfId="22673"/>
    <cellStyle name="Note 3 7 3 2 2 2 3" xfId="31725"/>
    <cellStyle name="Note 3 7 3 2 2 2 4" xfId="35623"/>
    <cellStyle name="Note 3 7 3 2 2 3" xfId="16783"/>
    <cellStyle name="Note 3 7 3 2 2 4" xfId="27145"/>
    <cellStyle name="Note 3 7 3 2 2 5" xfId="30740"/>
    <cellStyle name="Note 3 7 3 2 3" xfId="5948"/>
    <cellStyle name="Note 3 7 3 2 3 2" xfId="11838"/>
    <cellStyle name="Note 3 7 3 2 3 2 2" xfId="23777"/>
    <cellStyle name="Note 3 7 3 2 3 2 3" xfId="32829"/>
    <cellStyle name="Note 3 7 3 2 3 2 4" xfId="36727"/>
    <cellStyle name="Note 3 7 3 2 3 3" xfId="17887"/>
    <cellStyle name="Note 3 7 3 2 3 4" xfId="28249"/>
    <cellStyle name="Note 3 7 3 2 3 5" xfId="33439"/>
    <cellStyle name="Note 3 7 3 2 4" xfId="8258"/>
    <cellStyle name="Note 3 7 3 2 4 2" xfId="20197"/>
    <cellStyle name="Note 3 7 3 2 4 3" xfId="29903"/>
    <cellStyle name="Note 3 7 3 2 4 4" xfId="34447"/>
    <cellStyle name="Note 3 7 3 2 5" xfId="14307"/>
    <cellStyle name="Note 3 7 3 2 6" xfId="25325"/>
    <cellStyle name="Note 3 7 3 2 7" xfId="24085"/>
    <cellStyle name="Note 3 7 3 3" xfId="2615"/>
    <cellStyle name="Note 3 7 3 3 2" xfId="5091"/>
    <cellStyle name="Note 3 7 3 3 2 2" xfId="10981"/>
    <cellStyle name="Note 3 7 3 3 2 2 2" xfId="22920"/>
    <cellStyle name="Note 3 7 3 3 2 2 3" xfId="31972"/>
    <cellStyle name="Note 3 7 3 3 2 2 4" xfId="35870"/>
    <cellStyle name="Note 3 7 3 3 2 3" xfId="17030"/>
    <cellStyle name="Note 3 7 3 3 2 4" xfId="27392"/>
    <cellStyle name="Note 3 7 3 3 2 5" xfId="24478"/>
    <cellStyle name="Note 3 7 3 3 3" xfId="6195"/>
    <cellStyle name="Note 3 7 3 3 3 2" xfId="12085"/>
    <cellStyle name="Note 3 7 3 3 3 2 2" xfId="24024"/>
    <cellStyle name="Note 3 7 3 3 3 2 3" xfId="33076"/>
    <cellStyle name="Note 3 7 3 3 3 2 4" xfId="36974"/>
    <cellStyle name="Note 3 7 3 3 3 3" xfId="18134"/>
    <cellStyle name="Note 3 7 3 3 3 4" xfId="28496"/>
    <cellStyle name="Note 3 7 3 3 3 5" xfId="33686"/>
    <cellStyle name="Note 3 7 3 3 4" xfId="8505"/>
    <cellStyle name="Note 3 7 3 3 4 2" xfId="20444"/>
    <cellStyle name="Note 3 7 3 3 4 3" xfId="30150"/>
    <cellStyle name="Note 3 7 3 3 4 4" xfId="34694"/>
    <cellStyle name="Note 3 7 3 3 5" xfId="14554"/>
    <cellStyle name="Note 3 7 3 3 6" xfId="25572"/>
    <cellStyle name="Note 3 7 3 3 7" xfId="25970"/>
    <cellStyle name="Note 3 7 3 4" xfId="4243"/>
    <cellStyle name="Note 3 7 3 4 2" xfId="10133"/>
    <cellStyle name="Note 3 7 3 4 2 2" xfId="22072"/>
    <cellStyle name="Note 3 7 3 4 2 3" xfId="31132"/>
    <cellStyle name="Note 3 7 3 4 2 4" xfId="35030"/>
    <cellStyle name="Note 3 7 3 4 3" xfId="16182"/>
    <cellStyle name="Note 3 7 3 4 4" xfId="26552"/>
    <cellStyle name="Note 3 7 3 4 5" xfId="29164"/>
    <cellStyle name="Note 3 7 3 5" xfId="5355"/>
    <cellStyle name="Note 3 7 3 5 2" xfId="11245"/>
    <cellStyle name="Note 3 7 3 5 2 2" xfId="23184"/>
    <cellStyle name="Note 3 7 3 5 2 3" xfId="32236"/>
    <cellStyle name="Note 3 7 3 5 2 4" xfId="36134"/>
    <cellStyle name="Note 3 7 3 5 3" xfId="17294"/>
    <cellStyle name="Note 3 7 3 5 4" xfId="27656"/>
    <cellStyle name="Note 3 7 3 5 5" xfId="30216"/>
    <cellStyle name="Note 3 7 3 6" xfId="13706"/>
    <cellStyle name="Note 3 7 4" xfId="1787"/>
    <cellStyle name="Note 3 7 4 2" xfId="4263"/>
    <cellStyle name="Note 3 7 4 2 2" xfId="10153"/>
    <cellStyle name="Note 3 7 4 2 2 2" xfId="22092"/>
    <cellStyle name="Note 3 7 4 2 2 3" xfId="31145"/>
    <cellStyle name="Note 3 7 4 2 2 4" xfId="35043"/>
    <cellStyle name="Note 3 7 4 2 3" xfId="16202"/>
    <cellStyle name="Note 3 7 4 2 4" xfId="26565"/>
    <cellStyle name="Note 3 7 4 2 5" xfId="24084"/>
    <cellStyle name="Note 3 7 4 3" xfId="5368"/>
    <cellStyle name="Note 3 7 4 3 2" xfId="11258"/>
    <cellStyle name="Note 3 7 4 3 2 2" xfId="23197"/>
    <cellStyle name="Note 3 7 4 3 2 3" xfId="32249"/>
    <cellStyle name="Note 3 7 4 3 2 4" xfId="36147"/>
    <cellStyle name="Note 3 7 4 3 3" xfId="17307"/>
    <cellStyle name="Note 3 7 4 3 4" xfId="27669"/>
    <cellStyle name="Note 3 7 4 3 5" xfId="24223"/>
    <cellStyle name="Note 3 7 4 4" xfId="7677"/>
    <cellStyle name="Note 3 7 4 4 2" xfId="19616"/>
    <cellStyle name="Note 3 7 4 4 3" xfId="29323"/>
    <cellStyle name="Note 3 7 4 4 4" xfId="33867"/>
    <cellStyle name="Note 3 7 4 5" xfId="13726"/>
    <cellStyle name="Note 3 7 4 6" xfId="24745"/>
    <cellStyle name="Note 3 7 4 7" xfId="24057"/>
    <cellStyle name="Note 3 7 5" xfId="2406"/>
    <cellStyle name="Note 3 7 5 2" xfId="4882"/>
    <cellStyle name="Note 3 7 5 2 2" xfId="10772"/>
    <cellStyle name="Note 3 7 5 2 2 2" xfId="22711"/>
    <cellStyle name="Note 3 7 5 2 2 3" xfId="31763"/>
    <cellStyle name="Note 3 7 5 2 2 4" xfId="35661"/>
    <cellStyle name="Note 3 7 5 2 3" xfId="16821"/>
    <cellStyle name="Note 3 7 5 2 4" xfId="27183"/>
    <cellStyle name="Note 3 7 5 2 5" xfId="25743"/>
    <cellStyle name="Note 3 7 5 3" xfId="5986"/>
    <cellStyle name="Note 3 7 5 3 2" xfId="11876"/>
    <cellStyle name="Note 3 7 5 3 2 2" xfId="23815"/>
    <cellStyle name="Note 3 7 5 3 2 3" xfId="32867"/>
    <cellStyle name="Note 3 7 5 3 2 4" xfId="36765"/>
    <cellStyle name="Note 3 7 5 3 3" xfId="17925"/>
    <cellStyle name="Note 3 7 5 3 4" xfId="28287"/>
    <cellStyle name="Note 3 7 5 3 5" xfId="33477"/>
    <cellStyle name="Note 3 7 5 4" xfId="8296"/>
    <cellStyle name="Note 3 7 5 4 2" xfId="20235"/>
    <cellStyle name="Note 3 7 5 4 3" xfId="29941"/>
    <cellStyle name="Note 3 7 5 4 4" xfId="34485"/>
    <cellStyle name="Note 3 7 5 5" xfId="14345"/>
    <cellStyle name="Note 3 7 5 6" xfId="25363"/>
    <cellStyle name="Note 3 7 5 7" xfId="30544"/>
    <cellStyle name="Note 3 7 6" xfId="1818"/>
    <cellStyle name="Note 3 7 6 2" xfId="4294"/>
    <cellStyle name="Note 3 7 6 2 2" xfId="10184"/>
    <cellStyle name="Note 3 7 6 2 2 2" xfId="22123"/>
    <cellStyle name="Note 3 7 6 2 2 3" xfId="31176"/>
    <cellStyle name="Note 3 7 6 2 2 4" xfId="35074"/>
    <cellStyle name="Note 3 7 6 2 3" xfId="16233"/>
    <cellStyle name="Note 3 7 6 2 4" xfId="26596"/>
    <cellStyle name="Note 3 7 6 2 5" xfId="30301"/>
    <cellStyle name="Note 3 7 6 3" xfId="5399"/>
    <cellStyle name="Note 3 7 6 3 2" xfId="11289"/>
    <cellStyle name="Note 3 7 6 3 2 2" xfId="23228"/>
    <cellStyle name="Note 3 7 6 3 2 3" xfId="32280"/>
    <cellStyle name="Note 3 7 6 3 2 4" xfId="36178"/>
    <cellStyle name="Note 3 7 6 3 3" xfId="17338"/>
    <cellStyle name="Note 3 7 6 3 4" xfId="27700"/>
    <cellStyle name="Note 3 7 6 3 5" xfId="24441"/>
    <cellStyle name="Note 3 7 6 4" xfId="7708"/>
    <cellStyle name="Note 3 7 6 4 2" xfId="19647"/>
    <cellStyle name="Note 3 7 6 4 3" xfId="29354"/>
    <cellStyle name="Note 3 7 6 4 4" xfId="33898"/>
    <cellStyle name="Note 3 7 6 5" xfId="13757"/>
    <cellStyle name="Note 3 7 6 6" xfId="24776"/>
    <cellStyle name="Note 3 7 6 7" xfId="29300"/>
    <cellStyle name="Note 3 7 7" xfId="2776"/>
    <cellStyle name="Note 3 7 7 2" xfId="8666"/>
    <cellStyle name="Note 3 7 7 2 2" xfId="20605"/>
    <cellStyle name="Note 3 7 7 2 3" xfId="30236"/>
    <cellStyle name="Note 3 7 7 2 4" xfId="34726"/>
    <cellStyle name="Note 3 7 7 3" xfId="14715"/>
    <cellStyle name="Note 3 7 7 4" xfId="25656"/>
    <cellStyle name="Note 3 7 7 5" xfId="24383"/>
    <cellStyle name="Note 3 7 8" xfId="6358"/>
    <cellStyle name="Note 3 7 8 2" xfId="18297"/>
    <cellStyle name="Note 3 7 8 3" xfId="28582"/>
    <cellStyle name="Note 3 7 8 4" xfId="33718"/>
    <cellStyle name="Note 3 8" xfId="299"/>
    <cellStyle name="Note 3 8 2" xfId="775"/>
    <cellStyle name="Note 3 8 2 10" xfId="24284"/>
    <cellStyle name="Note 3 8 2 11" xfId="30164"/>
    <cellStyle name="Note 3 8 2 2" xfId="1770"/>
    <cellStyle name="Note 3 8 2 2 2" xfId="2371"/>
    <cellStyle name="Note 3 8 2 2 2 2" xfId="4847"/>
    <cellStyle name="Note 3 8 2 2 2 2 2" xfId="10737"/>
    <cellStyle name="Note 3 8 2 2 2 2 2 2" xfId="22676"/>
    <cellStyle name="Note 3 8 2 2 2 2 2 3" xfId="31728"/>
    <cellStyle name="Note 3 8 2 2 2 2 2 4" xfId="35626"/>
    <cellStyle name="Note 3 8 2 2 2 2 3" xfId="16786"/>
    <cellStyle name="Note 3 8 2 2 2 2 4" xfId="27148"/>
    <cellStyle name="Note 3 8 2 2 2 2 5" xfId="24233"/>
    <cellStyle name="Note 3 8 2 2 2 3" xfId="5951"/>
    <cellStyle name="Note 3 8 2 2 2 3 2" xfId="11841"/>
    <cellStyle name="Note 3 8 2 2 2 3 2 2" xfId="23780"/>
    <cellStyle name="Note 3 8 2 2 2 3 2 3" xfId="32832"/>
    <cellStyle name="Note 3 8 2 2 2 3 2 4" xfId="36730"/>
    <cellStyle name="Note 3 8 2 2 2 3 3" xfId="17890"/>
    <cellStyle name="Note 3 8 2 2 2 3 4" xfId="28252"/>
    <cellStyle name="Note 3 8 2 2 2 3 5" xfId="33442"/>
    <cellStyle name="Note 3 8 2 2 2 4" xfId="8261"/>
    <cellStyle name="Note 3 8 2 2 2 4 2" xfId="20200"/>
    <cellStyle name="Note 3 8 2 2 2 4 3" xfId="29906"/>
    <cellStyle name="Note 3 8 2 2 2 4 4" xfId="34450"/>
    <cellStyle name="Note 3 8 2 2 2 5" xfId="14310"/>
    <cellStyle name="Note 3 8 2 2 2 6" xfId="25328"/>
    <cellStyle name="Note 3 8 2 2 2 7" xfId="25676"/>
    <cellStyle name="Note 3 8 2 2 3" xfId="2618"/>
    <cellStyle name="Note 3 8 2 2 3 2" xfId="5094"/>
    <cellStyle name="Note 3 8 2 2 3 2 2" xfId="10984"/>
    <cellStyle name="Note 3 8 2 2 3 2 2 2" xfId="22923"/>
    <cellStyle name="Note 3 8 2 2 3 2 2 3" xfId="31975"/>
    <cellStyle name="Note 3 8 2 2 3 2 2 4" xfId="35873"/>
    <cellStyle name="Note 3 8 2 2 3 2 3" xfId="17033"/>
    <cellStyle name="Note 3 8 2 2 3 2 4" xfId="27395"/>
    <cellStyle name="Note 3 8 2 2 3 2 5" xfId="25975"/>
    <cellStyle name="Note 3 8 2 2 3 3" xfId="6198"/>
    <cellStyle name="Note 3 8 2 2 3 3 2" xfId="12088"/>
    <cellStyle name="Note 3 8 2 2 3 3 2 2" xfId="24027"/>
    <cellStyle name="Note 3 8 2 2 3 3 2 3" xfId="33079"/>
    <cellStyle name="Note 3 8 2 2 3 3 2 4" xfId="36977"/>
    <cellStyle name="Note 3 8 2 2 3 3 3" xfId="18137"/>
    <cellStyle name="Note 3 8 2 2 3 3 4" xfId="28499"/>
    <cellStyle name="Note 3 8 2 2 3 3 5" xfId="33689"/>
    <cellStyle name="Note 3 8 2 2 3 4" xfId="8508"/>
    <cellStyle name="Note 3 8 2 2 3 4 2" xfId="20447"/>
    <cellStyle name="Note 3 8 2 2 3 4 3" xfId="30153"/>
    <cellStyle name="Note 3 8 2 2 3 4 4" xfId="34697"/>
    <cellStyle name="Note 3 8 2 2 3 5" xfId="14557"/>
    <cellStyle name="Note 3 8 2 2 3 6" xfId="25575"/>
    <cellStyle name="Note 3 8 2 2 3 7" xfId="26279"/>
    <cellStyle name="Note 3 8 2 2 4" xfId="4246"/>
    <cellStyle name="Note 3 8 2 2 4 2" xfId="10136"/>
    <cellStyle name="Note 3 8 2 2 4 2 2" xfId="22075"/>
    <cellStyle name="Note 3 8 2 2 4 2 3" xfId="31135"/>
    <cellStyle name="Note 3 8 2 2 4 2 4" xfId="35033"/>
    <cellStyle name="Note 3 8 2 2 4 3" xfId="16185"/>
    <cellStyle name="Note 3 8 2 2 4 4" xfId="26555"/>
    <cellStyle name="Note 3 8 2 2 4 5" xfId="24583"/>
    <cellStyle name="Note 3 8 2 2 5" xfId="5358"/>
    <cellStyle name="Note 3 8 2 2 5 2" xfId="11248"/>
    <cellStyle name="Note 3 8 2 2 5 2 2" xfId="23187"/>
    <cellStyle name="Note 3 8 2 2 5 2 3" xfId="32239"/>
    <cellStyle name="Note 3 8 2 2 5 2 4" xfId="36137"/>
    <cellStyle name="Note 3 8 2 2 5 3" xfId="17297"/>
    <cellStyle name="Note 3 8 2 2 5 4" xfId="27659"/>
    <cellStyle name="Note 3 8 2 2 5 5" xfId="30672"/>
    <cellStyle name="Note 3 8 2 2 6" xfId="13709"/>
    <cellStyle name="Note 3 8 2 3" xfId="1991"/>
    <cellStyle name="Note 3 8 2 3 2" xfId="4467"/>
    <cellStyle name="Note 3 8 2 3 2 2" xfId="10357"/>
    <cellStyle name="Note 3 8 2 3 2 2 2" xfId="22296"/>
    <cellStyle name="Note 3 8 2 3 2 2 3" xfId="31349"/>
    <cellStyle name="Note 3 8 2 3 2 2 4" xfId="35247"/>
    <cellStyle name="Note 3 8 2 3 2 3" xfId="16406"/>
    <cellStyle name="Note 3 8 2 3 2 4" xfId="26769"/>
    <cellStyle name="Note 3 8 2 3 2 5" xfId="24324"/>
    <cellStyle name="Note 3 8 2 3 3" xfId="5572"/>
    <cellStyle name="Note 3 8 2 3 3 2" xfId="11462"/>
    <cellStyle name="Note 3 8 2 3 3 2 2" xfId="23401"/>
    <cellStyle name="Note 3 8 2 3 3 2 3" xfId="32453"/>
    <cellStyle name="Note 3 8 2 3 3 2 4" xfId="36351"/>
    <cellStyle name="Note 3 8 2 3 3 3" xfId="17511"/>
    <cellStyle name="Note 3 8 2 3 3 4" xfId="27873"/>
    <cellStyle name="Note 3 8 2 3 3 5" xfId="24052"/>
    <cellStyle name="Note 3 8 2 3 4" xfId="7881"/>
    <cellStyle name="Note 3 8 2 3 4 2" xfId="19820"/>
    <cellStyle name="Note 3 8 2 3 4 3" xfId="29527"/>
    <cellStyle name="Note 3 8 2 3 4 4" xfId="34071"/>
    <cellStyle name="Note 3 8 2 3 5" xfId="13930"/>
    <cellStyle name="Note 3 8 2 3 6" xfId="24949"/>
    <cellStyle name="Note 3 8 2 3 7" xfId="30232"/>
    <cellStyle name="Note 3 8 2 4" xfId="2144"/>
    <cellStyle name="Note 3 8 2 4 2" xfId="4620"/>
    <cellStyle name="Note 3 8 2 4 2 2" xfId="10510"/>
    <cellStyle name="Note 3 8 2 4 2 2 2" xfId="22449"/>
    <cellStyle name="Note 3 8 2 4 2 2 3" xfId="31501"/>
    <cellStyle name="Note 3 8 2 4 2 2 4" xfId="35399"/>
    <cellStyle name="Note 3 8 2 4 2 3" xfId="16559"/>
    <cellStyle name="Note 3 8 2 4 2 4" xfId="26921"/>
    <cellStyle name="Note 3 8 2 4 2 5" xfId="30767"/>
    <cellStyle name="Note 3 8 2 4 3" xfId="5724"/>
    <cellStyle name="Note 3 8 2 4 3 2" xfId="11614"/>
    <cellStyle name="Note 3 8 2 4 3 2 2" xfId="23553"/>
    <cellStyle name="Note 3 8 2 4 3 2 3" xfId="32605"/>
    <cellStyle name="Note 3 8 2 4 3 2 4" xfId="36503"/>
    <cellStyle name="Note 3 8 2 4 3 3" xfId="17663"/>
    <cellStyle name="Note 3 8 2 4 3 4" xfId="28025"/>
    <cellStyle name="Note 3 8 2 4 3 5" xfId="33215"/>
    <cellStyle name="Note 3 8 2 4 4" xfId="8034"/>
    <cellStyle name="Note 3 8 2 4 4 2" xfId="19973"/>
    <cellStyle name="Note 3 8 2 4 4 3" xfId="29679"/>
    <cellStyle name="Note 3 8 2 4 4 4" xfId="34223"/>
    <cellStyle name="Note 3 8 2 4 5" xfId="14083"/>
    <cellStyle name="Note 3 8 2 4 6" xfId="25101"/>
    <cellStyle name="Note 3 8 2 4 7" xfId="24683"/>
    <cellStyle name="Note 3 8 2 5" xfId="1922"/>
    <cellStyle name="Note 3 8 2 5 2" xfId="4398"/>
    <cellStyle name="Note 3 8 2 5 2 2" xfId="10288"/>
    <cellStyle name="Note 3 8 2 5 2 2 2" xfId="22227"/>
    <cellStyle name="Note 3 8 2 5 2 2 3" xfId="31280"/>
    <cellStyle name="Note 3 8 2 5 2 2 4" xfId="35178"/>
    <cellStyle name="Note 3 8 2 5 2 3" xfId="16337"/>
    <cellStyle name="Note 3 8 2 5 2 4" xfId="26700"/>
    <cellStyle name="Note 3 8 2 5 2 5" xfId="30582"/>
    <cellStyle name="Note 3 8 2 5 3" xfId="5503"/>
    <cellStyle name="Note 3 8 2 5 3 2" xfId="11393"/>
    <cellStyle name="Note 3 8 2 5 3 2 2" xfId="23332"/>
    <cellStyle name="Note 3 8 2 5 3 2 3" xfId="32384"/>
    <cellStyle name="Note 3 8 2 5 3 2 4" xfId="36282"/>
    <cellStyle name="Note 3 8 2 5 3 3" xfId="17442"/>
    <cellStyle name="Note 3 8 2 5 3 4" xfId="27804"/>
    <cellStyle name="Note 3 8 2 5 3 5" xfId="24423"/>
    <cellStyle name="Note 3 8 2 5 4" xfId="7812"/>
    <cellStyle name="Note 3 8 2 5 4 2" xfId="19751"/>
    <cellStyle name="Note 3 8 2 5 4 3" xfId="29458"/>
    <cellStyle name="Note 3 8 2 5 4 4" xfId="34002"/>
    <cellStyle name="Note 3 8 2 5 5" xfId="13861"/>
    <cellStyle name="Note 3 8 2 5 6" xfId="24880"/>
    <cellStyle name="Note 3 8 2 5 7" xfId="30942"/>
    <cellStyle name="Note 3 8 2 6" xfId="3252"/>
    <cellStyle name="Note 3 8 2 6 2" xfId="9142"/>
    <cellStyle name="Note 3 8 2 6 2 2" xfId="21081"/>
    <cellStyle name="Note 3 8 2 6 2 3" xfId="30516"/>
    <cellStyle name="Note 3 8 2 6 2 4" xfId="34829"/>
    <cellStyle name="Note 3 8 2 6 3" xfId="15191"/>
    <cellStyle name="Note 3 8 2 6 4" xfId="25936"/>
    <cellStyle name="Note 3 8 2 6 5" xfId="24066"/>
    <cellStyle name="Note 3 8 2 7" xfId="5154"/>
    <cellStyle name="Note 3 8 2 7 2" xfId="11044"/>
    <cellStyle name="Note 3 8 2 7 2 2" xfId="22983"/>
    <cellStyle name="Note 3 8 2 7 2 3" xfId="32035"/>
    <cellStyle name="Note 3 8 2 7 2 4" xfId="35933"/>
    <cellStyle name="Note 3 8 2 7 3" xfId="17093"/>
    <cellStyle name="Note 3 8 2 7 4" xfId="27455"/>
    <cellStyle name="Note 3 8 2 7 5" xfId="26121"/>
    <cellStyle name="Note 3 8 2 8" xfId="6834"/>
    <cellStyle name="Note 3 8 2 8 2" xfId="18773"/>
    <cellStyle name="Note 3 8 2 8 3" xfId="28865"/>
    <cellStyle name="Note 3 8 2 8 4" xfId="33821"/>
    <cellStyle name="Note 3 8 2 9" xfId="12715"/>
    <cellStyle name="Note 3 8 3" xfId="1769"/>
    <cellStyle name="Note 3 8 3 2" xfId="2370"/>
    <cellStyle name="Note 3 8 3 2 2" xfId="4846"/>
    <cellStyle name="Note 3 8 3 2 2 2" xfId="10736"/>
    <cellStyle name="Note 3 8 3 2 2 2 2" xfId="22675"/>
    <cellStyle name="Note 3 8 3 2 2 2 3" xfId="31727"/>
    <cellStyle name="Note 3 8 3 2 2 2 4" xfId="35625"/>
    <cellStyle name="Note 3 8 3 2 2 3" xfId="16785"/>
    <cellStyle name="Note 3 8 3 2 2 4" xfId="27147"/>
    <cellStyle name="Note 3 8 3 2 2 5" xfId="24510"/>
    <cellStyle name="Note 3 8 3 2 3" xfId="5950"/>
    <cellStyle name="Note 3 8 3 2 3 2" xfId="11840"/>
    <cellStyle name="Note 3 8 3 2 3 2 2" xfId="23779"/>
    <cellStyle name="Note 3 8 3 2 3 2 3" xfId="32831"/>
    <cellStyle name="Note 3 8 3 2 3 2 4" xfId="36729"/>
    <cellStyle name="Note 3 8 3 2 3 3" xfId="17889"/>
    <cellStyle name="Note 3 8 3 2 3 4" xfId="28251"/>
    <cellStyle name="Note 3 8 3 2 3 5" xfId="33441"/>
    <cellStyle name="Note 3 8 3 2 4" xfId="8260"/>
    <cellStyle name="Note 3 8 3 2 4 2" xfId="20199"/>
    <cellStyle name="Note 3 8 3 2 4 3" xfId="29905"/>
    <cellStyle name="Note 3 8 3 2 4 4" xfId="34449"/>
    <cellStyle name="Note 3 8 3 2 5" xfId="14309"/>
    <cellStyle name="Note 3 8 3 2 6" xfId="25327"/>
    <cellStyle name="Note 3 8 3 2 7" xfId="30256"/>
    <cellStyle name="Note 3 8 3 3" xfId="2617"/>
    <cellStyle name="Note 3 8 3 3 2" xfId="5093"/>
    <cellStyle name="Note 3 8 3 3 2 2" xfId="10983"/>
    <cellStyle name="Note 3 8 3 3 2 2 2" xfId="22922"/>
    <cellStyle name="Note 3 8 3 3 2 2 3" xfId="31974"/>
    <cellStyle name="Note 3 8 3 3 2 2 4" xfId="35872"/>
    <cellStyle name="Note 3 8 3 3 2 3" xfId="17032"/>
    <cellStyle name="Note 3 8 3 3 2 4" xfId="27394"/>
    <cellStyle name="Note 3 8 3 3 2 5" xfId="30555"/>
    <cellStyle name="Note 3 8 3 3 3" xfId="6197"/>
    <cellStyle name="Note 3 8 3 3 3 2" xfId="12087"/>
    <cellStyle name="Note 3 8 3 3 3 2 2" xfId="24026"/>
    <cellStyle name="Note 3 8 3 3 3 2 3" xfId="33078"/>
    <cellStyle name="Note 3 8 3 3 3 2 4" xfId="36976"/>
    <cellStyle name="Note 3 8 3 3 3 3" xfId="18136"/>
    <cellStyle name="Note 3 8 3 3 3 4" xfId="28498"/>
    <cellStyle name="Note 3 8 3 3 3 5" xfId="33688"/>
    <cellStyle name="Note 3 8 3 3 4" xfId="8507"/>
    <cellStyle name="Note 3 8 3 3 4 2" xfId="20446"/>
    <cellStyle name="Note 3 8 3 3 4 3" xfId="30152"/>
    <cellStyle name="Note 3 8 3 3 4 4" xfId="34696"/>
    <cellStyle name="Note 3 8 3 3 5" xfId="14556"/>
    <cellStyle name="Note 3 8 3 3 6" xfId="25574"/>
    <cellStyle name="Note 3 8 3 3 7" xfId="30857"/>
    <cellStyle name="Note 3 8 3 4" xfId="4245"/>
    <cellStyle name="Note 3 8 3 4 2" xfId="10135"/>
    <cellStyle name="Note 3 8 3 4 2 2" xfId="22074"/>
    <cellStyle name="Note 3 8 3 4 2 3" xfId="31134"/>
    <cellStyle name="Note 3 8 3 4 2 4" xfId="35032"/>
    <cellStyle name="Note 3 8 3 4 3" xfId="16184"/>
    <cellStyle name="Note 3 8 3 4 4" xfId="26554"/>
    <cellStyle name="Note 3 8 3 4 5" xfId="26236"/>
    <cellStyle name="Note 3 8 3 5" xfId="5357"/>
    <cellStyle name="Note 3 8 3 5 2" xfId="11247"/>
    <cellStyle name="Note 3 8 3 5 2 2" xfId="23186"/>
    <cellStyle name="Note 3 8 3 5 2 3" xfId="32238"/>
    <cellStyle name="Note 3 8 3 5 2 4" xfId="36136"/>
    <cellStyle name="Note 3 8 3 5 3" xfId="17296"/>
    <cellStyle name="Note 3 8 3 5 4" xfId="27658"/>
    <cellStyle name="Note 3 8 3 5 5" xfId="29023"/>
    <cellStyle name="Note 3 8 3 6" xfId="13708"/>
    <cellStyle name="Note 3 8 4" xfId="1900"/>
    <cellStyle name="Note 3 8 4 2" xfId="4376"/>
    <cellStyle name="Note 3 8 4 2 2" xfId="10266"/>
    <cellStyle name="Note 3 8 4 2 2 2" xfId="22205"/>
    <cellStyle name="Note 3 8 4 2 2 3" xfId="31258"/>
    <cellStyle name="Note 3 8 4 2 2 4" xfId="35156"/>
    <cellStyle name="Note 3 8 4 2 3" xfId="16315"/>
    <cellStyle name="Note 3 8 4 2 4" xfId="26678"/>
    <cellStyle name="Note 3 8 4 2 5" xfId="25779"/>
    <cellStyle name="Note 3 8 4 3" xfId="5481"/>
    <cellStyle name="Note 3 8 4 3 2" xfId="11371"/>
    <cellStyle name="Note 3 8 4 3 2 2" xfId="23310"/>
    <cellStyle name="Note 3 8 4 3 2 3" xfId="32362"/>
    <cellStyle name="Note 3 8 4 3 2 4" xfId="36260"/>
    <cellStyle name="Note 3 8 4 3 3" xfId="17420"/>
    <cellStyle name="Note 3 8 4 3 4" xfId="27782"/>
    <cellStyle name="Note 3 8 4 3 5" xfId="30345"/>
    <cellStyle name="Note 3 8 4 4" xfId="7790"/>
    <cellStyle name="Note 3 8 4 4 2" xfId="19729"/>
    <cellStyle name="Note 3 8 4 4 3" xfId="29436"/>
    <cellStyle name="Note 3 8 4 4 4" xfId="33980"/>
    <cellStyle name="Note 3 8 4 5" xfId="13839"/>
    <cellStyle name="Note 3 8 4 6" xfId="24858"/>
    <cellStyle name="Note 3 8 4 7" xfId="24712"/>
    <cellStyle name="Note 3 8 5" xfId="2101"/>
    <cellStyle name="Note 3 8 5 2" xfId="4577"/>
    <cellStyle name="Note 3 8 5 2 2" xfId="10467"/>
    <cellStyle name="Note 3 8 5 2 2 2" xfId="22406"/>
    <cellStyle name="Note 3 8 5 2 2 3" xfId="31458"/>
    <cellStyle name="Note 3 8 5 2 2 4" xfId="35356"/>
    <cellStyle name="Note 3 8 5 2 3" xfId="16516"/>
    <cellStyle name="Note 3 8 5 2 4" xfId="26878"/>
    <cellStyle name="Note 3 8 5 2 5" xfId="24544"/>
    <cellStyle name="Note 3 8 5 3" xfId="5681"/>
    <cellStyle name="Note 3 8 5 3 2" xfId="11571"/>
    <cellStyle name="Note 3 8 5 3 2 2" xfId="23510"/>
    <cellStyle name="Note 3 8 5 3 2 3" xfId="32562"/>
    <cellStyle name="Note 3 8 5 3 2 4" xfId="36460"/>
    <cellStyle name="Note 3 8 5 3 3" xfId="17620"/>
    <cellStyle name="Note 3 8 5 3 4" xfId="27982"/>
    <cellStyle name="Note 3 8 5 3 5" xfId="33172"/>
    <cellStyle name="Note 3 8 5 4" xfId="7991"/>
    <cellStyle name="Note 3 8 5 4 2" xfId="19930"/>
    <cellStyle name="Note 3 8 5 4 3" xfId="29636"/>
    <cellStyle name="Note 3 8 5 4 4" xfId="34180"/>
    <cellStyle name="Note 3 8 5 5" xfId="14040"/>
    <cellStyle name="Note 3 8 5 6" xfId="25058"/>
    <cellStyle name="Note 3 8 5 7" xfId="29265"/>
    <cellStyle name="Note 3 8 6" xfId="2414"/>
    <cellStyle name="Note 3 8 6 2" xfId="4890"/>
    <cellStyle name="Note 3 8 6 2 2" xfId="10780"/>
    <cellStyle name="Note 3 8 6 2 2 2" xfId="22719"/>
    <cellStyle name="Note 3 8 6 2 2 3" xfId="31771"/>
    <cellStyle name="Note 3 8 6 2 2 4" xfId="35669"/>
    <cellStyle name="Note 3 8 6 2 3" xfId="16829"/>
    <cellStyle name="Note 3 8 6 2 4" xfId="27191"/>
    <cellStyle name="Note 3 8 6 2 5" xfId="29086"/>
    <cellStyle name="Note 3 8 6 3" xfId="5994"/>
    <cellStyle name="Note 3 8 6 3 2" xfId="11884"/>
    <cellStyle name="Note 3 8 6 3 2 2" xfId="23823"/>
    <cellStyle name="Note 3 8 6 3 2 3" xfId="32875"/>
    <cellStyle name="Note 3 8 6 3 2 4" xfId="36773"/>
    <cellStyle name="Note 3 8 6 3 3" xfId="17933"/>
    <cellStyle name="Note 3 8 6 3 4" xfId="28295"/>
    <cellStyle name="Note 3 8 6 3 5" xfId="33485"/>
    <cellStyle name="Note 3 8 6 4" xfId="8304"/>
    <cellStyle name="Note 3 8 6 4 2" xfId="20243"/>
    <cellStyle name="Note 3 8 6 4 3" xfId="29949"/>
    <cellStyle name="Note 3 8 6 4 4" xfId="34493"/>
    <cellStyle name="Note 3 8 6 5" xfId="14353"/>
    <cellStyle name="Note 3 8 6 6" xfId="25371"/>
    <cellStyle name="Note 3 8 6 7" xfId="28738"/>
    <cellStyle name="Note 3 8 7" xfId="2846"/>
    <cellStyle name="Note 3 8 7 2" xfId="8736"/>
    <cellStyle name="Note 3 8 7 2 2" xfId="20675"/>
    <cellStyle name="Note 3 8 7 2 3" xfId="30276"/>
    <cellStyle name="Note 3 8 7 2 4" xfId="34750"/>
    <cellStyle name="Note 3 8 7 3" xfId="14785"/>
    <cellStyle name="Note 3 8 7 4" xfId="25696"/>
    <cellStyle name="Note 3 8 7 5" xfId="26270"/>
    <cellStyle name="Note 3 8 8" xfId="6428"/>
    <cellStyle name="Note 3 8 8 2" xfId="18367"/>
    <cellStyle name="Note 3 8 8 3" xfId="28622"/>
    <cellStyle name="Note 3 8 8 4" xfId="33742"/>
    <cellStyle name="Note 3 9" xfId="594"/>
    <cellStyle name="Note 3 9 10" xfId="24185"/>
    <cellStyle name="Note 3 9 11" xfId="24239"/>
    <cellStyle name="Note 3 9 2" xfId="1771"/>
    <cellStyle name="Note 3 9 2 2" xfId="2372"/>
    <cellStyle name="Note 3 9 2 2 2" xfId="4848"/>
    <cellStyle name="Note 3 9 2 2 2 2" xfId="10738"/>
    <cellStyle name="Note 3 9 2 2 2 2 2" xfId="22677"/>
    <cellStyle name="Note 3 9 2 2 2 2 3" xfId="31729"/>
    <cellStyle name="Note 3 9 2 2 2 2 4" xfId="35627"/>
    <cellStyle name="Note 3 9 2 2 2 3" xfId="16787"/>
    <cellStyle name="Note 3 9 2 2 2 4" xfId="27149"/>
    <cellStyle name="Note 3 9 2 2 2 5" xfId="28698"/>
    <cellStyle name="Note 3 9 2 2 3" xfId="5952"/>
    <cellStyle name="Note 3 9 2 2 3 2" xfId="11842"/>
    <cellStyle name="Note 3 9 2 2 3 2 2" xfId="23781"/>
    <cellStyle name="Note 3 9 2 2 3 2 3" xfId="32833"/>
    <cellStyle name="Note 3 9 2 2 3 2 4" xfId="36731"/>
    <cellStyle name="Note 3 9 2 2 3 3" xfId="17891"/>
    <cellStyle name="Note 3 9 2 2 3 4" xfId="28253"/>
    <cellStyle name="Note 3 9 2 2 3 5" xfId="33443"/>
    <cellStyle name="Note 3 9 2 2 4" xfId="8262"/>
    <cellStyle name="Note 3 9 2 2 4 2" xfId="20201"/>
    <cellStyle name="Note 3 9 2 2 4 3" xfId="29907"/>
    <cellStyle name="Note 3 9 2 2 4 4" xfId="34451"/>
    <cellStyle name="Note 3 9 2 2 5" xfId="14311"/>
    <cellStyle name="Note 3 9 2 2 6" xfId="25329"/>
    <cellStyle name="Note 3 9 2 2 7" xfId="29233"/>
    <cellStyle name="Note 3 9 2 3" xfId="2619"/>
    <cellStyle name="Note 3 9 2 3 2" xfId="5095"/>
    <cellStyle name="Note 3 9 2 3 2 2" xfId="10985"/>
    <cellStyle name="Note 3 9 2 3 2 2 2" xfId="22924"/>
    <cellStyle name="Note 3 9 2 3 2 2 3" xfId="31976"/>
    <cellStyle name="Note 3 9 2 3 2 2 4" xfId="35874"/>
    <cellStyle name="Note 3 9 2 3 2 3" xfId="17034"/>
    <cellStyle name="Note 3 9 2 3 2 4" xfId="27396"/>
    <cellStyle name="Note 3 9 2 3 2 5" xfId="29060"/>
    <cellStyle name="Note 3 9 2 3 3" xfId="6199"/>
    <cellStyle name="Note 3 9 2 3 3 2" xfId="12089"/>
    <cellStyle name="Note 3 9 2 3 3 2 2" xfId="24028"/>
    <cellStyle name="Note 3 9 2 3 3 2 3" xfId="33080"/>
    <cellStyle name="Note 3 9 2 3 3 2 4" xfId="36978"/>
    <cellStyle name="Note 3 9 2 3 3 3" xfId="18138"/>
    <cellStyle name="Note 3 9 2 3 3 4" xfId="28500"/>
    <cellStyle name="Note 3 9 2 3 3 5" xfId="33690"/>
    <cellStyle name="Note 3 9 2 3 4" xfId="8509"/>
    <cellStyle name="Note 3 9 2 3 4 2" xfId="20448"/>
    <cellStyle name="Note 3 9 2 3 4 3" xfId="30154"/>
    <cellStyle name="Note 3 9 2 3 4 4" xfId="34698"/>
    <cellStyle name="Note 3 9 2 3 5" xfId="14558"/>
    <cellStyle name="Note 3 9 2 3 6" xfId="25576"/>
    <cellStyle name="Note 3 9 2 3 7" xfId="24625"/>
    <cellStyle name="Note 3 9 2 4" xfId="4247"/>
    <cellStyle name="Note 3 9 2 4 2" xfId="10137"/>
    <cellStyle name="Note 3 9 2 4 2 2" xfId="22076"/>
    <cellStyle name="Note 3 9 2 4 2 3" xfId="31136"/>
    <cellStyle name="Note 3 9 2 4 2 4" xfId="35034"/>
    <cellStyle name="Note 3 9 2 4 3" xfId="16186"/>
    <cellStyle name="Note 3 9 2 4 4" xfId="26556"/>
    <cellStyle name="Note 3 9 2 4 5" xfId="24203"/>
    <cellStyle name="Note 3 9 2 5" xfId="5359"/>
    <cellStyle name="Note 3 9 2 5 2" xfId="11249"/>
    <cellStyle name="Note 3 9 2 5 2 2" xfId="23188"/>
    <cellStyle name="Note 3 9 2 5 2 3" xfId="32240"/>
    <cellStyle name="Note 3 9 2 5 2 4" xfId="36138"/>
    <cellStyle name="Note 3 9 2 5 3" xfId="17298"/>
    <cellStyle name="Note 3 9 2 5 4" xfId="27660"/>
    <cellStyle name="Note 3 9 2 5 5" xfId="26095"/>
    <cellStyle name="Note 3 9 2 6" xfId="13710"/>
    <cellStyle name="Note 3 9 3" xfId="1913"/>
    <cellStyle name="Note 3 9 3 2" xfId="4389"/>
    <cellStyle name="Note 3 9 3 2 2" xfId="10279"/>
    <cellStyle name="Note 3 9 3 2 2 2" xfId="22218"/>
    <cellStyle name="Note 3 9 3 2 2 3" xfId="31271"/>
    <cellStyle name="Note 3 9 3 2 2 4" xfId="35169"/>
    <cellStyle name="Note 3 9 3 2 3" xfId="16328"/>
    <cellStyle name="Note 3 9 3 2 4" xfId="26691"/>
    <cellStyle name="Note 3 9 3 2 5" xfId="24121"/>
    <cellStyle name="Note 3 9 3 3" xfId="5494"/>
    <cellStyle name="Note 3 9 3 3 2" xfId="11384"/>
    <cellStyle name="Note 3 9 3 3 2 2" xfId="23323"/>
    <cellStyle name="Note 3 9 3 3 2 3" xfId="32375"/>
    <cellStyle name="Note 3 9 3 3 2 4" xfId="36273"/>
    <cellStyle name="Note 3 9 3 3 3" xfId="17433"/>
    <cellStyle name="Note 3 9 3 3 4" xfId="27795"/>
    <cellStyle name="Note 3 9 3 3 5" xfId="24354"/>
    <cellStyle name="Note 3 9 3 4" xfId="7803"/>
    <cellStyle name="Note 3 9 3 4 2" xfId="19742"/>
    <cellStyle name="Note 3 9 3 4 3" xfId="29449"/>
    <cellStyle name="Note 3 9 3 4 4" xfId="33993"/>
    <cellStyle name="Note 3 9 3 5" xfId="13852"/>
    <cellStyle name="Note 3 9 3 6" xfId="24871"/>
    <cellStyle name="Note 3 9 3 7" xfId="25612"/>
    <cellStyle name="Note 3 9 4" xfId="1817"/>
    <cellStyle name="Note 3 9 4 2" xfId="4293"/>
    <cellStyle name="Note 3 9 4 2 2" xfId="10183"/>
    <cellStyle name="Note 3 9 4 2 2 2" xfId="22122"/>
    <cellStyle name="Note 3 9 4 2 2 3" xfId="31175"/>
    <cellStyle name="Note 3 9 4 2 2 4" xfId="35073"/>
    <cellStyle name="Note 3 9 4 2 3" xfId="16232"/>
    <cellStyle name="Note 3 9 4 2 4" xfId="26595"/>
    <cellStyle name="Note 3 9 4 2 5" xfId="28648"/>
    <cellStyle name="Note 3 9 4 3" xfId="5398"/>
    <cellStyle name="Note 3 9 4 3 2" xfId="11288"/>
    <cellStyle name="Note 3 9 4 3 2 2" xfId="23227"/>
    <cellStyle name="Note 3 9 4 3 2 3" xfId="32279"/>
    <cellStyle name="Note 3 9 4 3 2 4" xfId="36177"/>
    <cellStyle name="Note 3 9 4 3 3" xfId="17337"/>
    <cellStyle name="Note 3 9 4 3 4" xfId="27699"/>
    <cellStyle name="Note 3 9 4 3 5" xfId="26094"/>
    <cellStyle name="Note 3 9 4 4" xfId="7707"/>
    <cellStyle name="Note 3 9 4 4 2" xfId="19646"/>
    <cellStyle name="Note 3 9 4 4 3" xfId="29353"/>
    <cellStyle name="Note 3 9 4 4 4" xfId="33897"/>
    <cellStyle name="Note 3 9 4 5" xfId="13756"/>
    <cellStyle name="Note 3 9 4 6" xfId="24775"/>
    <cellStyle name="Note 3 9 4 7" xfId="25796"/>
    <cellStyle name="Note 3 9 5" xfId="2443"/>
    <cellStyle name="Note 3 9 5 2" xfId="4919"/>
    <cellStyle name="Note 3 9 5 2 2" xfId="10809"/>
    <cellStyle name="Note 3 9 5 2 2 2" xfId="22748"/>
    <cellStyle name="Note 3 9 5 2 2 3" xfId="31800"/>
    <cellStyle name="Note 3 9 5 2 2 4" xfId="35698"/>
    <cellStyle name="Note 3 9 5 2 3" xfId="16858"/>
    <cellStyle name="Note 3 9 5 2 4" xfId="27220"/>
    <cellStyle name="Note 3 9 5 2 5" xfId="25815"/>
    <cellStyle name="Note 3 9 5 3" xfId="6023"/>
    <cellStyle name="Note 3 9 5 3 2" xfId="11913"/>
    <cellStyle name="Note 3 9 5 3 2 2" xfId="23852"/>
    <cellStyle name="Note 3 9 5 3 2 3" xfId="32904"/>
    <cellStyle name="Note 3 9 5 3 2 4" xfId="36802"/>
    <cellStyle name="Note 3 9 5 3 3" xfId="17962"/>
    <cellStyle name="Note 3 9 5 3 4" xfId="28324"/>
    <cellStyle name="Note 3 9 5 3 5" xfId="33514"/>
    <cellStyle name="Note 3 9 5 4" xfId="8333"/>
    <cellStyle name="Note 3 9 5 4 2" xfId="20272"/>
    <cellStyle name="Note 3 9 5 4 3" xfId="29978"/>
    <cellStyle name="Note 3 9 5 4 4" xfId="34522"/>
    <cellStyle name="Note 3 9 5 5" xfId="14382"/>
    <cellStyle name="Note 3 9 5 6" xfId="25400"/>
    <cellStyle name="Note 3 9 5 7" xfId="26300"/>
    <cellStyle name="Note 3 9 6" xfId="3071"/>
    <cellStyle name="Note 3 9 6 2" xfId="8961"/>
    <cellStyle name="Note 3 9 6 2 2" xfId="20900"/>
    <cellStyle name="Note 3 9 6 2 3" xfId="30419"/>
    <cellStyle name="Note 3 9 6 2 4" xfId="34781"/>
    <cellStyle name="Note 3 9 6 3" xfId="15010"/>
    <cellStyle name="Note 3 9 6 4" xfId="25839"/>
    <cellStyle name="Note 3 9 6 5" xfId="26041"/>
    <cellStyle name="Note 3 9 7" xfId="5106"/>
    <cellStyle name="Note 3 9 7 2" xfId="10996"/>
    <cellStyle name="Note 3 9 7 2 2" xfId="22935"/>
    <cellStyle name="Note 3 9 7 2 3" xfId="31987"/>
    <cellStyle name="Note 3 9 7 2 4" xfId="35885"/>
    <cellStyle name="Note 3 9 7 3" xfId="17045"/>
    <cellStyle name="Note 3 9 7 4" xfId="27407"/>
    <cellStyle name="Note 3 9 7 5" xfId="26129"/>
    <cellStyle name="Note 3 9 8" xfId="6653"/>
    <cellStyle name="Note 3 9 8 2" xfId="18592"/>
    <cellStyle name="Note 3 9 8 3" xfId="28768"/>
    <cellStyle name="Note 3 9 8 4" xfId="33773"/>
    <cellStyle name="Note 3 9 9" xfId="12534"/>
    <cellStyle name="Note 4" xfId="119"/>
    <cellStyle name="Note 4 2" xfId="233"/>
    <cellStyle name="Note 4 2 2" xfId="709"/>
    <cellStyle name="Note 4 2 2 2" xfId="1774"/>
    <cellStyle name="Note 4 2 2 2 2" xfId="4250"/>
    <cellStyle name="Note 4 2 2 2 2 2" xfId="10140"/>
    <cellStyle name="Note 4 2 2 2 2 2 2" xfId="22079"/>
    <cellStyle name="Note 4 2 2 2 2 3" xfId="16189"/>
    <cellStyle name="Note 4 2 2 2 3" xfId="7664"/>
    <cellStyle name="Note 4 2 2 2 3 2" xfId="19603"/>
    <cellStyle name="Note 4 2 2 2 4" xfId="13713"/>
    <cellStyle name="Note 4 2 2 3" xfId="3186"/>
    <cellStyle name="Note 4 2 2 3 2" xfId="9076"/>
    <cellStyle name="Note 4 2 2 3 2 2" xfId="21015"/>
    <cellStyle name="Note 4 2 2 3 3" xfId="15125"/>
    <cellStyle name="Note 4 2 2 4" xfId="6768"/>
    <cellStyle name="Note 4 2 2 4 2" xfId="18707"/>
    <cellStyle name="Note 4 2 2 5" xfId="12649"/>
    <cellStyle name="Note 4 2 3" xfId="1773"/>
    <cellStyle name="Note 4 2 3 2" xfId="4249"/>
    <cellStyle name="Note 4 2 3 2 2" xfId="10139"/>
    <cellStyle name="Note 4 2 3 2 2 2" xfId="22078"/>
    <cellStyle name="Note 4 2 3 2 3" xfId="16188"/>
    <cellStyle name="Note 4 2 3 3" xfId="7663"/>
    <cellStyle name="Note 4 2 3 3 2" xfId="19602"/>
    <cellStyle name="Note 4 2 3 4" xfId="13712"/>
    <cellStyle name="Note 4 2 4" xfId="2780"/>
    <cellStyle name="Note 4 2 4 2" xfId="8670"/>
    <cellStyle name="Note 4 2 4 2 2" xfId="20609"/>
    <cellStyle name="Note 4 2 4 3" xfId="14719"/>
    <cellStyle name="Note 4 2 5" xfId="6362"/>
    <cellStyle name="Note 4 2 5 2" xfId="18301"/>
    <cellStyle name="Note 4 2 6" xfId="12250"/>
    <cellStyle name="Note 4 3" xfId="598"/>
    <cellStyle name="Note 4 3 2" xfId="1775"/>
    <cellStyle name="Note 4 3 2 2" xfId="4251"/>
    <cellStyle name="Note 4 3 2 2 2" xfId="10141"/>
    <cellStyle name="Note 4 3 2 2 2 2" xfId="22080"/>
    <cellStyle name="Note 4 3 2 2 3" xfId="16190"/>
    <cellStyle name="Note 4 3 2 3" xfId="7665"/>
    <cellStyle name="Note 4 3 2 3 2" xfId="19604"/>
    <cellStyle name="Note 4 3 2 4" xfId="13714"/>
    <cellStyle name="Note 4 3 3" xfId="3075"/>
    <cellStyle name="Note 4 3 3 2" xfId="8965"/>
    <cellStyle name="Note 4 3 3 2 2" xfId="20904"/>
    <cellStyle name="Note 4 3 3 3" xfId="15014"/>
    <cellStyle name="Note 4 3 4" xfId="6657"/>
    <cellStyle name="Note 4 3 4 2" xfId="18596"/>
    <cellStyle name="Note 4 3 5" xfId="12538"/>
    <cellStyle name="Note 4 4" xfId="1772"/>
    <cellStyle name="Note 4 4 2" xfId="4248"/>
    <cellStyle name="Note 4 4 2 2" xfId="10138"/>
    <cellStyle name="Note 4 4 2 2 2" xfId="22077"/>
    <cellStyle name="Note 4 4 2 3" xfId="16187"/>
    <cellStyle name="Note 4 4 3" xfId="7662"/>
    <cellStyle name="Note 4 4 3 2" xfId="19601"/>
    <cellStyle name="Note 4 4 4" xfId="13711"/>
    <cellStyle name="Note 4 5" xfId="2669"/>
    <cellStyle name="Note 4 5 2" xfId="8559"/>
    <cellStyle name="Note 4 5 2 2" xfId="20498"/>
    <cellStyle name="Note 4 5 3" xfId="14608"/>
    <cellStyle name="Note 4 6" xfId="6251"/>
    <cellStyle name="Note 4 6 2" xfId="18190"/>
    <cellStyle name="Note 4 7" xfId="12154"/>
    <cellStyle name="Note 5" xfId="185"/>
    <cellStyle name="Note 5 2" xfId="661"/>
    <cellStyle name="Note 5 2 2" xfId="1777"/>
    <cellStyle name="Note 5 2 2 2" xfId="4253"/>
    <cellStyle name="Note 5 2 2 2 2" xfId="10143"/>
    <cellStyle name="Note 5 2 2 2 2 2" xfId="22082"/>
    <cellStyle name="Note 5 2 2 2 3" xfId="16192"/>
    <cellStyle name="Note 5 2 2 3" xfId="7667"/>
    <cellStyle name="Note 5 2 2 3 2" xfId="19606"/>
    <cellStyle name="Note 5 2 2 4" xfId="13716"/>
    <cellStyle name="Note 5 2 3" xfId="3138"/>
    <cellStyle name="Note 5 2 3 2" xfId="9028"/>
    <cellStyle name="Note 5 2 3 2 2" xfId="20967"/>
    <cellStyle name="Note 5 2 3 3" xfId="15077"/>
    <cellStyle name="Note 5 2 4" xfId="6720"/>
    <cellStyle name="Note 5 2 4 2" xfId="18659"/>
    <cellStyle name="Note 5 2 5" xfId="12601"/>
    <cellStyle name="Note 5 3" xfId="1776"/>
    <cellStyle name="Note 5 3 2" xfId="4252"/>
    <cellStyle name="Note 5 3 2 2" xfId="10142"/>
    <cellStyle name="Note 5 3 2 2 2" xfId="22081"/>
    <cellStyle name="Note 5 3 2 3" xfId="16191"/>
    <cellStyle name="Note 5 3 3" xfId="7666"/>
    <cellStyle name="Note 5 3 3 2" xfId="19605"/>
    <cellStyle name="Note 5 3 4" xfId="13715"/>
    <cellStyle name="Note 5 4" xfId="2732"/>
    <cellStyle name="Note 5 4 2" xfId="8622"/>
    <cellStyle name="Note 5 4 2 2" xfId="20561"/>
    <cellStyle name="Note 5 4 3" xfId="14671"/>
    <cellStyle name="Note 5 5" xfId="6314"/>
    <cellStyle name="Note 5 5 2" xfId="18253"/>
    <cellStyle name="Note 5 6" xfId="12207"/>
    <cellStyle name="Note 6" xfId="335"/>
    <cellStyle name="Note 7" xfId="543"/>
    <cellStyle name="Note 7 2" xfId="1778"/>
    <cellStyle name="Note 7 2 2" xfId="4254"/>
    <cellStyle name="Note 7 2 2 2" xfId="10144"/>
    <cellStyle name="Note 7 2 2 2 2" xfId="22083"/>
    <cellStyle name="Note 7 2 2 3" xfId="16193"/>
    <cellStyle name="Note 7 2 3" xfId="7668"/>
    <cellStyle name="Note 7 2 3 2" xfId="19607"/>
    <cellStyle name="Note 7 2 4" xfId="13717"/>
    <cellStyle name="Note 7 3" xfId="3020"/>
    <cellStyle name="Note 7 3 2" xfId="8910"/>
    <cellStyle name="Note 7 3 2 2" xfId="20849"/>
    <cellStyle name="Note 7 3 3" xfId="14959"/>
    <cellStyle name="Note 7 4" xfId="6602"/>
    <cellStyle name="Note 7 4 2" xfId="18541"/>
    <cellStyle name="Note 7 5" xfId="12483"/>
    <cellStyle name="Note 8" xfId="2621"/>
    <cellStyle name="Note 8 2" xfId="8511"/>
    <cellStyle name="Note 8 2 2" xfId="20450"/>
    <cellStyle name="Note 8 3" xfId="14560"/>
    <cellStyle name="Note 9" xfId="6203"/>
    <cellStyle name="Note 9 2" xfId="18142"/>
    <cellStyle name="Output" xfId="13" builtinId="21" customBuiltin="1"/>
    <cellStyle name="Output 2" xfId="112"/>
    <cellStyle name="Output 2 2" xfId="416"/>
    <cellStyle name="Output 3" xfId="330"/>
    <cellStyle name="Percent" xfId="37029" builtinId="5"/>
    <cellStyle name="Percent 2" xfId="177"/>
    <cellStyle name="TableStyleLight1" xfId="113"/>
    <cellStyle name="TableStyleLight1 2" xfId="114"/>
    <cellStyle name="TableStyleLight1 3" xfId="184"/>
    <cellStyle name="Title" xfId="5" builtinId="15" customBuiltin="1"/>
    <cellStyle name="Title 2" xfId="115"/>
    <cellStyle name="Title 2 2" xfId="408"/>
    <cellStyle name="Title 3" xfId="321"/>
    <cellStyle name="Total" xfId="19" builtinId="25" customBuiltin="1"/>
    <cellStyle name="Total 2" xfId="116"/>
    <cellStyle name="Total 2 2" xfId="422"/>
    <cellStyle name="Total 3" xfId="337"/>
    <cellStyle name="Warning Text" xfId="16" builtinId="11" customBuiltin="1"/>
    <cellStyle name="Warning Text 2" xfId="117"/>
    <cellStyle name="Warning Text 2 2" xfId="420"/>
    <cellStyle name="Warning Text 3" xfId="334"/>
  </cellStyles>
  <dxfs count="435"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alignment horizontal="center" indent="0" justifyLastLine="0" shrinkToFit="0" readingOrder="0"/>
    </dxf>
    <dxf>
      <border outline="0">
        <bottom style="thin">
          <color auto="1"/>
        </bottom>
      </border>
    </dxf>
    <dxf>
      <alignment horizontal="center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medium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499984740745262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 val="0"/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0" tint="-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4.9989318521683403E-2"/>
      </font>
      <numFmt numFmtId="2" formatCode="0.00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249977111117893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 vertical="center" wrapText="0" indent="0" justifyLastLine="0" shrinkToFit="0" readingOrder="0"/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2" formatCode="0.00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medium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color theme="0" tint="-0.249977111117893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0.249977111117893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  <alignment horizontal="center" vertical="center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462D5"/>
      <color rgb="FFFFE59C"/>
      <color rgb="FFCFCFCF"/>
      <color rgb="FFB49B7C"/>
      <color rgb="FFC1C1C1"/>
      <color rgb="FF7A4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142875</xdr:colOff>
          <xdr:row>4</xdr:row>
          <xdr:rowOff>161925</xdr:rowOff>
        </xdr:from>
        <xdr:to>
          <xdr:col>2</xdr:col>
          <xdr:colOff>457200</xdr:colOff>
          <xdr:row>8</xdr:row>
          <xdr:rowOff>47625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s-ES" sz="1100" b="0" i="0" u="none" strike="noStrike" baseline="0">
                  <a:solidFill>
                    <a:srgbClr val="000000"/>
                  </a:solidFill>
                  <a:latin typeface="Calibri"/>
                </a:rPr>
                <a:t>EXTRACT XML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id="8" name="gameSettings" displayName="gameSettings" ref="B4:N5" totalsRowShown="0" headerRowDxfId="433" headerRowBorderDxfId="432" tableBorderDxfId="431" totalsRowBorderDxfId="430">
  <autoFilter ref="B4:N5"/>
  <tableColumns count="13">
    <tableColumn id="1" name="{gameSettings}" dataDxfId="429"/>
    <tableColumn id="2" name="[sku]" dataDxfId="428"/>
    <tableColumn id="3" name="[timeToPCCoefA]" dataDxfId="427"/>
    <tableColumn id="4" name="[timeToPCCoefB]" dataDxfId="426"/>
    <tableColumn id="5" name="[incentivizeFBGem]"/>
    <tableColumn id="6" name="[dailyAdsRemoveMissions]"/>
    <tableColumn id="7" name="[miniMapHCCost]"/>
    <tableColumn id="8" name="[miniMapTimer]"/>
    <tableColumn id="9" name="[missingRessourcesPCperSC]"/>
    <tableColumn id="10" name="[MaxGoldRushCompletitionPercentageForConsecutiveRushes]"/>
    <tableColumn id="11" name="[AdditionalGoldRushCompletitionPercentageForConsecutiveRushes]"/>
    <tableColumn id="12" name="[flyingPigsProbaCoefA]"/>
    <tableColumn id="13" name="[flyingPigsProbaCoefB]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0" name="gameSettings21" displayName="gameSettings21" ref="B10:F11" totalsRowShown="0" headerRowDxfId="425" headerRowBorderDxfId="424" tableBorderDxfId="423" totalsRowBorderDxfId="422">
  <autoFilter ref="B10:F11"/>
  <tableColumns count="5">
    <tableColumn id="1" name="{initialSettings}" dataDxfId="421"/>
    <tableColumn id="2" name="[sku]" dataDxfId="420"/>
    <tableColumn id="3" name="[softCurrency]" dataDxfId="419"/>
    <tableColumn id="4" name="[hardCurrency]" dataDxfId="418"/>
    <tableColumn id="6" name="[initialDragonSKU]" dataDxfId="41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0" name="localizationDefinitions" displayName="localizationDefinitions" ref="B4:J14" totalsRowShown="0" headerRowDxfId="415" headerRowBorderDxfId="414" tableBorderDxfId="413" totalsRowBorderDxfId="412">
  <autoFilter ref="B4:J14"/>
  <tableColumns count="9">
    <tableColumn id="1" name="{localizationDefinitions}" dataDxfId="411"/>
    <tableColumn id="8" name="[sku]" dataDxfId="410"/>
    <tableColumn id="3" name="[order]" dataDxfId="409"/>
    <tableColumn id="4" name="[isoCode]" dataDxfId="408"/>
    <tableColumn id="11" name="[android]" dataDxfId="407"/>
    <tableColumn id="12" name="[iOS]" dataDxfId="406"/>
    <tableColumn id="5" name="[txtFilename]" dataDxfId="405"/>
    <tableColumn id="2" name="[icon]" dataDxfId="404"/>
    <tableColumn id="9" name="[tidName]" dataDxfId="403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id="2" name="dragonDefinitions" displayName="dragonDefinitions" ref="B15:BD25" totalsRowShown="0" headerRowDxfId="400" dataDxfId="398" headerRowBorderDxfId="399" tableBorderDxfId="397" totalsRowBorderDxfId="396">
  <autoFilter ref="B15:BD25"/>
  <tableColumns count="55">
    <tableColumn id="1" name="{dragonDefinitions}" dataDxfId="395"/>
    <tableColumn id="2" name="[sku]" dataDxfId="394"/>
    <tableColumn id="9" name="[tier]" dataDxfId="393"/>
    <tableColumn id="3" name="[order]" dataDxfId="392"/>
    <tableColumn id="40" name="[previousDragonSku]" dataDxfId="391"/>
    <tableColumn id="4" name="[unlockPriceCoins]" dataDxfId="390"/>
    <tableColumn id="5" name="[unlockPricePC]" dataDxfId="389"/>
    <tableColumn id="11" name="[cameraDefaultZoom]" dataDxfId="388"/>
    <tableColumn id="16" name="[cameraFarZoom]" dataDxfId="387"/>
    <tableColumn id="39" name="[defaultSize]" dataDxfId="386"/>
    <tableColumn id="38" name="[cameraFrameWidthModifier]" dataDxfId="385"/>
    <tableColumn id="17" name="[healthMin]" dataDxfId="384"/>
    <tableColumn id="18" name="[healthMax]" dataDxfId="383"/>
    <tableColumn id="21" name="[healthDrain]" dataDxfId="382"/>
    <tableColumn id="52" name="[healthDrainSpacePlus]" dataDxfId="381"/>
    <tableColumn id="32" name="[healthDrainAmpPerSecond]" dataDxfId="380"/>
    <tableColumn id="31" name="[sessionStartHealthDrainTime]" dataDxfId="379"/>
    <tableColumn id="30" name="[sessionStartHealthDrainModifier]" dataDxfId="378"/>
    <tableColumn id="19" name="[scaleMin]" dataDxfId="377"/>
    <tableColumn id="20" name="[scaleMax]" dataDxfId="376"/>
    <tableColumn id="42" name="[speedBase]" dataDxfId="375"/>
    <tableColumn id="22" name="[boostMultiplier]" dataDxfId="374"/>
    <tableColumn id="41" name="[energyBase]" dataDxfId="373"/>
    <tableColumn id="23" name="[energyDrain]" dataDxfId="372"/>
    <tableColumn id="24" name="[energyRefillRate]" dataDxfId="371"/>
    <tableColumn id="29" name="[furyBaseDamage]" dataDxfId="370"/>
    <tableColumn id="33" name="[furyBaseLength]" dataDxfId="369"/>
    <tableColumn id="12" name="[furyScoreMultiplier]" dataDxfId="368"/>
    <tableColumn id="26" name="[furyBaseDuration]" dataDxfId="367"/>
    <tableColumn id="25" name="[furyMax]" dataDxfId="366"/>
    <tableColumn id="54" name="[scoreTextThresholdMultiplier]" dataDxfId="365"/>
    <tableColumn id="14" name="[eatSpeedFactor]" dataDxfId="364"/>
    <tableColumn id="15" name="[maxAlcohol]" dataDxfId="363"/>
    <tableColumn id="13" name="[alcoholDrain]" dataDxfId="362"/>
    <tableColumn id="6" name="[gamePrefab]" dataDxfId="361"/>
    <tableColumn id="10" name="[menuPrefab]" dataDxfId="360"/>
    <tableColumn id="49" name="[sizeUpMultiplier]" dataDxfId="359"/>
    <tableColumn id="50" name="[speedUpMultiplier]" dataDxfId="358"/>
    <tableColumn id="51" name="[biteUpMultiplier]" dataDxfId="357"/>
    <tableColumn id="47" name="[invincible]" dataDxfId="356"/>
    <tableColumn id="48" name="[infiniteBoost]" dataDxfId="355"/>
    <tableColumn id="45" name="[eatEverything]" dataDxfId="354"/>
    <tableColumn id="46" name="[modeDuration]" dataDxfId="353"/>
    <tableColumn id="53" name="[petScale]" dataDxfId="352"/>
    <tableColumn id="7" name="[tidName]" dataDxfId="351">
      <calculatedColumnFormula>CONCATENATE("TID_",UPPER(dragonDefinitions[[#This Row],['[sku']]]),"_NAME")</calculatedColumnFormula>
    </tableColumn>
    <tableColumn id="8" name="[tidDesc]" dataDxfId="350">
      <calculatedColumnFormula>CONCATENATE("TID_",UPPER(dragonDefinitions[[#This Row],['[sku']]]),"_DESC")</calculatedColumnFormula>
    </tableColumn>
    <tableColumn id="27" name="[statsBarRatio]" dataDxfId="349"/>
    <tableColumn id="28" name="[furyBarRatio]" dataDxfId="348"/>
    <tableColumn id="34" name="[force]" dataDxfId="347"/>
    <tableColumn id="35" name="[mass]" dataDxfId="346"/>
    <tableColumn id="36" name="[friction]" dataDxfId="345"/>
    <tableColumn id="37" name="[gravityModifier]" dataDxfId="344"/>
    <tableColumn id="43" name="[airGravityModifier]" dataDxfId="343"/>
    <tableColumn id="44" name="[waterGravityModifier]" dataDxfId="342"/>
    <tableColumn id="55" name="[trackingSku]" dataDxfId="341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id="3" name="dragonTierDefinitions" displayName="dragonTierDefinitions" ref="B4:G9" totalsRowShown="0" headerRowDxfId="340" headerRowBorderDxfId="339" tableBorderDxfId="338" totalsRowBorderDxfId="337">
  <autoFilter ref="B4:G9"/>
  <tableColumns count="6">
    <tableColumn id="1" name="{dragonTierDefinitions}" dataDxfId="336"/>
    <tableColumn id="2" name="[sku]"/>
    <tableColumn id="9" name="[order]"/>
    <tableColumn id="10" name="[icon]" dataDxfId="335"/>
    <tableColumn id="3" name="[maxPetEquipped]" dataDxfId="334"/>
    <tableColumn id="7" name="[tidName]" dataDxfId="333">
      <calculatedColumnFormula>CONCATENATE("TID_","DRAGON_",UPPER(dragonTierDefinitions[[#This Row],['[sku']]]),"_NAME")</calculatedColumnFormula>
    </tableColumn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id="7" name="dragonSettings" displayName="dragonSettings" ref="B31:I32" totalsRowShown="0" headerRowDxfId="332" headerRowBorderDxfId="331" tableBorderDxfId="330" totalsRowBorderDxfId="329">
  <autoFilter ref="B31:I32"/>
  <tableColumns count="8">
    <tableColumn id="1" name="{dragonSettings}" dataDxfId="328"/>
    <tableColumn id="2" name="[sku]" dataDxfId="327"/>
    <tableColumn id="7" name="[energyRequiredToBoost]"/>
    <tableColumn id="8" name="[superfuryMax]"/>
    <tableColumn id="9" name="[superFuryLengthModifier]"/>
    <tableColumn id="10" name="[superFuryCoinsMultiplier]"/>
    <tableColumn id="11" name="[superFuryDurationModifier]"/>
    <tableColumn id="12" name="[superFuryDamageModifier]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21" name="dragonSettings22" displayName="dragonSettings22" ref="B43:W53" totalsRowShown="0" headerRowDxfId="326" headerRowBorderDxfId="325" tableBorderDxfId="324" totalsRowBorderDxfId="323">
  <autoFilter ref="B43:W53"/>
  <tableColumns count="22">
    <tableColumn id="1" name="{dragonProgressionDefinitions}"/>
    <tableColumn id="2" name="[sku]"/>
    <tableColumn id="3" name="[maxLevel]"/>
    <tableColumn id="4" name="[xpLevel1]"/>
    <tableColumn id="5" name="[xpLevel2]"/>
    <tableColumn id="6" name="[xpLevel3]"/>
    <tableColumn id="7" name="[xpLevel4]"/>
    <tableColumn id="8" name="[xpLevel5]"/>
    <tableColumn id="9" name="[xpLevel6]"/>
    <tableColumn id="10" name="[xpLevel7]"/>
    <tableColumn id="11" name="[xpLevel8]"/>
    <tableColumn id="12" name="[xpLevel9]"/>
    <tableColumn id="13" name="[xpLevel10]"/>
    <tableColumn id="14" name="[xpLevel11]"/>
    <tableColumn id="15" name="[xpLevel12]"/>
    <tableColumn id="16" name="[xpLevel13]"/>
    <tableColumn id="17" name="[xpLevel14]"/>
    <tableColumn id="18" name="[xpLevel15]"/>
    <tableColumn id="19" name="[xpLevel16]"/>
    <tableColumn id="20" name="[xpLevel17]"/>
    <tableColumn id="21" name="[xpLevel18]"/>
    <tableColumn id="22" name="[xpLevel19]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24" name="dragonHealthModifiersDefinitions" displayName="dragonHealthModifiersDefinitions" ref="B36:F39" totalsRowShown="0" headerRowDxfId="322" headerRowBorderDxfId="321" tableBorderDxfId="320" totalsRowBorderDxfId="319">
  <autoFilter ref="B36:F39"/>
  <tableColumns count="5">
    <tableColumn id="1" name="{dragonHealthModifiersDefinitions}" dataDxfId="318"/>
    <tableColumn id="2" name="[sku]" dataDxfId="317"/>
    <tableColumn id="7" name="[threshold]"/>
    <tableColumn id="8" name="[modifier]" dataDxfId="316"/>
    <tableColumn id="9" name="[tid]" dataDxfId="315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22" name="petDefinitions" displayName="petDefinitions" ref="B4:O64" totalsRowShown="0" headerRowDxfId="314" dataDxfId="312" headerRowBorderDxfId="313" tableBorderDxfId="311" totalsRowBorderDxfId="310">
  <autoFilter ref="B4:O64"/>
  <sortState ref="B5:O64">
    <sortCondition ref="O4:O64"/>
  </sortState>
  <tableColumns count="14">
    <tableColumn id="1" name="{petDefinitions}" dataDxfId="309"/>
    <tableColumn id="2" name="[sku]" dataDxfId="308"/>
    <tableColumn id="3" name="[rarity]" dataDxfId="307"/>
    <tableColumn id="6" name="[category]" dataDxfId="306"/>
    <tableColumn id="7" name="[order]" dataDxfId="305"/>
    <tableColumn id="13" name="[startingPool]" dataDxfId="304"/>
    <tableColumn id="14" name="[loadingTeasing]" dataDxfId="303"/>
    <tableColumn id="8" name="[gamePrefab]" dataDxfId="302"/>
    <tableColumn id="9" name="[menuPrefab]" dataDxfId="301"/>
    <tableColumn id="11" name="[icon]" dataDxfId="300"/>
    <tableColumn id="4" name="[powerup]" dataDxfId="299"/>
    <tableColumn id="5" name="[tidName]" dataDxfId="298"/>
    <tableColumn id="10" name="[tidDesc]" dataDxfId="297">
      <calculatedColumnFormula>CONCATENATE(LEFT(petDefinitions[[#This Row],['[tidName']]],10),"_DESC")</calculatedColumnFormula>
    </tableColumn>
    <tableColumn id="12" name="id" dataDxfId="296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6" name="entityDefinitions" displayName="entityDefinitions" ref="A22:AE92" totalsRowShown="0" headerRowDxfId="295" dataDxfId="293" headerRowBorderDxfId="294" tableBorderDxfId="292" totalsRowBorderDxfId="291">
  <autoFilter ref="A22:AE92"/>
  <sortState ref="A23:AE88">
    <sortCondition ref="B22:B88"/>
  </sortState>
  <tableColumns count="31">
    <tableColumn id="1" name="{entityDefinitions}" dataDxfId="290"/>
    <tableColumn id="2" name="[sku]" dataDxfId="289"/>
    <tableColumn id="6" name="[category]" dataDxfId="288"/>
    <tableColumn id="10" name="[rewardScore]" dataDxfId="287"/>
    <tableColumn id="11" name="[rewardCoins]" dataDxfId="286"/>
    <tableColumn id="12" name="[rewardPC]" dataDxfId="285"/>
    <tableColumn id="13" name="[rewardHealth]" dataDxfId="284"/>
    <tableColumn id="14" name="[rewardEnergy]" dataDxfId="283"/>
    <tableColumn id="16" name="[rewardXp]" dataDxfId="282"/>
    <tableColumn id="17" name="[goldenChance]" dataDxfId="281"/>
    <tableColumn id="18" name="[pcChance]" dataDxfId="280"/>
    <tableColumn id="3" name="[isEdible]" dataDxfId="279"/>
    <tableColumn id="15" name="[latchOnFromTier]" dataDxfId="278"/>
    <tableColumn id="31" name="[grabFromTier]" dataDxfId="277"/>
    <tableColumn id="4" name="[edibleFromTier]" dataDxfId="276"/>
    <tableColumn id="34" name="[burnableFromTier]" dataDxfId="275"/>
    <tableColumn id="35" name="[isBurnable]" dataDxfId="274"/>
    <tableColumn id="30" name="[canBeGrabed]" dataDxfId="273"/>
    <tableColumn id="29" name="[canBeLatchedOn]" dataDxfId="272"/>
    <tableColumn id="28" name="[maxHealth]" dataDxfId="271"/>
    <tableColumn id="5" name="[biteResistance]" dataDxfId="270"/>
    <tableColumn id="8" name="[alcohol]" dataDxfId="269"/>
    <tableColumn id="19" name="[eatFeedbackChance]" dataDxfId="268"/>
    <tableColumn id="20" name="[burnFeedbackChance]" dataDxfId="267"/>
    <tableColumn id="21" name="[damageFeedbackChance]" dataDxfId="266"/>
    <tableColumn id="22" name="[deathFeedbackChance]" dataDxfId="265"/>
    <tableColumn id="7" name="[tidName]" dataDxfId="264"/>
    <tableColumn id="9" name="[tidEatFeedback]" dataDxfId="263"/>
    <tableColumn id="23" name="[tidBurnFeedback]" dataDxfId="262"/>
    <tableColumn id="24" name="[tidDamageFeedback]" dataDxfId="261"/>
    <tableColumn id="25" name="[tidDeathFeedback]" dataDxfId="260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7" name="entityCategoryDefinitions" displayName="entityCategoryDefinitions" ref="A4:B17" totalsRowShown="0" headerRowDxfId="259" headerRowBorderDxfId="258" tableBorderDxfId="257" totalsRowBorderDxfId="256">
  <autoFilter ref="A4:B17"/>
  <sortState ref="A5:B14">
    <sortCondition ref="B4:B14"/>
  </sortState>
  <tableColumns count="2">
    <tableColumn id="1" name="{entityCategoryDefinitions}" dataDxfId="255"/>
    <tableColumn id="2" name="[sku]" dataDxfId="254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4" name="Table4" displayName="Table4" ref="A95:O105" totalsRowShown="0">
  <autoFilter ref="A95:O105"/>
  <sortState ref="A51:L77">
    <sortCondition ref="C50:C77"/>
  </sortState>
  <tableColumns count="15">
    <tableColumn id="1" name="{decorationDefinitions}" dataDxfId="253" totalsRowDxfId="252"/>
    <tableColumn id="2" name="[sku]" dataDxfId="251" totalsRowDxfId="250"/>
    <tableColumn id="4" name="[category]" dataDxfId="249" totalsRowDxfId="248"/>
    <tableColumn id="16" name="[size]" dataDxfId="247" totalsRowDxfId="246"/>
    <tableColumn id="5" name="[minTierDisintegrate]" dataDxfId="245" totalsRowDxfId="244"/>
    <tableColumn id="17" name="[minTierBurnFeedback]" dataDxfId="243" totalsRowDxfId="242"/>
    <tableColumn id="18" name="[minTierBurn]" dataDxfId="241" totalsRowDxfId="240"/>
    <tableColumn id="28" name="[burnFeedbackChance]" dataDxfId="239" totalsRowDxfId="238"/>
    <tableColumn id="30" name="[destroyFeedbackChance]" dataDxfId="237" totalsRowDxfId="236"/>
    <tableColumn id="11" name="[minTierDestruction]" dataDxfId="235" totalsRowDxfId="234"/>
    <tableColumn id="10" name="[minTierDestructionFeedback]" dataDxfId="233" totalsRowDxfId="232"/>
    <tableColumn id="6" name="[rewardScore]" dataDxfId="231" totalsRowDxfId="230"/>
    <tableColumn id="31" name="[tidName]" dataDxfId="229" totalsRowDxfId="228"/>
    <tableColumn id="33" name="[tidBurnFeedback]" dataDxfId="227" totalsRowDxfId="226"/>
    <tableColumn id="34" name="[tidDestroyFeedback]" dataDxfId="225" totalsRowDxfId="224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id="9" name="levelDefinitions" displayName="levelDefinitions" ref="A4:Y7" totalsRowShown="0" headerRowDxfId="220" headerRowBorderDxfId="219" tableBorderDxfId="218" totalsRowBorderDxfId="217">
  <autoFilter ref="A4:Y7"/>
  <tableColumns count="25">
    <tableColumn id="1" name="{levelDefinitions}" dataDxfId="216"/>
    <tableColumn id="9" name="[sku]" dataDxfId="215"/>
    <tableColumn id="3" name="order" dataDxfId="214"/>
    <tableColumn id="4" name="dragonsToUnlock" dataDxfId="213"/>
    <tableColumn id="14" name="[dataFile]" dataDxfId="212"/>
    <tableColumn id="5" name="[common]" dataDxfId="211"/>
    <tableColumn id="2" name="[area1]" dataDxfId="210"/>
    <tableColumn id="10" name="[area1Active]" dataDxfId="209"/>
    <tableColumn id="22" name="[area2]" dataDxfId="208"/>
    <tableColumn id="23" name="[area3]" dataDxfId="207"/>
    <tableColumn id="7" name="[dragon_baby]" dataDxfId="206"/>
    <tableColumn id="8" name="[dragon_crocodile]" dataDxfId="205"/>
    <tableColumn id="13" name="[dragon_fat]" dataDxfId="204"/>
    <tableColumn id="15" name="[dragon_reptile]" dataDxfId="203"/>
    <tableColumn id="16" name="[dragon_chinese]" dataDxfId="202"/>
    <tableColumn id="17" name="[dragon_bug]" dataDxfId="201"/>
    <tableColumn id="18" name="[dragon_classic]" dataDxfId="200"/>
    <tableColumn id="19" name="[dragon_balrog]" dataDxfId="199"/>
    <tableColumn id="20" name="[dragon_devil]" dataDxfId="198"/>
    <tableColumn id="21" name="[dragon_titan]" dataDxfId="197"/>
    <tableColumn id="25" name="[levelEditor]"/>
    <tableColumn id="24" name="[gameplayWip]"/>
    <tableColumn id="6" name="comingSoon" dataDxfId="196"/>
    <tableColumn id="11" name="tidName" dataDxfId="195"/>
    <tableColumn id="12" name="tidDesc" dataDxfId="194"/>
  </tableColumns>
  <tableStyleInfo name="TableStyleMedium2" showFirstColumn="0" showLastColumn="0" showRowStripes="0" showColumnStripes="0"/>
</table>
</file>

<file path=xl/tables/table14.xml><?xml version="1.0" encoding="utf-8"?>
<table xmlns="http://schemas.openxmlformats.org/spreadsheetml/2006/main" id="12" name="missionDifficultyDefinitions" displayName="missionDifficultyDefinitions" ref="B35:K38" totalsRowShown="0" headerRowBorderDxfId="192" tableBorderDxfId="191">
  <autoFilter ref="B35:K38"/>
  <tableColumns count="10">
    <tableColumn id="1" name="{missionDifficultyDefinitions}"/>
    <tableColumn id="2" name="[sku]" dataDxfId="190"/>
    <tableColumn id="7" name="[index]" dataDxfId="189"/>
    <tableColumn id="3" name="[dragonsToUnlock]" dataDxfId="188"/>
    <tableColumn id="4" name="[cooldownMinutes]" dataDxfId="187"/>
    <tableColumn id="9" name="[maxRewardCoins]" dataDxfId="186"/>
    <tableColumn id="5" name="[removeMissionPCCoefA]" dataDxfId="185"/>
    <tableColumn id="6" name="[removeMissionPCCoefB]" dataDxfId="184"/>
    <tableColumn id="8" name="[tidName]" dataDxfId="183"/>
    <tableColumn id="10" name="[color]" dataDxfId="182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8" name="Table13303132" displayName="Table13303132" ref="B43:E53" totalsRowShown="0" headerRowDxfId="181" dataDxfId="179" headerRowBorderDxfId="180" tableBorderDxfId="178" totalsRowBorderDxfId="177">
  <autoFilter ref="B43:E53"/>
  <tableColumns count="4">
    <tableColumn id="1" name="{missionDragonModifiersDefinitions}" dataDxfId="176"/>
    <tableColumn id="2" name="[sku]" dataDxfId="175"/>
    <tableColumn id="7" name="[quantityModifier]" dataDxfId="174"/>
    <tableColumn id="3" name="[missionSCRewardMultiplier]" dataDxfId="173"/>
  </tableColumns>
  <tableStyleInfo name="TableStyleLight13" showFirstColumn="0" showLastColumn="0" showRowStripes="1" showColumnStripes="0"/>
</table>
</file>

<file path=xl/tables/table16.xml><?xml version="1.0" encoding="utf-8"?>
<table xmlns="http://schemas.openxmlformats.org/spreadsheetml/2006/main" id="29" name="Table1330313234" displayName="Table1330313234" ref="B57:D60" totalsRowShown="0" headerRowDxfId="172" dataDxfId="170" headerRowBorderDxfId="171" tableBorderDxfId="169" totalsRowBorderDxfId="168">
  <autoFilter ref="B57:D60"/>
  <tableColumns count="3">
    <tableColumn id="1" name="{missionDifficultyModifiersDefinitions}" dataDxfId="167"/>
    <tableColumn id="2" name="[sku]" dataDxfId="166"/>
    <tableColumn id="7" name="[quantityModifier]" dataDxfId="165"/>
  </tableColumns>
  <tableStyleInfo name="TableStyleLight13" showFirstColumn="0" showLastColumn="0" showRowStripes="1" showColumnStripes="0"/>
</table>
</file>

<file path=xl/tables/table17.xml><?xml version="1.0" encoding="utf-8"?>
<table xmlns="http://schemas.openxmlformats.org/spreadsheetml/2006/main" id="30" name="Table133031323435" displayName="Table133031323435" ref="B64:D65" totalsRowShown="0" headerRowDxfId="164" dataDxfId="162" headerRowBorderDxfId="163" tableBorderDxfId="161" totalsRowBorderDxfId="160">
  <autoFilter ref="B64:D65"/>
  <tableColumns count="3">
    <tableColumn id="1" name="{missionOtherModifiersDefinitions}" dataDxfId="159"/>
    <tableColumn id="2" name="[sku]" dataDxfId="158"/>
    <tableColumn id="7" name="[quantityModifier]" dataDxfId="157"/>
  </tableColumns>
  <tableStyleInfo name="TableStyleLight13" showFirstColumn="0" showLastColumn="0" showRowStripes="1" showColumnStripes="0"/>
</table>
</file>

<file path=xl/tables/table18.xml><?xml version="1.0" encoding="utf-8"?>
<table xmlns="http://schemas.openxmlformats.org/spreadsheetml/2006/main" id="32" name="Table13" displayName="Table13" ref="B23:H31" totalsRowShown="0" headerRowDxfId="156" dataDxfId="154" headerRowBorderDxfId="155" tableBorderDxfId="153" totalsRowBorderDxfId="152">
  <autoFilter ref="B23:H31"/>
  <tableColumns count="7">
    <tableColumn id="1" name="{missionTypeDefinitions}" dataDxfId="151"/>
    <tableColumn id="2" name="[sku]" dataDxfId="150"/>
    <tableColumn id="3" name="[minTierToUnlock]" dataDxfId="149"/>
    <tableColumn id="4" name="[weight]" dataDxfId="148"/>
    <tableColumn id="5" name="[canBeDuringOneRun]" dataDxfId="147"/>
    <tableColumn id="9" name="[tidDescSingleRun]" dataDxfId="146"/>
    <tableColumn id="10" name="[tidDescMultiRun]" dataDxfId="145"/>
  </tableColumns>
  <tableStyleInfo name="TableStyleLight13" showFirstColumn="0" showLastColumn="0" showRowStripes="1" showColumnStripes="0"/>
</table>
</file>

<file path=xl/tables/table19.xml><?xml version="1.0" encoding="utf-8"?>
<table xmlns="http://schemas.openxmlformats.org/spreadsheetml/2006/main" id="34" name="Table1330" displayName="Table1330" ref="B4:K19" totalsRowShown="0" headerRowDxfId="144" dataDxfId="142" headerRowBorderDxfId="143" tableBorderDxfId="141" totalsRowBorderDxfId="140">
  <autoFilter ref="B4:K19"/>
  <tableColumns count="10">
    <tableColumn id="1" name="{missionsDefinitions}" dataDxfId="139"/>
    <tableColumn id="2" name="[sku]" dataDxfId="138"/>
    <tableColumn id="7" name="[type]" dataDxfId="137"/>
    <tableColumn id="8" name="[weight]" dataDxfId="136"/>
    <tableColumn id="6" name="[params]" dataDxfId="135"/>
    <tableColumn id="3" name="[objectiveBaseQuantityMin]" dataDxfId="134"/>
    <tableColumn id="9" name="[objectiveBaseQuantityMax]" dataDxfId="133"/>
    <tableColumn id="4" name="[icon]" dataDxfId="132"/>
    <tableColumn id="5" name="[tidObjective]" dataDxfId="131"/>
    <tableColumn id="10" name="[trackingSku]" dataDxfId="130"/>
  </tableColumns>
  <tableStyleInfo name="TableStyleLight13" showFirstColumn="0" showLastColumn="0" showRowStripes="1" showColumnStripes="0"/>
</table>
</file>

<file path=xl/tables/table20.xml><?xml version="1.0" encoding="utf-8"?>
<table xmlns="http://schemas.openxmlformats.org/spreadsheetml/2006/main" id="1" name="eggDefinitions" displayName="eggDefinitions" ref="B4:I7" totalsRowShown="0" headerRowDxfId="122" headerRowBorderDxfId="121" tableBorderDxfId="120" totalsRowBorderDxfId="119">
  <autoFilter ref="B4:I7"/>
  <tableColumns count="8">
    <tableColumn id="1" name="{eggDefinitions}" dataDxfId="118"/>
    <tableColumn id="6" name="[sku]" dataDxfId="117"/>
    <tableColumn id="4" name="[pricePC]" dataDxfId="116"/>
    <tableColumn id="5" name="[incubationMinutes]" dataDxfId="115"/>
    <tableColumn id="10" name="[prefabPath]" dataDxfId="114"/>
    <tableColumn id="7" name="[tidName]" dataDxfId="113"/>
    <tableColumn id="2" name="[icon]"/>
    <tableColumn id="3" name="[trackingSku]"/>
  </tableColumns>
  <tableStyleInfo name="TableStyleMedium2" showFirstColumn="0" showLastColumn="0" showRowStripes="0" showColumnStripes="0"/>
</table>
</file>

<file path=xl/tables/table21.xml><?xml version="1.0" encoding="utf-8"?>
<table xmlns="http://schemas.openxmlformats.org/spreadsheetml/2006/main" id="6" name="eggRewardDefinitions" displayName="eggRewardDefinitions" ref="B18:I22" totalsRowShown="0" headerRowDxfId="112" headerRowBorderDxfId="111" tableBorderDxfId="110" totalsRowBorderDxfId="109">
  <autoFilter ref="B18:I22"/>
  <tableColumns count="8">
    <tableColumn id="1" name="{eggRewardDefinitions}" dataDxfId="108"/>
    <tableColumn id="2" name="[sku]"/>
    <tableColumn id="3" name="[type]" dataDxfId="107"/>
    <tableColumn id="6" name="[rarity]" dataDxfId="106"/>
    <tableColumn id="4" name="[droprate]" dataDxfId="105"/>
    <tableColumn id="7" name="[duplicateFragmentsGiven]" dataDxfId="104"/>
    <tableColumn id="8" name="[duplicateCoinsGiven]" dataDxfId="103"/>
    <tableColumn id="5" name="[tidName]" dataDxfId="102"/>
  </tableColumns>
  <tableStyleInfo name="TableStyleMedium2" showFirstColumn="0" showLastColumn="0" showRowStripes="0" showColumnStripes="0"/>
</table>
</file>

<file path=xl/tables/table22.xml><?xml version="1.0" encoding="utf-8"?>
<table xmlns="http://schemas.openxmlformats.org/spreadsheetml/2006/main" id="19" name="rarityDefinitions" displayName="rarityDefinitions" ref="B26:E30" totalsRowShown="0" headerRowDxfId="101" headerRowBorderDxfId="100" tableBorderDxfId="99" totalsRowBorderDxfId="98">
  <autoFilter ref="B26:E30"/>
  <tableColumns count="4">
    <tableColumn id="1" name="{rarityDefinitions}" dataDxfId="97"/>
    <tableColumn id="2" name="[sku]"/>
    <tableColumn id="3" name="[order]" dataDxfId="96"/>
    <tableColumn id="5" name="[tidName]" dataDxfId="95"/>
  </tableColumns>
  <tableStyleInfo name="TableStyleMedium2" showFirstColumn="0" showLastColumn="0" showRowStripes="0" showColumnStripes="0"/>
</table>
</file>

<file path=xl/tables/table23.xml><?xml version="1.0" encoding="utf-8"?>
<table xmlns="http://schemas.openxmlformats.org/spreadsheetml/2006/main" id="25" name="eggDefinitions26" displayName="eggDefinitions26" ref="B11:E14" totalsRowShown="0" headerRowDxfId="94" headerRowBorderDxfId="93" tableBorderDxfId="92" totalsRowBorderDxfId="91">
  <autoFilter ref="B11:E14"/>
  <tableColumns count="4">
    <tableColumn id="1" name="{goldenEggDefinitions}" dataDxfId="90"/>
    <tableColumn id="6" name="[sku]" dataDxfId="89"/>
    <tableColumn id="4" name="[order]" dataDxfId="88"/>
    <tableColumn id="5" name="[fragmentsRequired]" dataDxfId="87"/>
  </tableColumns>
  <tableStyleInfo name="TableStyleMedium2" showFirstColumn="0" showLastColumn="0" showRowStripes="0" showColumnStripes="0"/>
</table>
</file>

<file path=xl/tables/table24.xml><?xml version="1.0" encoding="utf-8"?>
<table xmlns="http://schemas.openxmlformats.org/spreadsheetml/2006/main" id="14" name="chestSettings" displayName="chestSettings" ref="B4:F9" totalsRowShown="0" headerRowDxfId="86" headerRowBorderDxfId="85" tableBorderDxfId="84" totalsRowBorderDxfId="83">
  <autoFilter ref="B4:F9"/>
  <tableColumns count="5">
    <tableColumn id="1" name="{chestRewardDefinitions}" dataDxfId="82"/>
    <tableColumn id="2" name="[sku]" dataDxfId="81"/>
    <tableColumn id="6" name="[collectedChests]" dataDxfId="80"/>
    <tableColumn id="3" name="[type]" dataDxfId="79"/>
    <tableColumn id="4" name="[amount]" dataDxfId="78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5" name="disguisesDefinitions6" displayName="disguisesDefinitions6" ref="B4:R44" totalsRowShown="0" headerRowDxfId="77" dataDxfId="75" headerRowBorderDxfId="76" tableBorderDxfId="74">
  <autoFilter ref="B4:R44"/>
  <sortState ref="B5:R44">
    <sortCondition ref="R4:R44"/>
  </sortState>
  <tableColumns count="17">
    <tableColumn id="1" name="{disguisesDefinitions}" dataDxfId="73"/>
    <tableColumn id="2" name="[sku]" dataDxfId="72"/>
    <tableColumn id="3" name="[dragonSku]" dataDxfId="71"/>
    <tableColumn id="5" name="[powerup]" dataDxfId="70"/>
    <tableColumn id="6" name="[shopOrder]" dataDxfId="69"/>
    <tableColumn id="8" name="[priceSC]" dataDxfId="68"/>
    <tableColumn id="17" name="[priceHC]" dataDxfId="67"/>
    <tableColumn id="18" name="[unlockLevel]" dataDxfId="66"/>
    <tableColumn id="10" name="[icon]" dataDxfId="65"/>
    <tableColumn id="9" name="[skin]" dataDxfId="64"/>
    <tableColumn id="13" name="[item1]" dataDxfId="63"/>
    <tableColumn id="4" name="[item2]" dataDxfId="62"/>
    <tableColumn id="7" name="[body_parts]" dataDxfId="61"/>
    <tableColumn id="11" name="[tidName]" dataDxfId="60">
      <calculatedColumnFormula>UPPER(CONCATENATE("TID_","SKIN",SUBSTITUTE(C5,"dragon",""),"_NAME"))</calculatedColumnFormula>
    </tableColumn>
    <tableColumn id="12" name="[tidDesc]" dataDxfId="59">
      <calculatedColumnFormula>UPPER(CONCATENATE("TID_",C5,"_DESC"))</calculatedColumnFormula>
    </tableColumn>
    <tableColumn id="15" name="[trackingSku]" dataDxfId="58"/>
    <tableColumn id="14" name="order" dataDxfId="57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3" name="powerUpsDefinitions" displayName="powerUpsDefinitions" ref="D3:M45" totalsRowShown="0" headerRowDxfId="56" dataDxfId="54" headerRowBorderDxfId="55" tableBorderDxfId="53" totalsRowBorderDxfId="52">
  <autoFilter ref="D3:M45"/>
  <sortState ref="D4:M30">
    <sortCondition ref="E3:E30"/>
  </sortState>
  <tableColumns count="10">
    <tableColumn id="1" name="{powerUpsDefinitions}" dataDxfId="51"/>
    <tableColumn id="2" name="[sku]" dataDxfId="50"/>
    <tableColumn id="3" name="[type]" dataDxfId="49"/>
    <tableColumn id="4" name="[param1]" dataDxfId="48"/>
    <tableColumn id="5" name="[param2]" dataDxfId="47"/>
    <tableColumn id="6" name="[icon]" dataDxfId="46">
      <calculatedColumnFormula>CONCATENATE("icon_",powerUpsDefinitions[[#This Row],['[sku']]])</calculatedColumnFormula>
    </tableColumn>
    <tableColumn id="10" name="[miniIcon]" dataDxfId="45"/>
    <tableColumn id="7" name="[tidName]" dataDxfId="44">
      <calculatedColumnFormula>CONCATENATE("TID_POWERUP_",UPPER(powerUpsDefinitions[[#This Row],['[sku']]]),"_NAME")</calculatedColumnFormula>
    </tableColumn>
    <tableColumn id="8" name="[tidDesc]" dataDxfId="43">
      <calculatedColumnFormula>CONCATENATE("TID_POWERUP_",UPPER(powerUpsDefinitions[[#This Row],['[sku']]]),"_DESC")</calculatedColumnFormula>
    </tableColumn>
    <tableColumn id="9" name="[tidDescShort]" dataDxfId="42">
      <calculatedColumnFormula>CONCATENATE(powerUpsDefinitions[[#This Row],['[tidDesc']]],"_SHORT")</calculatedColumnFormula>
    </tableColumn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6" name="shopPacksDefinitions" displayName="shopPacksDefinitions" ref="B5:R17" totalsRowShown="0" headerRowDxfId="41" dataDxfId="39" headerRowBorderDxfId="40" tableBorderDxfId="38" totalsRowBorderDxfId="37">
  <autoFilter ref="B5:R17"/>
  <tableColumns count="17">
    <tableColumn id="1" name="{shopPacksDefinitions}" dataDxfId="36"/>
    <tableColumn id="6" name="[sku]" dataDxfId="35"/>
    <tableColumn id="3" name="[type]" dataDxfId="34"/>
    <tableColumn id="11" name="[order]" dataDxfId="33"/>
    <tableColumn id="4" name="[priceDollars]" dataDxfId="32"/>
    <tableColumn id="5" name="[priceHC]" dataDxfId="31"/>
    <tableColumn id="12" name="Base Amount_x000a_(only for the maths)" dataDxfId="30">
      <calculatedColumnFormula>shopPacksDefinitions[[#This Row],['[amount']]]-(shopPacksDefinitions[[#This Row],['[amount']]]*shopPacksDefinitions[[#This Row],['[bonusAmount']]])</calculatedColumnFormula>
    </tableColumn>
    <tableColumn id="9" name="[bonusAmount]" dataDxfId="29"/>
    <tableColumn id="8" name="[amount]" dataDxfId="28">
      <calculatedColumnFormula>ROUND(shopPacksDefinitions[[#This Row],[Base Amount
(only for the maths)]]+shopPacksDefinitions[[#This Row],[Base Amount
(only for the maths)]]*shopPacksDefinitions[[#This Row],['[bonusAmount']]],0)</calculatedColumnFormula>
    </tableColumn>
    <tableColumn id="13" name="Actual Value_x000a_(only for the maths)" dataDxfId="27">
      <calculatedColumnFormula>shopPacksDefinitions[[#This Row],['[amount']]]/shopPacksDefinitions[[#This Row],['[priceHC']]]</calculatedColumnFormula>
    </tableColumn>
    <tableColumn id="2" name="[bestValue]" dataDxfId="26"/>
    <tableColumn id="10" name="[icon]" dataDxfId="25"/>
    <tableColumn id="7" name="tidName" dataDxfId="24"/>
    <tableColumn id="14" name="[apple]" dataDxfId="23"/>
    <tableColumn id="15" name="[amazon]" dataDxfId="22"/>
    <tableColumn id="16" name="[google]" dataDxfId="21"/>
    <tableColumn id="17" name="[trackingSku]" dataDxfId="20"/>
  </tableColumns>
  <tableStyleInfo name="TableStyleMedium2" showFirstColumn="0" showLastColumn="0" showRowStripes="0" showColumnStripes="0"/>
</table>
</file>

<file path=xl/tables/table28.xml><?xml version="1.0" encoding="utf-8"?>
<table xmlns="http://schemas.openxmlformats.org/spreadsheetml/2006/main" id="15" name="scoreMultiplierDefinitions" displayName="scoreMultiplierDefinitions" ref="B4:H29" totalsRowShown="0" headerRowDxfId="19" headerRowBorderDxfId="18" tableBorderDxfId="17" totalsRowBorderDxfId="16">
  <autoFilter ref="B4:H29"/>
  <tableColumns count="7">
    <tableColumn id="1" name="{scoreMultiplierDefinitions}" dataDxfId="15"/>
    <tableColumn id="2" name="[sku]" dataDxfId="14"/>
    <tableColumn id="6" name="[order]" dataDxfId="13"/>
    <tableColumn id="3" name="[multiplier]" dataDxfId="12"/>
    <tableColumn id="4" name="[requiredKillStreak]" dataDxfId="11"/>
    <tableColumn id="5" name="[duration]" dataDxfId="10"/>
    <tableColumn id="7" name="[tidMessage]" dataDxfId="9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7" name="scoreMultiplierDefinitions1928" displayName="scoreMultiplierDefinitions1928" ref="B35:E45" totalsRowShown="0" headerRowDxfId="8" dataDxfId="6" headerRowBorderDxfId="7" tableBorderDxfId="5" totalsRowBorderDxfId="4">
  <autoFilter ref="B35:E45"/>
  <tableColumns count="4">
    <tableColumn id="1" name="{survivalBonusDefinitions}" dataDxfId="3"/>
    <tableColumn id="2" name="[sku]" dataDxfId="2"/>
    <tableColumn id="5" name="[survivedMinutes]" dataDxfId="1"/>
    <tableColumn id="6" name="[bonusPerMinute]" dataDxfId="0" dataCellStyle="Per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1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5.xml"/><Relationship Id="rId7" Type="http://schemas.openxmlformats.org/officeDocument/2006/relationships/table" Target="../tables/table19.xml"/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4.bin"/><Relationship Id="rId6" Type="http://schemas.openxmlformats.org/officeDocument/2006/relationships/table" Target="../tables/table18.xml"/><Relationship Id="rId5" Type="http://schemas.openxmlformats.org/officeDocument/2006/relationships/table" Target="../tables/table17.xml"/><Relationship Id="rId4" Type="http://schemas.openxmlformats.org/officeDocument/2006/relationships/table" Target="../tables/table16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2.xml"/><Relationship Id="rId2" Type="http://schemas.openxmlformats.org/officeDocument/2006/relationships/table" Target="../tables/table21.xml"/><Relationship Id="rId1" Type="http://schemas.openxmlformats.org/officeDocument/2006/relationships/table" Target="../tables/table20.xml"/><Relationship Id="rId4" Type="http://schemas.openxmlformats.org/officeDocument/2006/relationships/table" Target="../tables/table2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6.xml"/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9.xml"/><Relationship Id="rId1" Type="http://schemas.openxmlformats.org/officeDocument/2006/relationships/table" Target="../tables/table2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FFFF00"/>
  </sheetPr>
  <dimension ref="B1:O52"/>
  <sheetViews>
    <sheetView workbookViewId="0"/>
  </sheetViews>
  <sheetFormatPr defaultColWidth="8.85546875" defaultRowHeight="15"/>
  <cols>
    <col min="1" max="1" width="3.28515625" customWidth="1"/>
    <col min="2" max="2" width="27.140625" customWidth="1"/>
  </cols>
  <sheetData>
    <row r="1" spans="2:14" s="67" customFormat="1" ht="15.75" thickBot="1"/>
    <row r="2" spans="2:14" s="67" customFormat="1" ht="15.75" thickBot="1">
      <c r="B2" s="195" t="s">
        <v>484</v>
      </c>
      <c r="C2" s="196" t="s">
        <v>485</v>
      </c>
      <c r="D2" s="197"/>
      <c r="E2" s="197"/>
      <c r="F2" s="197"/>
      <c r="G2" s="197"/>
      <c r="H2" s="198"/>
    </row>
    <row r="3" spans="2:14" s="67" customFormat="1">
      <c r="B3" s="195" t="s">
        <v>486</v>
      </c>
      <c r="C3" s="199" t="str">
        <f>CONCATENATE(C2,"\","excel_to_xml.bat")</f>
        <v xml:space="preserve"> C:\Users\hsemroud\Documents\Dragon\Docs\Content\excel_to_xml.bat</v>
      </c>
      <c r="D3" s="199"/>
      <c r="E3" s="199"/>
      <c r="F3" s="199"/>
      <c r="G3" s="199"/>
      <c r="H3" s="199"/>
    </row>
    <row r="4" spans="2:14" s="67" customFormat="1">
      <c r="B4" s="195" t="s">
        <v>487</v>
      </c>
      <c r="C4" s="199" t="str">
        <f>CONCATENATE(C2,"\","xml_to_client.bat")</f>
        <v xml:space="preserve"> C:\Users\hsemroud\Documents\Dragon\Docs\Content\xml_to_client.bat</v>
      </c>
      <c r="D4" s="199"/>
      <c r="E4" s="199"/>
      <c r="F4" s="199"/>
      <c r="G4" s="199"/>
      <c r="H4" s="199"/>
    </row>
    <row r="5" spans="2:14" s="67" customFormat="1"/>
    <row r="6" spans="2:14" s="67" customFormat="1"/>
    <row r="7" spans="2:14" s="67" customFormat="1"/>
    <row r="8" spans="2:14" s="67" customFormat="1"/>
    <row r="9" spans="2:14" s="67" customFormat="1"/>
    <row r="10" spans="2:14" s="67" customFormat="1" ht="21">
      <c r="B10" s="125" t="s">
        <v>163</v>
      </c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</row>
    <row r="11" spans="2:14" s="67" customFormat="1">
      <c r="B11" s="127" t="s">
        <v>178</v>
      </c>
    </row>
    <row r="12" spans="2:14" s="67" customFormat="1">
      <c r="B12" s="127" t="s">
        <v>179</v>
      </c>
    </row>
    <row r="13" spans="2:14" s="67" customFormat="1">
      <c r="B13" s="127" t="s">
        <v>180</v>
      </c>
    </row>
    <row r="14" spans="2:14" s="67" customFormat="1">
      <c r="B14" s="127" t="s">
        <v>164</v>
      </c>
    </row>
    <row r="15" spans="2:14" s="67" customFormat="1">
      <c r="B15" s="127" t="s">
        <v>165</v>
      </c>
    </row>
    <row r="16" spans="2:14" s="67" customFormat="1">
      <c r="B16" s="127" t="s">
        <v>181</v>
      </c>
    </row>
    <row r="17" spans="2:15" s="67" customFormat="1">
      <c r="B17" s="127" t="s">
        <v>166</v>
      </c>
    </row>
    <row r="18" spans="2:15" s="67" customFormat="1">
      <c r="B18" s="127" t="s">
        <v>183</v>
      </c>
    </row>
    <row r="19" spans="2:15">
      <c r="B19" s="127" t="s">
        <v>381</v>
      </c>
    </row>
    <row r="20" spans="2:15" s="22" customFormat="1"/>
    <row r="21" spans="2:15" ht="21">
      <c r="B21" s="125" t="s">
        <v>0</v>
      </c>
      <c r="C21" s="126"/>
      <c r="D21" s="126"/>
      <c r="E21" s="126"/>
      <c r="F21" s="126"/>
      <c r="G21" s="126"/>
      <c r="H21" s="126"/>
      <c r="I21" s="126"/>
      <c r="J21" s="126"/>
      <c r="K21" s="126"/>
      <c r="L21" s="126"/>
      <c r="M21" s="126"/>
      <c r="N21" s="126"/>
    </row>
    <row r="22" spans="2:15">
      <c r="B22" s="129" t="s">
        <v>171</v>
      </c>
      <c r="C22" s="22" t="s">
        <v>172</v>
      </c>
    </row>
    <row r="23" spans="2:15" s="67" customFormat="1">
      <c r="B23" s="164" t="s">
        <v>248</v>
      </c>
      <c r="C23" s="22" t="s">
        <v>249</v>
      </c>
    </row>
    <row r="24" spans="2:15" s="67" customFormat="1">
      <c r="B24" s="150" t="s">
        <v>246</v>
      </c>
      <c r="C24" s="22" t="s">
        <v>247</v>
      </c>
    </row>
    <row r="25" spans="2:15" s="67" customFormat="1">
      <c r="B25" s="165" t="s">
        <v>250</v>
      </c>
      <c r="C25" s="163" t="s">
        <v>251</v>
      </c>
    </row>
    <row r="26" spans="2:15" s="67" customFormat="1">
      <c r="B26" s="149" t="s">
        <v>244</v>
      </c>
      <c r="C26" s="22" t="s">
        <v>245</v>
      </c>
    </row>
    <row r="27" spans="2:15" s="67" customFormat="1">
      <c r="B27" s="130" t="s">
        <v>173</v>
      </c>
      <c r="C27" s="22"/>
    </row>
    <row r="28" spans="2:15"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</row>
    <row r="29" spans="2:15" ht="21">
      <c r="B29" s="125" t="s">
        <v>1</v>
      </c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</row>
    <row r="30" spans="2:15">
      <c r="B30" t="s">
        <v>2</v>
      </c>
      <c r="C30" t="s">
        <v>3</v>
      </c>
    </row>
    <row r="32" spans="2:15" ht="21">
      <c r="B32" s="125" t="s">
        <v>7</v>
      </c>
      <c r="C32" s="126"/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6"/>
    </row>
    <row r="33" spans="2:14">
      <c r="B33" s="16" t="s">
        <v>196</v>
      </c>
    </row>
    <row r="34" spans="2:14" s="67" customFormat="1">
      <c r="B34" s="131" t="s">
        <v>198</v>
      </c>
    </row>
    <row r="35" spans="2:14">
      <c r="B35" s="17" t="s">
        <v>254</v>
      </c>
    </row>
    <row r="36" spans="2:14">
      <c r="B36" s="18" t="s">
        <v>197</v>
      </c>
    </row>
    <row r="37" spans="2:14" s="67" customFormat="1">
      <c r="B37" s="19" t="s">
        <v>8</v>
      </c>
    </row>
    <row r="38" spans="2:14">
      <c r="B38" s="167" t="s">
        <v>255</v>
      </c>
    </row>
    <row r="39" spans="2:14">
      <c r="B39" s="1" t="s">
        <v>9</v>
      </c>
      <c r="C39" t="s">
        <v>19</v>
      </c>
    </row>
    <row r="40" spans="2:14">
      <c r="B40" s="6" t="s">
        <v>10</v>
      </c>
      <c r="C40" t="s">
        <v>11</v>
      </c>
    </row>
    <row r="41" spans="2:14">
      <c r="B41" s="7" t="s">
        <v>12</v>
      </c>
      <c r="C41" t="s">
        <v>13</v>
      </c>
    </row>
    <row r="42" spans="2:14">
      <c r="B42" s="8" t="s">
        <v>14</v>
      </c>
      <c r="C42" t="s">
        <v>15</v>
      </c>
    </row>
    <row r="43" spans="2:14">
      <c r="B43" s="9" t="s">
        <v>16</v>
      </c>
      <c r="C43" t="s">
        <v>17</v>
      </c>
    </row>
    <row r="44" spans="2:14" s="67" customFormat="1">
      <c r="B44" s="5" t="s">
        <v>18</v>
      </c>
      <c r="C44" t="s">
        <v>162</v>
      </c>
      <c r="D44"/>
      <c r="E44"/>
      <c r="F44"/>
      <c r="G44"/>
      <c r="H44"/>
      <c r="I44"/>
      <c r="J44"/>
      <c r="K44"/>
      <c r="L44"/>
      <c r="M44"/>
      <c r="N44"/>
    </row>
    <row r="45" spans="2:14">
      <c r="B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</row>
    <row r="46" spans="2:14" ht="21">
      <c r="B46" s="125" t="s">
        <v>161</v>
      </c>
      <c r="C46" s="126"/>
      <c r="D46" s="126"/>
      <c r="E46" s="126"/>
      <c r="F46" s="126"/>
      <c r="G46" s="126"/>
      <c r="H46" s="126"/>
      <c r="I46" s="126"/>
      <c r="J46" s="126"/>
      <c r="K46" s="126"/>
      <c r="L46" s="126"/>
      <c r="M46" s="126"/>
      <c r="N46" s="126"/>
    </row>
    <row r="47" spans="2:14">
      <c r="B47" s="128" t="s">
        <v>169</v>
      </c>
    </row>
    <row r="48" spans="2:14">
      <c r="B48" s="128" t="s">
        <v>168</v>
      </c>
    </row>
    <row r="49" spans="2:2">
      <c r="B49" s="128" t="s">
        <v>167</v>
      </c>
    </row>
    <row r="50" spans="2:2">
      <c r="B50" s="128" t="s">
        <v>170</v>
      </c>
    </row>
    <row r="51" spans="2:2">
      <c r="B51" s="128" t="s">
        <v>231</v>
      </c>
    </row>
    <row r="52" spans="2:2">
      <c r="B52" s="128" t="s">
        <v>382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ExportToGame">
                <anchor moveWithCells="1" sizeWithCells="1">
                  <from>
                    <xdr:col>1</xdr:col>
                    <xdr:colOff>142875</xdr:colOff>
                    <xdr:row>4</xdr:row>
                    <xdr:rowOff>161925</xdr:rowOff>
                  </from>
                  <to>
                    <xdr:col>2</xdr:col>
                    <xdr:colOff>457200</xdr:colOff>
                    <xdr:row>8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00"/>
  </sheetPr>
  <dimension ref="A1:CW50"/>
  <sheetViews>
    <sheetView workbookViewId="0"/>
  </sheetViews>
  <sheetFormatPr defaultColWidth="8.85546875" defaultRowHeight="15"/>
  <cols>
    <col min="1" max="1" width="49" style="1" bestFit="1" customWidth="1"/>
    <col min="2" max="101" width="39.42578125" bestFit="1" customWidth="1"/>
    <col min="103" max="103" width="10.42578125" bestFit="1" customWidth="1"/>
    <col min="104" max="104" width="14.28515625" customWidth="1"/>
  </cols>
  <sheetData>
    <row r="1" spans="1:101" s="67" customFormat="1">
      <c r="A1" s="68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6"/>
      <c r="CL1" s="66"/>
      <c r="CM1" s="66"/>
      <c r="CN1" s="66"/>
      <c r="CO1" s="66"/>
      <c r="CP1" s="66"/>
      <c r="CQ1" s="66"/>
      <c r="CR1" s="66"/>
      <c r="CS1" s="66"/>
      <c r="CT1" s="66"/>
      <c r="CU1" s="66"/>
      <c r="CV1" s="66"/>
    </row>
    <row r="2" spans="1:101" s="67" customFormat="1">
      <c r="A2" s="68" t="s">
        <v>55</v>
      </c>
      <c r="B2" s="66">
        <v>30</v>
      </c>
      <c r="C2" s="66">
        <v>40</v>
      </c>
      <c r="D2" s="66">
        <v>50</v>
      </c>
      <c r="E2" s="66">
        <f>D2+10</f>
        <v>60</v>
      </c>
      <c r="F2" s="66">
        <f t="shared" ref="F2:AY2" si="0">E2+10</f>
        <v>70</v>
      </c>
      <c r="G2" s="66">
        <f t="shared" si="0"/>
        <v>80</v>
      </c>
      <c r="H2" s="66">
        <f t="shared" si="0"/>
        <v>90</v>
      </c>
      <c r="I2" s="66">
        <f t="shared" si="0"/>
        <v>100</v>
      </c>
      <c r="J2" s="66">
        <f t="shared" si="0"/>
        <v>110</v>
      </c>
      <c r="K2" s="66">
        <f t="shared" si="0"/>
        <v>120</v>
      </c>
      <c r="L2" s="66">
        <f t="shared" si="0"/>
        <v>130</v>
      </c>
      <c r="M2" s="66">
        <f t="shared" si="0"/>
        <v>140</v>
      </c>
      <c r="N2" s="66">
        <f t="shared" si="0"/>
        <v>150</v>
      </c>
      <c r="O2" s="66">
        <f t="shared" si="0"/>
        <v>160</v>
      </c>
      <c r="P2" s="66">
        <f t="shared" si="0"/>
        <v>170</v>
      </c>
      <c r="Q2" s="66">
        <f t="shared" si="0"/>
        <v>180</v>
      </c>
      <c r="R2" s="66">
        <f t="shared" si="0"/>
        <v>190</v>
      </c>
      <c r="S2" s="66">
        <f t="shared" si="0"/>
        <v>200</v>
      </c>
      <c r="T2" s="66">
        <f t="shared" si="0"/>
        <v>210</v>
      </c>
      <c r="U2" s="66">
        <f t="shared" si="0"/>
        <v>220</v>
      </c>
      <c r="V2" s="66">
        <f t="shared" si="0"/>
        <v>230</v>
      </c>
      <c r="W2" s="66">
        <f t="shared" si="0"/>
        <v>240</v>
      </c>
      <c r="X2" s="66">
        <f t="shared" si="0"/>
        <v>250</v>
      </c>
      <c r="Y2" s="66">
        <f t="shared" si="0"/>
        <v>260</v>
      </c>
      <c r="Z2" s="66">
        <f t="shared" si="0"/>
        <v>270</v>
      </c>
      <c r="AA2" s="66">
        <f t="shared" si="0"/>
        <v>280</v>
      </c>
      <c r="AB2" s="66">
        <f t="shared" si="0"/>
        <v>290</v>
      </c>
      <c r="AC2" s="66">
        <f t="shared" si="0"/>
        <v>300</v>
      </c>
      <c r="AD2" s="66">
        <f t="shared" si="0"/>
        <v>310</v>
      </c>
      <c r="AE2" s="66">
        <f t="shared" si="0"/>
        <v>320</v>
      </c>
      <c r="AF2" s="66">
        <f t="shared" si="0"/>
        <v>330</v>
      </c>
      <c r="AG2" s="66">
        <f t="shared" si="0"/>
        <v>340</v>
      </c>
      <c r="AH2" s="66">
        <f t="shared" si="0"/>
        <v>350</v>
      </c>
      <c r="AI2" s="66">
        <f t="shared" si="0"/>
        <v>360</v>
      </c>
      <c r="AJ2" s="66">
        <f t="shared" si="0"/>
        <v>370</v>
      </c>
      <c r="AK2" s="66">
        <f t="shared" si="0"/>
        <v>380</v>
      </c>
      <c r="AL2" s="66">
        <f t="shared" si="0"/>
        <v>390</v>
      </c>
      <c r="AM2" s="66">
        <f t="shared" si="0"/>
        <v>400</v>
      </c>
      <c r="AN2" s="66">
        <f t="shared" si="0"/>
        <v>410</v>
      </c>
      <c r="AO2" s="66">
        <f t="shared" si="0"/>
        <v>420</v>
      </c>
      <c r="AP2" s="66">
        <f t="shared" si="0"/>
        <v>430</v>
      </c>
      <c r="AQ2" s="66">
        <f t="shared" si="0"/>
        <v>440</v>
      </c>
      <c r="AR2" s="66">
        <f t="shared" si="0"/>
        <v>450</v>
      </c>
      <c r="AS2" s="66">
        <f t="shared" si="0"/>
        <v>460</v>
      </c>
      <c r="AT2" s="66">
        <f t="shared" si="0"/>
        <v>470</v>
      </c>
      <c r="AU2" s="66">
        <f t="shared" si="0"/>
        <v>480</v>
      </c>
      <c r="AV2" s="66">
        <f t="shared" si="0"/>
        <v>490</v>
      </c>
      <c r="AW2" s="66">
        <f t="shared" si="0"/>
        <v>500</v>
      </c>
      <c r="AX2" s="66">
        <f t="shared" si="0"/>
        <v>510</v>
      </c>
      <c r="AY2" s="66">
        <f t="shared" si="0"/>
        <v>520</v>
      </c>
      <c r="AZ2" s="66">
        <f>AY2</f>
        <v>520</v>
      </c>
      <c r="BA2" s="66">
        <f t="shared" ref="BA2:CW2" si="1">AZ2</f>
        <v>520</v>
      </c>
      <c r="BB2" s="66">
        <f t="shared" si="1"/>
        <v>520</v>
      </c>
      <c r="BC2" s="66">
        <f t="shared" si="1"/>
        <v>520</v>
      </c>
      <c r="BD2" s="66">
        <f t="shared" si="1"/>
        <v>520</v>
      </c>
      <c r="BE2" s="66">
        <f t="shared" si="1"/>
        <v>520</v>
      </c>
      <c r="BF2" s="66">
        <f t="shared" si="1"/>
        <v>520</v>
      </c>
      <c r="BG2" s="66">
        <f t="shared" si="1"/>
        <v>520</v>
      </c>
      <c r="BH2" s="66">
        <f t="shared" si="1"/>
        <v>520</v>
      </c>
      <c r="BI2" s="66">
        <f t="shared" si="1"/>
        <v>520</v>
      </c>
      <c r="BJ2" s="66">
        <f t="shared" si="1"/>
        <v>520</v>
      </c>
      <c r="BK2" s="66">
        <f t="shared" si="1"/>
        <v>520</v>
      </c>
      <c r="BL2" s="66">
        <f t="shared" si="1"/>
        <v>520</v>
      </c>
      <c r="BM2" s="66">
        <f t="shared" si="1"/>
        <v>520</v>
      </c>
      <c r="BN2" s="66">
        <f t="shared" si="1"/>
        <v>520</v>
      </c>
      <c r="BO2" s="66">
        <f t="shared" si="1"/>
        <v>520</v>
      </c>
      <c r="BP2" s="66">
        <f t="shared" si="1"/>
        <v>520</v>
      </c>
      <c r="BQ2" s="66">
        <f t="shared" si="1"/>
        <v>520</v>
      </c>
      <c r="BR2" s="66">
        <f t="shared" si="1"/>
        <v>520</v>
      </c>
      <c r="BS2" s="66">
        <f t="shared" si="1"/>
        <v>520</v>
      </c>
      <c r="BT2" s="66">
        <f t="shared" si="1"/>
        <v>520</v>
      </c>
      <c r="BU2" s="66">
        <f t="shared" si="1"/>
        <v>520</v>
      </c>
      <c r="BV2" s="66">
        <f t="shared" si="1"/>
        <v>520</v>
      </c>
      <c r="BW2" s="66">
        <f t="shared" si="1"/>
        <v>520</v>
      </c>
      <c r="BX2" s="66">
        <f t="shared" si="1"/>
        <v>520</v>
      </c>
      <c r="BY2" s="66">
        <f t="shared" si="1"/>
        <v>520</v>
      </c>
      <c r="BZ2" s="66">
        <f t="shared" si="1"/>
        <v>520</v>
      </c>
      <c r="CA2" s="66">
        <f t="shared" si="1"/>
        <v>520</v>
      </c>
      <c r="CB2" s="66">
        <f t="shared" si="1"/>
        <v>520</v>
      </c>
      <c r="CC2" s="66">
        <f t="shared" si="1"/>
        <v>520</v>
      </c>
      <c r="CD2" s="66">
        <f t="shared" si="1"/>
        <v>520</v>
      </c>
      <c r="CE2" s="66">
        <f t="shared" si="1"/>
        <v>520</v>
      </c>
      <c r="CF2" s="66">
        <f t="shared" si="1"/>
        <v>520</v>
      </c>
      <c r="CG2" s="66">
        <f t="shared" si="1"/>
        <v>520</v>
      </c>
      <c r="CH2" s="66">
        <f t="shared" si="1"/>
        <v>520</v>
      </c>
      <c r="CI2" s="66">
        <f t="shared" si="1"/>
        <v>520</v>
      </c>
      <c r="CJ2" s="66">
        <f t="shared" si="1"/>
        <v>520</v>
      </c>
      <c r="CK2" s="66">
        <f t="shared" si="1"/>
        <v>520</v>
      </c>
      <c r="CL2" s="66">
        <f t="shared" si="1"/>
        <v>520</v>
      </c>
      <c r="CM2" s="66">
        <f t="shared" si="1"/>
        <v>520</v>
      </c>
      <c r="CN2" s="66">
        <f t="shared" si="1"/>
        <v>520</v>
      </c>
      <c r="CO2" s="66">
        <f t="shared" si="1"/>
        <v>520</v>
      </c>
      <c r="CP2" s="66">
        <f t="shared" si="1"/>
        <v>520</v>
      </c>
      <c r="CQ2" s="66">
        <f t="shared" si="1"/>
        <v>520</v>
      </c>
      <c r="CR2" s="66">
        <f t="shared" si="1"/>
        <v>520</v>
      </c>
      <c r="CS2" s="66">
        <f t="shared" si="1"/>
        <v>520</v>
      </c>
      <c r="CT2" s="66">
        <f t="shared" si="1"/>
        <v>520</v>
      </c>
      <c r="CU2" s="66">
        <f t="shared" si="1"/>
        <v>520</v>
      </c>
      <c r="CV2" s="66">
        <f t="shared" si="1"/>
        <v>520</v>
      </c>
      <c r="CW2" s="66">
        <f t="shared" si="1"/>
        <v>520</v>
      </c>
    </row>
    <row r="3" spans="1:101" s="67" customFormat="1">
      <c r="A3" s="68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</row>
    <row r="4" spans="1:101" s="67" customFormat="1">
      <c r="A4" s="68"/>
      <c r="B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66"/>
      <c r="BF4" s="66"/>
      <c r="BG4" s="66"/>
      <c r="BH4" s="66"/>
      <c r="BI4" s="66"/>
      <c r="BJ4" s="66"/>
      <c r="BK4" s="66"/>
      <c r="BL4" s="66"/>
      <c r="BM4" s="66"/>
      <c r="BN4" s="66"/>
      <c r="BO4" s="66"/>
      <c r="BP4" s="66"/>
      <c r="BQ4" s="66"/>
      <c r="BR4" s="66"/>
      <c r="BS4" s="66"/>
      <c r="BT4" s="66"/>
      <c r="BU4" s="66"/>
      <c r="BV4" s="66"/>
      <c r="BW4" s="66"/>
      <c r="BX4" s="66"/>
      <c r="BY4" s="66"/>
      <c r="BZ4" s="66"/>
      <c r="CA4" s="66"/>
      <c r="CB4" s="66"/>
      <c r="CC4" s="66"/>
      <c r="CD4" s="66"/>
      <c r="CE4" s="66"/>
      <c r="CF4" s="66"/>
      <c r="CG4" s="66"/>
      <c r="CH4" s="66"/>
      <c r="CI4" s="66"/>
      <c r="CJ4" s="66"/>
      <c r="CK4" s="66"/>
      <c r="CL4" s="66"/>
      <c r="CM4" s="66"/>
      <c r="CN4" s="66"/>
      <c r="CO4" s="66"/>
      <c r="CP4" s="66"/>
      <c r="CQ4" s="66"/>
      <c r="CR4" s="66"/>
      <c r="CS4" s="66"/>
      <c r="CT4" s="66"/>
      <c r="CU4" s="66"/>
      <c r="CV4" s="66"/>
    </row>
    <row r="5" spans="1:101" ht="26.25">
      <c r="A5" s="104" t="s">
        <v>159</v>
      </c>
    </row>
    <row r="6" spans="1:101" s="67" customFormat="1" ht="15.75" thickBot="1">
      <c r="A6" s="68" t="s">
        <v>207</v>
      </c>
      <c r="F6" s="67">
        <v>1</v>
      </c>
      <c r="I6" s="67">
        <v>2</v>
      </c>
      <c r="K6" s="27">
        <v>3</v>
      </c>
      <c r="L6" s="67">
        <v>4.4000000000000004</v>
      </c>
      <c r="M6" s="67">
        <v>5.8</v>
      </c>
      <c r="N6" s="67">
        <v>7.2</v>
      </c>
      <c r="O6" s="67">
        <v>8.6</v>
      </c>
      <c r="P6" s="67">
        <v>10</v>
      </c>
      <c r="Q6" s="67">
        <v>11.4</v>
      </c>
      <c r="R6" s="67">
        <v>12.8</v>
      </c>
      <c r="S6" s="67">
        <v>14.2</v>
      </c>
      <c r="T6" s="67">
        <v>15.6</v>
      </c>
      <c r="U6" s="67">
        <v>17</v>
      </c>
      <c r="V6" s="67">
        <v>18.399999999999999</v>
      </c>
      <c r="W6" s="67">
        <v>19.8</v>
      </c>
      <c r="X6" s="67">
        <v>21.2</v>
      </c>
      <c r="Y6" s="67">
        <v>22.6</v>
      </c>
      <c r="Z6" s="67">
        <v>24</v>
      </c>
      <c r="AA6" s="67">
        <v>25.4</v>
      </c>
      <c r="AB6" s="67">
        <v>26.8</v>
      </c>
      <c r="AC6" s="67">
        <v>28.2</v>
      </c>
      <c r="AD6" s="67">
        <v>29.6</v>
      </c>
      <c r="AE6" s="67">
        <v>31</v>
      </c>
      <c r="AF6" s="67">
        <v>33.299999999999997</v>
      </c>
      <c r="AG6" s="67">
        <v>35.6</v>
      </c>
      <c r="AH6" s="67">
        <v>37.9</v>
      </c>
      <c r="AI6" s="67">
        <v>40.200000000000003</v>
      </c>
      <c r="AJ6" s="67">
        <v>42.5</v>
      </c>
      <c r="AK6" s="67">
        <v>44.8</v>
      </c>
      <c r="AL6" s="67">
        <v>47.1</v>
      </c>
      <c r="AM6" s="67">
        <v>49.4</v>
      </c>
      <c r="AN6" s="67">
        <v>51.7</v>
      </c>
      <c r="AO6" s="67">
        <v>54</v>
      </c>
      <c r="AP6" s="67">
        <v>56.3</v>
      </c>
      <c r="AQ6" s="67">
        <v>58.6</v>
      </c>
      <c r="AR6" s="67">
        <v>60.9</v>
      </c>
      <c r="AS6" s="67">
        <v>63.2</v>
      </c>
      <c r="AT6" s="67">
        <v>65.5</v>
      </c>
      <c r="AU6" s="67">
        <v>67.8</v>
      </c>
      <c r="AV6" s="67">
        <v>70.099999999999994</v>
      </c>
      <c r="AW6" s="67">
        <v>72.400000000000006</v>
      </c>
      <c r="AX6" s="67">
        <v>74.7</v>
      </c>
      <c r="AY6" s="67">
        <v>77</v>
      </c>
      <c r="AZ6" s="67">
        <v>79.3</v>
      </c>
      <c r="BA6" s="67">
        <v>81.599999999999994</v>
      </c>
      <c r="BB6" s="67">
        <v>83.9</v>
      </c>
      <c r="BC6" s="67">
        <v>86.2</v>
      </c>
      <c r="BD6" s="67">
        <v>88.5</v>
      </c>
      <c r="BE6" s="67">
        <v>90.8</v>
      </c>
      <c r="BF6" s="67">
        <v>93.1</v>
      </c>
      <c r="BG6" s="67">
        <v>95.4</v>
      </c>
      <c r="BH6" s="67">
        <v>97.7</v>
      </c>
      <c r="BI6" s="67">
        <v>100</v>
      </c>
      <c r="BJ6" s="67">
        <v>104</v>
      </c>
      <c r="BK6" s="67">
        <v>108</v>
      </c>
      <c r="BL6" s="67">
        <v>112</v>
      </c>
      <c r="BM6" s="67">
        <v>116</v>
      </c>
      <c r="BN6" s="67">
        <v>120</v>
      </c>
      <c r="BO6" s="67">
        <v>124</v>
      </c>
      <c r="BP6" s="67">
        <v>128</v>
      </c>
      <c r="BQ6" s="67">
        <v>132</v>
      </c>
      <c r="BR6" s="67">
        <v>136</v>
      </c>
      <c r="BS6" s="67">
        <v>140</v>
      </c>
      <c r="BT6" s="67">
        <v>144</v>
      </c>
      <c r="BU6" s="67">
        <v>148</v>
      </c>
      <c r="BV6" s="67">
        <v>152</v>
      </c>
      <c r="BW6" s="67">
        <v>156</v>
      </c>
      <c r="BX6" s="67">
        <v>160</v>
      </c>
      <c r="BY6" s="67">
        <v>164</v>
      </c>
      <c r="BZ6" s="67">
        <v>168</v>
      </c>
      <c r="CA6" s="67">
        <v>172</v>
      </c>
      <c r="CB6" s="67">
        <v>176</v>
      </c>
      <c r="CC6" s="67">
        <v>180</v>
      </c>
      <c r="CD6" s="67">
        <v>187</v>
      </c>
      <c r="CE6" s="67">
        <v>194</v>
      </c>
      <c r="CF6" s="67">
        <v>201</v>
      </c>
      <c r="CG6" s="67">
        <v>208</v>
      </c>
      <c r="CH6" s="67">
        <v>215</v>
      </c>
      <c r="CI6" s="67">
        <v>222</v>
      </c>
      <c r="CJ6" s="67">
        <v>229</v>
      </c>
      <c r="CK6" s="67">
        <v>236</v>
      </c>
      <c r="CL6" s="67">
        <v>243</v>
      </c>
      <c r="CM6" s="67">
        <v>250</v>
      </c>
      <c r="CN6" s="67">
        <v>257</v>
      </c>
      <c r="CO6" s="67">
        <v>264</v>
      </c>
      <c r="CP6" s="67">
        <v>271</v>
      </c>
      <c r="CQ6" s="67">
        <v>278</v>
      </c>
      <c r="CR6" s="67">
        <v>285</v>
      </c>
      <c r="CS6" s="67">
        <v>292</v>
      </c>
      <c r="CT6" s="67">
        <v>299</v>
      </c>
      <c r="CU6" s="67">
        <v>306</v>
      </c>
      <c r="CV6" s="67">
        <v>313</v>
      </c>
      <c r="CW6" s="67">
        <v>320</v>
      </c>
    </row>
    <row r="7" spans="1:101" s="39" customFormat="1" ht="15.75" thickBot="1">
      <c r="A7" s="70" t="s">
        <v>5</v>
      </c>
      <c r="B7" s="52" t="s">
        <v>57</v>
      </c>
      <c r="C7" s="32" t="s">
        <v>58</v>
      </c>
      <c r="D7" s="32" t="s">
        <v>59</v>
      </c>
      <c r="E7" s="32" t="s">
        <v>60</v>
      </c>
      <c r="F7" s="32" t="s">
        <v>61</v>
      </c>
      <c r="G7" s="32" t="s">
        <v>62</v>
      </c>
      <c r="H7" s="32" t="s">
        <v>63</v>
      </c>
      <c r="I7" s="32" t="s">
        <v>64</v>
      </c>
      <c r="J7" s="32" t="s">
        <v>65</v>
      </c>
      <c r="K7" s="32" t="s">
        <v>66</v>
      </c>
      <c r="L7" s="33" t="s">
        <v>67</v>
      </c>
      <c r="M7" s="33" t="s">
        <v>68</v>
      </c>
      <c r="N7" s="33" t="s">
        <v>69</v>
      </c>
      <c r="O7" s="33" t="s">
        <v>70</v>
      </c>
      <c r="P7" s="33" t="s">
        <v>71</v>
      </c>
      <c r="Q7" s="33" t="s">
        <v>72</v>
      </c>
      <c r="R7" s="33" t="s">
        <v>73</v>
      </c>
      <c r="S7" s="33" t="s">
        <v>74</v>
      </c>
      <c r="T7" s="33" t="s">
        <v>75</v>
      </c>
      <c r="U7" s="33" t="s">
        <v>76</v>
      </c>
      <c r="V7" s="34" t="s">
        <v>77</v>
      </c>
      <c r="W7" s="34" t="s">
        <v>78</v>
      </c>
      <c r="X7" s="34" t="s">
        <v>79</v>
      </c>
      <c r="Y7" s="34" t="s">
        <v>80</v>
      </c>
      <c r="Z7" s="34" t="s">
        <v>81</v>
      </c>
      <c r="AA7" s="34" t="s">
        <v>82</v>
      </c>
      <c r="AB7" s="34" t="s">
        <v>83</v>
      </c>
      <c r="AC7" s="34" t="s">
        <v>84</v>
      </c>
      <c r="AD7" s="34" t="s">
        <v>85</v>
      </c>
      <c r="AE7" s="34" t="s">
        <v>86</v>
      </c>
      <c r="AF7" s="35" t="s">
        <v>87</v>
      </c>
      <c r="AG7" s="35" t="s">
        <v>88</v>
      </c>
      <c r="AH7" s="35" t="s">
        <v>89</v>
      </c>
      <c r="AI7" s="35" t="s">
        <v>90</v>
      </c>
      <c r="AJ7" s="35" t="s">
        <v>91</v>
      </c>
      <c r="AK7" s="35" t="s">
        <v>92</v>
      </c>
      <c r="AL7" s="35" t="s">
        <v>93</v>
      </c>
      <c r="AM7" s="35" t="s">
        <v>94</v>
      </c>
      <c r="AN7" s="35" t="s">
        <v>95</v>
      </c>
      <c r="AO7" s="35" t="s">
        <v>96</v>
      </c>
      <c r="AP7" s="36" t="s">
        <v>97</v>
      </c>
      <c r="AQ7" s="36" t="s">
        <v>98</v>
      </c>
      <c r="AR7" s="36" t="s">
        <v>99</v>
      </c>
      <c r="AS7" s="36" t="s">
        <v>100</v>
      </c>
      <c r="AT7" s="36" t="s">
        <v>101</v>
      </c>
      <c r="AU7" s="36" t="s">
        <v>102</v>
      </c>
      <c r="AV7" s="36" t="s">
        <v>103</v>
      </c>
      <c r="AW7" s="36" t="s">
        <v>104</v>
      </c>
      <c r="AX7" s="36" t="s">
        <v>105</v>
      </c>
      <c r="AY7" s="36" t="s">
        <v>106</v>
      </c>
      <c r="AZ7" s="37" t="s">
        <v>107</v>
      </c>
      <c r="BA7" s="37" t="s">
        <v>108</v>
      </c>
      <c r="BB7" s="37" t="s">
        <v>109</v>
      </c>
      <c r="BC7" s="37" t="s">
        <v>110</v>
      </c>
      <c r="BD7" s="37" t="s">
        <v>111</v>
      </c>
      <c r="BE7" s="37" t="s">
        <v>112</v>
      </c>
      <c r="BF7" s="37" t="s">
        <v>113</v>
      </c>
      <c r="BG7" s="37" t="s">
        <v>114</v>
      </c>
      <c r="BH7" s="37" t="s">
        <v>115</v>
      </c>
      <c r="BI7" s="37" t="s">
        <v>116</v>
      </c>
      <c r="BJ7" s="38" t="s">
        <v>117</v>
      </c>
      <c r="BK7" s="38" t="s">
        <v>118</v>
      </c>
      <c r="BL7" s="38" t="s">
        <v>119</v>
      </c>
      <c r="BM7" s="38" t="s">
        <v>120</v>
      </c>
      <c r="BN7" s="38" t="s">
        <v>121</v>
      </c>
      <c r="BO7" s="38" t="s">
        <v>122</v>
      </c>
      <c r="BP7" s="38" t="s">
        <v>123</v>
      </c>
      <c r="BQ7" s="38" t="s">
        <v>124</v>
      </c>
      <c r="BR7" s="38" t="s">
        <v>125</v>
      </c>
      <c r="BS7" s="38" t="s">
        <v>126</v>
      </c>
      <c r="BT7" s="32" t="s">
        <v>127</v>
      </c>
      <c r="BU7" s="32" t="s">
        <v>128</v>
      </c>
      <c r="BV7" s="32" t="s">
        <v>129</v>
      </c>
      <c r="BW7" s="32" t="s">
        <v>130</v>
      </c>
      <c r="BX7" s="32" t="s">
        <v>131</v>
      </c>
      <c r="BY7" s="32" t="s">
        <v>132</v>
      </c>
      <c r="BZ7" s="32" t="s">
        <v>133</v>
      </c>
      <c r="CA7" s="32" t="s">
        <v>134</v>
      </c>
      <c r="CB7" s="32" t="s">
        <v>135</v>
      </c>
      <c r="CC7" s="32" t="s">
        <v>136</v>
      </c>
      <c r="CD7" s="33" t="s">
        <v>137</v>
      </c>
      <c r="CE7" s="33" t="s">
        <v>138</v>
      </c>
      <c r="CF7" s="33" t="s">
        <v>139</v>
      </c>
      <c r="CG7" s="33" t="s">
        <v>140</v>
      </c>
      <c r="CH7" s="33" t="s">
        <v>141</v>
      </c>
      <c r="CI7" s="33" t="s">
        <v>142</v>
      </c>
      <c r="CJ7" s="33" t="s">
        <v>143</v>
      </c>
      <c r="CK7" s="33" t="s">
        <v>144</v>
      </c>
      <c r="CL7" s="33" t="s">
        <v>145</v>
      </c>
      <c r="CM7" s="33" t="s">
        <v>146</v>
      </c>
      <c r="CN7" s="34" t="s">
        <v>147</v>
      </c>
      <c r="CO7" s="34" t="s">
        <v>148</v>
      </c>
      <c r="CP7" s="34" t="s">
        <v>149</v>
      </c>
      <c r="CQ7" s="34" t="s">
        <v>150</v>
      </c>
      <c r="CR7" s="34" t="s">
        <v>151</v>
      </c>
      <c r="CS7" s="34" t="s">
        <v>152</v>
      </c>
      <c r="CT7" s="34" t="s">
        <v>153</v>
      </c>
      <c r="CU7" s="34" t="s">
        <v>154</v>
      </c>
      <c r="CV7" s="34" t="s">
        <v>155</v>
      </c>
      <c r="CW7" s="34" t="s">
        <v>156</v>
      </c>
    </row>
    <row r="8" spans="1:101" s="40" customFormat="1" ht="15.75" thickBot="1">
      <c r="A8" s="70" t="s">
        <v>42</v>
      </c>
      <c r="B8" s="53" t="s">
        <v>56</v>
      </c>
      <c r="C8" s="53" t="str">
        <f>B8</f>
        <v>paladin</v>
      </c>
      <c r="D8" s="53" t="str">
        <f t="shared" ref="D8:BO8" si="2">C8</f>
        <v>paladin</v>
      </c>
      <c r="E8" s="53" t="str">
        <f t="shared" si="2"/>
        <v>paladin</v>
      </c>
      <c r="F8" s="53" t="str">
        <f t="shared" si="2"/>
        <v>paladin</v>
      </c>
      <c r="G8" s="53" t="str">
        <f t="shared" si="2"/>
        <v>paladin</v>
      </c>
      <c r="H8" s="53" t="str">
        <f t="shared" si="2"/>
        <v>paladin</v>
      </c>
      <c r="I8" s="53" t="str">
        <f t="shared" si="2"/>
        <v>paladin</v>
      </c>
      <c r="J8" s="53" t="str">
        <f t="shared" si="2"/>
        <v>paladin</v>
      </c>
      <c r="K8" s="53" t="str">
        <f t="shared" si="2"/>
        <v>paladin</v>
      </c>
      <c r="L8" s="53" t="str">
        <f t="shared" si="2"/>
        <v>paladin</v>
      </c>
      <c r="M8" s="53" t="str">
        <f t="shared" si="2"/>
        <v>paladin</v>
      </c>
      <c r="N8" s="53" t="str">
        <f t="shared" si="2"/>
        <v>paladin</v>
      </c>
      <c r="O8" s="53" t="str">
        <f t="shared" si="2"/>
        <v>paladin</v>
      </c>
      <c r="P8" s="53" t="str">
        <f t="shared" si="2"/>
        <v>paladin</v>
      </c>
      <c r="Q8" s="53" t="str">
        <f t="shared" si="2"/>
        <v>paladin</v>
      </c>
      <c r="R8" s="53" t="str">
        <f t="shared" si="2"/>
        <v>paladin</v>
      </c>
      <c r="S8" s="53" t="str">
        <f t="shared" si="2"/>
        <v>paladin</v>
      </c>
      <c r="T8" s="53" t="str">
        <f t="shared" si="2"/>
        <v>paladin</v>
      </c>
      <c r="U8" s="53" t="str">
        <f t="shared" si="2"/>
        <v>paladin</v>
      </c>
      <c r="V8" s="53" t="str">
        <f t="shared" si="2"/>
        <v>paladin</v>
      </c>
      <c r="W8" s="53" t="str">
        <f t="shared" si="2"/>
        <v>paladin</v>
      </c>
      <c r="X8" s="53" t="str">
        <f t="shared" si="2"/>
        <v>paladin</v>
      </c>
      <c r="Y8" s="53" t="str">
        <f t="shared" si="2"/>
        <v>paladin</v>
      </c>
      <c r="Z8" s="53" t="str">
        <f t="shared" si="2"/>
        <v>paladin</v>
      </c>
      <c r="AA8" s="53" t="str">
        <f t="shared" si="2"/>
        <v>paladin</v>
      </c>
      <c r="AB8" s="53" t="str">
        <f t="shared" si="2"/>
        <v>paladin</v>
      </c>
      <c r="AC8" s="53" t="str">
        <f t="shared" si="2"/>
        <v>paladin</v>
      </c>
      <c r="AD8" s="53" t="str">
        <f t="shared" si="2"/>
        <v>paladin</v>
      </c>
      <c r="AE8" s="53" t="str">
        <f t="shared" si="2"/>
        <v>paladin</v>
      </c>
      <c r="AF8" s="53" t="str">
        <f t="shared" si="2"/>
        <v>paladin</v>
      </c>
      <c r="AG8" s="53" t="str">
        <f t="shared" si="2"/>
        <v>paladin</v>
      </c>
      <c r="AH8" s="53" t="str">
        <f t="shared" si="2"/>
        <v>paladin</v>
      </c>
      <c r="AI8" s="53" t="str">
        <f t="shared" si="2"/>
        <v>paladin</v>
      </c>
      <c r="AJ8" s="53" t="str">
        <f t="shared" si="2"/>
        <v>paladin</v>
      </c>
      <c r="AK8" s="53" t="str">
        <f t="shared" si="2"/>
        <v>paladin</v>
      </c>
      <c r="AL8" s="53" t="str">
        <f t="shared" si="2"/>
        <v>paladin</v>
      </c>
      <c r="AM8" s="53" t="str">
        <f t="shared" si="2"/>
        <v>paladin</v>
      </c>
      <c r="AN8" s="53" t="str">
        <f t="shared" si="2"/>
        <v>paladin</v>
      </c>
      <c r="AO8" s="53" t="str">
        <f t="shared" si="2"/>
        <v>paladin</v>
      </c>
      <c r="AP8" s="53" t="str">
        <f t="shared" si="2"/>
        <v>paladin</v>
      </c>
      <c r="AQ8" s="53" t="str">
        <f t="shared" si="2"/>
        <v>paladin</v>
      </c>
      <c r="AR8" s="53" t="str">
        <f t="shared" si="2"/>
        <v>paladin</v>
      </c>
      <c r="AS8" s="53" t="str">
        <f t="shared" si="2"/>
        <v>paladin</v>
      </c>
      <c r="AT8" s="53" t="str">
        <f t="shared" si="2"/>
        <v>paladin</v>
      </c>
      <c r="AU8" s="53" t="str">
        <f t="shared" si="2"/>
        <v>paladin</v>
      </c>
      <c r="AV8" s="53" t="str">
        <f t="shared" si="2"/>
        <v>paladin</v>
      </c>
      <c r="AW8" s="53" t="str">
        <f t="shared" si="2"/>
        <v>paladin</v>
      </c>
      <c r="AX8" s="53" t="str">
        <f t="shared" si="2"/>
        <v>paladin</v>
      </c>
      <c r="AY8" s="53" t="str">
        <f t="shared" si="2"/>
        <v>paladin</v>
      </c>
      <c r="AZ8" s="53" t="str">
        <f t="shared" si="2"/>
        <v>paladin</v>
      </c>
      <c r="BA8" s="53" t="str">
        <f t="shared" si="2"/>
        <v>paladin</v>
      </c>
      <c r="BB8" s="53" t="str">
        <f t="shared" si="2"/>
        <v>paladin</v>
      </c>
      <c r="BC8" s="53" t="str">
        <f t="shared" si="2"/>
        <v>paladin</v>
      </c>
      <c r="BD8" s="53" t="str">
        <f t="shared" si="2"/>
        <v>paladin</v>
      </c>
      <c r="BE8" s="53" t="str">
        <f t="shared" si="2"/>
        <v>paladin</v>
      </c>
      <c r="BF8" s="53" t="str">
        <f t="shared" si="2"/>
        <v>paladin</v>
      </c>
      <c r="BG8" s="53" t="str">
        <f t="shared" si="2"/>
        <v>paladin</v>
      </c>
      <c r="BH8" s="53" t="str">
        <f t="shared" si="2"/>
        <v>paladin</v>
      </c>
      <c r="BI8" s="53" t="str">
        <f t="shared" si="2"/>
        <v>paladin</v>
      </c>
      <c r="BJ8" s="53" t="str">
        <f t="shared" si="2"/>
        <v>paladin</v>
      </c>
      <c r="BK8" s="53" t="str">
        <f t="shared" si="2"/>
        <v>paladin</v>
      </c>
      <c r="BL8" s="53" t="str">
        <f t="shared" si="2"/>
        <v>paladin</v>
      </c>
      <c r="BM8" s="53" t="str">
        <f t="shared" si="2"/>
        <v>paladin</v>
      </c>
      <c r="BN8" s="53" t="str">
        <f t="shared" si="2"/>
        <v>paladin</v>
      </c>
      <c r="BO8" s="53" t="str">
        <f t="shared" si="2"/>
        <v>paladin</v>
      </c>
      <c r="BP8" s="53" t="str">
        <f t="shared" ref="BP8:CW8" si="3">BO8</f>
        <v>paladin</v>
      </c>
      <c r="BQ8" s="53" t="str">
        <f t="shared" si="3"/>
        <v>paladin</v>
      </c>
      <c r="BR8" s="53" t="str">
        <f t="shared" si="3"/>
        <v>paladin</v>
      </c>
      <c r="BS8" s="53" t="str">
        <f t="shared" si="3"/>
        <v>paladin</v>
      </c>
      <c r="BT8" s="53" t="str">
        <f t="shared" si="3"/>
        <v>paladin</v>
      </c>
      <c r="BU8" s="53" t="str">
        <f t="shared" si="3"/>
        <v>paladin</v>
      </c>
      <c r="BV8" s="53" t="str">
        <f t="shared" si="3"/>
        <v>paladin</v>
      </c>
      <c r="BW8" s="53" t="str">
        <f t="shared" si="3"/>
        <v>paladin</v>
      </c>
      <c r="BX8" s="53" t="str">
        <f t="shared" si="3"/>
        <v>paladin</v>
      </c>
      <c r="BY8" s="53" t="str">
        <f t="shared" si="3"/>
        <v>paladin</v>
      </c>
      <c r="BZ8" s="53" t="str">
        <f t="shared" si="3"/>
        <v>paladin</v>
      </c>
      <c r="CA8" s="53" t="str">
        <f t="shared" si="3"/>
        <v>paladin</v>
      </c>
      <c r="CB8" s="53" t="str">
        <f t="shared" si="3"/>
        <v>paladin</v>
      </c>
      <c r="CC8" s="53" t="str">
        <f t="shared" si="3"/>
        <v>paladin</v>
      </c>
      <c r="CD8" s="53" t="str">
        <f t="shared" si="3"/>
        <v>paladin</v>
      </c>
      <c r="CE8" s="53" t="str">
        <f t="shared" si="3"/>
        <v>paladin</v>
      </c>
      <c r="CF8" s="53" t="str">
        <f t="shared" si="3"/>
        <v>paladin</v>
      </c>
      <c r="CG8" s="53" t="str">
        <f t="shared" si="3"/>
        <v>paladin</v>
      </c>
      <c r="CH8" s="53" t="str">
        <f t="shared" si="3"/>
        <v>paladin</v>
      </c>
      <c r="CI8" s="53" t="str">
        <f t="shared" si="3"/>
        <v>paladin</v>
      </c>
      <c r="CJ8" s="53" t="str">
        <f t="shared" si="3"/>
        <v>paladin</v>
      </c>
      <c r="CK8" s="53" t="str">
        <f t="shared" si="3"/>
        <v>paladin</v>
      </c>
      <c r="CL8" s="53" t="str">
        <f t="shared" si="3"/>
        <v>paladin</v>
      </c>
      <c r="CM8" s="53" t="str">
        <f t="shared" si="3"/>
        <v>paladin</v>
      </c>
      <c r="CN8" s="53" t="str">
        <f t="shared" si="3"/>
        <v>paladin</v>
      </c>
      <c r="CO8" s="53" t="str">
        <f t="shared" si="3"/>
        <v>paladin</v>
      </c>
      <c r="CP8" s="53" t="str">
        <f t="shared" si="3"/>
        <v>paladin</v>
      </c>
      <c r="CQ8" s="53" t="str">
        <f t="shared" si="3"/>
        <v>paladin</v>
      </c>
      <c r="CR8" s="53" t="str">
        <f t="shared" si="3"/>
        <v>paladin</v>
      </c>
      <c r="CS8" s="53" t="str">
        <f t="shared" si="3"/>
        <v>paladin</v>
      </c>
      <c r="CT8" s="53" t="str">
        <f t="shared" si="3"/>
        <v>paladin</v>
      </c>
      <c r="CU8" s="53" t="str">
        <f t="shared" si="3"/>
        <v>paladin</v>
      </c>
      <c r="CV8" s="53" t="str">
        <f t="shared" si="3"/>
        <v>paladin</v>
      </c>
      <c r="CW8" s="110" t="str">
        <f t="shared" si="3"/>
        <v>paladin</v>
      </c>
    </row>
    <row r="9" spans="1:101" s="28" customFormat="1">
      <c r="A9" s="73" t="s">
        <v>53</v>
      </c>
      <c r="B9" s="74" t="str">
        <f>CONCATENATE(B2,",",ROUNDDOWN((B2/2),0),",",ROUNDDOWN((B2/3),0))</f>
        <v>30,15,10</v>
      </c>
      <c r="C9" s="74" t="str">
        <f>CONCATENATE(C2,",",ROUNDDOWN((C2/2),0),",",ROUNDDOWN((C2/3),0))</f>
        <v>40,20,13</v>
      </c>
      <c r="D9" s="74" t="str">
        <f>CONCATENATE(D2,",",ROUNDDOWN((D2/2),0),",",ROUNDDOWN((D2/3),0))</f>
        <v>50,25,16</v>
      </c>
      <c r="E9" s="74" t="str">
        <f t="shared" ref="E9:AG9" si="4">CONCATENATE(E2,",",ROUNDDOWN((E2/2),0),",",ROUNDDOWN((E2/3),0))</f>
        <v>60,30,20</v>
      </c>
      <c r="F9" s="74" t="str">
        <f t="shared" si="4"/>
        <v>70,35,23</v>
      </c>
      <c r="G9" s="74" t="str">
        <f t="shared" si="4"/>
        <v>80,40,26</v>
      </c>
      <c r="H9" s="74" t="str">
        <f t="shared" si="4"/>
        <v>90,45,30</v>
      </c>
      <c r="I9" s="74" t="str">
        <f t="shared" si="4"/>
        <v>100,50,33</v>
      </c>
      <c r="J9" s="74" t="str">
        <f t="shared" si="4"/>
        <v>110,55,36</v>
      </c>
      <c r="K9" s="74" t="str">
        <f t="shared" si="4"/>
        <v>120,60,40</v>
      </c>
      <c r="L9" s="74" t="str">
        <f t="shared" si="4"/>
        <v>130,65,43</v>
      </c>
      <c r="M9" s="74" t="str">
        <f t="shared" si="4"/>
        <v>140,70,46</v>
      </c>
      <c r="N9" s="74" t="str">
        <f t="shared" si="4"/>
        <v>150,75,50</v>
      </c>
      <c r="O9" s="74" t="str">
        <f t="shared" si="4"/>
        <v>160,80,53</v>
      </c>
      <c r="P9" s="74" t="str">
        <f>CONCATENATE(P2,",",ROUNDDOWN((P2/2),0),",",ROUNDDOWN((P2/3),0))</f>
        <v>170,85,56</v>
      </c>
      <c r="Q9" s="74" t="str">
        <f t="shared" si="4"/>
        <v>180,90,60</v>
      </c>
      <c r="R9" s="74" t="str">
        <f t="shared" si="4"/>
        <v>190,95,63</v>
      </c>
      <c r="S9" s="74" t="str">
        <f t="shared" si="4"/>
        <v>200,100,66</v>
      </c>
      <c r="T9" s="74" t="str">
        <f t="shared" si="4"/>
        <v>210,105,70</v>
      </c>
      <c r="U9" s="74" t="str">
        <f t="shared" si="4"/>
        <v>220,110,73</v>
      </c>
      <c r="V9" s="74" t="str">
        <f t="shared" si="4"/>
        <v>230,115,76</v>
      </c>
      <c r="W9" s="74" t="str">
        <f t="shared" si="4"/>
        <v>240,120,80</v>
      </c>
      <c r="X9" s="74" t="str">
        <f t="shared" si="4"/>
        <v>250,125,83</v>
      </c>
      <c r="Y9" s="74" t="str">
        <f t="shared" si="4"/>
        <v>260,130,86</v>
      </c>
      <c r="Z9" s="74" t="str">
        <f t="shared" si="4"/>
        <v>270,135,90</v>
      </c>
      <c r="AA9" s="74" t="str">
        <f t="shared" si="4"/>
        <v>280,140,93</v>
      </c>
      <c r="AB9" s="74" t="str">
        <f t="shared" si="4"/>
        <v>290,145,96</v>
      </c>
      <c r="AC9" s="74" t="str">
        <f t="shared" si="4"/>
        <v>300,150,100</v>
      </c>
      <c r="AD9" s="74" t="str">
        <f t="shared" si="4"/>
        <v>310,155,103</v>
      </c>
      <c r="AE9" s="74" t="str">
        <f t="shared" si="4"/>
        <v>320,160,106</v>
      </c>
      <c r="AF9" s="74" t="str">
        <f t="shared" si="4"/>
        <v>330,165,110</v>
      </c>
      <c r="AG9" s="74" t="str">
        <f t="shared" si="4"/>
        <v>340,170,113</v>
      </c>
      <c r="AH9" s="74" t="str">
        <f t="shared" ref="AH9:BM9" si="5">CONCATENATE(AH2,",",ROUNDDOWN((AH2/2),0),",",ROUNDDOWN((AH2/3),0))</f>
        <v>350,175,116</v>
      </c>
      <c r="AI9" s="74" t="str">
        <f t="shared" si="5"/>
        <v>360,180,120</v>
      </c>
      <c r="AJ9" s="74" t="str">
        <f t="shared" si="5"/>
        <v>370,185,123</v>
      </c>
      <c r="AK9" s="74" t="str">
        <f t="shared" si="5"/>
        <v>380,190,126</v>
      </c>
      <c r="AL9" s="74" t="str">
        <f t="shared" si="5"/>
        <v>390,195,130</v>
      </c>
      <c r="AM9" s="74" t="str">
        <f t="shared" si="5"/>
        <v>400,200,133</v>
      </c>
      <c r="AN9" s="74" t="str">
        <f t="shared" si="5"/>
        <v>410,205,136</v>
      </c>
      <c r="AO9" s="74" t="str">
        <f t="shared" si="5"/>
        <v>420,210,140</v>
      </c>
      <c r="AP9" s="74" t="str">
        <f t="shared" si="5"/>
        <v>430,215,143</v>
      </c>
      <c r="AQ9" s="74" t="str">
        <f t="shared" si="5"/>
        <v>440,220,146</v>
      </c>
      <c r="AR9" s="74" t="str">
        <f t="shared" si="5"/>
        <v>450,225,150</v>
      </c>
      <c r="AS9" s="74" t="str">
        <f t="shared" si="5"/>
        <v>460,230,153</v>
      </c>
      <c r="AT9" s="74" t="str">
        <f t="shared" si="5"/>
        <v>470,235,156</v>
      </c>
      <c r="AU9" s="74" t="str">
        <f t="shared" si="5"/>
        <v>480,240,160</v>
      </c>
      <c r="AV9" s="74" t="str">
        <f t="shared" si="5"/>
        <v>490,245,163</v>
      </c>
      <c r="AW9" s="74" t="str">
        <f t="shared" si="5"/>
        <v>500,250,166</v>
      </c>
      <c r="AX9" s="74" t="str">
        <f t="shared" si="5"/>
        <v>510,255,170</v>
      </c>
      <c r="AY9" s="74" t="str">
        <f t="shared" si="5"/>
        <v>520,260,173</v>
      </c>
      <c r="AZ9" s="74" t="str">
        <f t="shared" si="5"/>
        <v>520,260,173</v>
      </c>
      <c r="BA9" s="74" t="str">
        <f t="shared" si="5"/>
        <v>520,260,173</v>
      </c>
      <c r="BB9" s="74" t="str">
        <f t="shared" si="5"/>
        <v>520,260,173</v>
      </c>
      <c r="BC9" s="74" t="str">
        <f t="shared" si="5"/>
        <v>520,260,173</v>
      </c>
      <c r="BD9" s="74" t="str">
        <f t="shared" si="5"/>
        <v>520,260,173</v>
      </c>
      <c r="BE9" s="74" t="str">
        <f t="shared" si="5"/>
        <v>520,260,173</v>
      </c>
      <c r="BF9" s="74" t="str">
        <f t="shared" si="5"/>
        <v>520,260,173</v>
      </c>
      <c r="BG9" s="74" t="str">
        <f t="shared" si="5"/>
        <v>520,260,173</v>
      </c>
      <c r="BH9" s="74" t="str">
        <f t="shared" si="5"/>
        <v>520,260,173</v>
      </c>
      <c r="BI9" s="74" t="str">
        <f t="shared" si="5"/>
        <v>520,260,173</v>
      </c>
      <c r="BJ9" s="74" t="str">
        <f t="shared" si="5"/>
        <v>520,260,173</v>
      </c>
      <c r="BK9" s="74" t="str">
        <f t="shared" si="5"/>
        <v>520,260,173</v>
      </c>
      <c r="BL9" s="74" t="str">
        <f t="shared" si="5"/>
        <v>520,260,173</v>
      </c>
      <c r="BM9" s="74" t="str">
        <f t="shared" si="5"/>
        <v>520,260,173</v>
      </c>
      <c r="BN9" s="74" t="str">
        <f t="shared" ref="BN9:CV9" si="6">CONCATENATE(BN2,",",ROUNDDOWN((BN2/2),0),",",ROUNDDOWN((BN2/3),0))</f>
        <v>520,260,173</v>
      </c>
      <c r="BO9" s="74" t="str">
        <f t="shared" si="6"/>
        <v>520,260,173</v>
      </c>
      <c r="BP9" s="74" t="str">
        <f t="shared" si="6"/>
        <v>520,260,173</v>
      </c>
      <c r="BQ9" s="74" t="str">
        <f t="shared" si="6"/>
        <v>520,260,173</v>
      </c>
      <c r="BR9" s="74" t="str">
        <f t="shared" si="6"/>
        <v>520,260,173</v>
      </c>
      <c r="BS9" s="74" t="str">
        <f t="shared" si="6"/>
        <v>520,260,173</v>
      </c>
      <c r="BT9" s="74" t="str">
        <f t="shared" si="6"/>
        <v>520,260,173</v>
      </c>
      <c r="BU9" s="74" t="str">
        <f t="shared" si="6"/>
        <v>520,260,173</v>
      </c>
      <c r="BV9" s="74" t="str">
        <f t="shared" si="6"/>
        <v>520,260,173</v>
      </c>
      <c r="BW9" s="74" t="str">
        <f t="shared" si="6"/>
        <v>520,260,173</v>
      </c>
      <c r="BX9" s="74" t="str">
        <f t="shared" si="6"/>
        <v>520,260,173</v>
      </c>
      <c r="BY9" s="74" t="str">
        <f t="shared" si="6"/>
        <v>520,260,173</v>
      </c>
      <c r="BZ9" s="74" t="str">
        <f t="shared" si="6"/>
        <v>520,260,173</v>
      </c>
      <c r="CA9" s="74" t="str">
        <f t="shared" si="6"/>
        <v>520,260,173</v>
      </c>
      <c r="CB9" s="74" t="str">
        <f t="shared" si="6"/>
        <v>520,260,173</v>
      </c>
      <c r="CC9" s="74" t="str">
        <f t="shared" si="6"/>
        <v>520,260,173</v>
      </c>
      <c r="CD9" s="74" t="str">
        <f t="shared" si="6"/>
        <v>520,260,173</v>
      </c>
      <c r="CE9" s="74" t="str">
        <f>CONCATENATE(CE2,",",ROUNDDOWN((CE2/2),0),",",ROUNDDOWN((CE2/3),0))</f>
        <v>520,260,173</v>
      </c>
      <c r="CF9" s="74" t="str">
        <f t="shared" si="6"/>
        <v>520,260,173</v>
      </c>
      <c r="CG9" s="74" t="str">
        <f t="shared" si="6"/>
        <v>520,260,173</v>
      </c>
      <c r="CH9" s="74" t="str">
        <f t="shared" si="6"/>
        <v>520,260,173</v>
      </c>
      <c r="CI9" s="74" t="str">
        <f t="shared" si="6"/>
        <v>520,260,173</v>
      </c>
      <c r="CJ9" s="74" t="str">
        <f t="shared" si="6"/>
        <v>520,260,173</v>
      </c>
      <c r="CK9" s="74" t="str">
        <f t="shared" si="6"/>
        <v>520,260,173</v>
      </c>
      <c r="CL9" s="74" t="str">
        <f t="shared" si="6"/>
        <v>520,260,173</v>
      </c>
      <c r="CM9" s="74" t="str">
        <f t="shared" si="6"/>
        <v>520,260,173</v>
      </c>
      <c r="CN9" s="74" t="str">
        <f t="shared" si="6"/>
        <v>520,260,173</v>
      </c>
      <c r="CO9" s="74" t="str">
        <f t="shared" si="6"/>
        <v>520,260,173</v>
      </c>
      <c r="CP9" s="74" t="str">
        <f t="shared" si="6"/>
        <v>520,260,173</v>
      </c>
      <c r="CQ9" s="74" t="str">
        <f t="shared" si="6"/>
        <v>520,260,173</v>
      </c>
      <c r="CR9" s="74" t="str">
        <f t="shared" si="6"/>
        <v>520,260,173</v>
      </c>
      <c r="CS9" s="74" t="str">
        <f t="shared" si="6"/>
        <v>520,260,173</v>
      </c>
      <c r="CT9" s="74" t="str">
        <f t="shared" si="6"/>
        <v>520,260,173</v>
      </c>
      <c r="CU9" s="74" t="str">
        <f t="shared" si="6"/>
        <v>520,260,173</v>
      </c>
      <c r="CV9" s="74" t="str">
        <f t="shared" si="6"/>
        <v>520,260,173</v>
      </c>
      <c r="CW9" s="111">
        <v>0</v>
      </c>
    </row>
    <row r="10" spans="1:101" s="86" customFormat="1">
      <c r="A10" s="4" t="s">
        <v>6</v>
      </c>
      <c r="B10" s="84">
        <v>1</v>
      </c>
      <c r="C10" s="85">
        <v>2</v>
      </c>
      <c r="D10" s="85">
        <v>3</v>
      </c>
      <c r="E10" s="85">
        <v>4</v>
      </c>
      <c r="F10" s="85">
        <v>5</v>
      </c>
      <c r="G10" s="85">
        <v>6</v>
      </c>
      <c r="H10" s="85">
        <v>7</v>
      </c>
      <c r="I10" s="85">
        <v>8</v>
      </c>
      <c r="J10" s="85">
        <v>9</v>
      </c>
      <c r="K10" s="85">
        <v>10</v>
      </c>
      <c r="L10" s="85">
        <v>11</v>
      </c>
      <c r="M10" s="85">
        <v>12</v>
      </c>
      <c r="N10" s="85">
        <v>13</v>
      </c>
      <c r="O10" s="85">
        <v>14</v>
      </c>
      <c r="P10" s="85">
        <v>15</v>
      </c>
      <c r="Q10" s="85">
        <v>16</v>
      </c>
      <c r="R10" s="85">
        <v>17</v>
      </c>
      <c r="S10" s="85">
        <v>18</v>
      </c>
      <c r="T10" s="85">
        <v>19</v>
      </c>
      <c r="U10" s="85">
        <v>20</v>
      </c>
      <c r="V10" s="85">
        <v>21</v>
      </c>
      <c r="W10" s="85">
        <v>22</v>
      </c>
      <c r="X10" s="85">
        <v>23</v>
      </c>
      <c r="Y10" s="85">
        <v>24</v>
      </c>
      <c r="Z10" s="85">
        <v>25</v>
      </c>
      <c r="AA10" s="85">
        <v>26</v>
      </c>
      <c r="AB10" s="85">
        <v>27</v>
      </c>
      <c r="AC10" s="85">
        <v>28</v>
      </c>
      <c r="AD10" s="85">
        <v>29</v>
      </c>
      <c r="AE10" s="85">
        <v>30</v>
      </c>
      <c r="AF10" s="85">
        <v>31</v>
      </c>
      <c r="AG10" s="85">
        <v>32</v>
      </c>
      <c r="AH10" s="85">
        <v>33</v>
      </c>
      <c r="AI10" s="85">
        <v>34</v>
      </c>
      <c r="AJ10" s="85">
        <v>35</v>
      </c>
      <c r="AK10" s="85">
        <v>36</v>
      </c>
      <c r="AL10" s="85">
        <v>37</v>
      </c>
      <c r="AM10" s="85">
        <v>38</v>
      </c>
      <c r="AN10" s="85">
        <v>39</v>
      </c>
      <c r="AO10" s="85">
        <v>40</v>
      </c>
      <c r="AP10" s="85">
        <v>41</v>
      </c>
      <c r="AQ10" s="85">
        <v>42</v>
      </c>
      <c r="AR10" s="85">
        <v>43</v>
      </c>
      <c r="AS10" s="85">
        <v>44</v>
      </c>
      <c r="AT10" s="85">
        <v>45</v>
      </c>
      <c r="AU10" s="85">
        <v>46</v>
      </c>
      <c r="AV10" s="85">
        <v>47</v>
      </c>
      <c r="AW10" s="85">
        <v>48</v>
      </c>
      <c r="AX10" s="85">
        <v>49</v>
      </c>
      <c r="AY10" s="85">
        <v>50</v>
      </c>
      <c r="AZ10" s="85">
        <v>51</v>
      </c>
      <c r="BA10" s="85">
        <v>52</v>
      </c>
      <c r="BB10" s="85">
        <v>53</v>
      </c>
      <c r="BC10" s="85">
        <v>54</v>
      </c>
      <c r="BD10" s="85">
        <v>55</v>
      </c>
      <c r="BE10" s="85">
        <v>56</v>
      </c>
      <c r="BF10" s="85">
        <v>57</v>
      </c>
      <c r="BG10" s="85">
        <v>58</v>
      </c>
      <c r="BH10" s="85">
        <v>59</v>
      </c>
      <c r="BI10" s="85">
        <v>60</v>
      </c>
      <c r="BJ10" s="85">
        <v>61</v>
      </c>
      <c r="BK10" s="85">
        <v>62</v>
      </c>
      <c r="BL10" s="85">
        <v>63</v>
      </c>
      <c r="BM10" s="85">
        <v>64</v>
      </c>
      <c r="BN10" s="85">
        <v>65</v>
      </c>
      <c r="BO10" s="85">
        <v>66</v>
      </c>
      <c r="BP10" s="85">
        <v>67</v>
      </c>
      <c r="BQ10" s="85">
        <v>68</v>
      </c>
      <c r="BR10" s="85">
        <v>69</v>
      </c>
      <c r="BS10" s="85">
        <v>70</v>
      </c>
      <c r="BT10" s="85">
        <v>71</v>
      </c>
      <c r="BU10" s="85">
        <v>72</v>
      </c>
      <c r="BV10" s="85">
        <v>73</v>
      </c>
      <c r="BW10" s="85">
        <v>74</v>
      </c>
      <c r="BX10" s="85">
        <v>75</v>
      </c>
      <c r="BY10" s="85">
        <v>76</v>
      </c>
      <c r="BZ10" s="85">
        <v>77</v>
      </c>
      <c r="CA10" s="85">
        <v>78</v>
      </c>
      <c r="CB10" s="85">
        <v>79</v>
      </c>
      <c r="CC10" s="85">
        <v>80</v>
      </c>
      <c r="CD10" s="85">
        <v>81</v>
      </c>
      <c r="CE10" s="85">
        <v>82</v>
      </c>
      <c r="CF10" s="85">
        <v>83</v>
      </c>
      <c r="CG10" s="85">
        <v>84</v>
      </c>
      <c r="CH10" s="85">
        <v>85</v>
      </c>
      <c r="CI10" s="85">
        <v>86</v>
      </c>
      <c r="CJ10" s="85">
        <v>87</v>
      </c>
      <c r="CK10" s="85">
        <v>88</v>
      </c>
      <c r="CL10" s="85">
        <v>89</v>
      </c>
      <c r="CM10" s="85">
        <v>90</v>
      </c>
      <c r="CN10" s="85">
        <v>91</v>
      </c>
      <c r="CO10" s="85">
        <v>92</v>
      </c>
      <c r="CP10" s="85">
        <v>93</v>
      </c>
      <c r="CQ10" s="85">
        <v>94</v>
      </c>
      <c r="CR10" s="85">
        <v>95</v>
      </c>
      <c r="CS10" s="85">
        <v>96</v>
      </c>
      <c r="CT10" s="85">
        <v>97</v>
      </c>
      <c r="CU10" s="85">
        <v>98</v>
      </c>
      <c r="CV10" s="85">
        <v>99</v>
      </c>
      <c r="CW10" s="112">
        <v>100</v>
      </c>
    </row>
    <row r="11" spans="1:101" s="41" customFormat="1" ht="15.75" thickBot="1">
      <c r="A11" s="89" t="s">
        <v>40</v>
      </c>
      <c r="B11" s="87">
        <v>1400</v>
      </c>
      <c r="C11" s="88">
        <v>6100</v>
      </c>
      <c r="D11" s="88">
        <v>12000</v>
      </c>
      <c r="E11" s="88">
        <v>20000</v>
      </c>
      <c r="F11" s="88">
        <v>30000</v>
      </c>
      <c r="G11" s="88">
        <v>42000</v>
      </c>
      <c r="H11" s="88">
        <v>57000</v>
      </c>
      <c r="I11" s="88">
        <v>75000</v>
      </c>
      <c r="J11" s="88">
        <v>96000</v>
      </c>
      <c r="K11" s="88">
        <v>121000</v>
      </c>
      <c r="L11" s="88">
        <v>149000</v>
      </c>
      <c r="M11" s="88">
        <v>181000</v>
      </c>
      <c r="N11" s="88">
        <v>217000</v>
      </c>
      <c r="O11" s="88">
        <v>257000</v>
      </c>
      <c r="P11" s="88">
        <v>302000</v>
      </c>
      <c r="Q11" s="88">
        <v>353000</v>
      </c>
      <c r="R11" s="88">
        <v>410000</v>
      </c>
      <c r="S11" s="88">
        <v>473000</v>
      </c>
      <c r="T11" s="88">
        <v>542000</v>
      </c>
      <c r="U11" s="88">
        <v>620000</v>
      </c>
      <c r="V11" s="88">
        <v>703000</v>
      </c>
      <c r="W11" s="88">
        <v>791000</v>
      </c>
      <c r="X11" s="88">
        <v>885000</v>
      </c>
      <c r="Y11" s="88">
        <v>984000</v>
      </c>
      <c r="Z11" s="88">
        <v>1089000</v>
      </c>
      <c r="AA11" s="88">
        <v>1200000</v>
      </c>
      <c r="AB11" s="88">
        <v>1317000</v>
      </c>
      <c r="AC11" s="88">
        <v>1439000</v>
      </c>
      <c r="AD11" s="88">
        <v>1565000</v>
      </c>
      <c r="AE11" s="88">
        <v>1701000</v>
      </c>
      <c r="AF11" s="88">
        <v>1841000</v>
      </c>
      <c r="AG11" s="88">
        <v>1985000</v>
      </c>
      <c r="AH11" s="88">
        <v>2133000</v>
      </c>
      <c r="AI11" s="88">
        <v>2286000</v>
      </c>
      <c r="AJ11" s="88">
        <v>2443000</v>
      </c>
      <c r="AK11" s="88">
        <v>2605000</v>
      </c>
      <c r="AL11" s="88">
        <v>2771000</v>
      </c>
      <c r="AM11" s="88">
        <v>2941000</v>
      </c>
      <c r="AN11" s="88">
        <v>3114000</v>
      </c>
      <c r="AO11" s="88">
        <v>3315000</v>
      </c>
      <c r="AP11" s="88">
        <v>3521000</v>
      </c>
      <c r="AQ11" s="88">
        <v>3735000</v>
      </c>
      <c r="AR11" s="88">
        <v>3958000</v>
      </c>
      <c r="AS11" s="88">
        <v>4191000</v>
      </c>
      <c r="AT11" s="88">
        <v>4434000</v>
      </c>
      <c r="AU11" s="88">
        <v>4688000</v>
      </c>
      <c r="AV11" s="88">
        <v>4951000</v>
      </c>
      <c r="AW11" s="88">
        <v>5223000</v>
      </c>
      <c r="AX11" s="88">
        <v>5503000</v>
      </c>
      <c r="AY11" s="88">
        <v>5836000</v>
      </c>
      <c r="AZ11" s="88">
        <v>6182000</v>
      </c>
      <c r="BA11" s="88">
        <v>6544000</v>
      </c>
      <c r="BB11" s="88">
        <v>6925000</v>
      </c>
      <c r="BC11" s="88">
        <v>7327000</v>
      </c>
      <c r="BD11" s="88">
        <v>7752000</v>
      </c>
      <c r="BE11" s="88">
        <v>8199000</v>
      </c>
      <c r="BF11" s="88">
        <v>8665000</v>
      </c>
      <c r="BG11" s="88">
        <v>9147000</v>
      </c>
      <c r="BH11" s="88">
        <v>9641000</v>
      </c>
      <c r="BI11" s="88">
        <v>10146000</v>
      </c>
      <c r="BJ11" s="88">
        <v>10661000</v>
      </c>
      <c r="BK11" s="88">
        <v>11187000</v>
      </c>
      <c r="BL11" s="88">
        <v>11725000</v>
      </c>
      <c r="BM11" s="88">
        <v>12276000</v>
      </c>
      <c r="BN11" s="88">
        <v>12841000</v>
      </c>
      <c r="BO11" s="88">
        <v>13419000</v>
      </c>
      <c r="BP11" s="88">
        <v>14009000</v>
      </c>
      <c r="BQ11" s="88">
        <v>14611000</v>
      </c>
      <c r="BR11" s="88">
        <v>15226000</v>
      </c>
      <c r="BS11" s="88">
        <v>15855000</v>
      </c>
      <c r="BT11" s="88">
        <v>16503000</v>
      </c>
      <c r="BU11" s="88">
        <v>17176000</v>
      </c>
      <c r="BV11" s="88">
        <v>17879000</v>
      </c>
      <c r="BW11" s="88">
        <v>18617000</v>
      </c>
      <c r="BX11" s="88">
        <v>19391000</v>
      </c>
      <c r="BY11" s="88">
        <v>20200000</v>
      </c>
      <c r="BZ11" s="88">
        <v>21040000</v>
      </c>
      <c r="CA11" s="88">
        <v>21907000</v>
      </c>
      <c r="CB11" s="88">
        <v>22797000</v>
      </c>
      <c r="CC11" s="88">
        <v>23709000</v>
      </c>
      <c r="CD11" s="88">
        <v>24644000</v>
      </c>
      <c r="CE11" s="88">
        <v>25607000</v>
      </c>
      <c r="CF11" s="88">
        <v>26602000</v>
      </c>
      <c r="CG11" s="88">
        <v>27633000</v>
      </c>
      <c r="CH11" s="88">
        <v>28702000</v>
      </c>
      <c r="CI11" s="88">
        <v>29807000</v>
      </c>
      <c r="CJ11" s="88">
        <v>30945000</v>
      </c>
      <c r="CK11" s="88">
        <v>32110000</v>
      </c>
      <c r="CL11" s="88">
        <v>33299000</v>
      </c>
      <c r="CM11" s="88">
        <v>34510000</v>
      </c>
      <c r="CN11" s="88">
        <v>35745000</v>
      </c>
      <c r="CO11" s="88">
        <v>37007000</v>
      </c>
      <c r="CP11" s="88">
        <v>38302000</v>
      </c>
      <c r="CQ11" s="88">
        <v>39633000</v>
      </c>
      <c r="CR11" s="88">
        <v>41002000</v>
      </c>
      <c r="CS11" s="88">
        <v>42406000</v>
      </c>
      <c r="CT11" s="88">
        <v>43841000</v>
      </c>
      <c r="CU11" s="88">
        <v>45301000</v>
      </c>
      <c r="CV11" s="88">
        <v>46779000</v>
      </c>
      <c r="CW11" s="113">
        <v>48269000</v>
      </c>
    </row>
    <row r="12" spans="1:101" s="43" customFormat="1">
      <c r="A12" s="3" t="s">
        <v>21</v>
      </c>
      <c r="B12" s="99">
        <v>3500</v>
      </c>
      <c r="C12" s="42">
        <f>ROUND($B$12+($CW$12-$B$12)/99*(C10-1),0)</f>
        <v>3540</v>
      </c>
      <c r="D12" s="42">
        <f t="shared" ref="D12:AH12" si="7">ROUND($B$12+($CW$12-$B$12)/99*(D10-1),0)</f>
        <v>3581</v>
      </c>
      <c r="E12" s="42">
        <f t="shared" si="7"/>
        <v>3621</v>
      </c>
      <c r="F12" s="42">
        <f t="shared" si="7"/>
        <v>3662</v>
      </c>
      <c r="G12" s="42">
        <f t="shared" si="7"/>
        <v>3702</v>
      </c>
      <c r="H12" s="42">
        <f t="shared" si="7"/>
        <v>3742</v>
      </c>
      <c r="I12" s="42">
        <f t="shared" si="7"/>
        <v>3783</v>
      </c>
      <c r="J12" s="42">
        <f t="shared" si="7"/>
        <v>3823</v>
      </c>
      <c r="K12" s="42">
        <f t="shared" si="7"/>
        <v>3864</v>
      </c>
      <c r="L12" s="42">
        <f t="shared" si="7"/>
        <v>3904</v>
      </c>
      <c r="M12" s="42">
        <f t="shared" si="7"/>
        <v>3944</v>
      </c>
      <c r="N12" s="42">
        <f t="shared" si="7"/>
        <v>3985</v>
      </c>
      <c r="O12" s="42">
        <f t="shared" si="7"/>
        <v>4025</v>
      </c>
      <c r="P12" s="42">
        <f t="shared" si="7"/>
        <v>4066</v>
      </c>
      <c r="Q12" s="42">
        <f t="shared" si="7"/>
        <v>4106</v>
      </c>
      <c r="R12" s="42">
        <f t="shared" si="7"/>
        <v>4146</v>
      </c>
      <c r="S12" s="42">
        <f t="shared" si="7"/>
        <v>4187</v>
      </c>
      <c r="T12" s="42">
        <f t="shared" si="7"/>
        <v>4227</v>
      </c>
      <c r="U12" s="42">
        <f t="shared" si="7"/>
        <v>4268</v>
      </c>
      <c r="V12" s="42">
        <f t="shared" si="7"/>
        <v>4308</v>
      </c>
      <c r="W12" s="42">
        <f t="shared" si="7"/>
        <v>4348</v>
      </c>
      <c r="X12" s="42">
        <f t="shared" si="7"/>
        <v>4389</v>
      </c>
      <c r="Y12" s="42">
        <f t="shared" si="7"/>
        <v>4429</v>
      </c>
      <c r="Z12" s="42">
        <f t="shared" si="7"/>
        <v>4470</v>
      </c>
      <c r="AA12" s="42">
        <f t="shared" si="7"/>
        <v>4510</v>
      </c>
      <c r="AB12" s="42">
        <f t="shared" si="7"/>
        <v>4551</v>
      </c>
      <c r="AC12" s="42">
        <f t="shared" si="7"/>
        <v>4591</v>
      </c>
      <c r="AD12" s="42">
        <f t="shared" si="7"/>
        <v>4631</v>
      </c>
      <c r="AE12" s="42">
        <f t="shared" si="7"/>
        <v>4672</v>
      </c>
      <c r="AF12" s="42">
        <f t="shared" si="7"/>
        <v>4712</v>
      </c>
      <c r="AG12" s="42">
        <f t="shared" si="7"/>
        <v>4753</v>
      </c>
      <c r="AH12" s="42">
        <f t="shared" si="7"/>
        <v>4793</v>
      </c>
      <c r="AI12" s="42">
        <f t="shared" ref="AI12:BN12" si="8">ROUND($B$12+($CW$12-$B$12)/99*(AI10-1),0)</f>
        <v>4833</v>
      </c>
      <c r="AJ12" s="42">
        <f t="shared" si="8"/>
        <v>4874</v>
      </c>
      <c r="AK12" s="42">
        <f t="shared" si="8"/>
        <v>4914</v>
      </c>
      <c r="AL12" s="42">
        <f t="shared" si="8"/>
        <v>4955</v>
      </c>
      <c r="AM12" s="42">
        <f t="shared" si="8"/>
        <v>4995</v>
      </c>
      <c r="AN12" s="42">
        <f t="shared" si="8"/>
        <v>5035</v>
      </c>
      <c r="AO12" s="42">
        <f t="shared" si="8"/>
        <v>5076</v>
      </c>
      <c r="AP12" s="42">
        <f t="shared" si="8"/>
        <v>5116</v>
      </c>
      <c r="AQ12" s="42">
        <f t="shared" si="8"/>
        <v>5157</v>
      </c>
      <c r="AR12" s="42">
        <f t="shared" si="8"/>
        <v>5197</v>
      </c>
      <c r="AS12" s="42">
        <f t="shared" si="8"/>
        <v>5237</v>
      </c>
      <c r="AT12" s="42">
        <f t="shared" si="8"/>
        <v>5278</v>
      </c>
      <c r="AU12" s="42">
        <f t="shared" si="8"/>
        <v>5318</v>
      </c>
      <c r="AV12" s="42">
        <f t="shared" si="8"/>
        <v>5359</v>
      </c>
      <c r="AW12" s="42">
        <f t="shared" si="8"/>
        <v>5399</v>
      </c>
      <c r="AX12" s="42">
        <f t="shared" si="8"/>
        <v>5439</v>
      </c>
      <c r="AY12" s="42">
        <f t="shared" si="8"/>
        <v>5480</v>
      </c>
      <c r="AZ12" s="42">
        <f t="shared" si="8"/>
        <v>5520</v>
      </c>
      <c r="BA12" s="42">
        <f t="shared" si="8"/>
        <v>5561</v>
      </c>
      <c r="BB12" s="42">
        <f t="shared" si="8"/>
        <v>5601</v>
      </c>
      <c r="BC12" s="42">
        <f t="shared" si="8"/>
        <v>5641</v>
      </c>
      <c r="BD12" s="42">
        <f t="shared" si="8"/>
        <v>5682</v>
      </c>
      <c r="BE12" s="42">
        <f t="shared" si="8"/>
        <v>5722</v>
      </c>
      <c r="BF12" s="42">
        <f t="shared" si="8"/>
        <v>5763</v>
      </c>
      <c r="BG12" s="42">
        <f t="shared" si="8"/>
        <v>5803</v>
      </c>
      <c r="BH12" s="42">
        <f t="shared" si="8"/>
        <v>5843</v>
      </c>
      <c r="BI12" s="42">
        <f t="shared" si="8"/>
        <v>5884</v>
      </c>
      <c r="BJ12" s="42">
        <f t="shared" si="8"/>
        <v>5924</v>
      </c>
      <c r="BK12" s="42">
        <f t="shared" si="8"/>
        <v>5965</v>
      </c>
      <c r="BL12" s="42">
        <f t="shared" si="8"/>
        <v>6005</v>
      </c>
      <c r="BM12" s="42">
        <f t="shared" si="8"/>
        <v>6045</v>
      </c>
      <c r="BN12" s="42">
        <f t="shared" si="8"/>
        <v>6086</v>
      </c>
      <c r="BO12" s="42">
        <f t="shared" ref="BO12:CV12" si="9">ROUND($B$12+($CW$12-$B$12)/99*(BO10-1),0)</f>
        <v>6126</v>
      </c>
      <c r="BP12" s="42">
        <f t="shared" si="9"/>
        <v>6167</v>
      </c>
      <c r="BQ12" s="42">
        <f t="shared" si="9"/>
        <v>6207</v>
      </c>
      <c r="BR12" s="42">
        <f t="shared" si="9"/>
        <v>6247</v>
      </c>
      <c r="BS12" s="42">
        <f t="shared" si="9"/>
        <v>6288</v>
      </c>
      <c r="BT12" s="42">
        <f t="shared" si="9"/>
        <v>6328</v>
      </c>
      <c r="BU12" s="42">
        <f t="shared" si="9"/>
        <v>6369</v>
      </c>
      <c r="BV12" s="42">
        <f t="shared" si="9"/>
        <v>6409</v>
      </c>
      <c r="BW12" s="42">
        <f t="shared" si="9"/>
        <v>6449</v>
      </c>
      <c r="BX12" s="42">
        <f t="shared" si="9"/>
        <v>6490</v>
      </c>
      <c r="BY12" s="42">
        <f t="shared" si="9"/>
        <v>6530</v>
      </c>
      <c r="BZ12" s="42">
        <f t="shared" si="9"/>
        <v>6571</v>
      </c>
      <c r="CA12" s="42">
        <f t="shared" si="9"/>
        <v>6611</v>
      </c>
      <c r="CB12" s="42">
        <f t="shared" si="9"/>
        <v>6652</v>
      </c>
      <c r="CC12" s="42">
        <f t="shared" si="9"/>
        <v>6692</v>
      </c>
      <c r="CD12" s="42">
        <f t="shared" si="9"/>
        <v>6732</v>
      </c>
      <c r="CE12" s="42">
        <f t="shared" si="9"/>
        <v>6773</v>
      </c>
      <c r="CF12" s="42">
        <f t="shared" si="9"/>
        <v>6813</v>
      </c>
      <c r="CG12" s="42">
        <f t="shared" si="9"/>
        <v>6854</v>
      </c>
      <c r="CH12" s="42">
        <f t="shared" si="9"/>
        <v>6894</v>
      </c>
      <c r="CI12" s="42">
        <f t="shared" si="9"/>
        <v>6934</v>
      </c>
      <c r="CJ12" s="42">
        <f t="shared" si="9"/>
        <v>6975</v>
      </c>
      <c r="CK12" s="42">
        <f t="shared" si="9"/>
        <v>7015</v>
      </c>
      <c r="CL12" s="42">
        <f t="shared" si="9"/>
        <v>7056</v>
      </c>
      <c r="CM12" s="42">
        <f t="shared" si="9"/>
        <v>7096</v>
      </c>
      <c r="CN12" s="42">
        <f t="shared" si="9"/>
        <v>7136</v>
      </c>
      <c r="CO12" s="42">
        <f t="shared" si="9"/>
        <v>7177</v>
      </c>
      <c r="CP12" s="42">
        <f t="shared" si="9"/>
        <v>7217</v>
      </c>
      <c r="CQ12" s="42">
        <f t="shared" si="9"/>
        <v>7258</v>
      </c>
      <c r="CR12" s="42">
        <f t="shared" si="9"/>
        <v>7298</v>
      </c>
      <c r="CS12" s="42">
        <f t="shared" si="9"/>
        <v>7338</v>
      </c>
      <c r="CT12" s="42">
        <f t="shared" si="9"/>
        <v>7379</v>
      </c>
      <c r="CU12" s="42">
        <f t="shared" si="9"/>
        <v>7419</v>
      </c>
      <c r="CV12" s="42">
        <f t="shared" si="9"/>
        <v>7460</v>
      </c>
      <c r="CW12" s="114">
        <v>7500</v>
      </c>
    </row>
    <row r="13" spans="1:101" s="59" customFormat="1">
      <c r="A13" s="105" t="s">
        <v>41</v>
      </c>
      <c r="B13" s="123">
        <v>0.16666666666666699</v>
      </c>
      <c r="C13" s="123">
        <v>8.3333332999999996E-2</v>
      </c>
      <c r="D13" s="58">
        <v>8.7999999999999995E-2</v>
      </c>
      <c r="E13" s="58">
        <v>0.09</v>
      </c>
      <c r="F13" s="58">
        <v>0.1</v>
      </c>
      <c r="G13" s="124">
        <v>0.11</v>
      </c>
      <c r="H13" s="58">
        <f>ROUND($G$13+($CW$13-$G$13)/94*(H10-6),5)</f>
        <v>0.3216</v>
      </c>
      <c r="I13" s="58">
        <f t="shared" ref="I13:BT13" si="10">ROUND($G$13+($CW$13-$G$13)/94*(I10-6),5)</f>
        <v>0.53319000000000005</v>
      </c>
      <c r="J13" s="58">
        <f t="shared" si="10"/>
        <v>0.74478999999999995</v>
      </c>
      <c r="K13" s="58">
        <f t="shared" si="10"/>
        <v>0.95638000000000001</v>
      </c>
      <c r="L13" s="58">
        <f t="shared" si="10"/>
        <v>1.16798</v>
      </c>
      <c r="M13" s="58">
        <f t="shared" si="10"/>
        <v>1.37957</v>
      </c>
      <c r="N13" s="58">
        <f t="shared" si="10"/>
        <v>1.59117</v>
      </c>
      <c r="O13" s="58">
        <f t="shared" si="10"/>
        <v>1.80277</v>
      </c>
      <c r="P13" s="58">
        <f t="shared" si="10"/>
        <v>2.0143599999999999</v>
      </c>
      <c r="Q13" s="58">
        <f t="shared" si="10"/>
        <v>2.2259600000000002</v>
      </c>
      <c r="R13" s="58">
        <f t="shared" si="10"/>
        <v>2.4375499999999999</v>
      </c>
      <c r="S13" s="58">
        <f t="shared" si="10"/>
        <v>2.6491500000000001</v>
      </c>
      <c r="T13" s="58">
        <f t="shared" si="10"/>
        <v>2.8607399999999998</v>
      </c>
      <c r="U13" s="58">
        <f t="shared" si="10"/>
        <v>3.0723400000000001</v>
      </c>
      <c r="V13" s="58">
        <f t="shared" si="10"/>
        <v>3.2839399999999999</v>
      </c>
      <c r="W13" s="58">
        <f t="shared" si="10"/>
        <v>3.49553</v>
      </c>
      <c r="X13" s="58">
        <f t="shared" si="10"/>
        <v>3.7071299999999998</v>
      </c>
      <c r="Y13" s="58">
        <f t="shared" si="10"/>
        <v>3.91872</v>
      </c>
      <c r="Z13" s="58">
        <f t="shared" si="10"/>
        <v>4.1303200000000002</v>
      </c>
      <c r="AA13" s="58">
        <f t="shared" si="10"/>
        <v>4.3419100000000004</v>
      </c>
      <c r="AB13" s="58">
        <f t="shared" si="10"/>
        <v>4.5535100000000002</v>
      </c>
      <c r="AC13" s="58">
        <f t="shared" si="10"/>
        <v>4.76511</v>
      </c>
      <c r="AD13" s="58">
        <f t="shared" si="10"/>
        <v>4.9767000000000001</v>
      </c>
      <c r="AE13" s="58">
        <f t="shared" si="10"/>
        <v>5.1882999999999999</v>
      </c>
      <c r="AF13" s="58">
        <f t="shared" si="10"/>
        <v>5.3998900000000001</v>
      </c>
      <c r="AG13" s="58">
        <f t="shared" si="10"/>
        <v>5.6114899999999999</v>
      </c>
      <c r="AH13" s="58">
        <f t="shared" si="10"/>
        <v>5.8230899999999997</v>
      </c>
      <c r="AI13" s="58">
        <f t="shared" si="10"/>
        <v>6.0346799999999998</v>
      </c>
      <c r="AJ13" s="58">
        <f t="shared" si="10"/>
        <v>6.2462799999999996</v>
      </c>
      <c r="AK13" s="58">
        <f t="shared" si="10"/>
        <v>6.4578699999999998</v>
      </c>
      <c r="AL13" s="58">
        <f t="shared" si="10"/>
        <v>6.6694699999999996</v>
      </c>
      <c r="AM13" s="58">
        <f t="shared" si="10"/>
        <v>6.8810599999999997</v>
      </c>
      <c r="AN13" s="58">
        <f t="shared" si="10"/>
        <v>7.0926600000000004</v>
      </c>
      <c r="AO13" s="58">
        <f t="shared" si="10"/>
        <v>7.3042600000000002</v>
      </c>
      <c r="AP13" s="58">
        <f t="shared" si="10"/>
        <v>7.5158500000000004</v>
      </c>
      <c r="AQ13" s="58">
        <f t="shared" si="10"/>
        <v>7.7274500000000002</v>
      </c>
      <c r="AR13" s="58">
        <f t="shared" si="10"/>
        <v>7.9390400000000003</v>
      </c>
      <c r="AS13" s="58">
        <f t="shared" si="10"/>
        <v>8.1506399999999992</v>
      </c>
      <c r="AT13" s="58">
        <f t="shared" si="10"/>
        <v>8.3622300000000003</v>
      </c>
      <c r="AU13" s="58">
        <f t="shared" si="10"/>
        <v>8.5738299999999992</v>
      </c>
      <c r="AV13" s="58">
        <f t="shared" si="10"/>
        <v>8.7854299999999999</v>
      </c>
      <c r="AW13" s="58">
        <f t="shared" si="10"/>
        <v>8.9970199999999991</v>
      </c>
      <c r="AX13" s="58">
        <f t="shared" si="10"/>
        <v>9.2086199999999998</v>
      </c>
      <c r="AY13" s="58">
        <f t="shared" si="10"/>
        <v>9.4202100000000009</v>
      </c>
      <c r="AZ13" s="58">
        <f t="shared" si="10"/>
        <v>9.6318099999999998</v>
      </c>
      <c r="BA13" s="58">
        <f t="shared" si="10"/>
        <v>9.8434000000000008</v>
      </c>
      <c r="BB13" s="58">
        <f t="shared" si="10"/>
        <v>10.055</v>
      </c>
      <c r="BC13" s="58">
        <f t="shared" si="10"/>
        <v>10.2666</v>
      </c>
      <c r="BD13" s="58">
        <f t="shared" si="10"/>
        <v>10.47819</v>
      </c>
      <c r="BE13" s="58">
        <f t="shared" si="10"/>
        <v>10.68979</v>
      </c>
      <c r="BF13" s="58">
        <f t="shared" si="10"/>
        <v>10.90138</v>
      </c>
      <c r="BG13" s="58">
        <f t="shared" si="10"/>
        <v>11.11298</v>
      </c>
      <c r="BH13" s="58">
        <f t="shared" si="10"/>
        <v>11.32457</v>
      </c>
      <c r="BI13" s="58">
        <f t="shared" si="10"/>
        <v>11.53617</v>
      </c>
      <c r="BJ13" s="58">
        <f t="shared" si="10"/>
        <v>11.747769999999999</v>
      </c>
      <c r="BK13" s="58">
        <f t="shared" si="10"/>
        <v>11.95936</v>
      </c>
      <c r="BL13" s="58">
        <f t="shared" si="10"/>
        <v>12.170959999999999</v>
      </c>
      <c r="BM13" s="58">
        <f t="shared" si="10"/>
        <v>12.38255</v>
      </c>
      <c r="BN13" s="58">
        <f t="shared" si="10"/>
        <v>12.594150000000001</v>
      </c>
      <c r="BO13" s="58">
        <f t="shared" si="10"/>
        <v>12.80574</v>
      </c>
      <c r="BP13" s="58">
        <f t="shared" si="10"/>
        <v>13.017340000000001</v>
      </c>
      <c r="BQ13" s="58">
        <f t="shared" si="10"/>
        <v>13.22894</v>
      </c>
      <c r="BR13" s="58">
        <f t="shared" si="10"/>
        <v>13.440530000000001</v>
      </c>
      <c r="BS13" s="58">
        <f t="shared" si="10"/>
        <v>13.65213</v>
      </c>
      <c r="BT13" s="58">
        <f t="shared" si="10"/>
        <v>13.863720000000001</v>
      </c>
      <c r="BU13" s="58">
        <f t="shared" ref="BU13:CV13" si="11">ROUND($G$13+($CW$13-$G$13)/94*(BU10-6),5)</f>
        <v>14.07532</v>
      </c>
      <c r="BV13" s="58">
        <f t="shared" si="11"/>
        <v>14.286910000000001</v>
      </c>
      <c r="BW13" s="58">
        <f t="shared" si="11"/>
        <v>14.49851</v>
      </c>
      <c r="BX13" s="58">
        <f t="shared" si="11"/>
        <v>14.71011</v>
      </c>
      <c r="BY13" s="58">
        <f t="shared" si="11"/>
        <v>14.9217</v>
      </c>
      <c r="BZ13" s="58">
        <f t="shared" si="11"/>
        <v>15.1333</v>
      </c>
      <c r="CA13" s="58">
        <f t="shared" si="11"/>
        <v>15.344889999999999</v>
      </c>
      <c r="CB13" s="58">
        <f t="shared" si="11"/>
        <v>15.55649</v>
      </c>
      <c r="CC13" s="58">
        <f t="shared" si="11"/>
        <v>15.768090000000001</v>
      </c>
      <c r="CD13" s="58">
        <f t="shared" si="11"/>
        <v>15.97968</v>
      </c>
      <c r="CE13" s="58">
        <f t="shared" si="11"/>
        <v>16.191279999999999</v>
      </c>
      <c r="CF13" s="58">
        <f t="shared" si="11"/>
        <v>16.40287</v>
      </c>
      <c r="CG13" s="58">
        <f t="shared" si="11"/>
        <v>16.614470000000001</v>
      </c>
      <c r="CH13" s="58">
        <f t="shared" si="11"/>
        <v>16.826059999999998</v>
      </c>
      <c r="CI13" s="58">
        <f t="shared" si="11"/>
        <v>17.037659999999999</v>
      </c>
      <c r="CJ13" s="58">
        <f t="shared" si="11"/>
        <v>17.24926</v>
      </c>
      <c r="CK13" s="58">
        <f t="shared" si="11"/>
        <v>17.460850000000001</v>
      </c>
      <c r="CL13" s="58">
        <f t="shared" si="11"/>
        <v>17.672450000000001</v>
      </c>
      <c r="CM13" s="58">
        <f t="shared" si="11"/>
        <v>17.884039999999999</v>
      </c>
      <c r="CN13" s="58">
        <f t="shared" si="11"/>
        <v>18.09564</v>
      </c>
      <c r="CO13" s="58">
        <f t="shared" si="11"/>
        <v>18.307230000000001</v>
      </c>
      <c r="CP13" s="58">
        <f t="shared" si="11"/>
        <v>18.518830000000001</v>
      </c>
      <c r="CQ13" s="58">
        <f t="shared" si="11"/>
        <v>18.730429999999998</v>
      </c>
      <c r="CR13" s="58">
        <f t="shared" si="11"/>
        <v>18.942019999999999</v>
      </c>
      <c r="CS13" s="58">
        <f t="shared" si="11"/>
        <v>19.15362</v>
      </c>
      <c r="CT13" s="58">
        <f t="shared" si="11"/>
        <v>19.365210000000001</v>
      </c>
      <c r="CU13" s="58">
        <f t="shared" si="11"/>
        <v>19.576809999999998</v>
      </c>
      <c r="CV13" s="58">
        <f t="shared" si="11"/>
        <v>19.788399999999999</v>
      </c>
      <c r="CW13" s="122">
        <v>20</v>
      </c>
    </row>
    <row r="14" spans="1:101" s="62" customFormat="1">
      <c r="A14" s="106" t="s">
        <v>46</v>
      </c>
      <c r="B14" s="61">
        <f>ROUND(B12/B13/60,2)</f>
        <v>350</v>
      </c>
      <c r="C14" s="61">
        <f>ROUND(C12/C13/60,2)</f>
        <v>708</v>
      </c>
      <c r="D14" s="61">
        <f t="shared" ref="D14:BO14" si="12">ROUND(D12/D13/60,2)</f>
        <v>678.22</v>
      </c>
      <c r="E14" s="61">
        <f t="shared" si="12"/>
        <v>670.56</v>
      </c>
      <c r="F14" s="61">
        <f t="shared" si="12"/>
        <v>610.33000000000004</v>
      </c>
      <c r="G14" s="61">
        <f t="shared" si="12"/>
        <v>560.91</v>
      </c>
      <c r="H14" s="61">
        <f t="shared" si="12"/>
        <v>193.93</v>
      </c>
      <c r="I14" s="61">
        <f t="shared" si="12"/>
        <v>118.25</v>
      </c>
      <c r="J14" s="61">
        <f t="shared" si="12"/>
        <v>85.55</v>
      </c>
      <c r="K14" s="61">
        <f t="shared" si="12"/>
        <v>67.34</v>
      </c>
      <c r="L14" s="61">
        <f t="shared" si="12"/>
        <v>55.71</v>
      </c>
      <c r="M14" s="61">
        <f t="shared" si="12"/>
        <v>47.65</v>
      </c>
      <c r="N14" s="61">
        <f t="shared" si="12"/>
        <v>41.74</v>
      </c>
      <c r="O14" s="61">
        <f t="shared" si="12"/>
        <v>37.21</v>
      </c>
      <c r="P14" s="61">
        <f t="shared" si="12"/>
        <v>33.64</v>
      </c>
      <c r="Q14" s="61">
        <f t="shared" si="12"/>
        <v>30.74</v>
      </c>
      <c r="R14" s="61">
        <f t="shared" si="12"/>
        <v>28.35</v>
      </c>
      <c r="S14" s="61">
        <f t="shared" si="12"/>
        <v>26.34</v>
      </c>
      <c r="T14" s="61">
        <f t="shared" si="12"/>
        <v>24.63</v>
      </c>
      <c r="U14" s="61">
        <f t="shared" si="12"/>
        <v>23.15</v>
      </c>
      <c r="V14" s="61">
        <f t="shared" si="12"/>
        <v>21.86</v>
      </c>
      <c r="W14" s="61">
        <f t="shared" si="12"/>
        <v>20.73</v>
      </c>
      <c r="X14" s="61">
        <f t="shared" si="12"/>
        <v>19.73</v>
      </c>
      <c r="Y14" s="61">
        <f t="shared" si="12"/>
        <v>18.84</v>
      </c>
      <c r="Z14" s="61">
        <f t="shared" si="12"/>
        <v>18.04</v>
      </c>
      <c r="AA14" s="61">
        <f t="shared" si="12"/>
        <v>17.309999999999999</v>
      </c>
      <c r="AB14" s="61">
        <f t="shared" si="12"/>
        <v>16.66</v>
      </c>
      <c r="AC14" s="61">
        <f t="shared" si="12"/>
        <v>16.059999999999999</v>
      </c>
      <c r="AD14" s="61">
        <f t="shared" si="12"/>
        <v>15.51</v>
      </c>
      <c r="AE14" s="61">
        <f t="shared" si="12"/>
        <v>15.01</v>
      </c>
      <c r="AF14" s="61">
        <f t="shared" si="12"/>
        <v>14.54</v>
      </c>
      <c r="AG14" s="61">
        <f t="shared" si="12"/>
        <v>14.12</v>
      </c>
      <c r="AH14" s="61">
        <f t="shared" si="12"/>
        <v>13.72</v>
      </c>
      <c r="AI14" s="61">
        <f t="shared" si="12"/>
        <v>13.35</v>
      </c>
      <c r="AJ14" s="61">
        <f t="shared" si="12"/>
        <v>13.01</v>
      </c>
      <c r="AK14" s="61">
        <f t="shared" si="12"/>
        <v>12.68</v>
      </c>
      <c r="AL14" s="61">
        <f t="shared" si="12"/>
        <v>12.38</v>
      </c>
      <c r="AM14" s="61">
        <f t="shared" si="12"/>
        <v>12.1</v>
      </c>
      <c r="AN14" s="61">
        <f t="shared" si="12"/>
        <v>11.83</v>
      </c>
      <c r="AO14" s="61">
        <f t="shared" si="12"/>
        <v>11.58</v>
      </c>
      <c r="AP14" s="61">
        <f t="shared" si="12"/>
        <v>11.34</v>
      </c>
      <c r="AQ14" s="61">
        <f t="shared" si="12"/>
        <v>11.12</v>
      </c>
      <c r="AR14" s="61">
        <f t="shared" si="12"/>
        <v>10.91</v>
      </c>
      <c r="AS14" s="61">
        <f t="shared" si="12"/>
        <v>10.71</v>
      </c>
      <c r="AT14" s="61">
        <f t="shared" si="12"/>
        <v>10.52</v>
      </c>
      <c r="AU14" s="61">
        <f t="shared" si="12"/>
        <v>10.34</v>
      </c>
      <c r="AV14" s="61">
        <f t="shared" si="12"/>
        <v>10.17</v>
      </c>
      <c r="AW14" s="61">
        <f t="shared" si="12"/>
        <v>10</v>
      </c>
      <c r="AX14" s="61">
        <f t="shared" si="12"/>
        <v>9.84</v>
      </c>
      <c r="AY14" s="61">
        <f t="shared" si="12"/>
        <v>9.6999999999999993</v>
      </c>
      <c r="AZ14" s="61">
        <f t="shared" si="12"/>
        <v>9.5500000000000007</v>
      </c>
      <c r="BA14" s="61">
        <f t="shared" si="12"/>
        <v>9.42</v>
      </c>
      <c r="BB14" s="61">
        <f t="shared" si="12"/>
        <v>9.2799999999999994</v>
      </c>
      <c r="BC14" s="61">
        <f t="shared" si="12"/>
        <v>9.16</v>
      </c>
      <c r="BD14" s="61">
        <f t="shared" si="12"/>
        <v>9.0399999999999991</v>
      </c>
      <c r="BE14" s="61">
        <f t="shared" si="12"/>
        <v>8.92</v>
      </c>
      <c r="BF14" s="61">
        <f t="shared" si="12"/>
        <v>8.81</v>
      </c>
      <c r="BG14" s="61">
        <f t="shared" si="12"/>
        <v>8.6999999999999993</v>
      </c>
      <c r="BH14" s="61">
        <f t="shared" si="12"/>
        <v>8.6</v>
      </c>
      <c r="BI14" s="61">
        <f t="shared" si="12"/>
        <v>8.5</v>
      </c>
      <c r="BJ14" s="61">
        <f t="shared" si="12"/>
        <v>8.4</v>
      </c>
      <c r="BK14" s="61">
        <f t="shared" si="12"/>
        <v>8.31</v>
      </c>
      <c r="BL14" s="61">
        <f t="shared" si="12"/>
        <v>8.2200000000000006</v>
      </c>
      <c r="BM14" s="61">
        <f t="shared" si="12"/>
        <v>8.14</v>
      </c>
      <c r="BN14" s="61">
        <f t="shared" si="12"/>
        <v>8.0500000000000007</v>
      </c>
      <c r="BO14" s="61">
        <f t="shared" si="12"/>
        <v>7.97</v>
      </c>
      <c r="BP14" s="61">
        <f t="shared" ref="BP14:CW14" si="13">ROUND(BP12/BP13/60,2)</f>
        <v>7.9</v>
      </c>
      <c r="BQ14" s="61">
        <f t="shared" si="13"/>
        <v>7.82</v>
      </c>
      <c r="BR14" s="61">
        <f t="shared" si="13"/>
        <v>7.75</v>
      </c>
      <c r="BS14" s="61">
        <f t="shared" si="13"/>
        <v>7.68</v>
      </c>
      <c r="BT14" s="61">
        <f t="shared" si="13"/>
        <v>7.61</v>
      </c>
      <c r="BU14" s="61">
        <f t="shared" si="13"/>
        <v>7.54</v>
      </c>
      <c r="BV14" s="61">
        <f t="shared" si="13"/>
        <v>7.48</v>
      </c>
      <c r="BW14" s="61">
        <f t="shared" si="13"/>
        <v>7.41</v>
      </c>
      <c r="BX14" s="61">
        <f t="shared" si="13"/>
        <v>7.35</v>
      </c>
      <c r="BY14" s="61">
        <f t="shared" si="13"/>
        <v>7.29</v>
      </c>
      <c r="BZ14" s="61">
        <f t="shared" si="13"/>
        <v>7.24</v>
      </c>
      <c r="CA14" s="61">
        <f t="shared" si="13"/>
        <v>7.18</v>
      </c>
      <c r="CB14" s="61">
        <f t="shared" si="13"/>
        <v>7.13</v>
      </c>
      <c r="CC14" s="61">
        <f t="shared" si="13"/>
        <v>7.07</v>
      </c>
      <c r="CD14" s="61">
        <f t="shared" si="13"/>
        <v>7.02</v>
      </c>
      <c r="CE14" s="61">
        <f t="shared" si="13"/>
        <v>6.97</v>
      </c>
      <c r="CF14" s="61">
        <f t="shared" si="13"/>
        <v>6.92</v>
      </c>
      <c r="CG14" s="61">
        <f t="shared" si="13"/>
        <v>6.88</v>
      </c>
      <c r="CH14" s="61">
        <f t="shared" si="13"/>
        <v>6.83</v>
      </c>
      <c r="CI14" s="61">
        <f t="shared" si="13"/>
        <v>6.78</v>
      </c>
      <c r="CJ14" s="61">
        <f t="shared" si="13"/>
        <v>6.74</v>
      </c>
      <c r="CK14" s="61">
        <f t="shared" si="13"/>
        <v>6.7</v>
      </c>
      <c r="CL14" s="61">
        <f t="shared" si="13"/>
        <v>6.65</v>
      </c>
      <c r="CM14" s="61">
        <f t="shared" si="13"/>
        <v>6.61</v>
      </c>
      <c r="CN14" s="61">
        <f t="shared" si="13"/>
        <v>6.57</v>
      </c>
      <c r="CO14" s="61">
        <f t="shared" si="13"/>
        <v>6.53</v>
      </c>
      <c r="CP14" s="61">
        <f t="shared" si="13"/>
        <v>6.5</v>
      </c>
      <c r="CQ14" s="61">
        <f t="shared" si="13"/>
        <v>6.46</v>
      </c>
      <c r="CR14" s="61">
        <f t="shared" si="13"/>
        <v>6.42</v>
      </c>
      <c r="CS14" s="61">
        <f t="shared" si="13"/>
        <v>6.39</v>
      </c>
      <c r="CT14" s="61">
        <f t="shared" si="13"/>
        <v>6.35</v>
      </c>
      <c r="CU14" s="61">
        <f t="shared" si="13"/>
        <v>6.32</v>
      </c>
      <c r="CV14" s="61">
        <f t="shared" si="13"/>
        <v>6.28</v>
      </c>
      <c r="CW14" s="115">
        <f t="shared" si="13"/>
        <v>6.25</v>
      </c>
    </row>
    <row r="15" spans="1:101" s="60" customFormat="1" ht="15.75" thickBot="1">
      <c r="A15" s="107" t="s">
        <v>52</v>
      </c>
      <c r="B15" s="63" t="s">
        <v>54</v>
      </c>
      <c r="C15" s="64" t="s">
        <v>54</v>
      </c>
      <c r="D15" s="64" t="s">
        <v>54</v>
      </c>
      <c r="E15" s="65" t="s">
        <v>54</v>
      </c>
      <c r="F15" s="64" t="s">
        <v>54</v>
      </c>
      <c r="G15" s="64" t="s">
        <v>54</v>
      </c>
      <c r="H15" s="65" t="s">
        <v>54</v>
      </c>
      <c r="I15" s="64" t="s">
        <v>54</v>
      </c>
      <c r="J15" s="64" t="s">
        <v>54</v>
      </c>
      <c r="K15" s="65" t="s">
        <v>54</v>
      </c>
      <c r="L15" s="64" t="s">
        <v>54</v>
      </c>
      <c r="M15" s="64" t="s">
        <v>54</v>
      </c>
      <c r="N15" s="65" t="s">
        <v>54</v>
      </c>
      <c r="O15" s="64" t="s">
        <v>54</v>
      </c>
      <c r="P15" s="64" t="s">
        <v>54</v>
      </c>
      <c r="Q15" s="65" t="s">
        <v>54</v>
      </c>
      <c r="R15" s="64" t="s">
        <v>54</v>
      </c>
      <c r="S15" s="64" t="s">
        <v>54</v>
      </c>
      <c r="T15" s="65" t="s">
        <v>54</v>
      </c>
      <c r="U15" s="64" t="s">
        <v>54</v>
      </c>
      <c r="V15" s="64" t="s">
        <v>54</v>
      </c>
      <c r="W15" s="65" t="s">
        <v>54</v>
      </c>
      <c r="X15" s="64" t="s">
        <v>54</v>
      </c>
      <c r="Y15" s="64" t="s">
        <v>54</v>
      </c>
      <c r="Z15" s="65" t="s">
        <v>54</v>
      </c>
      <c r="AA15" s="64" t="s">
        <v>54</v>
      </c>
      <c r="AB15" s="64" t="s">
        <v>54</v>
      </c>
      <c r="AC15" s="65" t="s">
        <v>54</v>
      </c>
      <c r="AD15" s="64" t="s">
        <v>54</v>
      </c>
      <c r="AE15" s="64" t="s">
        <v>54</v>
      </c>
      <c r="AF15" s="65" t="s">
        <v>54</v>
      </c>
      <c r="AG15" s="64" t="s">
        <v>54</v>
      </c>
      <c r="AH15" s="64" t="s">
        <v>54</v>
      </c>
      <c r="AI15" s="65" t="s">
        <v>54</v>
      </c>
      <c r="AJ15" s="64" t="s">
        <v>54</v>
      </c>
      <c r="AK15" s="64" t="s">
        <v>54</v>
      </c>
      <c r="AL15" s="65" t="s">
        <v>54</v>
      </c>
      <c r="AM15" s="64" t="s">
        <v>54</v>
      </c>
      <c r="AN15" s="64" t="s">
        <v>54</v>
      </c>
      <c r="AO15" s="65" t="s">
        <v>54</v>
      </c>
      <c r="AP15" s="64" t="s">
        <v>54</v>
      </c>
      <c r="AQ15" s="64" t="s">
        <v>54</v>
      </c>
      <c r="AR15" s="65" t="s">
        <v>54</v>
      </c>
      <c r="AS15" s="64" t="s">
        <v>54</v>
      </c>
      <c r="AT15" s="64" t="s">
        <v>54</v>
      </c>
      <c r="AU15" s="65" t="s">
        <v>54</v>
      </c>
      <c r="AV15" s="64" t="s">
        <v>54</v>
      </c>
      <c r="AW15" s="64" t="s">
        <v>54</v>
      </c>
      <c r="AX15" s="65" t="s">
        <v>54</v>
      </c>
      <c r="AY15" s="64" t="s">
        <v>54</v>
      </c>
      <c r="AZ15" s="64" t="s">
        <v>54</v>
      </c>
      <c r="BA15" s="65" t="s">
        <v>54</v>
      </c>
      <c r="BB15" s="64" t="s">
        <v>54</v>
      </c>
      <c r="BC15" s="64" t="s">
        <v>54</v>
      </c>
      <c r="BD15" s="65" t="s">
        <v>54</v>
      </c>
      <c r="BE15" s="64" t="s">
        <v>54</v>
      </c>
      <c r="BF15" s="64" t="s">
        <v>54</v>
      </c>
      <c r="BG15" s="65" t="s">
        <v>54</v>
      </c>
      <c r="BH15" s="64" t="s">
        <v>54</v>
      </c>
      <c r="BI15" s="64" t="s">
        <v>54</v>
      </c>
      <c r="BJ15" s="65" t="s">
        <v>54</v>
      </c>
      <c r="BK15" s="64" t="s">
        <v>54</v>
      </c>
      <c r="BL15" s="64" t="s">
        <v>54</v>
      </c>
      <c r="BM15" s="65" t="s">
        <v>54</v>
      </c>
      <c r="BN15" s="64" t="s">
        <v>54</v>
      </c>
      <c r="BO15" s="64" t="s">
        <v>54</v>
      </c>
      <c r="BP15" s="65" t="s">
        <v>54</v>
      </c>
      <c r="BQ15" s="64" t="s">
        <v>54</v>
      </c>
      <c r="BR15" s="64" t="s">
        <v>54</v>
      </c>
      <c r="BS15" s="65" t="s">
        <v>54</v>
      </c>
      <c r="BT15" s="64" t="s">
        <v>54</v>
      </c>
      <c r="BU15" s="64" t="s">
        <v>54</v>
      </c>
      <c r="BV15" s="65" t="s">
        <v>54</v>
      </c>
      <c r="BW15" s="64" t="s">
        <v>54</v>
      </c>
      <c r="BX15" s="64" t="s">
        <v>54</v>
      </c>
      <c r="BY15" s="65" t="s">
        <v>54</v>
      </c>
      <c r="BZ15" s="64" t="s">
        <v>54</v>
      </c>
      <c r="CA15" s="64" t="s">
        <v>54</v>
      </c>
      <c r="CB15" s="65" t="s">
        <v>54</v>
      </c>
      <c r="CC15" s="64" t="s">
        <v>54</v>
      </c>
      <c r="CD15" s="64" t="s">
        <v>54</v>
      </c>
      <c r="CE15" s="65" t="s">
        <v>54</v>
      </c>
      <c r="CF15" s="64" t="s">
        <v>54</v>
      </c>
      <c r="CG15" s="64" t="s">
        <v>54</v>
      </c>
      <c r="CH15" s="65" t="s">
        <v>54</v>
      </c>
      <c r="CI15" s="64" t="s">
        <v>54</v>
      </c>
      <c r="CJ15" s="64" t="s">
        <v>54</v>
      </c>
      <c r="CK15" s="65" t="s">
        <v>54</v>
      </c>
      <c r="CL15" s="64" t="s">
        <v>54</v>
      </c>
      <c r="CM15" s="64" t="s">
        <v>54</v>
      </c>
      <c r="CN15" s="65" t="s">
        <v>54</v>
      </c>
      <c r="CO15" s="64" t="s">
        <v>54</v>
      </c>
      <c r="CP15" s="64" t="s">
        <v>54</v>
      </c>
      <c r="CQ15" s="65" t="s">
        <v>54</v>
      </c>
      <c r="CR15" s="64" t="s">
        <v>54</v>
      </c>
      <c r="CS15" s="64" t="s">
        <v>54</v>
      </c>
      <c r="CT15" s="65" t="s">
        <v>54</v>
      </c>
      <c r="CU15" s="64" t="s">
        <v>54</v>
      </c>
      <c r="CV15" s="64" t="s">
        <v>54</v>
      </c>
      <c r="CW15" s="116" t="s">
        <v>54</v>
      </c>
    </row>
    <row r="16" spans="1:101" s="45" customFormat="1">
      <c r="A16" s="3" t="s">
        <v>39</v>
      </c>
      <c r="B16" s="103">
        <v>500</v>
      </c>
      <c r="C16" s="44">
        <f>ROUND(B16+($CW$16-$B$16)/99,0)</f>
        <v>511</v>
      </c>
      <c r="D16" s="44">
        <f t="shared" ref="D16:AH16" si="14">ROUND(C16+($CW$16-$B$16)/99,0)</f>
        <v>522</v>
      </c>
      <c r="E16" s="44">
        <f t="shared" si="14"/>
        <v>533</v>
      </c>
      <c r="F16" s="44">
        <f t="shared" si="14"/>
        <v>544</v>
      </c>
      <c r="G16" s="44">
        <f t="shared" si="14"/>
        <v>555</v>
      </c>
      <c r="H16" s="44">
        <f t="shared" si="14"/>
        <v>566</v>
      </c>
      <c r="I16" s="44">
        <f t="shared" si="14"/>
        <v>577</v>
      </c>
      <c r="J16" s="44">
        <f t="shared" si="14"/>
        <v>588</v>
      </c>
      <c r="K16" s="44">
        <f t="shared" si="14"/>
        <v>599</v>
      </c>
      <c r="L16" s="44">
        <f t="shared" si="14"/>
        <v>610</v>
      </c>
      <c r="M16" s="44">
        <f t="shared" si="14"/>
        <v>621</v>
      </c>
      <c r="N16" s="44">
        <f t="shared" si="14"/>
        <v>632</v>
      </c>
      <c r="O16" s="44">
        <f t="shared" si="14"/>
        <v>643</v>
      </c>
      <c r="P16" s="44">
        <f t="shared" si="14"/>
        <v>654</v>
      </c>
      <c r="Q16" s="44">
        <f t="shared" si="14"/>
        <v>665</v>
      </c>
      <c r="R16" s="44">
        <f t="shared" si="14"/>
        <v>676</v>
      </c>
      <c r="S16" s="44">
        <f t="shared" si="14"/>
        <v>687</v>
      </c>
      <c r="T16" s="44">
        <f t="shared" si="14"/>
        <v>698</v>
      </c>
      <c r="U16" s="44">
        <f t="shared" si="14"/>
        <v>709</v>
      </c>
      <c r="V16" s="44">
        <f t="shared" si="14"/>
        <v>720</v>
      </c>
      <c r="W16" s="44">
        <f t="shared" si="14"/>
        <v>731</v>
      </c>
      <c r="X16" s="44">
        <f t="shared" si="14"/>
        <v>742</v>
      </c>
      <c r="Y16" s="44">
        <f t="shared" si="14"/>
        <v>753</v>
      </c>
      <c r="Z16" s="44">
        <f t="shared" si="14"/>
        <v>764</v>
      </c>
      <c r="AA16" s="44">
        <f t="shared" si="14"/>
        <v>775</v>
      </c>
      <c r="AB16" s="44">
        <f t="shared" si="14"/>
        <v>786</v>
      </c>
      <c r="AC16" s="44">
        <f t="shared" si="14"/>
        <v>797</v>
      </c>
      <c r="AD16" s="44">
        <f t="shared" si="14"/>
        <v>808</v>
      </c>
      <c r="AE16" s="44">
        <f t="shared" si="14"/>
        <v>819</v>
      </c>
      <c r="AF16" s="44">
        <f t="shared" si="14"/>
        <v>830</v>
      </c>
      <c r="AG16" s="44">
        <f t="shared" si="14"/>
        <v>841</v>
      </c>
      <c r="AH16" s="44">
        <f t="shared" si="14"/>
        <v>852</v>
      </c>
      <c r="AI16" s="44">
        <f t="shared" ref="AI16:BN16" si="15">ROUND(AH16+($CW$16-$B$16)/99,0)</f>
        <v>863</v>
      </c>
      <c r="AJ16" s="44">
        <f t="shared" si="15"/>
        <v>874</v>
      </c>
      <c r="AK16" s="44">
        <f t="shared" si="15"/>
        <v>885</v>
      </c>
      <c r="AL16" s="44">
        <f t="shared" si="15"/>
        <v>896</v>
      </c>
      <c r="AM16" s="44">
        <f t="shared" si="15"/>
        <v>907</v>
      </c>
      <c r="AN16" s="44">
        <f t="shared" si="15"/>
        <v>918</v>
      </c>
      <c r="AO16" s="44">
        <f t="shared" si="15"/>
        <v>929</v>
      </c>
      <c r="AP16" s="44">
        <f t="shared" si="15"/>
        <v>940</v>
      </c>
      <c r="AQ16" s="44">
        <f t="shared" si="15"/>
        <v>951</v>
      </c>
      <c r="AR16" s="44">
        <f t="shared" si="15"/>
        <v>962</v>
      </c>
      <c r="AS16" s="44">
        <f t="shared" si="15"/>
        <v>973</v>
      </c>
      <c r="AT16" s="44">
        <f t="shared" si="15"/>
        <v>984</v>
      </c>
      <c r="AU16" s="44">
        <f t="shared" si="15"/>
        <v>995</v>
      </c>
      <c r="AV16" s="44">
        <f t="shared" si="15"/>
        <v>1006</v>
      </c>
      <c r="AW16" s="44">
        <f t="shared" si="15"/>
        <v>1017</v>
      </c>
      <c r="AX16" s="44">
        <f t="shared" si="15"/>
        <v>1028</v>
      </c>
      <c r="AY16" s="44">
        <f t="shared" si="15"/>
        <v>1039</v>
      </c>
      <c r="AZ16" s="44">
        <f t="shared" si="15"/>
        <v>1050</v>
      </c>
      <c r="BA16" s="44">
        <f t="shared" si="15"/>
        <v>1061</v>
      </c>
      <c r="BB16" s="44">
        <f t="shared" si="15"/>
        <v>1072</v>
      </c>
      <c r="BC16" s="44">
        <f t="shared" si="15"/>
        <v>1083</v>
      </c>
      <c r="BD16" s="44">
        <f t="shared" si="15"/>
        <v>1094</v>
      </c>
      <c r="BE16" s="44">
        <f t="shared" si="15"/>
        <v>1105</v>
      </c>
      <c r="BF16" s="44">
        <f t="shared" si="15"/>
        <v>1116</v>
      </c>
      <c r="BG16" s="44">
        <f t="shared" si="15"/>
        <v>1127</v>
      </c>
      <c r="BH16" s="44">
        <f t="shared" si="15"/>
        <v>1138</v>
      </c>
      <c r="BI16" s="44">
        <f t="shared" si="15"/>
        <v>1149</v>
      </c>
      <c r="BJ16" s="44">
        <f t="shared" si="15"/>
        <v>1160</v>
      </c>
      <c r="BK16" s="44">
        <f t="shared" si="15"/>
        <v>1171</v>
      </c>
      <c r="BL16" s="44">
        <f t="shared" si="15"/>
        <v>1182</v>
      </c>
      <c r="BM16" s="44">
        <f t="shared" si="15"/>
        <v>1193</v>
      </c>
      <c r="BN16" s="44">
        <f t="shared" si="15"/>
        <v>1204</v>
      </c>
      <c r="BO16" s="44">
        <f t="shared" ref="BO16:CV16" si="16">ROUND(BN16+($CW$16-$B$16)/99,0)</f>
        <v>1215</v>
      </c>
      <c r="BP16" s="44">
        <f t="shared" si="16"/>
        <v>1226</v>
      </c>
      <c r="BQ16" s="44">
        <f t="shared" si="16"/>
        <v>1237</v>
      </c>
      <c r="BR16" s="44">
        <f t="shared" si="16"/>
        <v>1248</v>
      </c>
      <c r="BS16" s="44">
        <f t="shared" si="16"/>
        <v>1259</v>
      </c>
      <c r="BT16" s="44">
        <f t="shared" si="16"/>
        <v>1270</v>
      </c>
      <c r="BU16" s="44">
        <f t="shared" si="16"/>
        <v>1281</v>
      </c>
      <c r="BV16" s="44">
        <f t="shared" si="16"/>
        <v>1292</v>
      </c>
      <c r="BW16" s="44">
        <f t="shared" si="16"/>
        <v>1303</v>
      </c>
      <c r="BX16" s="44">
        <f t="shared" si="16"/>
        <v>1314</v>
      </c>
      <c r="BY16" s="44">
        <f t="shared" si="16"/>
        <v>1325</v>
      </c>
      <c r="BZ16" s="44">
        <f t="shared" si="16"/>
        <v>1336</v>
      </c>
      <c r="CA16" s="44">
        <f t="shared" si="16"/>
        <v>1347</v>
      </c>
      <c r="CB16" s="44">
        <f t="shared" si="16"/>
        <v>1358</v>
      </c>
      <c r="CC16" s="44">
        <f t="shared" si="16"/>
        <v>1369</v>
      </c>
      <c r="CD16" s="44">
        <f t="shared" si="16"/>
        <v>1380</v>
      </c>
      <c r="CE16" s="44">
        <f t="shared" si="16"/>
        <v>1391</v>
      </c>
      <c r="CF16" s="44">
        <f t="shared" si="16"/>
        <v>1402</v>
      </c>
      <c r="CG16" s="44">
        <f t="shared" si="16"/>
        <v>1413</v>
      </c>
      <c r="CH16" s="44">
        <f t="shared" si="16"/>
        <v>1424</v>
      </c>
      <c r="CI16" s="44">
        <f t="shared" si="16"/>
        <v>1435</v>
      </c>
      <c r="CJ16" s="44">
        <f t="shared" si="16"/>
        <v>1446</v>
      </c>
      <c r="CK16" s="44">
        <f t="shared" si="16"/>
        <v>1457</v>
      </c>
      <c r="CL16" s="44">
        <f t="shared" si="16"/>
        <v>1468</v>
      </c>
      <c r="CM16" s="44">
        <f t="shared" si="16"/>
        <v>1479</v>
      </c>
      <c r="CN16" s="44">
        <f t="shared" si="16"/>
        <v>1490</v>
      </c>
      <c r="CO16" s="44">
        <f t="shared" si="16"/>
        <v>1501</v>
      </c>
      <c r="CP16" s="44">
        <f t="shared" si="16"/>
        <v>1512</v>
      </c>
      <c r="CQ16" s="44">
        <f t="shared" si="16"/>
        <v>1523</v>
      </c>
      <c r="CR16" s="44">
        <f t="shared" si="16"/>
        <v>1534</v>
      </c>
      <c r="CS16" s="44">
        <f t="shared" si="16"/>
        <v>1545</v>
      </c>
      <c r="CT16" s="44">
        <f t="shared" si="16"/>
        <v>1556</v>
      </c>
      <c r="CU16" s="44">
        <f t="shared" si="16"/>
        <v>1567</v>
      </c>
      <c r="CV16" s="44">
        <f t="shared" si="16"/>
        <v>1578</v>
      </c>
      <c r="CW16" s="117">
        <v>1600</v>
      </c>
    </row>
    <row r="17" spans="1:101" s="78" customFormat="1">
      <c r="A17" s="75" t="s">
        <v>44</v>
      </c>
      <c r="B17" s="76">
        <f t="shared" ref="B17:BM17" si="17">B16/B18/60</f>
        <v>8.3334166675000081E-5</v>
      </c>
      <c r="C17" s="77">
        <f t="shared" si="17"/>
        <v>8.516751834185008E-5</v>
      </c>
      <c r="D17" s="77">
        <f t="shared" si="17"/>
        <v>8.7000870008700093E-5</v>
      </c>
      <c r="E17" s="77">
        <f t="shared" si="17"/>
        <v>8.8834221675550092E-5</v>
      </c>
      <c r="F17" s="77">
        <f t="shared" si="17"/>
        <v>9.0667573342400091E-5</v>
      </c>
      <c r="G17" s="77">
        <f t="shared" si="17"/>
        <v>9.250092500925009E-5</v>
      </c>
      <c r="H17" s="77">
        <f t="shared" si="17"/>
        <v>9.4334276676100103E-5</v>
      </c>
      <c r="I17" s="77">
        <f t="shared" si="17"/>
        <v>9.6167628342950088E-5</v>
      </c>
      <c r="J17" s="77">
        <f t="shared" si="17"/>
        <v>9.8000980009800101E-5</v>
      </c>
      <c r="K17" s="77">
        <f t="shared" si="17"/>
        <v>9.98343316766501E-5</v>
      </c>
      <c r="L17" s="77">
        <f t="shared" si="17"/>
        <v>1.016676833435001E-4</v>
      </c>
      <c r="M17" s="77">
        <f t="shared" si="17"/>
        <v>1.035010350103501E-4</v>
      </c>
      <c r="N17" s="77">
        <f t="shared" si="17"/>
        <v>1.0533438667720011E-4</v>
      </c>
      <c r="O17" s="77">
        <f t="shared" si="17"/>
        <v>1.0716773834405011E-4</v>
      </c>
      <c r="P17" s="77">
        <f t="shared" si="17"/>
        <v>1.0900109001090011E-4</v>
      </c>
      <c r="Q17" s="77">
        <f t="shared" si="17"/>
        <v>1.1083444167775011E-4</v>
      </c>
      <c r="R17" s="77">
        <f t="shared" si="17"/>
        <v>1.1266779334460012E-4</v>
      </c>
      <c r="S17" s="77">
        <f t="shared" si="17"/>
        <v>1.1450114501145011E-4</v>
      </c>
      <c r="T17" s="77">
        <f t="shared" si="17"/>
        <v>1.1633449667830012E-4</v>
      </c>
      <c r="U17" s="77">
        <f t="shared" si="17"/>
        <v>1.1816784834515012E-4</v>
      </c>
      <c r="V17" s="77">
        <f t="shared" si="17"/>
        <v>1.2000120001200012E-4</v>
      </c>
      <c r="W17" s="77">
        <f t="shared" si="17"/>
        <v>1.2183455167885012E-4</v>
      </c>
      <c r="X17" s="77">
        <f t="shared" si="17"/>
        <v>1.2366790334570013E-4</v>
      </c>
      <c r="Y17" s="77">
        <f t="shared" si="17"/>
        <v>1.2550125501255012E-4</v>
      </c>
      <c r="Z17" s="77">
        <f t="shared" si="17"/>
        <v>1.2733460667940013E-4</v>
      </c>
      <c r="AA17" s="77">
        <f t="shared" si="17"/>
        <v>1.2916795834625011E-4</v>
      </c>
      <c r="AB17" s="77">
        <f t="shared" si="17"/>
        <v>1.3100131001310013E-4</v>
      </c>
      <c r="AC17" s="77">
        <f t="shared" si="17"/>
        <v>1.3283466167995014E-4</v>
      </c>
      <c r="AD17" s="77">
        <f t="shared" si="17"/>
        <v>1.3466801334680015E-4</v>
      </c>
      <c r="AE17" s="77">
        <f t="shared" si="17"/>
        <v>1.3650136501365014E-4</v>
      </c>
      <c r="AF17" s="77">
        <f t="shared" si="17"/>
        <v>1.3833471668050012E-4</v>
      </c>
      <c r="AG17" s="77">
        <f t="shared" si="17"/>
        <v>1.4016806834735016E-4</v>
      </c>
      <c r="AH17" s="77">
        <f t="shared" si="17"/>
        <v>1.4200142001420015E-4</v>
      </c>
      <c r="AI17" s="77">
        <f t="shared" si="17"/>
        <v>1.4383477168105013E-4</v>
      </c>
      <c r="AJ17" s="77">
        <f t="shared" si="17"/>
        <v>1.4566812334790015E-4</v>
      </c>
      <c r="AK17" s="77">
        <f t="shared" si="17"/>
        <v>1.4750147501475016E-4</v>
      </c>
      <c r="AL17" s="77">
        <f t="shared" si="17"/>
        <v>1.4933482668160014E-4</v>
      </c>
      <c r="AM17" s="77">
        <f t="shared" si="17"/>
        <v>1.5116817834845016E-4</v>
      </c>
      <c r="AN17" s="77">
        <f t="shared" si="17"/>
        <v>1.5300153001530014E-4</v>
      </c>
      <c r="AO17" s="77">
        <f t="shared" si="17"/>
        <v>1.5483488168215016E-4</v>
      </c>
      <c r="AP17" s="77">
        <f t="shared" si="17"/>
        <v>1.5666823334900017E-4</v>
      </c>
      <c r="AQ17" s="77">
        <f t="shared" si="17"/>
        <v>1.5850158501585015E-4</v>
      </c>
      <c r="AR17" s="77">
        <f t="shared" si="17"/>
        <v>1.6033493668270014E-4</v>
      </c>
      <c r="AS17" s="77">
        <f t="shared" si="17"/>
        <v>1.6216828834955018E-4</v>
      </c>
      <c r="AT17" s="77">
        <f t="shared" si="17"/>
        <v>1.6400164001640017E-4</v>
      </c>
      <c r="AU17" s="77">
        <f t="shared" si="17"/>
        <v>1.6583499168325015E-4</v>
      </c>
      <c r="AV17" s="77">
        <f t="shared" si="17"/>
        <v>1.6766834335010016E-4</v>
      </c>
      <c r="AW17" s="77">
        <f t="shared" si="17"/>
        <v>1.6950169501695018E-4</v>
      </c>
      <c r="AX17" s="77">
        <f t="shared" si="17"/>
        <v>1.7133504668380019E-4</v>
      </c>
      <c r="AY17" s="77">
        <f t="shared" si="17"/>
        <v>1.7316839835065017E-4</v>
      </c>
      <c r="AZ17" s="77">
        <f t="shared" si="17"/>
        <v>1.7500175001750016E-4</v>
      </c>
      <c r="BA17" s="77">
        <f t="shared" si="17"/>
        <v>1.768351016843502E-4</v>
      </c>
      <c r="BB17" s="77">
        <f t="shared" si="17"/>
        <v>1.7866845335120019E-4</v>
      </c>
      <c r="BC17" s="77">
        <f t="shared" si="17"/>
        <v>1.8050180501805017E-4</v>
      </c>
      <c r="BD17" s="77">
        <f t="shared" si="17"/>
        <v>1.8233515668490018E-4</v>
      </c>
      <c r="BE17" s="77">
        <f t="shared" si="17"/>
        <v>1.841685083517502E-4</v>
      </c>
      <c r="BF17" s="77">
        <f t="shared" si="17"/>
        <v>1.8600186001860018E-4</v>
      </c>
      <c r="BG17" s="77">
        <f t="shared" si="17"/>
        <v>1.8783521168545019E-4</v>
      </c>
      <c r="BH17" s="77">
        <f t="shared" si="17"/>
        <v>1.8966856335230018E-4</v>
      </c>
      <c r="BI17" s="77">
        <f t="shared" si="17"/>
        <v>1.9150191501915019E-4</v>
      </c>
      <c r="BJ17" s="77">
        <f t="shared" si="17"/>
        <v>1.9333526668600021E-4</v>
      </c>
      <c r="BK17" s="77">
        <f t="shared" si="17"/>
        <v>1.9516861835285019E-4</v>
      </c>
      <c r="BL17" s="77">
        <f t="shared" si="17"/>
        <v>1.9700197001970018E-4</v>
      </c>
      <c r="BM17" s="77">
        <f t="shared" si="17"/>
        <v>1.9883532168655022E-4</v>
      </c>
      <c r="BN17" s="77">
        <f t="shared" ref="BN17:CV17" si="18">BN16/BN18/60</f>
        <v>2.006686733534002E-4</v>
      </c>
      <c r="BO17" s="77">
        <f t="shared" si="18"/>
        <v>2.0250202502025019E-4</v>
      </c>
      <c r="BP17" s="77">
        <f t="shared" si="18"/>
        <v>2.043353766871002E-4</v>
      </c>
      <c r="BQ17" s="77">
        <f t="shared" si="18"/>
        <v>2.0616872835395021E-4</v>
      </c>
      <c r="BR17" s="77">
        <f t="shared" si="18"/>
        <v>2.0800208002080023E-4</v>
      </c>
      <c r="BS17" s="77">
        <f t="shared" si="18"/>
        <v>2.0983543168765021E-4</v>
      </c>
      <c r="BT17" s="77">
        <f t="shared" si="18"/>
        <v>2.116687833545002E-4</v>
      </c>
      <c r="BU17" s="77">
        <f t="shared" si="18"/>
        <v>2.1350213502135024E-4</v>
      </c>
      <c r="BV17" s="77">
        <f t="shared" si="18"/>
        <v>2.1533548668820022E-4</v>
      </c>
      <c r="BW17" s="77">
        <f t="shared" si="18"/>
        <v>2.1716883835505021E-4</v>
      </c>
      <c r="BX17" s="77">
        <f t="shared" si="18"/>
        <v>2.1900219002190022E-4</v>
      </c>
      <c r="BY17" s="77">
        <f t="shared" si="18"/>
        <v>2.2083554168875023E-4</v>
      </c>
      <c r="BZ17" s="77">
        <f t="shared" si="18"/>
        <v>2.2266889335560022E-4</v>
      </c>
      <c r="CA17" s="77">
        <f t="shared" si="18"/>
        <v>2.2450224502245023E-4</v>
      </c>
      <c r="CB17" s="77">
        <f t="shared" si="18"/>
        <v>2.2633559668930022E-4</v>
      </c>
      <c r="CC17" s="77">
        <f t="shared" si="18"/>
        <v>2.2816894835615023E-4</v>
      </c>
      <c r="CD17" s="77">
        <f t="shared" si="18"/>
        <v>2.3000230002300024E-4</v>
      </c>
      <c r="CE17" s="77">
        <f t="shared" si="18"/>
        <v>2.3183565168985023E-4</v>
      </c>
      <c r="CF17" s="77">
        <f t="shared" si="18"/>
        <v>2.3366900335670021E-4</v>
      </c>
      <c r="CG17" s="77">
        <f t="shared" si="18"/>
        <v>2.3550235502355025E-4</v>
      </c>
      <c r="CH17" s="77">
        <f t="shared" si="18"/>
        <v>2.3733570669040024E-4</v>
      </c>
      <c r="CI17" s="77">
        <f t="shared" si="18"/>
        <v>2.3916905835725023E-4</v>
      </c>
      <c r="CJ17" s="77">
        <f t="shared" si="18"/>
        <v>2.4100241002410024E-4</v>
      </c>
      <c r="CK17" s="77">
        <f t="shared" si="18"/>
        <v>2.4283576169095025E-4</v>
      </c>
      <c r="CL17" s="77">
        <f t="shared" si="18"/>
        <v>2.4466911335780024E-4</v>
      </c>
      <c r="CM17" s="77">
        <f t="shared" si="18"/>
        <v>2.4650246502465025E-4</v>
      </c>
      <c r="CN17" s="77">
        <f t="shared" si="18"/>
        <v>2.4833581669150026E-4</v>
      </c>
      <c r="CO17" s="77">
        <f t="shared" si="18"/>
        <v>2.5016916835835027E-4</v>
      </c>
      <c r="CP17" s="77">
        <f t="shared" si="18"/>
        <v>2.5200252002520023E-4</v>
      </c>
      <c r="CQ17" s="77">
        <f t="shared" si="18"/>
        <v>2.5383587169205025E-4</v>
      </c>
      <c r="CR17" s="77">
        <f t="shared" si="18"/>
        <v>2.5566922335890026E-4</v>
      </c>
      <c r="CS17" s="77">
        <f t="shared" si="18"/>
        <v>2.5750257502575027E-4</v>
      </c>
      <c r="CT17" s="77">
        <f t="shared" si="18"/>
        <v>2.5933592669260028E-4</v>
      </c>
      <c r="CU17" s="77">
        <f t="shared" si="18"/>
        <v>2.611692783594503E-4</v>
      </c>
      <c r="CV17" s="77">
        <f t="shared" si="18"/>
        <v>2.6300263002630025E-4</v>
      </c>
      <c r="CW17" s="77">
        <f>CW16/CW18/60</f>
        <v>2.6666933336000023E-4</v>
      </c>
    </row>
    <row r="18" spans="1:101" s="82" customFormat="1" ht="15.75" thickBot="1">
      <c r="A18" s="79" t="s">
        <v>45</v>
      </c>
      <c r="B18" s="80">
        <v>99999</v>
      </c>
      <c r="C18" s="81">
        <v>99999</v>
      </c>
      <c r="D18" s="81">
        <v>99999</v>
      </c>
      <c r="E18" s="81">
        <v>99999</v>
      </c>
      <c r="F18" s="81">
        <v>99999</v>
      </c>
      <c r="G18" s="81">
        <v>99999</v>
      </c>
      <c r="H18" s="81">
        <v>99999</v>
      </c>
      <c r="I18" s="81">
        <v>99999</v>
      </c>
      <c r="J18" s="81">
        <v>99999</v>
      </c>
      <c r="K18" s="81">
        <v>99999</v>
      </c>
      <c r="L18" s="81">
        <v>99999</v>
      </c>
      <c r="M18" s="81">
        <v>99999</v>
      </c>
      <c r="N18" s="81">
        <v>99999</v>
      </c>
      <c r="O18" s="81">
        <v>99999</v>
      </c>
      <c r="P18" s="81">
        <v>99999</v>
      </c>
      <c r="Q18" s="81">
        <v>99999</v>
      </c>
      <c r="R18" s="81">
        <v>99999</v>
      </c>
      <c r="S18" s="81">
        <v>99999</v>
      </c>
      <c r="T18" s="81">
        <v>99999</v>
      </c>
      <c r="U18" s="81">
        <v>99999</v>
      </c>
      <c r="V18" s="81">
        <v>99999</v>
      </c>
      <c r="W18" s="81">
        <v>99999</v>
      </c>
      <c r="X18" s="81">
        <v>99999</v>
      </c>
      <c r="Y18" s="81">
        <v>99999</v>
      </c>
      <c r="Z18" s="81">
        <v>99999</v>
      </c>
      <c r="AA18" s="81">
        <v>99999</v>
      </c>
      <c r="AB18" s="81">
        <v>99999</v>
      </c>
      <c r="AC18" s="81">
        <v>99999</v>
      </c>
      <c r="AD18" s="81">
        <v>99999</v>
      </c>
      <c r="AE18" s="81">
        <v>99999</v>
      </c>
      <c r="AF18" s="81">
        <v>99999</v>
      </c>
      <c r="AG18" s="81">
        <v>99999</v>
      </c>
      <c r="AH18" s="81">
        <v>99999</v>
      </c>
      <c r="AI18" s="81">
        <v>99999</v>
      </c>
      <c r="AJ18" s="81">
        <v>99999</v>
      </c>
      <c r="AK18" s="81">
        <v>99999</v>
      </c>
      <c r="AL18" s="81">
        <v>99999</v>
      </c>
      <c r="AM18" s="81">
        <v>99999</v>
      </c>
      <c r="AN18" s="81">
        <v>99999</v>
      </c>
      <c r="AO18" s="81">
        <v>99999</v>
      </c>
      <c r="AP18" s="81">
        <v>99999</v>
      </c>
      <c r="AQ18" s="81">
        <v>99999</v>
      </c>
      <c r="AR18" s="81">
        <v>99999</v>
      </c>
      <c r="AS18" s="81">
        <v>99999</v>
      </c>
      <c r="AT18" s="81">
        <v>99999</v>
      </c>
      <c r="AU18" s="81">
        <v>99999</v>
      </c>
      <c r="AV18" s="81">
        <v>99999</v>
      </c>
      <c r="AW18" s="81">
        <v>99999</v>
      </c>
      <c r="AX18" s="81">
        <v>99999</v>
      </c>
      <c r="AY18" s="81">
        <v>99999</v>
      </c>
      <c r="AZ18" s="81">
        <v>99999</v>
      </c>
      <c r="BA18" s="81">
        <v>99999</v>
      </c>
      <c r="BB18" s="81">
        <v>99999</v>
      </c>
      <c r="BC18" s="81">
        <v>99999</v>
      </c>
      <c r="BD18" s="81">
        <v>99999</v>
      </c>
      <c r="BE18" s="81">
        <v>99999</v>
      </c>
      <c r="BF18" s="81">
        <v>99999</v>
      </c>
      <c r="BG18" s="81">
        <v>99999</v>
      </c>
      <c r="BH18" s="81">
        <v>99999</v>
      </c>
      <c r="BI18" s="81">
        <v>99999</v>
      </c>
      <c r="BJ18" s="81">
        <v>99999</v>
      </c>
      <c r="BK18" s="81">
        <v>99999</v>
      </c>
      <c r="BL18" s="81">
        <v>99999</v>
      </c>
      <c r="BM18" s="81">
        <v>99999</v>
      </c>
      <c r="BN18" s="81">
        <v>99999</v>
      </c>
      <c r="BO18" s="81">
        <v>99999</v>
      </c>
      <c r="BP18" s="81">
        <v>99999</v>
      </c>
      <c r="BQ18" s="81">
        <v>99999</v>
      </c>
      <c r="BR18" s="81">
        <v>99999</v>
      </c>
      <c r="BS18" s="81">
        <v>99999</v>
      </c>
      <c r="BT18" s="81">
        <v>99999</v>
      </c>
      <c r="BU18" s="81">
        <v>99999</v>
      </c>
      <c r="BV18" s="81">
        <v>99999</v>
      </c>
      <c r="BW18" s="81">
        <v>99999</v>
      </c>
      <c r="BX18" s="81">
        <v>99999</v>
      </c>
      <c r="BY18" s="81">
        <v>99999</v>
      </c>
      <c r="BZ18" s="81">
        <v>99999</v>
      </c>
      <c r="CA18" s="81">
        <v>99999</v>
      </c>
      <c r="CB18" s="81">
        <v>99999</v>
      </c>
      <c r="CC18" s="81">
        <v>99999</v>
      </c>
      <c r="CD18" s="81">
        <v>99999</v>
      </c>
      <c r="CE18" s="81">
        <v>99999</v>
      </c>
      <c r="CF18" s="81">
        <v>99999</v>
      </c>
      <c r="CG18" s="81">
        <v>99999</v>
      </c>
      <c r="CH18" s="81">
        <v>99999</v>
      </c>
      <c r="CI18" s="81">
        <v>99999</v>
      </c>
      <c r="CJ18" s="81">
        <v>99999</v>
      </c>
      <c r="CK18" s="81">
        <v>99999</v>
      </c>
      <c r="CL18" s="81">
        <v>99999</v>
      </c>
      <c r="CM18" s="81">
        <v>99999</v>
      </c>
      <c r="CN18" s="81">
        <v>99999</v>
      </c>
      <c r="CO18" s="81">
        <v>99999</v>
      </c>
      <c r="CP18" s="81">
        <v>99999</v>
      </c>
      <c r="CQ18" s="81">
        <v>99999</v>
      </c>
      <c r="CR18" s="81">
        <v>99999</v>
      </c>
      <c r="CS18" s="81">
        <v>99999</v>
      </c>
      <c r="CT18" s="81">
        <v>99999</v>
      </c>
      <c r="CU18" s="81">
        <v>99999</v>
      </c>
      <c r="CV18" s="81">
        <v>99999</v>
      </c>
      <c r="CW18" s="81">
        <v>99999</v>
      </c>
    </row>
    <row r="19" spans="1:101" s="48" customFormat="1">
      <c r="A19" s="108" t="s">
        <v>25</v>
      </c>
      <c r="B19" s="102">
        <v>150</v>
      </c>
      <c r="C19" s="30">
        <f>ROUND($B$19+($CW$19-$B$19)/99*(C10-1),0)</f>
        <v>152</v>
      </c>
      <c r="D19" s="30">
        <f t="shared" ref="D19:AH19" si="19">ROUND($B$19+($CW$19-$B$19)/99*(D10-1),0)</f>
        <v>154</v>
      </c>
      <c r="E19" s="30">
        <f t="shared" si="19"/>
        <v>155</v>
      </c>
      <c r="F19" s="30">
        <f t="shared" si="19"/>
        <v>157</v>
      </c>
      <c r="G19" s="30">
        <f t="shared" si="19"/>
        <v>159</v>
      </c>
      <c r="H19" s="30">
        <f t="shared" si="19"/>
        <v>161</v>
      </c>
      <c r="I19" s="30">
        <f t="shared" si="19"/>
        <v>162</v>
      </c>
      <c r="J19" s="30">
        <f t="shared" si="19"/>
        <v>164</v>
      </c>
      <c r="K19" s="30">
        <f t="shared" si="19"/>
        <v>166</v>
      </c>
      <c r="L19" s="30">
        <f t="shared" si="19"/>
        <v>168</v>
      </c>
      <c r="M19" s="30">
        <f t="shared" si="19"/>
        <v>169</v>
      </c>
      <c r="N19" s="30">
        <f t="shared" si="19"/>
        <v>171</v>
      </c>
      <c r="O19" s="30">
        <f t="shared" si="19"/>
        <v>173</v>
      </c>
      <c r="P19" s="30">
        <f t="shared" si="19"/>
        <v>175</v>
      </c>
      <c r="Q19" s="30">
        <f t="shared" si="19"/>
        <v>177</v>
      </c>
      <c r="R19" s="30">
        <f t="shared" si="19"/>
        <v>178</v>
      </c>
      <c r="S19" s="30">
        <f t="shared" si="19"/>
        <v>180</v>
      </c>
      <c r="T19" s="30">
        <f t="shared" si="19"/>
        <v>182</v>
      </c>
      <c r="U19" s="30">
        <f t="shared" si="19"/>
        <v>184</v>
      </c>
      <c r="V19" s="30">
        <f t="shared" si="19"/>
        <v>185</v>
      </c>
      <c r="W19" s="30">
        <f t="shared" si="19"/>
        <v>187</v>
      </c>
      <c r="X19" s="30">
        <f t="shared" si="19"/>
        <v>189</v>
      </c>
      <c r="Y19" s="30">
        <f t="shared" si="19"/>
        <v>191</v>
      </c>
      <c r="Z19" s="30">
        <f t="shared" si="19"/>
        <v>192</v>
      </c>
      <c r="AA19" s="30">
        <f t="shared" si="19"/>
        <v>194</v>
      </c>
      <c r="AB19" s="30">
        <f t="shared" si="19"/>
        <v>196</v>
      </c>
      <c r="AC19" s="30">
        <f t="shared" si="19"/>
        <v>198</v>
      </c>
      <c r="AD19" s="30">
        <f t="shared" si="19"/>
        <v>199</v>
      </c>
      <c r="AE19" s="30">
        <f t="shared" si="19"/>
        <v>201</v>
      </c>
      <c r="AF19" s="30">
        <f t="shared" si="19"/>
        <v>203</v>
      </c>
      <c r="AG19" s="30">
        <f t="shared" si="19"/>
        <v>205</v>
      </c>
      <c r="AH19" s="30">
        <f t="shared" si="19"/>
        <v>207</v>
      </c>
      <c r="AI19" s="30">
        <f t="shared" ref="AI19:BN19" si="20">ROUND($B$19+($CW$19-$B$19)/99*(AI10-1),0)</f>
        <v>208</v>
      </c>
      <c r="AJ19" s="30">
        <f t="shared" si="20"/>
        <v>210</v>
      </c>
      <c r="AK19" s="30">
        <f t="shared" si="20"/>
        <v>212</v>
      </c>
      <c r="AL19" s="30">
        <f t="shared" si="20"/>
        <v>214</v>
      </c>
      <c r="AM19" s="30">
        <f t="shared" si="20"/>
        <v>215</v>
      </c>
      <c r="AN19" s="30">
        <f t="shared" si="20"/>
        <v>217</v>
      </c>
      <c r="AO19" s="30">
        <f t="shared" si="20"/>
        <v>219</v>
      </c>
      <c r="AP19" s="30">
        <f t="shared" si="20"/>
        <v>221</v>
      </c>
      <c r="AQ19" s="30">
        <f t="shared" si="20"/>
        <v>222</v>
      </c>
      <c r="AR19" s="30">
        <f t="shared" si="20"/>
        <v>224</v>
      </c>
      <c r="AS19" s="30">
        <f t="shared" si="20"/>
        <v>226</v>
      </c>
      <c r="AT19" s="30">
        <f t="shared" si="20"/>
        <v>228</v>
      </c>
      <c r="AU19" s="30">
        <f t="shared" si="20"/>
        <v>230</v>
      </c>
      <c r="AV19" s="30">
        <f t="shared" si="20"/>
        <v>231</v>
      </c>
      <c r="AW19" s="30">
        <f t="shared" si="20"/>
        <v>233</v>
      </c>
      <c r="AX19" s="30">
        <f t="shared" si="20"/>
        <v>235</v>
      </c>
      <c r="AY19" s="30">
        <f t="shared" si="20"/>
        <v>237</v>
      </c>
      <c r="AZ19" s="30">
        <f t="shared" si="20"/>
        <v>238</v>
      </c>
      <c r="BA19" s="30">
        <f t="shared" si="20"/>
        <v>240</v>
      </c>
      <c r="BB19" s="30">
        <f t="shared" si="20"/>
        <v>242</v>
      </c>
      <c r="BC19" s="30">
        <f t="shared" si="20"/>
        <v>244</v>
      </c>
      <c r="BD19" s="30">
        <f t="shared" si="20"/>
        <v>245</v>
      </c>
      <c r="BE19" s="30">
        <f t="shared" si="20"/>
        <v>247</v>
      </c>
      <c r="BF19" s="30">
        <f t="shared" si="20"/>
        <v>249</v>
      </c>
      <c r="BG19" s="30">
        <f t="shared" si="20"/>
        <v>251</v>
      </c>
      <c r="BH19" s="30">
        <f t="shared" si="20"/>
        <v>253</v>
      </c>
      <c r="BI19" s="30">
        <f t="shared" si="20"/>
        <v>254</v>
      </c>
      <c r="BJ19" s="30">
        <f t="shared" si="20"/>
        <v>256</v>
      </c>
      <c r="BK19" s="30">
        <f t="shared" si="20"/>
        <v>258</v>
      </c>
      <c r="BL19" s="30">
        <f t="shared" si="20"/>
        <v>260</v>
      </c>
      <c r="BM19" s="30">
        <f t="shared" si="20"/>
        <v>261</v>
      </c>
      <c r="BN19" s="30">
        <f t="shared" si="20"/>
        <v>263</v>
      </c>
      <c r="BO19" s="30">
        <f t="shared" ref="BO19:CV19" si="21">ROUND($B$19+($CW$19-$B$19)/99*(BO10-1),0)</f>
        <v>265</v>
      </c>
      <c r="BP19" s="30">
        <f t="shared" si="21"/>
        <v>267</v>
      </c>
      <c r="BQ19" s="30">
        <f t="shared" si="21"/>
        <v>268</v>
      </c>
      <c r="BR19" s="30">
        <f t="shared" si="21"/>
        <v>270</v>
      </c>
      <c r="BS19" s="30">
        <f t="shared" si="21"/>
        <v>272</v>
      </c>
      <c r="BT19" s="30">
        <f t="shared" si="21"/>
        <v>274</v>
      </c>
      <c r="BU19" s="30">
        <f t="shared" si="21"/>
        <v>276</v>
      </c>
      <c r="BV19" s="30">
        <f t="shared" si="21"/>
        <v>277</v>
      </c>
      <c r="BW19" s="30">
        <f t="shared" si="21"/>
        <v>279</v>
      </c>
      <c r="BX19" s="30">
        <f t="shared" si="21"/>
        <v>281</v>
      </c>
      <c r="BY19" s="30">
        <f t="shared" si="21"/>
        <v>283</v>
      </c>
      <c r="BZ19" s="30">
        <f t="shared" si="21"/>
        <v>284</v>
      </c>
      <c r="CA19" s="30">
        <f t="shared" si="21"/>
        <v>286</v>
      </c>
      <c r="CB19" s="30">
        <f t="shared" si="21"/>
        <v>288</v>
      </c>
      <c r="CC19" s="30">
        <f t="shared" si="21"/>
        <v>290</v>
      </c>
      <c r="CD19" s="30">
        <f t="shared" si="21"/>
        <v>291</v>
      </c>
      <c r="CE19" s="30">
        <f t="shared" si="21"/>
        <v>293</v>
      </c>
      <c r="CF19" s="30">
        <f t="shared" si="21"/>
        <v>295</v>
      </c>
      <c r="CG19" s="30">
        <f t="shared" si="21"/>
        <v>297</v>
      </c>
      <c r="CH19" s="30">
        <f t="shared" si="21"/>
        <v>298</v>
      </c>
      <c r="CI19" s="30">
        <f t="shared" si="21"/>
        <v>300</v>
      </c>
      <c r="CJ19" s="30">
        <f t="shared" si="21"/>
        <v>302</v>
      </c>
      <c r="CK19" s="30">
        <f t="shared" si="21"/>
        <v>304</v>
      </c>
      <c r="CL19" s="30">
        <f t="shared" si="21"/>
        <v>306</v>
      </c>
      <c r="CM19" s="30">
        <f t="shared" si="21"/>
        <v>307</v>
      </c>
      <c r="CN19" s="30">
        <f t="shared" si="21"/>
        <v>309</v>
      </c>
      <c r="CO19" s="30">
        <f t="shared" si="21"/>
        <v>311</v>
      </c>
      <c r="CP19" s="30">
        <f t="shared" si="21"/>
        <v>313</v>
      </c>
      <c r="CQ19" s="30">
        <f t="shared" si="21"/>
        <v>314</v>
      </c>
      <c r="CR19" s="30">
        <f t="shared" si="21"/>
        <v>316</v>
      </c>
      <c r="CS19" s="30">
        <f t="shared" si="21"/>
        <v>318</v>
      </c>
      <c r="CT19" s="30">
        <f t="shared" si="21"/>
        <v>320</v>
      </c>
      <c r="CU19" s="30">
        <f t="shared" si="21"/>
        <v>321</v>
      </c>
      <c r="CV19" s="30">
        <f t="shared" si="21"/>
        <v>323</v>
      </c>
      <c r="CW19" s="118">
        <v>325</v>
      </c>
    </row>
    <row r="20" spans="1:101" s="48" customFormat="1">
      <c r="A20" s="108" t="s">
        <v>51</v>
      </c>
      <c r="B20" s="100" t="s">
        <v>49</v>
      </c>
      <c r="C20" s="57" t="str">
        <f>B20</f>
        <v>normal</v>
      </c>
      <c r="D20" s="57" t="str">
        <f t="shared" ref="D20:BO20" si="22">C20</f>
        <v>normal</v>
      </c>
      <c r="E20" s="57" t="str">
        <f t="shared" si="22"/>
        <v>normal</v>
      </c>
      <c r="F20" s="57" t="str">
        <f t="shared" si="22"/>
        <v>normal</v>
      </c>
      <c r="G20" s="57" t="str">
        <f t="shared" si="22"/>
        <v>normal</v>
      </c>
      <c r="H20" s="57" t="str">
        <f t="shared" si="22"/>
        <v>normal</v>
      </c>
      <c r="I20" s="57" t="str">
        <f t="shared" si="22"/>
        <v>normal</v>
      </c>
      <c r="J20" s="57" t="str">
        <f t="shared" si="22"/>
        <v>normal</v>
      </c>
      <c r="K20" s="57" t="str">
        <f t="shared" si="22"/>
        <v>normal</v>
      </c>
      <c r="L20" s="57" t="str">
        <f t="shared" si="22"/>
        <v>normal</v>
      </c>
      <c r="M20" s="57" t="str">
        <f t="shared" si="22"/>
        <v>normal</v>
      </c>
      <c r="N20" s="57" t="str">
        <f t="shared" si="22"/>
        <v>normal</v>
      </c>
      <c r="O20" s="57" t="str">
        <f t="shared" si="22"/>
        <v>normal</v>
      </c>
      <c r="P20" s="57" t="str">
        <f t="shared" si="22"/>
        <v>normal</v>
      </c>
      <c r="Q20" s="57" t="str">
        <f t="shared" si="22"/>
        <v>normal</v>
      </c>
      <c r="R20" s="57" t="str">
        <f t="shared" si="22"/>
        <v>normal</v>
      </c>
      <c r="S20" s="57" t="str">
        <f t="shared" si="22"/>
        <v>normal</v>
      </c>
      <c r="T20" s="57" t="str">
        <f t="shared" si="22"/>
        <v>normal</v>
      </c>
      <c r="U20" s="57" t="str">
        <f t="shared" si="22"/>
        <v>normal</v>
      </c>
      <c r="V20" s="57" t="str">
        <f t="shared" si="22"/>
        <v>normal</v>
      </c>
      <c r="W20" s="57" t="str">
        <f t="shared" si="22"/>
        <v>normal</v>
      </c>
      <c r="X20" s="57" t="str">
        <f t="shared" si="22"/>
        <v>normal</v>
      </c>
      <c r="Y20" s="57" t="str">
        <f t="shared" si="22"/>
        <v>normal</v>
      </c>
      <c r="Z20" s="57" t="str">
        <f t="shared" si="22"/>
        <v>normal</v>
      </c>
      <c r="AA20" s="57" t="str">
        <f t="shared" si="22"/>
        <v>normal</v>
      </c>
      <c r="AB20" s="57" t="str">
        <f t="shared" si="22"/>
        <v>normal</v>
      </c>
      <c r="AC20" s="57" t="str">
        <f t="shared" si="22"/>
        <v>normal</v>
      </c>
      <c r="AD20" s="57" t="str">
        <f t="shared" si="22"/>
        <v>normal</v>
      </c>
      <c r="AE20" s="57" t="str">
        <f t="shared" si="22"/>
        <v>normal</v>
      </c>
      <c r="AF20" s="57" t="str">
        <f t="shared" si="22"/>
        <v>normal</v>
      </c>
      <c r="AG20" s="57" t="str">
        <f t="shared" si="22"/>
        <v>normal</v>
      </c>
      <c r="AH20" s="57" t="str">
        <f t="shared" si="22"/>
        <v>normal</v>
      </c>
      <c r="AI20" s="57" t="str">
        <f t="shared" si="22"/>
        <v>normal</v>
      </c>
      <c r="AJ20" s="57" t="str">
        <f t="shared" si="22"/>
        <v>normal</v>
      </c>
      <c r="AK20" s="57" t="str">
        <f t="shared" si="22"/>
        <v>normal</v>
      </c>
      <c r="AL20" s="57" t="str">
        <f t="shared" si="22"/>
        <v>normal</v>
      </c>
      <c r="AM20" s="57" t="str">
        <f t="shared" si="22"/>
        <v>normal</v>
      </c>
      <c r="AN20" s="57" t="str">
        <f t="shared" si="22"/>
        <v>normal</v>
      </c>
      <c r="AO20" s="57" t="str">
        <f t="shared" si="22"/>
        <v>normal</v>
      </c>
      <c r="AP20" s="57" t="str">
        <f t="shared" si="22"/>
        <v>normal</v>
      </c>
      <c r="AQ20" s="57" t="str">
        <f t="shared" si="22"/>
        <v>normal</v>
      </c>
      <c r="AR20" s="57" t="str">
        <f t="shared" si="22"/>
        <v>normal</v>
      </c>
      <c r="AS20" s="57" t="str">
        <f t="shared" si="22"/>
        <v>normal</v>
      </c>
      <c r="AT20" s="57" t="str">
        <f t="shared" si="22"/>
        <v>normal</v>
      </c>
      <c r="AU20" s="57" t="str">
        <f t="shared" si="22"/>
        <v>normal</v>
      </c>
      <c r="AV20" s="57" t="str">
        <f t="shared" si="22"/>
        <v>normal</v>
      </c>
      <c r="AW20" s="57" t="str">
        <f t="shared" si="22"/>
        <v>normal</v>
      </c>
      <c r="AX20" s="57" t="str">
        <f t="shared" si="22"/>
        <v>normal</v>
      </c>
      <c r="AY20" s="57" t="str">
        <f t="shared" si="22"/>
        <v>normal</v>
      </c>
      <c r="AZ20" s="57" t="str">
        <f t="shared" si="22"/>
        <v>normal</v>
      </c>
      <c r="BA20" s="57" t="str">
        <f t="shared" si="22"/>
        <v>normal</v>
      </c>
      <c r="BB20" s="57" t="str">
        <f t="shared" si="22"/>
        <v>normal</v>
      </c>
      <c r="BC20" s="57" t="str">
        <f t="shared" si="22"/>
        <v>normal</v>
      </c>
      <c r="BD20" s="57" t="str">
        <f t="shared" si="22"/>
        <v>normal</v>
      </c>
      <c r="BE20" s="57" t="str">
        <f t="shared" si="22"/>
        <v>normal</v>
      </c>
      <c r="BF20" s="57" t="str">
        <f t="shared" si="22"/>
        <v>normal</v>
      </c>
      <c r="BG20" s="57" t="str">
        <f t="shared" si="22"/>
        <v>normal</v>
      </c>
      <c r="BH20" s="57" t="str">
        <f t="shared" si="22"/>
        <v>normal</v>
      </c>
      <c r="BI20" s="57" t="str">
        <f t="shared" si="22"/>
        <v>normal</v>
      </c>
      <c r="BJ20" s="57" t="str">
        <f t="shared" si="22"/>
        <v>normal</v>
      </c>
      <c r="BK20" s="57" t="str">
        <f t="shared" si="22"/>
        <v>normal</v>
      </c>
      <c r="BL20" s="57" t="str">
        <f t="shared" si="22"/>
        <v>normal</v>
      </c>
      <c r="BM20" s="57" t="str">
        <f t="shared" si="22"/>
        <v>normal</v>
      </c>
      <c r="BN20" s="57" t="str">
        <f t="shared" si="22"/>
        <v>normal</v>
      </c>
      <c r="BO20" s="57" t="str">
        <f t="shared" si="22"/>
        <v>normal</v>
      </c>
      <c r="BP20" s="57" t="str">
        <f t="shared" ref="BP20:CW20" si="23">BO20</f>
        <v>normal</v>
      </c>
      <c r="BQ20" s="57" t="str">
        <f t="shared" si="23"/>
        <v>normal</v>
      </c>
      <c r="BR20" s="57" t="str">
        <f t="shared" si="23"/>
        <v>normal</v>
      </c>
      <c r="BS20" s="57" t="str">
        <f t="shared" si="23"/>
        <v>normal</v>
      </c>
      <c r="BT20" s="57" t="str">
        <f t="shared" si="23"/>
        <v>normal</v>
      </c>
      <c r="BU20" s="57" t="str">
        <f t="shared" si="23"/>
        <v>normal</v>
      </c>
      <c r="BV20" s="57" t="str">
        <f t="shared" si="23"/>
        <v>normal</v>
      </c>
      <c r="BW20" s="57" t="str">
        <f t="shared" si="23"/>
        <v>normal</v>
      </c>
      <c r="BX20" s="57" t="str">
        <f t="shared" si="23"/>
        <v>normal</v>
      </c>
      <c r="BY20" s="57" t="str">
        <f t="shared" si="23"/>
        <v>normal</v>
      </c>
      <c r="BZ20" s="57" t="str">
        <f t="shared" si="23"/>
        <v>normal</v>
      </c>
      <c r="CA20" s="57" t="str">
        <f t="shared" si="23"/>
        <v>normal</v>
      </c>
      <c r="CB20" s="57" t="str">
        <f t="shared" si="23"/>
        <v>normal</v>
      </c>
      <c r="CC20" s="57" t="str">
        <f t="shared" si="23"/>
        <v>normal</v>
      </c>
      <c r="CD20" s="57" t="str">
        <f t="shared" si="23"/>
        <v>normal</v>
      </c>
      <c r="CE20" s="57" t="str">
        <f t="shared" si="23"/>
        <v>normal</v>
      </c>
      <c r="CF20" s="57" t="str">
        <f t="shared" si="23"/>
        <v>normal</v>
      </c>
      <c r="CG20" s="57" t="str">
        <f t="shared" si="23"/>
        <v>normal</v>
      </c>
      <c r="CH20" s="57" t="str">
        <f t="shared" si="23"/>
        <v>normal</v>
      </c>
      <c r="CI20" s="57" t="str">
        <f t="shared" si="23"/>
        <v>normal</v>
      </c>
      <c r="CJ20" s="57" t="str">
        <f t="shared" si="23"/>
        <v>normal</v>
      </c>
      <c r="CK20" s="57" t="str">
        <f t="shared" si="23"/>
        <v>normal</v>
      </c>
      <c r="CL20" s="57" t="str">
        <f t="shared" si="23"/>
        <v>normal</v>
      </c>
      <c r="CM20" s="57" t="str">
        <f t="shared" si="23"/>
        <v>normal</v>
      </c>
      <c r="CN20" s="57" t="str">
        <f t="shared" si="23"/>
        <v>normal</v>
      </c>
      <c r="CO20" s="57" t="str">
        <f t="shared" si="23"/>
        <v>normal</v>
      </c>
      <c r="CP20" s="57" t="str">
        <f t="shared" si="23"/>
        <v>normal</v>
      </c>
      <c r="CQ20" s="57" t="str">
        <f t="shared" si="23"/>
        <v>normal</v>
      </c>
      <c r="CR20" s="57" t="str">
        <f t="shared" si="23"/>
        <v>normal</v>
      </c>
      <c r="CS20" s="57" t="str">
        <f t="shared" si="23"/>
        <v>normal</v>
      </c>
      <c r="CT20" s="57" t="str">
        <f t="shared" si="23"/>
        <v>normal</v>
      </c>
      <c r="CU20" s="57" t="str">
        <f t="shared" si="23"/>
        <v>normal</v>
      </c>
      <c r="CV20" s="57" t="str">
        <f t="shared" si="23"/>
        <v>normal</v>
      </c>
      <c r="CW20" s="119" t="str">
        <f t="shared" si="23"/>
        <v>normal</v>
      </c>
    </row>
    <row r="21" spans="1:101" s="49" customFormat="1">
      <c r="A21" s="4" t="s">
        <v>26</v>
      </c>
      <c r="B21" s="97">
        <v>1.3</v>
      </c>
      <c r="C21" s="54">
        <f>B21</f>
        <v>1.3</v>
      </c>
      <c r="D21" s="54">
        <f t="shared" ref="D21:AI21" si="24">C21</f>
        <v>1.3</v>
      </c>
      <c r="E21" s="54">
        <f t="shared" si="24"/>
        <v>1.3</v>
      </c>
      <c r="F21" s="54">
        <f t="shared" si="24"/>
        <v>1.3</v>
      </c>
      <c r="G21" s="54">
        <f t="shared" si="24"/>
        <v>1.3</v>
      </c>
      <c r="H21" s="54">
        <f t="shared" si="24"/>
        <v>1.3</v>
      </c>
      <c r="I21" s="54">
        <f t="shared" si="24"/>
        <v>1.3</v>
      </c>
      <c r="J21" s="54">
        <f t="shared" si="24"/>
        <v>1.3</v>
      </c>
      <c r="K21" s="54">
        <f t="shared" si="24"/>
        <v>1.3</v>
      </c>
      <c r="L21" s="54">
        <f t="shared" si="24"/>
        <v>1.3</v>
      </c>
      <c r="M21" s="54">
        <f t="shared" si="24"/>
        <v>1.3</v>
      </c>
      <c r="N21" s="54">
        <f t="shared" si="24"/>
        <v>1.3</v>
      </c>
      <c r="O21" s="54">
        <f t="shared" si="24"/>
        <v>1.3</v>
      </c>
      <c r="P21" s="54">
        <f t="shared" si="24"/>
        <v>1.3</v>
      </c>
      <c r="Q21" s="54">
        <f t="shared" si="24"/>
        <v>1.3</v>
      </c>
      <c r="R21" s="54">
        <f t="shared" si="24"/>
        <v>1.3</v>
      </c>
      <c r="S21" s="54">
        <f t="shared" si="24"/>
        <v>1.3</v>
      </c>
      <c r="T21" s="54">
        <f t="shared" si="24"/>
        <v>1.3</v>
      </c>
      <c r="U21" s="54">
        <f t="shared" si="24"/>
        <v>1.3</v>
      </c>
      <c r="V21" s="54">
        <f t="shared" si="24"/>
        <v>1.3</v>
      </c>
      <c r="W21" s="54">
        <f t="shared" si="24"/>
        <v>1.3</v>
      </c>
      <c r="X21" s="54">
        <f t="shared" si="24"/>
        <v>1.3</v>
      </c>
      <c r="Y21" s="54">
        <f t="shared" si="24"/>
        <v>1.3</v>
      </c>
      <c r="Z21" s="54">
        <f t="shared" si="24"/>
        <v>1.3</v>
      </c>
      <c r="AA21" s="54">
        <f t="shared" si="24"/>
        <v>1.3</v>
      </c>
      <c r="AB21" s="54">
        <f t="shared" si="24"/>
        <v>1.3</v>
      </c>
      <c r="AC21" s="54">
        <f t="shared" si="24"/>
        <v>1.3</v>
      </c>
      <c r="AD21" s="54">
        <f t="shared" si="24"/>
        <v>1.3</v>
      </c>
      <c r="AE21" s="54">
        <f t="shared" si="24"/>
        <v>1.3</v>
      </c>
      <c r="AF21" s="54">
        <f t="shared" si="24"/>
        <v>1.3</v>
      </c>
      <c r="AG21" s="54">
        <f t="shared" si="24"/>
        <v>1.3</v>
      </c>
      <c r="AH21" s="54">
        <f t="shared" si="24"/>
        <v>1.3</v>
      </c>
      <c r="AI21" s="54">
        <f t="shared" si="24"/>
        <v>1.3</v>
      </c>
      <c r="AJ21" s="54">
        <f t="shared" ref="AJ21:BO21" si="25">AI21</f>
        <v>1.3</v>
      </c>
      <c r="AK21" s="54">
        <f t="shared" si="25"/>
        <v>1.3</v>
      </c>
      <c r="AL21" s="54">
        <f t="shared" si="25"/>
        <v>1.3</v>
      </c>
      <c r="AM21" s="54">
        <f t="shared" si="25"/>
        <v>1.3</v>
      </c>
      <c r="AN21" s="54">
        <f t="shared" si="25"/>
        <v>1.3</v>
      </c>
      <c r="AO21" s="54">
        <f t="shared" si="25"/>
        <v>1.3</v>
      </c>
      <c r="AP21" s="54">
        <f t="shared" si="25"/>
        <v>1.3</v>
      </c>
      <c r="AQ21" s="54">
        <f t="shared" si="25"/>
        <v>1.3</v>
      </c>
      <c r="AR21" s="54">
        <f t="shared" si="25"/>
        <v>1.3</v>
      </c>
      <c r="AS21" s="54">
        <f t="shared" si="25"/>
        <v>1.3</v>
      </c>
      <c r="AT21" s="54">
        <f t="shared" si="25"/>
        <v>1.3</v>
      </c>
      <c r="AU21" s="54">
        <f t="shared" si="25"/>
        <v>1.3</v>
      </c>
      <c r="AV21" s="54">
        <f t="shared" si="25"/>
        <v>1.3</v>
      </c>
      <c r="AW21" s="54">
        <f t="shared" si="25"/>
        <v>1.3</v>
      </c>
      <c r="AX21" s="54">
        <f t="shared" si="25"/>
        <v>1.3</v>
      </c>
      <c r="AY21" s="54">
        <f t="shared" si="25"/>
        <v>1.3</v>
      </c>
      <c r="AZ21" s="54">
        <f t="shared" si="25"/>
        <v>1.3</v>
      </c>
      <c r="BA21" s="54">
        <f t="shared" si="25"/>
        <v>1.3</v>
      </c>
      <c r="BB21" s="54">
        <f t="shared" si="25"/>
        <v>1.3</v>
      </c>
      <c r="BC21" s="54">
        <f t="shared" si="25"/>
        <v>1.3</v>
      </c>
      <c r="BD21" s="54">
        <f t="shared" si="25"/>
        <v>1.3</v>
      </c>
      <c r="BE21" s="54">
        <f t="shared" si="25"/>
        <v>1.3</v>
      </c>
      <c r="BF21" s="54">
        <f t="shared" si="25"/>
        <v>1.3</v>
      </c>
      <c r="BG21" s="54">
        <f t="shared" si="25"/>
        <v>1.3</v>
      </c>
      <c r="BH21" s="54">
        <f t="shared" si="25"/>
        <v>1.3</v>
      </c>
      <c r="BI21" s="54">
        <f t="shared" si="25"/>
        <v>1.3</v>
      </c>
      <c r="BJ21" s="54">
        <f t="shared" si="25"/>
        <v>1.3</v>
      </c>
      <c r="BK21" s="54">
        <f t="shared" si="25"/>
        <v>1.3</v>
      </c>
      <c r="BL21" s="54">
        <f t="shared" si="25"/>
        <v>1.3</v>
      </c>
      <c r="BM21" s="54">
        <f t="shared" si="25"/>
        <v>1.3</v>
      </c>
      <c r="BN21" s="54">
        <f t="shared" si="25"/>
        <v>1.3</v>
      </c>
      <c r="BO21" s="54">
        <f t="shared" si="25"/>
        <v>1.3</v>
      </c>
      <c r="BP21" s="54">
        <f t="shared" ref="BP21:CW21" si="26">BO21</f>
        <v>1.3</v>
      </c>
      <c r="BQ21" s="54">
        <f t="shared" si="26"/>
        <v>1.3</v>
      </c>
      <c r="BR21" s="54">
        <f t="shared" si="26"/>
        <v>1.3</v>
      </c>
      <c r="BS21" s="54">
        <f t="shared" si="26"/>
        <v>1.3</v>
      </c>
      <c r="BT21" s="54">
        <f t="shared" si="26"/>
        <v>1.3</v>
      </c>
      <c r="BU21" s="54">
        <f t="shared" si="26"/>
        <v>1.3</v>
      </c>
      <c r="BV21" s="54">
        <f t="shared" si="26"/>
        <v>1.3</v>
      </c>
      <c r="BW21" s="54">
        <f t="shared" si="26"/>
        <v>1.3</v>
      </c>
      <c r="BX21" s="54">
        <f t="shared" si="26"/>
        <v>1.3</v>
      </c>
      <c r="BY21" s="54">
        <f t="shared" si="26"/>
        <v>1.3</v>
      </c>
      <c r="BZ21" s="54">
        <f t="shared" si="26"/>
        <v>1.3</v>
      </c>
      <c r="CA21" s="54">
        <f t="shared" si="26"/>
        <v>1.3</v>
      </c>
      <c r="CB21" s="54">
        <f t="shared" si="26"/>
        <v>1.3</v>
      </c>
      <c r="CC21" s="54">
        <f t="shared" si="26"/>
        <v>1.3</v>
      </c>
      <c r="CD21" s="54">
        <f t="shared" si="26"/>
        <v>1.3</v>
      </c>
      <c r="CE21" s="54">
        <f t="shared" si="26"/>
        <v>1.3</v>
      </c>
      <c r="CF21" s="54">
        <f t="shared" si="26"/>
        <v>1.3</v>
      </c>
      <c r="CG21" s="54">
        <f t="shared" si="26"/>
        <v>1.3</v>
      </c>
      <c r="CH21" s="54">
        <f t="shared" si="26"/>
        <v>1.3</v>
      </c>
      <c r="CI21" s="54">
        <f t="shared" si="26"/>
        <v>1.3</v>
      </c>
      <c r="CJ21" s="54">
        <f t="shared" si="26"/>
        <v>1.3</v>
      </c>
      <c r="CK21" s="54">
        <f t="shared" si="26"/>
        <v>1.3</v>
      </c>
      <c r="CL21" s="54">
        <f t="shared" si="26"/>
        <v>1.3</v>
      </c>
      <c r="CM21" s="54">
        <f t="shared" si="26"/>
        <v>1.3</v>
      </c>
      <c r="CN21" s="54">
        <f t="shared" si="26"/>
        <v>1.3</v>
      </c>
      <c r="CO21" s="54">
        <f t="shared" si="26"/>
        <v>1.3</v>
      </c>
      <c r="CP21" s="54">
        <f t="shared" si="26"/>
        <v>1.3</v>
      </c>
      <c r="CQ21" s="54">
        <f t="shared" si="26"/>
        <v>1.3</v>
      </c>
      <c r="CR21" s="54">
        <f t="shared" si="26"/>
        <v>1.3</v>
      </c>
      <c r="CS21" s="54">
        <f t="shared" si="26"/>
        <v>1.3</v>
      </c>
      <c r="CT21" s="54">
        <f t="shared" si="26"/>
        <v>1.3</v>
      </c>
      <c r="CU21" s="54">
        <f t="shared" si="26"/>
        <v>1.3</v>
      </c>
      <c r="CV21" s="54">
        <f t="shared" si="26"/>
        <v>1.3</v>
      </c>
      <c r="CW21" s="120">
        <f t="shared" si="26"/>
        <v>1.3</v>
      </c>
    </row>
    <row r="22" spans="1:101" s="50" customFormat="1" ht="15.75" thickBot="1">
      <c r="A22" s="106" t="s">
        <v>43</v>
      </c>
      <c r="B22" s="101">
        <f>B19/B21</f>
        <v>115.38461538461539</v>
      </c>
      <c r="C22" s="31">
        <f t="shared" ref="C22:BM22" si="27">C19/C21</f>
        <v>116.92307692307692</v>
      </c>
      <c r="D22" s="31">
        <f t="shared" si="27"/>
        <v>118.46153846153845</v>
      </c>
      <c r="E22" s="31">
        <f t="shared" si="27"/>
        <v>119.23076923076923</v>
      </c>
      <c r="F22" s="31">
        <f t="shared" si="27"/>
        <v>120.76923076923076</v>
      </c>
      <c r="G22" s="31">
        <f t="shared" si="27"/>
        <v>122.30769230769231</v>
      </c>
      <c r="H22" s="31">
        <f t="shared" si="27"/>
        <v>123.84615384615384</v>
      </c>
      <c r="I22" s="31">
        <f t="shared" si="27"/>
        <v>124.61538461538461</v>
      </c>
      <c r="J22" s="31">
        <f t="shared" si="27"/>
        <v>126.15384615384615</v>
      </c>
      <c r="K22" s="31">
        <f t="shared" si="27"/>
        <v>127.69230769230769</v>
      </c>
      <c r="L22" s="31">
        <f t="shared" si="27"/>
        <v>129.23076923076923</v>
      </c>
      <c r="M22" s="31">
        <f t="shared" si="27"/>
        <v>130</v>
      </c>
      <c r="N22" s="31">
        <f t="shared" si="27"/>
        <v>131.53846153846155</v>
      </c>
      <c r="O22" s="31">
        <f t="shared" si="27"/>
        <v>133.07692307692307</v>
      </c>
      <c r="P22" s="31">
        <f t="shared" si="27"/>
        <v>134.61538461538461</v>
      </c>
      <c r="Q22" s="31">
        <f t="shared" si="27"/>
        <v>136.15384615384616</v>
      </c>
      <c r="R22" s="31">
        <f t="shared" si="27"/>
        <v>136.92307692307691</v>
      </c>
      <c r="S22" s="31">
        <f t="shared" si="27"/>
        <v>138.46153846153845</v>
      </c>
      <c r="T22" s="31">
        <f t="shared" si="27"/>
        <v>140</v>
      </c>
      <c r="U22" s="31">
        <f t="shared" si="27"/>
        <v>141.53846153846155</v>
      </c>
      <c r="V22" s="31">
        <f t="shared" si="27"/>
        <v>142.30769230769229</v>
      </c>
      <c r="W22" s="31">
        <f t="shared" si="27"/>
        <v>143.84615384615384</v>
      </c>
      <c r="X22" s="31">
        <f t="shared" si="27"/>
        <v>145.38461538461539</v>
      </c>
      <c r="Y22" s="31">
        <f t="shared" si="27"/>
        <v>146.92307692307691</v>
      </c>
      <c r="Z22" s="31">
        <f t="shared" si="27"/>
        <v>147.69230769230768</v>
      </c>
      <c r="AA22" s="31">
        <f t="shared" si="27"/>
        <v>149.23076923076923</v>
      </c>
      <c r="AB22" s="31">
        <f t="shared" si="27"/>
        <v>150.76923076923077</v>
      </c>
      <c r="AC22" s="31">
        <f t="shared" si="27"/>
        <v>152.30769230769229</v>
      </c>
      <c r="AD22" s="31">
        <f t="shared" si="27"/>
        <v>153.07692307692307</v>
      </c>
      <c r="AE22" s="31">
        <f t="shared" si="27"/>
        <v>154.61538461538461</v>
      </c>
      <c r="AF22" s="31">
        <f t="shared" si="27"/>
        <v>156.15384615384616</v>
      </c>
      <c r="AG22" s="31">
        <f t="shared" si="27"/>
        <v>157.69230769230768</v>
      </c>
      <c r="AH22" s="31">
        <f t="shared" si="27"/>
        <v>159.23076923076923</v>
      </c>
      <c r="AI22" s="31">
        <f t="shared" si="27"/>
        <v>160</v>
      </c>
      <c r="AJ22" s="31">
        <f t="shared" si="27"/>
        <v>161.53846153846152</v>
      </c>
      <c r="AK22" s="31">
        <f t="shared" si="27"/>
        <v>163.07692307692307</v>
      </c>
      <c r="AL22" s="31">
        <f t="shared" si="27"/>
        <v>164.61538461538461</v>
      </c>
      <c r="AM22" s="31">
        <f t="shared" si="27"/>
        <v>165.38461538461539</v>
      </c>
      <c r="AN22" s="31">
        <f t="shared" si="27"/>
        <v>166.92307692307691</v>
      </c>
      <c r="AO22" s="31">
        <f t="shared" si="27"/>
        <v>168.46153846153845</v>
      </c>
      <c r="AP22" s="31">
        <f t="shared" si="27"/>
        <v>170</v>
      </c>
      <c r="AQ22" s="31">
        <f t="shared" si="27"/>
        <v>170.76923076923077</v>
      </c>
      <c r="AR22" s="31">
        <f t="shared" si="27"/>
        <v>172.30769230769229</v>
      </c>
      <c r="AS22" s="31">
        <f t="shared" si="27"/>
        <v>173.84615384615384</v>
      </c>
      <c r="AT22" s="31">
        <f t="shared" si="27"/>
        <v>175.38461538461539</v>
      </c>
      <c r="AU22" s="31">
        <f t="shared" si="27"/>
        <v>176.92307692307691</v>
      </c>
      <c r="AV22" s="31">
        <f t="shared" si="27"/>
        <v>177.69230769230768</v>
      </c>
      <c r="AW22" s="31">
        <f t="shared" si="27"/>
        <v>179.23076923076923</v>
      </c>
      <c r="AX22" s="31">
        <f t="shared" si="27"/>
        <v>180.76923076923077</v>
      </c>
      <c r="AY22" s="31">
        <f t="shared" si="27"/>
        <v>182.30769230769229</v>
      </c>
      <c r="AZ22" s="31">
        <f t="shared" si="27"/>
        <v>183.07692307692307</v>
      </c>
      <c r="BA22" s="31">
        <f t="shared" si="27"/>
        <v>184.61538461538461</v>
      </c>
      <c r="BB22" s="31">
        <f t="shared" si="27"/>
        <v>186.15384615384616</v>
      </c>
      <c r="BC22" s="31">
        <f t="shared" si="27"/>
        <v>187.69230769230768</v>
      </c>
      <c r="BD22" s="31">
        <f t="shared" si="27"/>
        <v>188.46153846153845</v>
      </c>
      <c r="BE22" s="31">
        <f t="shared" si="27"/>
        <v>190</v>
      </c>
      <c r="BF22" s="31">
        <f t="shared" si="27"/>
        <v>191.53846153846152</v>
      </c>
      <c r="BG22" s="31">
        <f t="shared" si="27"/>
        <v>193.07692307692307</v>
      </c>
      <c r="BH22" s="31">
        <f t="shared" si="27"/>
        <v>194.61538461538461</v>
      </c>
      <c r="BI22" s="31">
        <f t="shared" si="27"/>
        <v>195.38461538461539</v>
      </c>
      <c r="BJ22" s="31">
        <f t="shared" si="27"/>
        <v>196.92307692307691</v>
      </c>
      <c r="BK22" s="31">
        <f t="shared" si="27"/>
        <v>198.46153846153845</v>
      </c>
      <c r="BL22" s="31">
        <f t="shared" si="27"/>
        <v>200</v>
      </c>
      <c r="BM22" s="31">
        <f t="shared" si="27"/>
        <v>200.76923076923077</v>
      </c>
      <c r="BN22" s="31">
        <f t="shared" ref="BN22:CV22" si="28">BN19/BN21</f>
        <v>202.30769230769229</v>
      </c>
      <c r="BO22" s="31">
        <f t="shared" si="28"/>
        <v>203.84615384615384</v>
      </c>
      <c r="BP22" s="31">
        <f t="shared" si="28"/>
        <v>205.38461538461539</v>
      </c>
      <c r="BQ22" s="31">
        <f t="shared" si="28"/>
        <v>206.15384615384616</v>
      </c>
      <c r="BR22" s="31">
        <f t="shared" si="28"/>
        <v>207.69230769230768</v>
      </c>
      <c r="BS22" s="31">
        <f t="shared" si="28"/>
        <v>209.23076923076923</v>
      </c>
      <c r="BT22" s="31">
        <f t="shared" si="28"/>
        <v>210.76923076923077</v>
      </c>
      <c r="BU22" s="31">
        <f t="shared" si="28"/>
        <v>212.30769230769229</v>
      </c>
      <c r="BV22" s="31">
        <f t="shared" si="28"/>
        <v>213.07692307692307</v>
      </c>
      <c r="BW22" s="31">
        <f t="shared" si="28"/>
        <v>214.61538461538461</v>
      </c>
      <c r="BX22" s="31">
        <f t="shared" si="28"/>
        <v>216.15384615384616</v>
      </c>
      <c r="BY22" s="31">
        <f t="shared" si="28"/>
        <v>217.69230769230768</v>
      </c>
      <c r="BZ22" s="31">
        <f t="shared" si="28"/>
        <v>218.46153846153845</v>
      </c>
      <c r="CA22" s="31">
        <f t="shared" si="28"/>
        <v>220</v>
      </c>
      <c r="CB22" s="31">
        <f t="shared" si="28"/>
        <v>221.53846153846152</v>
      </c>
      <c r="CC22" s="31">
        <f t="shared" si="28"/>
        <v>223.07692307692307</v>
      </c>
      <c r="CD22" s="31">
        <f t="shared" si="28"/>
        <v>223.84615384615384</v>
      </c>
      <c r="CE22" s="31">
        <f t="shared" si="28"/>
        <v>225.38461538461539</v>
      </c>
      <c r="CF22" s="31">
        <f t="shared" si="28"/>
        <v>226.92307692307691</v>
      </c>
      <c r="CG22" s="31">
        <f t="shared" si="28"/>
        <v>228.46153846153845</v>
      </c>
      <c r="CH22" s="31">
        <f t="shared" si="28"/>
        <v>229.23076923076923</v>
      </c>
      <c r="CI22" s="31">
        <f t="shared" si="28"/>
        <v>230.76923076923077</v>
      </c>
      <c r="CJ22" s="31">
        <f t="shared" si="28"/>
        <v>232.30769230769229</v>
      </c>
      <c r="CK22" s="31">
        <f t="shared" si="28"/>
        <v>233.84615384615384</v>
      </c>
      <c r="CL22" s="31">
        <f t="shared" si="28"/>
        <v>235.38461538461539</v>
      </c>
      <c r="CM22" s="31">
        <f t="shared" si="28"/>
        <v>236.15384615384613</v>
      </c>
      <c r="CN22" s="31">
        <f t="shared" si="28"/>
        <v>237.69230769230768</v>
      </c>
      <c r="CO22" s="31">
        <f t="shared" si="28"/>
        <v>239.23076923076923</v>
      </c>
      <c r="CP22" s="31">
        <f t="shared" si="28"/>
        <v>240.76923076923077</v>
      </c>
      <c r="CQ22" s="31">
        <f t="shared" si="28"/>
        <v>241.53846153846152</v>
      </c>
      <c r="CR22" s="31">
        <f t="shared" si="28"/>
        <v>243.07692307692307</v>
      </c>
      <c r="CS22" s="31">
        <f t="shared" si="28"/>
        <v>244.61538461538461</v>
      </c>
      <c r="CT22" s="31">
        <f t="shared" si="28"/>
        <v>246.15384615384613</v>
      </c>
      <c r="CU22" s="31">
        <f t="shared" si="28"/>
        <v>246.92307692307691</v>
      </c>
      <c r="CV22" s="31">
        <f t="shared" si="28"/>
        <v>248.46153846153845</v>
      </c>
      <c r="CW22" s="101">
        <f>CW19/CW21</f>
        <v>250</v>
      </c>
    </row>
    <row r="23" spans="1:101" s="47" customFormat="1">
      <c r="A23" s="3" t="s">
        <v>29</v>
      </c>
      <c r="B23" s="99">
        <v>25</v>
      </c>
      <c r="C23" s="46">
        <f>ROUND($B$23+($CW$23-$B$23)/99*(C10-1),0)</f>
        <v>26</v>
      </c>
      <c r="D23" s="46">
        <f t="shared" ref="D23:BO23" si="29">ROUND($B$23+($CW$23-$B$23)/99*(D10-1),0)</f>
        <v>27</v>
      </c>
      <c r="E23" s="46">
        <f t="shared" si="29"/>
        <v>28</v>
      </c>
      <c r="F23" s="46">
        <f t="shared" si="29"/>
        <v>29</v>
      </c>
      <c r="G23" s="46">
        <f t="shared" si="29"/>
        <v>30</v>
      </c>
      <c r="H23" s="46">
        <f t="shared" si="29"/>
        <v>31</v>
      </c>
      <c r="I23" s="46">
        <f t="shared" si="29"/>
        <v>32</v>
      </c>
      <c r="J23" s="46">
        <f t="shared" si="29"/>
        <v>33</v>
      </c>
      <c r="K23" s="46">
        <f t="shared" si="29"/>
        <v>34</v>
      </c>
      <c r="L23" s="46">
        <f t="shared" si="29"/>
        <v>35</v>
      </c>
      <c r="M23" s="46">
        <f t="shared" si="29"/>
        <v>36</v>
      </c>
      <c r="N23" s="46">
        <f t="shared" si="29"/>
        <v>37</v>
      </c>
      <c r="O23" s="46">
        <f t="shared" si="29"/>
        <v>38</v>
      </c>
      <c r="P23" s="46">
        <f t="shared" si="29"/>
        <v>39</v>
      </c>
      <c r="Q23" s="46">
        <f t="shared" si="29"/>
        <v>40</v>
      </c>
      <c r="R23" s="46">
        <f t="shared" si="29"/>
        <v>41</v>
      </c>
      <c r="S23" s="46">
        <f t="shared" si="29"/>
        <v>42</v>
      </c>
      <c r="T23" s="46">
        <f t="shared" si="29"/>
        <v>43</v>
      </c>
      <c r="U23" s="46">
        <f t="shared" si="29"/>
        <v>44</v>
      </c>
      <c r="V23" s="46">
        <f t="shared" si="29"/>
        <v>45</v>
      </c>
      <c r="W23" s="46">
        <f t="shared" si="29"/>
        <v>46</v>
      </c>
      <c r="X23" s="46">
        <f t="shared" si="29"/>
        <v>47</v>
      </c>
      <c r="Y23" s="46">
        <f t="shared" si="29"/>
        <v>48</v>
      </c>
      <c r="Z23" s="46">
        <f t="shared" si="29"/>
        <v>49</v>
      </c>
      <c r="AA23" s="46">
        <f t="shared" si="29"/>
        <v>50</v>
      </c>
      <c r="AB23" s="46">
        <f t="shared" si="29"/>
        <v>51</v>
      </c>
      <c r="AC23" s="46">
        <f t="shared" si="29"/>
        <v>52</v>
      </c>
      <c r="AD23" s="46">
        <f t="shared" si="29"/>
        <v>53</v>
      </c>
      <c r="AE23" s="46">
        <f t="shared" si="29"/>
        <v>54</v>
      </c>
      <c r="AF23" s="46">
        <f t="shared" si="29"/>
        <v>55</v>
      </c>
      <c r="AG23" s="46">
        <f t="shared" si="29"/>
        <v>56</v>
      </c>
      <c r="AH23" s="46">
        <f t="shared" si="29"/>
        <v>57</v>
      </c>
      <c r="AI23" s="46">
        <f t="shared" si="29"/>
        <v>58</v>
      </c>
      <c r="AJ23" s="46">
        <f t="shared" si="29"/>
        <v>59</v>
      </c>
      <c r="AK23" s="46">
        <f t="shared" si="29"/>
        <v>60</v>
      </c>
      <c r="AL23" s="46">
        <f t="shared" si="29"/>
        <v>61</v>
      </c>
      <c r="AM23" s="46">
        <f t="shared" si="29"/>
        <v>62</v>
      </c>
      <c r="AN23" s="46">
        <f t="shared" si="29"/>
        <v>63</v>
      </c>
      <c r="AO23" s="46">
        <f t="shared" si="29"/>
        <v>64</v>
      </c>
      <c r="AP23" s="46">
        <f t="shared" si="29"/>
        <v>65</v>
      </c>
      <c r="AQ23" s="46">
        <f t="shared" si="29"/>
        <v>66</v>
      </c>
      <c r="AR23" s="46">
        <f t="shared" si="29"/>
        <v>67</v>
      </c>
      <c r="AS23" s="46">
        <f t="shared" si="29"/>
        <v>68</v>
      </c>
      <c r="AT23" s="46">
        <f t="shared" si="29"/>
        <v>69</v>
      </c>
      <c r="AU23" s="46">
        <f t="shared" si="29"/>
        <v>70</v>
      </c>
      <c r="AV23" s="46">
        <f t="shared" si="29"/>
        <v>71</v>
      </c>
      <c r="AW23" s="46">
        <f t="shared" si="29"/>
        <v>72</v>
      </c>
      <c r="AX23" s="46">
        <f t="shared" si="29"/>
        <v>73</v>
      </c>
      <c r="AY23" s="46">
        <f t="shared" si="29"/>
        <v>74</v>
      </c>
      <c r="AZ23" s="46">
        <f t="shared" si="29"/>
        <v>76</v>
      </c>
      <c r="BA23" s="46">
        <f t="shared" si="29"/>
        <v>77</v>
      </c>
      <c r="BB23" s="46">
        <f t="shared" si="29"/>
        <v>78</v>
      </c>
      <c r="BC23" s="46">
        <f t="shared" si="29"/>
        <v>79</v>
      </c>
      <c r="BD23" s="46">
        <f t="shared" si="29"/>
        <v>80</v>
      </c>
      <c r="BE23" s="46">
        <f t="shared" si="29"/>
        <v>81</v>
      </c>
      <c r="BF23" s="46">
        <f t="shared" si="29"/>
        <v>82</v>
      </c>
      <c r="BG23" s="46">
        <f t="shared" si="29"/>
        <v>83</v>
      </c>
      <c r="BH23" s="46">
        <f t="shared" si="29"/>
        <v>84</v>
      </c>
      <c r="BI23" s="46">
        <f t="shared" si="29"/>
        <v>85</v>
      </c>
      <c r="BJ23" s="46">
        <f t="shared" si="29"/>
        <v>86</v>
      </c>
      <c r="BK23" s="46">
        <f t="shared" si="29"/>
        <v>87</v>
      </c>
      <c r="BL23" s="46">
        <f t="shared" si="29"/>
        <v>88</v>
      </c>
      <c r="BM23" s="46">
        <f t="shared" si="29"/>
        <v>89</v>
      </c>
      <c r="BN23" s="46">
        <f t="shared" si="29"/>
        <v>90</v>
      </c>
      <c r="BO23" s="46">
        <f t="shared" si="29"/>
        <v>91</v>
      </c>
      <c r="BP23" s="46">
        <f t="shared" ref="BP23:CV23" si="30">ROUND($B$23+($CW$23-$B$23)/99*(BP10-1),0)</f>
        <v>92</v>
      </c>
      <c r="BQ23" s="46">
        <f t="shared" si="30"/>
        <v>93</v>
      </c>
      <c r="BR23" s="46">
        <f t="shared" si="30"/>
        <v>94</v>
      </c>
      <c r="BS23" s="46">
        <f t="shared" si="30"/>
        <v>95</v>
      </c>
      <c r="BT23" s="46">
        <f t="shared" si="30"/>
        <v>96</v>
      </c>
      <c r="BU23" s="46">
        <f t="shared" si="30"/>
        <v>97</v>
      </c>
      <c r="BV23" s="46">
        <f t="shared" si="30"/>
        <v>98</v>
      </c>
      <c r="BW23" s="46">
        <f t="shared" si="30"/>
        <v>99</v>
      </c>
      <c r="BX23" s="46">
        <f t="shared" si="30"/>
        <v>100</v>
      </c>
      <c r="BY23" s="46">
        <f t="shared" si="30"/>
        <v>101</v>
      </c>
      <c r="BZ23" s="46">
        <f t="shared" si="30"/>
        <v>102</v>
      </c>
      <c r="CA23" s="46">
        <f t="shared" si="30"/>
        <v>103</v>
      </c>
      <c r="CB23" s="46">
        <f t="shared" si="30"/>
        <v>104</v>
      </c>
      <c r="CC23" s="46">
        <f t="shared" si="30"/>
        <v>105</v>
      </c>
      <c r="CD23" s="46">
        <f t="shared" si="30"/>
        <v>106</v>
      </c>
      <c r="CE23" s="46">
        <f t="shared" si="30"/>
        <v>107</v>
      </c>
      <c r="CF23" s="46">
        <f t="shared" si="30"/>
        <v>108</v>
      </c>
      <c r="CG23" s="46">
        <f t="shared" si="30"/>
        <v>109</v>
      </c>
      <c r="CH23" s="46">
        <f t="shared" si="30"/>
        <v>110</v>
      </c>
      <c r="CI23" s="46">
        <f t="shared" si="30"/>
        <v>111</v>
      </c>
      <c r="CJ23" s="46">
        <f t="shared" si="30"/>
        <v>112</v>
      </c>
      <c r="CK23" s="46">
        <f t="shared" si="30"/>
        <v>113</v>
      </c>
      <c r="CL23" s="46">
        <f t="shared" si="30"/>
        <v>114</v>
      </c>
      <c r="CM23" s="46">
        <f t="shared" si="30"/>
        <v>115</v>
      </c>
      <c r="CN23" s="46">
        <f t="shared" si="30"/>
        <v>116</v>
      </c>
      <c r="CO23" s="46">
        <f t="shared" si="30"/>
        <v>117</v>
      </c>
      <c r="CP23" s="46">
        <f t="shared" si="30"/>
        <v>118</v>
      </c>
      <c r="CQ23" s="46">
        <f t="shared" si="30"/>
        <v>119</v>
      </c>
      <c r="CR23" s="46">
        <f t="shared" si="30"/>
        <v>120</v>
      </c>
      <c r="CS23" s="46">
        <f t="shared" si="30"/>
        <v>121</v>
      </c>
      <c r="CT23" s="46">
        <f t="shared" si="30"/>
        <v>122</v>
      </c>
      <c r="CU23" s="46">
        <f t="shared" si="30"/>
        <v>123</v>
      </c>
      <c r="CV23" s="46">
        <f t="shared" si="30"/>
        <v>124</v>
      </c>
      <c r="CW23" s="114">
        <v>125</v>
      </c>
    </row>
    <row r="24" spans="1:101" s="49" customFormat="1">
      <c r="A24" s="71" t="s">
        <v>50</v>
      </c>
      <c r="B24" s="100" t="s">
        <v>48</v>
      </c>
      <c r="C24" s="57" t="str">
        <f t="shared" ref="C24:AH24" si="31">B24</f>
        <v>heavy</v>
      </c>
      <c r="D24" s="57" t="str">
        <f t="shared" si="31"/>
        <v>heavy</v>
      </c>
      <c r="E24" s="57" t="str">
        <f t="shared" si="31"/>
        <v>heavy</v>
      </c>
      <c r="F24" s="57" t="str">
        <f t="shared" si="31"/>
        <v>heavy</v>
      </c>
      <c r="G24" s="57" t="str">
        <f t="shared" si="31"/>
        <v>heavy</v>
      </c>
      <c r="H24" s="57" t="str">
        <f t="shared" si="31"/>
        <v>heavy</v>
      </c>
      <c r="I24" s="57" t="str">
        <f t="shared" si="31"/>
        <v>heavy</v>
      </c>
      <c r="J24" s="57" t="str">
        <f t="shared" si="31"/>
        <v>heavy</v>
      </c>
      <c r="K24" s="57" t="str">
        <f t="shared" si="31"/>
        <v>heavy</v>
      </c>
      <c r="L24" s="57" t="str">
        <f t="shared" si="31"/>
        <v>heavy</v>
      </c>
      <c r="M24" s="57" t="str">
        <f t="shared" si="31"/>
        <v>heavy</v>
      </c>
      <c r="N24" s="57" t="str">
        <f t="shared" si="31"/>
        <v>heavy</v>
      </c>
      <c r="O24" s="57" t="str">
        <f t="shared" si="31"/>
        <v>heavy</v>
      </c>
      <c r="P24" s="57" t="str">
        <f t="shared" si="31"/>
        <v>heavy</v>
      </c>
      <c r="Q24" s="57" t="str">
        <f t="shared" si="31"/>
        <v>heavy</v>
      </c>
      <c r="R24" s="57" t="str">
        <f t="shared" si="31"/>
        <v>heavy</v>
      </c>
      <c r="S24" s="57" t="str">
        <f t="shared" si="31"/>
        <v>heavy</v>
      </c>
      <c r="T24" s="57" t="str">
        <f t="shared" si="31"/>
        <v>heavy</v>
      </c>
      <c r="U24" s="57" t="str">
        <f t="shared" si="31"/>
        <v>heavy</v>
      </c>
      <c r="V24" s="57" t="str">
        <f t="shared" si="31"/>
        <v>heavy</v>
      </c>
      <c r="W24" s="57" t="str">
        <f t="shared" si="31"/>
        <v>heavy</v>
      </c>
      <c r="X24" s="57" t="str">
        <f t="shared" si="31"/>
        <v>heavy</v>
      </c>
      <c r="Y24" s="57" t="str">
        <f t="shared" si="31"/>
        <v>heavy</v>
      </c>
      <c r="Z24" s="57" t="str">
        <f t="shared" si="31"/>
        <v>heavy</v>
      </c>
      <c r="AA24" s="57" t="str">
        <f t="shared" si="31"/>
        <v>heavy</v>
      </c>
      <c r="AB24" s="57" t="str">
        <f t="shared" si="31"/>
        <v>heavy</v>
      </c>
      <c r="AC24" s="57" t="str">
        <f t="shared" si="31"/>
        <v>heavy</v>
      </c>
      <c r="AD24" s="57" t="str">
        <f t="shared" si="31"/>
        <v>heavy</v>
      </c>
      <c r="AE24" s="57" t="str">
        <f t="shared" si="31"/>
        <v>heavy</v>
      </c>
      <c r="AF24" s="57" t="str">
        <f t="shared" si="31"/>
        <v>heavy</v>
      </c>
      <c r="AG24" s="57" t="str">
        <f t="shared" si="31"/>
        <v>heavy</v>
      </c>
      <c r="AH24" s="57" t="str">
        <f t="shared" si="31"/>
        <v>heavy</v>
      </c>
      <c r="AI24" s="57" t="str">
        <f t="shared" ref="AI24:BH24" si="32">AH24</f>
        <v>heavy</v>
      </c>
      <c r="AJ24" s="57" t="str">
        <f t="shared" si="32"/>
        <v>heavy</v>
      </c>
      <c r="AK24" s="57" t="str">
        <f t="shared" si="32"/>
        <v>heavy</v>
      </c>
      <c r="AL24" s="57" t="str">
        <f t="shared" si="32"/>
        <v>heavy</v>
      </c>
      <c r="AM24" s="57" t="str">
        <f t="shared" si="32"/>
        <v>heavy</v>
      </c>
      <c r="AN24" s="57" t="str">
        <f t="shared" si="32"/>
        <v>heavy</v>
      </c>
      <c r="AO24" s="57" t="str">
        <f t="shared" si="32"/>
        <v>heavy</v>
      </c>
      <c r="AP24" s="57" t="str">
        <f t="shared" si="32"/>
        <v>heavy</v>
      </c>
      <c r="AQ24" s="57" t="str">
        <f t="shared" si="32"/>
        <v>heavy</v>
      </c>
      <c r="AR24" s="57" t="str">
        <f t="shared" si="32"/>
        <v>heavy</v>
      </c>
      <c r="AS24" s="57" t="str">
        <f t="shared" si="32"/>
        <v>heavy</v>
      </c>
      <c r="AT24" s="57" t="str">
        <f t="shared" si="32"/>
        <v>heavy</v>
      </c>
      <c r="AU24" s="57" t="str">
        <f t="shared" si="32"/>
        <v>heavy</v>
      </c>
      <c r="AV24" s="57" t="str">
        <f t="shared" si="32"/>
        <v>heavy</v>
      </c>
      <c r="AW24" s="57" t="str">
        <f t="shared" si="32"/>
        <v>heavy</v>
      </c>
      <c r="AX24" s="57" t="str">
        <f t="shared" si="32"/>
        <v>heavy</v>
      </c>
      <c r="AY24" s="57" t="str">
        <f t="shared" si="32"/>
        <v>heavy</v>
      </c>
      <c r="AZ24" s="57" t="str">
        <f t="shared" si="32"/>
        <v>heavy</v>
      </c>
      <c r="BA24" s="57" t="str">
        <f t="shared" si="32"/>
        <v>heavy</v>
      </c>
      <c r="BB24" s="57" t="str">
        <f t="shared" si="32"/>
        <v>heavy</v>
      </c>
      <c r="BC24" s="57" t="str">
        <f t="shared" si="32"/>
        <v>heavy</v>
      </c>
      <c r="BD24" s="57" t="str">
        <f t="shared" si="32"/>
        <v>heavy</v>
      </c>
      <c r="BE24" s="57" t="str">
        <f t="shared" si="32"/>
        <v>heavy</v>
      </c>
      <c r="BF24" s="57" t="str">
        <f t="shared" si="32"/>
        <v>heavy</v>
      </c>
      <c r="BG24" s="57" t="str">
        <f t="shared" si="32"/>
        <v>heavy</v>
      </c>
      <c r="BH24" s="57" t="str">
        <f t="shared" si="32"/>
        <v>heavy</v>
      </c>
      <c r="BI24" s="57" t="str">
        <f t="shared" ref="BI24:CW24" si="33">BH24</f>
        <v>heavy</v>
      </c>
      <c r="BJ24" s="57" t="str">
        <f t="shared" si="33"/>
        <v>heavy</v>
      </c>
      <c r="BK24" s="57" t="str">
        <f t="shared" si="33"/>
        <v>heavy</v>
      </c>
      <c r="BL24" s="57" t="str">
        <f t="shared" si="33"/>
        <v>heavy</v>
      </c>
      <c r="BM24" s="57" t="str">
        <f t="shared" si="33"/>
        <v>heavy</v>
      </c>
      <c r="BN24" s="57" t="str">
        <f t="shared" si="33"/>
        <v>heavy</v>
      </c>
      <c r="BO24" s="57" t="str">
        <f t="shared" si="33"/>
        <v>heavy</v>
      </c>
      <c r="BP24" s="57" t="str">
        <f t="shared" si="33"/>
        <v>heavy</v>
      </c>
      <c r="BQ24" s="57" t="str">
        <f t="shared" si="33"/>
        <v>heavy</v>
      </c>
      <c r="BR24" s="57" t="str">
        <f t="shared" si="33"/>
        <v>heavy</v>
      </c>
      <c r="BS24" s="57" t="str">
        <f t="shared" si="33"/>
        <v>heavy</v>
      </c>
      <c r="BT24" s="57" t="str">
        <f t="shared" si="33"/>
        <v>heavy</v>
      </c>
      <c r="BU24" s="57" t="str">
        <f t="shared" si="33"/>
        <v>heavy</v>
      </c>
      <c r="BV24" s="57" t="str">
        <f t="shared" si="33"/>
        <v>heavy</v>
      </c>
      <c r="BW24" s="57" t="str">
        <f t="shared" si="33"/>
        <v>heavy</v>
      </c>
      <c r="BX24" s="57" t="str">
        <f t="shared" si="33"/>
        <v>heavy</v>
      </c>
      <c r="BY24" s="57" t="str">
        <f t="shared" si="33"/>
        <v>heavy</v>
      </c>
      <c r="BZ24" s="57" t="str">
        <f t="shared" si="33"/>
        <v>heavy</v>
      </c>
      <c r="CA24" s="57" t="str">
        <f t="shared" si="33"/>
        <v>heavy</v>
      </c>
      <c r="CB24" s="57" t="str">
        <f t="shared" si="33"/>
        <v>heavy</v>
      </c>
      <c r="CC24" s="57" t="str">
        <f t="shared" si="33"/>
        <v>heavy</v>
      </c>
      <c r="CD24" s="57" t="str">
        <f t="shared" si="33"/>
        <v>heavy</v>
      </c>
      <c r="CE24" s="57" t="str">
        <f t="shared" si="33"/>
        <v>heavy</v>
      </c>
      <c r="CF24" s="57" t="str">
        <f t="shared" si="33"/>
        <v>heavy</v>
      </c>
      <c r="CG24" s="57" t="str">
        <f t="shared" si="33"/>
        <v>heavy</v>
      </c>
      <c r="CH24" s="57" t="str">
        <f t="shared" si="33"/>
        <v>heavy</v>
      </c>
      <c r="CI24" s="57" t="str">
        <f t="shared" si="33"/>
        <v>heavy</v>
      </c>
      <c r="CJ24" s="57" t="str">
        <f t="shared" si="33"/>
        <v>heavy</v>
      </c>
      <c r="CK24" s="57" t="str">
        <f t="shared" si="33"/>
        <v>heavy</v>
      </c>
      <c r="CL24" s="57" t="str">
        <f t="shared" si="33"/>
        <v>heavy</v>
      </c>
      <c r="CM24" s="57" t="str">
        <f t="shared" si="33"/>
        <v>heavy</v>
      </c>
      <c r="CN24" s="57" t="str">
        <f t="shared" si="33"/>
        <v>heavy</v>
      </c>
      <c r="CO24" s="57" t="str">
        <f t="shared" si="33"/>
        <v>heavy</v>
      </c>
      <c r="CP24" s="57" t="str">
        <f t="shared" si="33"/>
        <v>heavy</v>
      </c>
      <c r="CQ24" s="57" t="str">
        <f t="shared" si="33"/>
        <v>heavy</v>
      </c>
      <c r="CR24" s="57" t="str">
        <f t="shared" si="33"/>
        <v>heavy</v>
      </c>
      <c r="CS24" s="57" t="str">
        <f t="shared" si="33"/>
        <v>heavy</v>
      </c>
      <c r="CT24" s="57" t="str">
        <f t="shared" si="33"/>
        <v>heavy</v>
      </c>
      <c r="CU24" s="57" t="str">
        <f t="shared" si="33"/>
        <v>heavy</v>
      </c>
      <c r="CV24" s="57" t="str">
        <f t="shared" si="33"/>
        <v>heavy</v>
      </c>
      <c r="CW24" s="119" t="str">
        <f t="shared" si="33"/>
        <v>heavy</v>
      </c>
    </row>
    <row r="25" spans="1:101" s="83" customFormat="1">
      <c r="A25" s="90" t="s">
        <v>47</v>
      </c>
      <c r="B25" s="91">
        <v>35</v>
      </c>
      <c r="C25" s="92">
        <v>37</v>
      </c>
      <c r="D25" s="92">
        <v>39</v>
      </c>
      <c r="E25" s="92">
        <v>41</v>
      </c>
      <c r="F25" s="92">
        <v>43</v>
      </c>
      <c r="G25" s="92">
        <v>45</v>
      </c>
      <c r="H25" s="92">
        <v>47</v>
      </c>
      <c r="I25" s="92">
        <v>49</v>
      </c>
      <c r="J25" s="92">
        <v>51</v>
      </c>
      <c r="K25" s="92">
        <v>53</v>
      </c>
      <c r="L25" s="92">
        <v>55</v>
      </c>
      <c r="M25" s="92">
        <v>57</v>
      </c>
      <c r="N25" s="92">
        <v>59</v>
      </c>
      <c r="O25" s="92">
        <v>61</v>
      </c>
      <c r="P25" s="92">
        <v>63</v>
      </c>
      <c r="Q25" s="92">
        <v>65</v>
      </c>
      <c r="R25" s="92">
        <v>67</v>
      </c>
      <c r="S25" s="92">
        <v>69</v>
      </c>
      <c r="T25" s="92">
        <v>71</v>
      </c>
      <c r="U25" s="92">
        <v>73</v>
      </c>
      <c r="V25" s="92">
        <v>75</v>
      </c>
      <c r="W25" s="92">
        <v>77</v>
      </c>
      <c r="X25" s="92">
        <v>79</v>
      </c>
      <c r="Y25" s="92">
        <v>81</v>
      </c>
      <c r="Z25" s="92">
        <v>83</v>
      </c>
      <c r="AA25" s="92">
        <v>85</v>
      </c>
      <c r="AB25" s="92">
        <v>87</v>
      </c>
      <c r="AC25" s="92">
        <v>89</v>
      </c>
      <c r="AD25" s="92">
        <v>91</v>
      </c>
      <c r="AE25" s="92">
        <v>93</v>
      </c>
      <c r="AF25" s="92">
        <v>95</v>
      </c>
      <c r="AG25" s="92">
        <v>97</v>
      </c>
      <c r="AH25" s="92">
        <v>99</v>
      </c>
      <c r="AI25" s="92">
        <v>101</v>
      </c>
      <c r="AJ25" s="92">
        <v>103</v>
      </c>
      <c r="AK25" s="92">
        <v>105</v>
      </c>
      <c r="AL25" s="92">
        <v>107</v>
      </c>
      <c r="AM25" s="92">
        <v>109</v>
      </c>
      <c r="AN25" s="92">
        <v>111</v>
      </c>
      <c r="AO25" s="92">
        <v>113</v>
      </c>
      <c r="AP25" s="92">
        <v>115</v>
      </c>
      <c r="AQ25" s="92">
        <v>117</v>
      </c>
      <c r="AR25" s="92">
        <v>119</v>
      </c>
      <c r="AS25" s="92">
        <v>121</v>
      </c>
      <c r="AT25" s="92">
        <v>123</v>
      </c>
      <c r="AU25" s="92">
        <v>125</v>
      </c>
      <c r="AV25" s="92">
        <v>127</v>
      </c>
      <c r="AW25" s="92">
        <v>129</v>
      </c>
      <c r="AX25" s="92">
        <v>131</v>
      </c>
      <c r="AY25" s="92">
        <v>133</v>
      </c>
      <c r="AZ25" s="92">
        <v>135</v>
      </c>
      <c r="BA25" s="92">
        <v>137</v>
      </c>
      <c r="BB25" s="92">
        <v>139</v>
      </c>
      <c r="BC25" s="92">
        <v>141</v>
      </c>
      <c r="BD25" s="92">
        <v>143</v>
      </c>
      <c r="BE25" s="92">
        <v>145</v>
      </c>
      <c r="BF25" s="92">
        <v>147</v>
      </c>
      <c r="BG25" s="92">
        <v>149</v>
      </c>
      <c r="BH25" s="92">
        <v>151</v>
      </c>
      <c r="BI25" s="92">
        <v>153</v>
      </c>
      <c r="BJ25" s="92">
        <v>154</v>
      </c>
      <c r="BK25" s="92">
        <v>155</v>
      </c>
      <c r="BL25" s="92">
        <v>156</v>
      </c>
      <c r="BM25" s="92">
        <v>157</v>
      </c>
      <c r="BN25" s="92">
        <v>158</v>
      </c>
      <c r="BO25" s="92">
        <v>159</v>
      </c>
      <c r="BP25" s="92">
        <v>160</v>
      </c>
      <c r="BQ25" s="92">
        <v>161</v>
      </c>
      <c r="BR25" s="92">
        <v>162</v>
      </c>
      <c r="BS25" s="92">
        <v>163</v>
      </c>
      <c r="BT25" s="92">
        <v>164</v>
      </c>
      <c r="BU25" s="92">
        <v>165</v>
      </c>
      <c r="BV25" s="92">
        <v>166</v>
      </c>
      <c r="BW25" s="92">
        <v>167</v>
      </c>
      <c r="BX25" s="92">
        <v>168</v>
      </c>
      <c r="BY25" s="92">
        <v>169</v>
      </c>
      <c r="BZ25" s="92">
        <v>170</v>
      </c>
      <c r="CA25" s="92">
        <v>171</v>
      </c>
      <c r="CB25" s="92">
        <v>172</v>
      </c>
      <c r="CC25" s="92">
        <v>173</v>
      </c>
      <c r="CD25" s="92">
        <v>174</v>
      </c>
      <c r="CE25" s="92">
        <v>175</v>
      </c>
      <c r="CF25" s="92">
        <v>176</v>
      </c>
      <c r="CG25" s="92">
        <v>177</v>
      </c>
      <c r="CH25" s="92">
        <v>178</v>
      </c>
      <c r="CI25" s="92">
        <v>179</v>
      </c>
      <c r="CJ25" s="92">
        <v>180</v>
      </c>
      <c r="CK25" s="92">
        <v>181</v>
      </c>
      <c r="CL25" s="92">
        <v>182</v>
      </c>
      <c r="CM25" s="92">
        <v>183</v>
      </c>
      <c r="CN25" s="92">
        <v>184</v>
      </c>
      <c r="CO25" s="92">
        <v>185</v>
      </c>
      <c r="CP25" s="92">
        <v>186</v>
      </c>
      <c r="CQ25" s="92">
        <v>187</v>
      </c>
      <c r="CR25" s="92">
        <v>188</v>
      </c>
      <c r="CS25" s="92">
        <v>189</v>
      </c>
      <c r="CT25" s="92">
        <v>190</v>
      </c>
      <c r="CU25" s="92">
        <v>191</v>
      </c>
      <c r="CV25" s="92">
        <v>192</v>
      </c>
      <c r="CW25" s="92">
        <v>193</v>
      </c>
    </row>
    <row r="26" spans="1:101" s="49" customFormat="1">
      <c r="A26" s="4" t="s">
        <v>33</v>
      </c>
      <c r="B26" s="97">
        <v>15</v>
      </c>
      <c r="C26" s="54">
        <f t="shared" ref="C26:AH26" si="34">B26</f>
        <v>15</v>
      </c>
      <c r="D26" s="54">
        <f t="shared" si="34"/>
        <v>15</v>
      </c>
      <c r="E26" s="54">
        <f t="shared" si="34"/>
        <v>15</v>
      </c>
      <c r="F26" s="54">
        <f t="shared" si="34"/>
        <v>15</v>
      </c>
      <c r="G26" s="54">
        <f t="shared" si="34"/>
        <v>15</v>
      </c>
      <c r="H26" s="54">
        <f t="shared" si="34"/>
        <v>15</v>
      </c>
      <c r="I26" s="54">
        <f t="shared" si="34"/>
        <v>15</v>
      </c>
      <c r="J26" s="54">
        <f t="shared" si="34"/>
        <v>15</v>
      </c>
      <c r="K26" s="54">
        <f t="shared" si="34"/>
        <v>15</v>
      </c>
      <c r="L26" s="54">
        <f t="shared" si="34"/>
        <v>15</v>
      </c>
      <c r="M26" s="54">
        <f t="shared" si="34"/>
        <v>15</v>
      </c>
      <c r="N26" s="54">
        <f t="shared" si="34"/>
        <v>15</v>
      </c>
      <c r="O26" s="54">
        <f t="shared" si="34"/>
        <v>15</v>
      </c>
      <c r="P26" s="54">
        <f t="shared" si="34"/>
        <v>15</v>
      </c>
      <c r="Q26" s="54">
        <f t="shared" si="34"/>
        <v>15</v>
      </c>
      <c r="R26" s="54">
        <f t="shared" si="34"/>
        <v>15</v>
      </c>
      <c r="S26" s="54">
        <f t="shared" si="34"/>
        <v>15</v>
      </c>
      <c r="T26" s="54">
        <f t="shared" si="34"/>
        <v>15</v>
      </c>
      <c r="U26" s="54">
        <f t="shared" si="34"/>
        <v>15</v>
      </c>
      <c r="V26" s="54">
        <f t="shared" si="34"/>
        <v>15</v>
      </c>
      <c r="W26" s="54">
        <f t="shared" si="34"/>
        <v>15</v>
      </c>
      <c r="X26" s="54">
        <f t="shared" si="34"/>
        <v>15</v>
      </c>
      <c r="Y26" s="54">
        <f t="shared" si="34"/>
        <v>15</v>
      </c>
      <c r="Z26" s="54">
        <f t="shared" si="34"/>
        <v>15</v>
      </c>
      <c r="AA26" s="54">
        <f t="shared" si="34"/>
        <v>15</v>
      </c>
      <c r="AB26" s="54">
        <f t="shared" si="34"/>
        <v>15</v>
      </c>
      <c r="AC26" s="54">
        <f t="shared" si="34"/>
        <v>15</v>
      </c>
      <c r="AD26" s="54">
        <f t="shared" si="34"/>
        <v>15</v>
      </c>
      <c r="AE26" s="54">
        <f t="shared" si="34"/>
        <v>15</v>
      </c>
      <c r="AF26" s="54">
        <f t="shared" si="34"/>
        <v>15</v>
      </c>
      <c r="AG26" s="54">
        <f t="shared" si="34"/>
        <v>15</v>
      </c>
      <c r="AH26" s="54">
        <f t="shared" si="34"/>
        <v>15</v>
      </c>
      <c r="AI26" s="54">
        <f t="shared" ref="AI26:BN26" si="35">AH26</f>
        <v>15</v>
      </c>
      <c r="AJ26" s="54">
        <f t="shared" si="35"/>
        <v>15</v>
      </c>
      <c r="AK26" s="54">
        <f t="shared" si="35"/>
        <v>15</v>
      </c>
      <c r="AL26" s="54">
        <f t="shared" si="35"/>
        <v>15</v>
      </c>
      <c r="AM26" s="54">
        <f t="shared" si="35"/>
        <v>15</v>
      </c>
      <c r="AN26" s="54">
        <f t="shared" si="35"/>
        <v>15</v>
      </c>
      <c r="AO26" s="54">
        <f t="shared" si="35"/>
        <v>15</v>
      </c>
      <c r="AP26" s="54">
        <f t="shared" si="35"/>
        <v>15</v>
      </c>
      <c r="AQ26" s="54">
        <f t="shared" si="35"/>
        <v>15</v>
      </c>
      <c r="AR26" s="54">
        <f t="shared" si="35"/>
        <v>15</v>
      </c>
      <c r="AS26" s="54">
        <f t="shared" si="35"/>
        <v>15</v>
      </c>
      <c r="AT26" s="54">
        <f t="shared" si="35"/>
        <v>15</v>
      </c>
      <c r="AU26" s="54">
        <f t="shared" si="35"/>
        <v>15</v>
      </c>
      <c r="AV26" s="54">
        <f t="shared" si="35"/>
        <v>15</v>
      </c>
      <c r="AW26" s="54">
        <f t="shared" si="35"/>
        <v>15</v>
      </c>
      <c r="AX26" s="54">
        <f t="shared" si="35"/>
        <v>15</v>
      </c>
      <c r="AY26" s="54">
        <f t="shared" si="35"/>
        <v>15</v>
      </c>
      <c r="AZ26" s="54">
        <f t="shared" si="35"/>
        <v>15</v>
      </c>
      <c r="BA26" s="54">
        <f t="shared" si="35"/>
        <v>15</v>
      </c>
      <c r="BB26" s="54">
        <f t="shared" si="35"/>
        <v>15</v>
      </c>
      <c r="BC26" s="54">
        <f t="shared" si="35"/>
        <v>15</v>
      </c>
      <c r="BD26" s="54">
        <f t="shared" si="35"/>
        <v>15</v>
      </c>
      <c r="BE26" s="54">
        <f t="shared" si="35"/>
        <v>15</v>
      </c>
      <c r="BF26" s="54">
        <f t="shared" si="35"/>
        <v>15</v>
      </c>
      <c r="BG26" s="54">
        <f t="shared" si="35"/>
        <v>15</v>
      </c>
      <c r="BH26" s="54">
        <f t="shared" si="35"/>
        <v>15</v>
      </c>
      <c r="BI26" s="54">
        <f t="shared" si="35"/>
        <v>15</v>
      </c>
      <c r="BJ26" s="54">
        <f t="shared" si="35"/>
        <v>15</v>
      </c>
      <c r="BK26" s="54">
        <f t="shared" si="35"/>
        <v>15</v>
      </c>
      <c r="BL26" s="54">
        <f t="shared" si="35"/>
        <v>15</v>
      </c>
      <c r="BM26" s="54">
        <f t="shared" si="35"/>
        <v>15</v>
      </c>
      <c r="BN26" s="54">
        <f t="shared" si="35"/>
        <v>15</v>
      </c>
      <c r="BO26" s="54">
        <f t="shared" ref="BO26:CW26" si="36">BN26</f>
        <v>15</v>
      </c>
      <c r="BP26" s="54">
        <f t="shared" si="36"/>
        <v>15</v>
      </c>
      <c r="BQ26" s="54">
        <f t="shared" si="36"/>
        <v>15</v>
      </c>
      <c r="BR26" s="54">
        <f t="shared" si="36"/>
        <v>15</v>
      </c>
      <c r="BS26" s="54">
        <f t="shared" si="36"/>
        <v>15</v>
      </c>
      <c r="BT26" s="54">
        <f t="shared" si="36"/>
        <v>15</v>
      </c>
      <c r="BU26" s="54">
        <f t="shared" si="36"/>
        <v>15</v>
      </c>
      <c r="BV26" s="54">
        <f t="shared" si="36"/>
        <v>15</v>
      </c>
      <c r="BW26" s="54">
        <f t="shared" si="36"/>
        <v>15</v>
      </c>
      <c r="BX26" s="54">
        <f t="shared" si="36"/>
        <v>15</v>
      </c>
      <c r="BY26" s="54">
        <f t="shared" si="36"/>
        <v>15</v>
      </c>
      <c r="BZ26" s="54">
        <f t="shared" si="36"/>
        <v>15</v>
      </c>
      <c r="CA26" s="54">
        <f t="shared" si="36"/>
        <v>15</v>
      </c>
      <c r="CB26" s="54">
        <f t="shared" si="36"/>
        <v>15</v>
      </c>
      <c r="CC26" s="54">
        <f t="shared" si="36"/>
        <v>15</v>
      </c>
      <c r="CD26" s="54">
        <f t="shared" si="36"/>
        <v>15</v>
      </c>
      <c r="CE26" s="54">
        <f t="shared" si="36"/>
        <v>15</v>
      </c>
      <c r="CF26" s="54">
        <f t="shared" si="36"/>
        <v>15</v>
      </c>
      <c r="CG26" s="54">
        <f t="shared" si="36"/>
        <v>15</v>
      </c>
      <c r="CH26" s="54">
        <f t="shared" si="36"/>
        <v>15</v>
      </c>
      <c r="CI26" s="54">
        <f t="shared" si="36"/>
        <v>15</v>
      </c>
      <c r="CJ26" s="54">
        <f t="shared" si="36"/>
        <v>15</v>
      </c>
      <c r="CK26" s="54">
        <f t="shared" si="36"/>
        <v>15</v>
      </c>
      <c r="CL26" s="54">
        <f t="shared" si="36"/>
        <v>15</v>
      </c>
      <c r="CM26" s="54">
        <f t="shared" si="36"/>
        <v>15</v>
      </c>
      <c r="CN26" s="54">
        <f t="shared" si="36"/>
        <v>15</v>
      </c>
      <c r="CO26" s="54">
        <f t="shared" si="36"/>
        <v>15</v>
      </c>
      <c r="CP26" s="54">
        <f t="shared" si="36"/>
        <v>15</v>
      </c>
      <c r="CQ26" s="54">
        <f t="shared" si="36"/>
        <v>15</v>
      </c>
      <c r="CR26" s="54">
        <f t="shared" si="36"/>
        <v>15</v>
      </c>
      <c r="CS26" s="54">
        <f t="shared" si="36"/>
        <v>15</v>
      </c>
      <c r="CT26" s="54">
        <f t="shared" si="36"/>
        <v>15</v>
      </c>
      <c r="CU26" s="54">
        <f t="shared" si="36"/>
        <v>15</v>
      </c>
      <c r="CV26" s="54">
        <f t="shared" si="36"/>
        <v>15</v>
      </c>
      <c r="CW26" s="120">
        <f t="shared" si="36"/>
        <v>15</v>
      </c>
    </row>
    <row r="27" spans="1:101" s="49" customFormat="1">
      <c r="A27" s="4" t="s">
        <v>34</v>
      </c>
      <c r="B27" s="97">
        <v>38</v>
      </c>
      <c r="C27" s="54">
        <f t="shared" ref="C27:AH27" si="37">B27</f>
        <v>38</v>
      </c>
      <c r="D27" s="54">
        <f t="shared" si="37"/>
        <v>38</v>
      </c>
      <c r="E27" s="54">
        <f t="shared" si="37"/>
        <v>38</v>
      </c>
      <c r="F27" s="54">
        <f t="shared" si="37"/>
        <v>38</v>
      </c>
      <c r="G27" s="54">
        <f t="shared" si="37"/>
        <v>38</v>
      </c>
      <c r="H27" s="54">
        <f t="shared" si="37"/>
        <v>38</v>
      </c>
      <c r="I27" s="54">
        <f t="shared" si="37"/>
        <v>38</v>
      </c>
      <c r="J27" s="54">
        <f t="shared" si="37"/>
        <v>38</v>
      </c>
      <c r="K27" s="54">
        <f t="shared" si="37"/>
        <v>38</v>
      </c>
      <c r="L27" s="54">
        <f t="shared" si="37"/>
        <v>38</v>
      </c>
      <c r="M27" s="54">
        <f t="shared" si="37"/>
        <v>38</v>
      </c>
      <c r="N27" s="54">
        <f t="shared" si="37"/>
        <v>38</v>
      </c>
      <c r="O27" s="54">
        <f t="shared" si="37"/>
        <v>38</v>
      </c>
      <c r="P27" s="54">
        <f t="shared" si="37"/>
        <v>38</v>
      </c>
      <c r="Q27" s="54">
        <f t="shared" si="37"/>
        <v>38</v>
      </c>
      <c r="R27" s="54">
        <f t="shared" si="37"/>
        <v>38</v>
      </c>
      <c r="S27" s="54">
        <f t="shared" si="37"/>
        <v>38</v>
      </c>
      <c r="T27" s="54">
        <f t="shared" si="37"/>
        <v>38</v>
      </c>
      <c r="U27" s="54">
        <f t="shared" si="37"/>
        <v>38</v>
      </c>
      <c r="V27" s="54">
        <f t="shared" si="37"/>
        <v>38</v>
      </c>
      <c r="W27" s="54">
        <f t="shared" si="37"/>
        <v>38</v>
      </c>
      <c r="X27" s="54">
        <f t="shared" si="37"/>
        <v>38</v>
      </c>
      <c r="Y27" s="54">
        <f t="shared" si="37"/>
        <v>38</v>
      </c>
      <c r="Z27" s="54">
        <f t="shared" si="37"/>
        <v>38</v>
      </c>
      <c r="AA27" s="54">
        <f t="shared" si="37"/>
        <v>38</v>
      </c>
      <c r="AB27" s="54">
        <f t="shared" si="37"/>
        <v>38</v>
      </c>
      <c r="AC27" s="54">
        <f t="shared" si="37"/>
        <v>38</v>
      </c>
      <c r="AD27" s="54">
        <f t="shared" si="37"/>
        <v>38</v>
      </c>
      <c r="AE27" s="54">
        <f t="shared" si="37"/>
        <v>38</v>
      </c>
      <c r="AF27" s="54">
        <f t="shared" si="37"/>
        <v>38</v>
      </c>
      <c r="AG27" s="54">
        <f t="shared" si="37"/>
        <v>38</v>
      </c>
      <c r="AH27" s="54">
        <f t="shared" si="37"/>
        <v>38</v>
      </c>
      <c r="AI27" s="54">
        <f t="shared" ref="AI27:BN27" si="38">AH27</f>
        <v>38</v>
      </c>
      <c r="AJ27" s="54">
        <f t="shared" si="38"/>
        <v>38</v>
      </c>
      <c r="AK27" s="54">
        <f t="shared" si="38"/>
        <v>38</v>
      </c>
      <c r="AL27" s="54">
        <f t="shared" si="38"/>
        <v>38</v>
      </c>
      <c r="AM27" s="54">
        <f t="shared" si="38"/>
        <v>38</v>
      </c>
      <c r="AN27" s="54">
        <f t="shared" si="38"/>
        <v>38</v>
      </c>
      <c r="AO27" s="54">
        <f t="shared" si="38"/>
        <v>38</v>
      </c>
      <c r="AP27" s="54">
        <f t="shared" si="38"/>
        <v>38</v>
      </c>
      <c r="AQ27" s="54">
        <f t="shared" si="38"/>
        <v>38</v>
      </c>
      <c r="AR27" s="54">
        <f t="shared" si="38"/>
        <v>38</v>
      </c>
      <c r="AS27" s="54">
        <f t="shared" si="38"/>
        <v>38</v>
      </c>
      <c r="AT27" s="54">
        <f t="shared" si="38"/>
        <v>38</v>
      </c>
      <c r="AU27" s="54">
        <f t="shared" si="38"/>
        <v>38</v>
      </c>
      <c r="AV27" s="54">
        <f t="shared" si="38"/>
        <v>38</v>
      </c>
      <c r="AW27" s="54">
        <f t="shared" si="38"/>
        <v>38</v>
      </c>
      <c r="AX27" s="54">
        <f t="shared" si="38"/>
        <v>38</v>
      </c>
      <c r="AY27" s="54">
        <f t="shared" si="38"/>
        <v>38</v>
      </c>
      <c r="AZ27" s="54">
        <f t="shared" si="38"/>
        <v>38</v>
      </c>
      <c r="BA27" s="54">
        <f t="shared" si="38"/>
        <v>38</v>
      </c>
      <c r="BB27" s="54">
        <f t="shared" si="38"/>
        <v>38</v>
      </c>
      <c r="BC27" s="54">
        <f t="shared" si="38"/>
        <v>38</v>
      </c>
      <c r="BD27" s="54">
        <f t="shared" si="38"/>
        <v>38</v>
      </c>
      <c r="BE27" s="54">
        <f t="shared" si="38"/>
        <v>38</v>
      </c>
      <c r="BF27" s="54">
        <f t="shared" si="38"/>
        <v>38</v>
      </c>
      <c r="BG27" s="54">
        <f t="shared" si="38"/>
        <v>38</v>
      </c>
      <c r="BH27" s="54">
        <f t="shared" si="38"/>
        <v>38</v>
      </c>
      <c r="BI27" s="54">
        <f t="shared" si="38"/>
        <v>38</v>
      </c>
      <c r="BJ27" s="54">
        <f t="shared" si="38"/>
        <v>38</v>
      </c>
      <c r="BK27" s="54">
        <f t="shared" si="38"/>
        <v>38</v>
      </c>
      <c r="BL27" s="54">
        <f t="shared" si="38"/>
        <v>38</v>
      </c>
      <c r="BM27" s="54">
        <f t="shared" si="38"/>
        <v>38</v>
      </c>
      <c r="BN27" s="54">
        <f t="shared" si="38"/>
        <v>38</v>
      </c>
      <c r="BO27" s="54">
        <f t="shared" ref="BO27:CW27" si="39">BN27</f>
        <v>38</v>
      </c>
      <c r="BP27" s="54">
        <f t="shared" si="39"/>
        <v>38</v>
      </c>
      <c r="BQ27" s="54">
        <f t="shared" si="39"/>
        <v>38</v>
      </c>
      <c r="BR27" s="54">
        <f t="shared" si="39"/>
        <v>38</v>
      </c>
      <c r="BS27" s="54">
        <f t="shared" si="39"/>
        <v>38</v>
      </c>
      <c r="BT27" s="54">
        <f t="shared" si="39"/>
        <v>38</v>
      </c>
      <c r="BU27" s="54">
        <f t="shared" si="39"/>
        <v>38</v>
      </c>
      <c r="BV27" s="54">
        <f t="shared" si="39"/>
        <v>38</v>
      </c>
      <c r="BW27" s="54">
        <f t="shared" si="39"/>
        <v>38</v>
      </c>
      <c r="BX27" s="54">
        <f t="shared" si="39"/>
        <v>38</v>
      </c>
      <c r="BY27" s="54">
        <f t="shared" si="39"/>
        <v>38</v>
      </c>
      <c r="BZ27" s="54">
        <f t="shared" si="39"/>
        <v>38</v>
      </c>
      <c r="CA27" s="54">
        <f t="shared" si="39"/>
        <v>38</v>
      </c>
      <c r="CB27" s="54">
        <f t="shared" si="39"/>
        <v>38</v>
      </c>
      <c r="CC27" s="54">
        <f t="shared" si="39"/>
        <v>38</v>
      </c>
      <c r="CD27" s="54">
        <f t="shared" si="39"/>
        <v>38</v>
      </c>
      <c r="CE27" s="54">
        <f t="shared" si="39"/>
        <v>38</v>
      </c>
      <c r="CF27" s="54">
        <f t="shared" si="39"/>
        <v>38</v>
      </c>
      <c r="CG27" s="54">
        <f t="shared" si="39"/>
        <v>38</v>
      </c>
      <c r="CH27" s="54">
        <f t="shared" si="39"/>
        <v>38</v>
      </c>
      <c r="CI27" s="54">
        <f t="shared" si="39"/>
        <v>38</v>
      </c>
      <c r="CJ27" s="54">
        <f t="shared" si="39"/>
        <v>38</v>
      </c>
      <c r="CK27" s="54">
        <f t="shared" si="39"/>
        <v>38</v>
      </c>
      <c r="CL27" s="54">
        <f t="shared" si="39"/>
        <v>38</v>
      </c>
      <c r="CM27" s="54">
        <f t="shared" si="39"/>
        <v>38</v>
      </c>
      <c r="CN27" s="54">
        <f t="shared" si="39"/>
        <v>38</v>
      </c>
      <c r="CO27" s="54">
        <f t="shared" si="39"/>
        <v>38</v>
      </c>
      <c r="CP27" s="54">
        <f t="shared" si="39"/>
        <v>38</v>
      </c>
      <c r="CQ27" s="54">
        <f t="shared" si="39"/>
        <v>38</v>
      </c>
      <c r="CR27" s="54">
        <f t="shared" si="39"/>
        <v>38</v>
      </c>
      <c r="CS27" s="54">
        <f t="shared" si="39"/>
        <v>38</v>
      </c>
      <c r="CT27" s="54">
        <f t="shared" si="39"/>
        <v>38</v>
      </c>
      <c r="CU27" s="54">
        <f t="shared" si="39"/>
        <v>38</v>
      </c>
      <c r="CV27" s="54">
        <f t="shared" si="39"/>
        <v>38</v>
      </c>
      <c r="CW27" s="120">
        <f t="shared" si="39"/>
        <v>38</v>
      </c>
    </row>
    <row r="28" spans="1:101" s="49" customFormat="1">
      <c r="A28" s="4" t="s">
        <v>27</v>
      </c>
      <c r="B28" s="97">
        <v>0</v>
      </c>
      <c r="C28" s="29">
        <f t="shared" ref="C28:AH28" si="40">B28</f>
        <v>0</v>
      </c>
      <c r="D28" s="29">
        <f t="shared" si="40"/>
        <v>0</v>
      </c>
      <c r="E28" s="29">
        <f t="shared" si="40"/>
        <v>0</v>
      </c>
      <c r="F28" s="29">
        <f t="shared" si="40"/>
        <v>0</v>
      </c>
      <c r="G28" s="29">
        <f t="shared" si="40"/>
        <v>0</v>
      </c>
      <c r="H28" s="29">
        <f t="shared" si="40"/>
        <v>0</v>
      </c>
      <c r="I28" s="29">
        <f t="shared" si="40"/>
        <v>0</v>
      </c>
      <c r="J28" s="29">
        <f t="shared" si="40"/>
        <v>0</v>
      </c>
      <c r="K28" s="29">
        <f t="shared" si="40"/>
        <v>0</v>
      </c>
      <c r="L28" s="29">
        <f t="shared" si="40"/>
        <v>0</v>
      </c>
      <c r="M28" s="29">
        <f t="shared" si="40"/>
        <v>0</v>
      </c>
      <c r="N28" s="29">
        <f t="shared" si="40"/>
        <v>0</v>
      </c>
      <c r="O28" s="29">
        <f t="shared" si="40"/>
        <v>0</v>
      </c>
      <c r="P28" s="29">
        <f t="shared" si="40"/>
        <v>0</v>
      </c>
      <c r="Q28" s="29">
        <f t="shared" si="40"/>
        <v>0</v>
      </c>
      <c r="R28" s="29">
        <f t="shared" si="40"/>
        <v>0</v>
      </c>
      <c r="S28" s="29">
        <f t="shared" si="40"/>
        <v>0</v>
      </c>
      <c r="T28" s="29">
        <f t="shared" si="40"/>
        <v>0</v>
      </c>
      <c r="U28" s="29">
        <f t="shared" si="40"/>
        <v>0</v>
      </c>
      <c r="V28" s="29">
        <f t="shared" si="40"/>
        <v>0</v>
      </c>
      <c r="W28" s="29">
        <f t="shared" si="40"/>
        <v>0</v>
      </c>
      <c r="X28" s="29">
        <f t="shared" si="40"/>
        <v>0</v>
      </c>
      <c r="Y28" s="29">
        <f t="shared" si="40"/>
        <v>0</v>
      </c>
      <c r="Z28" s="29">
        <f t="shared" si="40"/>
        <v>0</v>
      </c>
      <c r="AA28" s="29">
        <f t="shared" si="40"/>
        <v>0</v>
      </c>
      <c r="AB28" s="29">
        <f t="shared" si="40"/>
        <v>0</v>
      </c>
      <c r="AC28" s="29">
        <f t="shared" si="40"/>
        <v>0</v>
      </c>
      <c r="AD28" s="29">
        <f t="shared" si="40"/>
        <v>0</v>
      </c>
      <c r="AE28" s="29">
        <f t="shared" si="40"/>
        <v>0</v>
      </c>
      <c r="AF28" s="29">
        <f t="shared" si="40"/>
        <v>0</v>
      </c>
      <c r="AG28" s="29">
        <f t="shared" si="40"/>
        <v>0</v>
      </c>
      <c r="AH28" s="29">
        <f t="shared" si="40"/>
        <v>0</v>
      </c>
      <c r="AI28" s="29">
        <f t="shared" ref="AI28:BN28" si="41">AH28</f>
        <v>0</v>
      </c>
      <c r="AJ28" s="29">
        <f t="shared" si="41"/>
        <v>0</v>
      </c>
      <c r="AK28" s="29">
        <f t="shared" si="41"/>
        <v>0</v>
      </c>
      <c r="AL28" s="29">
        <f t="shared" si="41"/>
        <v>0</v>
      </c>
      <c r="AM28" s="29">
        <f t="shared" si="41"/>
        <v>0</v>
      </c>
      <c r="AN28" s="29">
        <f t="shared" si="41"/>
        <v>0</v>
      </c>
      <c r="AO28" s="29">
        <f t="shared" si="41"/>
        <v>0</v>
      </c>
      <c r="AP28" s="29">
        <f t="shared" si="41"/>
        <v>0</v>
      </c>
      <c r="AQ28" s="29">
        <f t="shared" si="41"/>
        <v>0</v>
      </c>
      <c r="AR28" s="29">
        <f t="shared" si="41"/>
        <v>0</v>
      </c>
      <c r="AS28" s="29">
        <f t="shared" si="41"/>
        <v>0</v>
      </c>
      <c r="AT28" s="29">
        <f t="shared" si="41"/>
        <v>0</v>
      </c>
      <c r="AU28" s="29">
        <f t="shared" si="41"/>
        <v>0</v>
      </c>
      <c r="AV28" s="29">
        <f t="shared" si="41"/>
        <v>0</v>
      </c>
      <c r="AW28" s="29">
        <f t="shared" si="41"/>
        <v>0</v>
      </c>
      <c r="AX28" s="29">
        <f t="shared" si="41"/>
        <v>0</v>
      </c>
      <c r="AY28" s="29">
        <f t="shared" si="41"/>
        <v>0</v>
      </c>
      <c r="AZ28" s="29">
        <f t="shared" si="41"/>
        <v>0</v>
      </c>
      <c r="BA28" s="29">
        <f t="shared" si="41"/>
        <v>0</v>
      </c>
      <c r="BB28" s="29">
        <f t="shared" si="41"/>
        <v>0</v>
      </c>
      <c r="BC28" s="29">
        <f t="shared" si="41"/>
        <v>0</v>
      </c>
      <c r="BD28" s="29">
        <f t="shared" si="41"/>
        <v>0</v>
      </c>
      <c r="BE28" s="29">
        <f t="shared" si="41"/>
        <v>0</v>
      </c>
      <c r="BF28" s="29">
        <f t="shared" si="41"/>
        <v>0</v>
      </c>
      <c r="BG28" s="29">
        <f t="shared" si="41"/>
        <v>0</v>
      </c>
      <c r="BH28" s="29">
        <f t="shared" si="41"/>
        <v>0</v>
      </c>
      <c r="BI28" s="29">
        <f t="shared" si="41"/>
        <v>0</v>
      </c>
      <c r="BJ28" s="29">
        <f t="shared" si="41"/>
        <v>0</v>
      </c>
      <c r="BK28" s="29">
        <f t="shared" si="41"/>
        <v>0</v>
      </c>
      <c r="BL28" s="29">
        <f t="shared" si="41"/>
        <v>0</v>
      </c>
      <c r="BM28" s="29">
        <f t="shared" si="41"/>
        <v>0</v>
      </c>
      <c r="BN28" s="29">
        <f t="shared" si="41"/>
        <v>0</v>
      </c>
      <c r="BO28" s="29">
        <f t="shared" ref="BO28:CW28" si="42">BN28</f>
        <v>0</v>
      </c>
      <c r="BP28" s="29">
        <f t="shared" si="42"/>
        <v>0</v>
      </c>
      <c r="BQ28" s="29">
        <f t="shared" si="42"/>
        <v>0</v>
      </c>
      <c r="BR28" s="29">
        <f t="shared" si="42"/>
        <v>0</v>
      </c>
      <c r="BS28" s="29">
        <f t="shared" si="42"/>
        <v>0</v>
      </c>
      <c r="BT28" s="29">
        <f t="shared" si="42"/>
        <v>0</v>
      </c>
      <c r="BU28" s="29">
        <f t="shared" si="42"/>
        <v>0</v>
      </c>
      <c r="BV28" s="29">
        <f t="shared" si="42"/>
        <v>0</v>
      </c>
      <c r="BW28" s="29">
        <f t="shared" si="42"/>
        <v>0</v>
      </c>
      <c r="BX28" s="29">
        <f t="shared" si="42"/>
        <v>0</v>
      </c>
      <c r="BY28" s="29">
        <f t="shared" si="42"/>
        <v>0</v>
      </c>
      <c r="BZ28" s="29">
        <f t="shared" si="42"/>
        <v>0</v>
      </c>
      <c r="CA28" s="29">
        <f t="shared" si="42"/>
        <v>0</v>
      </c>
      <c r="CB28" s="29">
        <f t="shared" si="42"/>
        <v>0</v>
      </c>
      <c r="CC28" s="29">
        <f t="shared" si="42"/>
        <v>0</v>
      </c>
      <c r="CD28" s="29">
        <f t="shared" si="42"/>
        <v>0</v>
      </c>
      <c r="CE28" s="29">
        <f t="shared" si="42"/>
        <v>0</v>
      </c>
      <c r="CF28" s="29">
        <f t="shared" si="42"/>
        <v>0</v>
      </c>
      <c r="CG28" s="29">
        <f t="shared" si="42"/>
        <v>0</v>
      </c>
      <c r="CH28" s="29">
        <f t="shared" si="42"/>
        <v>0</v>
      </c>
      <c r="CI28" s="29">
        <f t="shared" si="42"/>
        <v>0</v>
      </c>
      <c r="CJ28" s="29">
        <f t="shared" si="42"/>
        <v>0</v>
      </c>
      <c r="CK28" s="29">
        <f t="shared" si="42"/>
        <v>0</v>
      </c>
      <c r="CL28" s="29">
        <f t="shared" si="42"/>
        <v>0</v>
      </c>
      <c r="CM28" s="29">
        <f t="shared" si="42"/>
        <v>0</v>
      </c>
      <c r="CN28" s="29">
        <f t="shared" si="42"/>
        <v>0</v>
      </c>
      <c r="CO28" s="29">
        <f t="shared" si="42"/>
        <v>0</v>
      </c>
      <c r="CP28" s="29">
        <f t="shared" si="42"/>
        <v>0</v>
      </c>
      <c r="CQ28" s="29">
        <f t="shared" si="42"/>
        <v>0</v>
      </c>
      <c r="CR28" s="29">
        <f t="shared" si="42"/>
        <v>0</v>
      </c>
      <c r="CS28" s="29">
        <f t="shared" si="42"/>
        <v>0</v>
      </c>
      <c r="CT28" s="29">
        <f t="shared" si="42"/>
        <v>0</v>
      </c>
      <c r="CU28" s="29">
        <f t="shared" si="42"/>
        <v>0</v>
      </c>
      <c r="CV28" s="29">
        <f t="shared" si="42"/>
        <v>0</v>
      </c>
      <c r="CW28" s="112">
        <f t="shared" si="42"/>
        <v>0</v>
      </c>
    </row>
    <row r="29" spans="1:101" s="49" customFormat="1" ht="15.75" thickBot="1">
      <c r="A29" s="109" t="s">
        <v>28</v>
      </c>
      <c r="B29" s="98">
        <v>15</v>
      </c>
      <c r="C29" s="93">
        <f t="shared" ref="C29:AH29" si="43">B29</f>
        <v>15</v>
      </c>
      <c r="D29" s="93">
        <f t="shared" si="43"/>
        <v>15</v>
      </c>
      <c r="E29" s="93">
        <f t="shared" si="43"/>
        <v>15</v>
      </c>
      <c r="F29" s="93">
        <f t="shared" si="43"/>
        <v>15</v>
      </c>
      <c r="G29" s="93">
        <f t="shared" si="43"/>
        <v>15</v>
      </c>
      <c r="H29" s="93">
        <f t="shared" si="43"/>
        <v>15</v>
      </c>
      <c r="I29" s="93">
        <f t="shared" si="43"/>
        <v>15</v>
      </c>
      <c r="J29" s="93">
        <f t="shared" si="43"/>
        <v>15</v>
      </c>
      <c r="K29" s="93">
        <f t="shared" si="43"/>
        <v>15</v>
      </c>
      <c r="L29" s="93">
        <f t="shared" si="43"/>
        <v>15</v>
      </c>
      <c r="M29" s="93">
        <f t="shared" si="43"/>
        <v>15</v>
      </c>
      <c r="N29" s="93">
        <f t="shared" si="43"/>
        <v>15</v>
      </c>
      <c r="O29" s="93">
        <f t="shared" si="43"/>
        <v>15</v>
      </c>
      <c r="P29" s="93">
        <f t="shared" si="43"/>
        <v>15</v>
      </c>
      <c r="Q29" s="93">
        <f t="shared" si="43"/>
        <v>15</v>
      </c>
      <c r="R29" s="93">
        <f t="shared" si="43"/>
        <v>15</v>
      </c>
      <c r="S29" s="93">
        <f t="shared" si="43"/>
        <v>15</v>
      </c>
      <c r="T29" s="93">
        <f t="shared" si="43"/>
        <v>15</v>
      </c>
      <c r="U29" s="93">
        <f t="shared" si="43"/>
        <v>15</v>
      </c>
      <c r="V29" s="93">
        <f t="shared" si="43"/>
        <v>15</v>
      </c>
      <c r="W29" s="93">
        <f t="shared" si="43"/>
        <v>15</v>
      </c>
      <c r="X29" s="93">
        <f t="shared" si="43"/>
        <v>15</v>
      </c>
      <c r="Y29" s="93">
        <f t="shared" si="43"/>
        <v>15</v>
      </c>
      <c r="Z29" s="93">
        <f t="shared" si="43"/>
        <v>15</v>
      </c>
      <c r="AA29" s="93">
        <f t="shared" si="43"/>
        <v>15</v>
      </c>
      <c r="AB29" s="93">
        <f t="shared" si="43"/>
        <v>15</v>
      </c>
      <c r="AC29" s="93">
        <f t="shared" si="43"/>
        <v>15</v>
      </c>
      <c r="AD29" s="93">
        <f t="shared" si="43"/>
        <v>15</v>
      </c>
      <c r="AE29" s="93">
        <f t="shared" si="43"/>
        <v>15</v>
      </c>
      <c r="AF29" s="93">
        <f t="shared" si="43"/>
        <v>15</v>
      </c>
      <c r="AG29" s="93">
        <f t="shared" si="43"/>
        <v>15</v>
      </c>
      <c r="AH29" s="93">
        <f t="shared" si="43"/>
        <v>15</v>
      </c>
      <c r="AI29" s="93">
        <f t="shared" ref="AI29:BN29" si="44">AH29</f>
        <v>15</v>
      </c>
      <c r="AJ29" s="93">
        <f t="shared" si="44"/>
        <v>15</v>
      </c>
      <c r="AK29" s="93">
        <f t="shared" si="44"/>
        <v>15</v>
      </c>
      <c r="AL29" s="93">
        <f t="shared" si="44"/>
        <v>15</v>
      </c>
      <c r="AM29" s="93">
        <f t="shared" si="44"/>
        <v>15</v>
      </c>
      <c r="AN29" s="93">
        <f t="shared" si="44"/>
        <v>15</v>
      </c>
      <c r="AO29" s="93">
        <f t="shared" si="44"/>
        <v>15</v>
      </c>
      <c r="AP29" s="93">
        <f t="shared" si="44"/>
        <v>15</v>
      </c>
      <c r="AQ29" s="93">
        <f t="shared" si="44"/>
        <v>15</v>
      </c>
      <c r="AR29" s="93">
        <f t="shared" si="44"/>
        <v>15</v>
      </c>
      <c r="AS29" s="93">
        <f t="shared" si="44"/>
        <v>15</v>
      </c>
      <c r="AT29" s="93">
        <f t="shared" si="44"/>
        <v>15</v>
      </c>
      <c r="AU29" s="93">
        <f t="shared" si="44"/>
        <v>15</v>
      </c>
      <c r="AV29" s="93">
        <f t="shared" si="44"/>
        <v>15</v>
      </c>
      <c r="AW29" s="93">
        <f t="shared" si="44"/>
        <v>15</v>
      </c>
      <c r="AX29" s="93">
        <f t="shared" si="44"/>
        <v>15</v>
      </c>
      <c r="AY29" s="93">
        <f t="shared" si="44"/>
        <v>15</v>
      </c>
      <c r="AZ29" s="93">
        <f t="shared" si="44"/>
        <v>15</v>
      </c>
      <c r="BA29" s="93">
        <f t="shared" si="44"/>
        <v>15</v>
      </c>
      <c r="BB29" s="93">
        <f t="shared" si="44"/>
        <v>15</v>
      </c>
      <c r="BC29" s="93">
        <f t="shared" si="44"/>
        <v>15</v>
      </c>
      <c r="BD29" s="93">
        <f t="shared" si="44"/>
        <v>15</v>
      </c>
      <c r="BE29" s="93">
        <f t="shared" si="44"/>
        <v>15</v>
      </c>
      <c r="BF29" s="93">
        <f t="shared" si="44"/>
        <v>15</v>
      </c>
      <c r="BG29" s="93">
        <f t="shared" si="44"/>
        <v>15</v>
      </c>
      <c r="BH29" s="93">
        <f t="shared" si="44"/>
        <v>15</v>
      </c>
      <c r="BI29" s="93">
        <f t="shared" si="44"/>
        <v>15</v>
      </c>
      <c r="BJ29" s="93">
        <f t="shared" si="44"/>
        <v>15</v>
      </c>
      <c r="BK29" s="93">
        <f t="shared" si="44"/>
        <v>15</v>
      </c>
      <c r="BL29" s="93">
        <f t="shared" si="44"/>
        <v>15</v>
      </c>
      <c r="BM29" s="93">
        <f t="shared" si="44"/>
        <v>15</v>
      </c>
      <c r="BN29" s="93">
        <f t="shared" si="44"/>
        <v>15</v>
      </c>
      <c r="BO29" s="93">
        <f t="shared" ref="BO29:CW29" si="45">BN29</f>
        <v>15</v>
      </c>
      <c r="BP29" s="93">
        <f t="shared" si="45"/>
        <v>15</v>
      </c>
      <c r="BQ29" s="93">
        <f t="shared" si="45"/>
        <v>15</v>
      </c>
      <c r="BR29" s="93">
        <f t="shared" si="45"/>
        <v>15</v>
      </c>
      <c r="BS29" s="93">
        <f t="shared" si="45"/>
        <v>15</v>
      </c>
      <c r="BT29" s="93">
        <f t="shared" si="45"/>
        <v>15</v>
      </c>
      <c r="BU29" s="93">
        <f t="shared" si="45"/>
        <v>15</v>
      </c>
      <c r="BV29" s="93">
        <f t="shared" si="45"/>
        <v>15</v>
      </c>
      <c r="BW29" s="93">
        <f t="shared" si="45"/>
        <v>15</v>
      </c>
      <c r="BX29" s="93">
        <f t="shared" si="45"/>
        <v>15</v>
      </c>
      <c r="BY29" s="93">
        <f t="shared" si="45"/>
        <v>15</v>
      </c>
      <c r="BZ29" s="93">
        <f t="shared" si="45"/>
        <v>15</v>
      </c>
      <c r="CA29" s="93">
        <f t="shared" si="45"/>
        <v>15</v>
      </c>
      <c r="CB29" s="93">
        <f t="shared" si="45"/>
        <v>15</v>
      </c>
      <c r="CC29" s="93">
        <f t="shared" si="45"/>
        <v>15</v>
      </c>
      <c r="CD29" s="93">
        <f t="shared" si="45"/>
        <v>15</v>
      </c>
      <c r="CE29" s="93">
        <f t="shared" si="45"/>
        <v>15</v>
      </c>
      <c r="CF29" s="93">
        <f t="shared" si="45"/>
        <v>15</v>
      </c>
      <c r="CG29" s="93">
        <f t="shared" si="45"/>
        <v>15</v>
      </c>
      <c r="CH29" s="93">
        <f t="shared" si="45"/>
        <v>15</v>
      </c>
      <c r="CI29" s="93">
        <f t="shared" si="45"/>
        <v>15</v>
      </c>
      <c r="CJ29" s="93">
        <f t="shared" si="45"/>
        <v>15</v>
      </c>
      <c r="CK29" s="93">
        <f t="shared" si="45"/>
        <v>15</v>
      </c>
      <c r="CL29" s="93">
        <f t="shared" si="45"/>
        <v>15</v>
      </c>
      <c r="CM29" s="93">
        <f t="shared" si="45"/>
        <v>15</v>
      </c>
      <c r="CN29" s="93">
        <f t="shared" si="45"/>
        <v>15</v>
      </c>
      <c r="CO29" s="93">
        <f t="shared" si="45"/>
        <v>15</v>
      </c>
      <c r="CP29" s="93">
        <f t="shared" si="45"/>
        <v>15</v>
      </c>
      <c r="CQ29" s="93">
        <f t="shared" si="45"/>
        <v>15</v>
      </c>
      <c r="CR29" s="93">
        <f t="shared" si="45"/>
        <v>15</v>
      </c>
      <c r="CS29" s="93">
        <f t="shared" si="45"/>
        <v>15</v>
      </c>
      <c r="CT29" s="93">
        <f t="shared" si="45"/>
        <v>15</v>
      </c>
      <c r="CU29" s="93">
        <f t="shared" si="45"/>
        <v>15</v>
      </c>
      <c r="CV29" s="93">
        <f t="shared" si="45"/>
        <v>15</v>
      </c>
      <c r="CW29" s="121">
        <f t="shared" si="45"/>
        <v>15</v>
      </c>
    </row>
    <row r="30" spans="1:101" s="96" customFormat="1">
      <c r="A30" s="94" t="s">
        <v>160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5"/>
      <c r="AP30" s="95"/>
      <c r="AQ30" s="95"/>
      <c r="AR30" s="95"/>
      <c r="AS30" s="95"/>
      <c r="AT30" s="95"/>
      <c r="AU30" s="95"/>
      <c r="AV30" s="95"/>
      <c r="AW30" s="95"/>
      <c r="AX30" s="95"/>
      <c r="AY30" s="95"/>
      <c r="AZ30" s="95"/>
      <c r="BA30" s="95"/>
      <c r="BB30" s="95"/>
      <c r="BC30" s="95"/>
      <c r="BD30" s="95"/>
      <c r="BE30" s="95"/>
      <c r="BF30" s="95"/>
      <c r="BG30" s="95"/>
      <c r="BH30" s="95"/>
      <c r="BI30" s="95"/>
      <c r="BJ30" s="95"/>
      <c r="BK30" s="95"/>
      <c r="BL30" s="95"/>
      <c r="BM30" s="95"/>
      <c r="BN30" s="95"/>
      <c r="BO30" s="95"/>
      <c r="BP30" s="95"/>
      <c r="BQ30" s="95"/>
      <c r="BR30" s="95"/>
      <c r="BS30" s="95"/>
      <c r="BT30" s="95"/>
      <c r="BU30" s="95"/>
      <c r="BV30" s="95"/>
      <c r="BW30" s="95"/>
      <c r="BX30" s="95"/>
      <c r="BY30" s="95"/>
      <c r="BZ30" s="95"/>
      <c r="CA30" s="95"/>
      <c r="CB30" s="95"/>
      <c r="CC30" s="95"/>
      <c r="CD30" s="95"/>
      <c r="CE30" s="95"/>
      <c r="CF30" s="95"/>
      <c r="CG30" s="95"/>
      <c r="CH30" s="95"/>
      <c r="CI30" s="95"/>
      <c r="CJ30" s="95"/>
      <c r="CK30" s="95"/>
      <c r="CL30" s="95"/>
      <c r="CM30" s="95"/>
      <c r="CN30" s="95"/>
      <c r="CO30" s="95"/>
      <c r="CP30" s="95"/>
      <c r="CQ30" s="95"/>
      <c r="CR30" s="95"/>
      <c r="CS30" s="95"/>
      <c r="CT30" s="95"/>
      <c r="CU30" s="95"/>
      <c r="CV30" s="95"/>
      <c r="CW30" s="95"/>
    </row>
    <row r="31" spans="1:101" s="51" customFormat="1">
      <c r="A31" s="56" t="s">
        <v>31</v>
      </c>
      <c r="B31" s="55" t="s">
        <v>20</v>
      </c>
      <c r="C31" s="25" t="s">
        <v>20</v>
      </c>
      <c r="D31" s="25" t="s">
        <v>20</v>
      </c>
      <c r="E31" s="25" t="s">
        <v>20</v>
      </c>
      <c r="F31" s="25" t="s">
        <v>20</v>
      </c>
      <c r="G31" s="25" t="s">
        <v>20</v>
      </c>
      <c r="H31" s="26" t="s">
        <v>20</v>
      </c>
      <c r="I31" s="25" t="s">
        <v>20</v>
      </c>
      <c r="J31" s="25" t="s">
        <v>20</v>
      </c>
      <c r="K31" s="26" t="s">
        <v>20</v>
      </c>
      <c r="L31" s="25" t="s">
        <v>20</v>
      </c>
      <c r="M31" s="25" t="s">
        <v>20</v>
      </c>
      <c r="N31" s="26" t="s">
        <v>20</v>
      </c>
      <c r="O31" s="25" t="s">
        <v>20</v>
      </c>
      <c r="P31" s="25" t="s">
        <v>20</v>
      </c>
      <c r="Q31" s="26" t="s">
        <v>20</v>
      </c>
      <c r="R31" s="25" t="s">
        <v>20</v>
      </c>
      <c r="S31" s="25" t="s">
        <v>20</v>
      </c>
      <c r="T31" s="26" t="s">
        <v>20</v>
      </c>
      <c r="U31" s="25" t="s">
        <v>20</v>
      </c>
      <c r="V31" s="25" t="s">
        <v>20</v>
      </c>
      <c r="W31" s="26" t="s">
        <v>20</v>
      </c>
      <c r="X31" s="25" t="s">
        <v>20</v>
      </c>
      <c r="Y31" s="25" t="s">
        <v>20</v>
      </c>
      <c r="Z31" s="26" t="s">
        <v>20</v>
      </c>
      <c r="AA31" s="25" t="s">
        <v>20</v>
      </c>
      <c r="AB31" s="25" t="s">
        <v>20</v>
      </c>
      <c r="AC31" s="26" t="s">
        <v>20</v>
      </c>
      <c r="AD31" s="25" t="s">
        <v>20</v>
      </c>
      <c r="AE31" s="25" t="s">
        <v>20</v>
      </c>
      <c r="AF31" s="26" t="s">
        <v>20</v>
      </c>
      <c r="AG31" s="25" t="s">
        <v>20</v>
      </c>
      <c r="AH31" s="25" t="s">
        <v>20</v>
      </c>
      <c r="AI31" s="26" t="s">
        <v>20</v>
      </c>
      <c r="AJ31" s="25" t="s">
        <v>20</v>
      </c>
      <c r="AK31" s="25" t="s">
        <v>20</v>
      </c>
      <c r="AL31" s="26" t="s">
        <v>20</v>
      </c>
      <c r="AM31" s="25" t="s">
        <v>20</v>
      </c>
      <c r="AN31" s="25" t="s">
        <v>20</v>
      </c>
      <c r="AO31" s="26" t="s">
        <v>20</v>
      </c>
      <c r="AP31" s="25" t="s">
        <v>20</v>
      </c>
      <c r="AQ31" s="25" t="s">
        <v>20</v>
      </c>
      <c r="AR31" s="26" t="s">
        <v>20</v>
      </c>
      <c r="AS31" s="25" t="s">
        <v>20</v>
      </c>
      <c r="AT31" s="25" t="s">
        <v>20</v>
      </c>
      <c r="AU31" s="26" t="s">
        <v>20</v>
      </c>
      <c r="AV31" s="25" t="s">
        <v>20</v>
      </c>
      <c r="AW31" s="25" t="s">
        <v>20</v>
      </c>
      <c r="AX31" s="26" t="s">
        <v>20</v>
      </c>
      <c r="AY31" s="25" t="s">
        <v>20</v>
      </c>
      <c r="AZ31" s="25" t="s">
        <v>20</v>
      </c>
      <c r="BA31" s="26" t="s">
        <v>20</v>
      </c>
      <c r="BB31" s="25" t="s">
        <v>20</v>
      </c>
      <c r="BC31" s="25" t="s">
        <v>20</v>
      </c>
      <c r="BD31" s="26" t="s">
        <v>20</v>
      </c>
      <c r="BE31" s="25" t="s">
        <v>20</v>
      </c>
      <c r="BF31" s="25" t="s">
        <v>20</v>
      </c>
      <c r="BG31" s="26" t="s">
        <v>20</v>
      </c>
      <c r="BH31" s="25" t="s">
        <v>20</v>
      </c>
      <c r="BI31" s="25" t="s">
        <v>20</v>
      </c>
      <c r="BJ31" s="26" t="s">
        <v>20</v>
      </c>
      <c r="BK31" s="25" t="s">
        <v>20</v>
      </c>
      <c r="BL31" s="25" t="s">
        <v>20</v>
      </c>
      <c r="BM31" s="26" t="s">
        <v>20</v>
      </c>
      <c r="BN31" s="25" t="s">
        <v>20</v>
      </c>
      <c r="BO31" s="25" t="s">
        <v>20</v>
      </c>
      <c r="BP31" s="26" t="s">
        <v>20</v>
      </c>
      <c r="BQ31" s="25" t="s">
        <v>20</v>
      </c>
      <c r="BR31" s="25" t="s">
        <v>20</v>
      </c>
      <c r="BS31" s="26" t="s">
        <v>20</v>
      </c>
      <c r="BT31" s="25" t="s">
        <v>20</v>
      </c>
      <c r="BU31" s="25" t="s">
        <v>20</v>
      </c>
      <c r="BV31" s="26" t="s">
        <v>20</v>
      </c>
      <c r="BW31" s="25" t="s">
        <v>20</v>
      </c>
      <c r="BX31" s="25" t="s">
        <v>20</v>
      </c>
      <c r="BY31" s="26" t="s">
        <v>20</v>
      </c>
      <c r="BZ31" s="25" t="s">
        <v>20</v>
      </c>
      <c r="CA31" s="25" t="s">
        <v>20</v>
      </c>
      <c r="CB31" s="26" t="s">
        <v>20</v>
      </c>
      <c r="CC31" s="25" t="s">
        <v>20</v>
      </c>
      <c r="CD31" s="25" t="s">
        <v>20</v>
      </c>
      <c r="CE31" s="26" t="s">
        <v>20</v>
      </c>
      <c r="CF31" s="25" t="s">
        <v>20</v>
      </c>
      <c r="CG31" s="25" t="s">
        <v>20</v>
      </c>
      <c r="CH31" s="26" t="s">
        <v>20</v>
      </c>
      <c r="CI31" s="25" t="s">
        <v>20</v>
      </c>
      <c r="CJ31" s="25" t="s">
        <v>20</v>
      </c>
      <c r="CK31" s="26" t="s">
        <v>20</v>
      </c>
      <c r="CL31" s="25" t="s">
        <v>20</v>
      </c>
      <c r="CM31" s="25" t="s">
        <v>20</v>
      </c>
      <c r="CN31" s="26" t="s">
        <v>20</v>
      </c>
      <c r="CO31" s="25" t="s">
        <v>20</v>
      </c>
      <c r="CP31" s="25" t="s">
        <v>20</v>
      </c>
      <c r="CQ31" s="26" t="s">
        <v>20</v>
      </c>
      <c r="CR31" s="25" t="s">
        <v>20</v>
      </c>
      <c r="CS31" s="25" t="s">
        <v>20</v>
      </c>
      <c r="CT31" s="26" t="s">
        <v>20</v>
      </c>
      <c r="CU31" s="25" t="s">
        <v>20</v>
      </c>
      <c r="CV31" s="25" t="s">
        <v>20</v>
      </c>
      <c r="CW31" s="26" t="s">
        <v>20</v>
      </c>
    </row>
    <row r="32" spans="1:101" s="22" customFormat="1">
      <c r="A32" s="4" t="s">
        <v>36</v>
      </c>
      <c r="B32" s="23">
        <v>8</v>
      </c>
      <c r="C32" s="11">
        <v>8</v>
      </c>
      <c r="D32" s="11">
        <v>8</v>
      </c>
      <c r="E32" s="11">
        <v>8</v>
      </c>
      <c r="F32" s="11">
        <v>8</v>
      </c>
      <c r="G32" s="11">
        <v>8</v>
      </c>
      <c r="H32" s="24">
        <v>8</v>
      </c>
      <c r="I32" s="11">
        <v>8</v>
      </c>
      <c r="J32" s="11">
        <v>8</v>
      </c>
      <c r="K32" s="24">
        <v>8</v>
      </c>
      <c r="L32" s="11">
        <v>8</v>
      </c>
      <c r="M32" s="11">
        <v>8</v>
      </c>
      <c r="N32" s="24">
        <v>8</v>
      </c>
      <c r="O32" s="11">
        <v>8</v>
      </c>
      <c r="P32" s="11">
        <v>8</v>
      </c>
      <c r="Q32" s="24">
        <v>8</v>
      </c>
      <c r="R32" s="11">
        <v>8</v>
      </c>
      <c r="S32" s="11">
        <v>8</v>
      </c>
      <c r="T32" s="24">
        <v>8</v>
      </c>
      <c r="U32" s="11">
        <v>8</v>
      </c>
      <c r="V32" s="11">
        <v>8</v>
      </c>
      <c r="W32" s="24">
        <v>8</v>
      </c>
      <c r="X32" s="11">
        <v>8</v>
      </c>
      <c r="Y32" s="11">
        <v>8</v>
      </c>
      <c r="Z32" s="24">
        <v>8</v>
      </c>
      <c r="AA32" s="11">
        <v>8</v>
      </c>
      <c r="AB32" s="11">
        <v>8</v>
      </c>
      <c r="AC32" s="24">
        <v>8</v>
      </c>
      <c r="AD32" s="11">
        <v>8</v>
      </c>
      <c r="AE32" s="11">
        <v>8</v>
      </c>
      <c r="AF32" s="24">
        <v>8</v>
      </c>
      <c r="AG32" s="11">
        <v>8</v>
      </c>
      <c r="AH32" s="11">
        <v>8</v>
      </c>
      <c r="AI32" s="24">
        <v>8</v>
      </c>
      <c r="AJ32" s="11">
        <v>8</v>
      </c>
      <c r="AK32" s="11">
        <v>8</v>
      </c>
      <c r="AL32" s="24">
        <v>8</v>
      </c>
      <c r="AM32" s="11">
        <v>8</v>
      </c>
      <c r="AN32" s="11">
        <v>8</v>
      </c>
      <c r="AO32" s="24">
        <v>8</v>
      </c>
      <c r="AP32" s="11">
        <v>8</v>
      </c>
      <c r="AQ32" s="11">
        <v>8</v>
      </c>
      <c r="AR32" s="24">
        <v>8</v>
      </c>
      <c r="AS32" s="11">
        <v>8</v>
      </c>
      <c r="AT32" s="11">
        <v>8</v>
      </c>
      <c r="AU32" s="24">
        <v>8</v>
      </c>
      <c r="AV32" s="11">
        <v>8</v>
      </c>
      <c r="AW32" s="11">
        <v>8</v>
      </c>
      <c r="AX32" s="24">
        <v>8</v>
      </c>
      <c r="AY32" s="11">
        <v>8</v>
      </c>
      <c r="AZ32" s="11">
        <v>8</v>
      </c>
      <c r="BA32" s="24">
        <v>8</v>
      </c>
      <c r="BB32" s="11">
        <v>8</v>
      </c>
      <c r="BC32" s="11">
        <v>8</v>
      </c>
      <c r="BD32" s="24">
        <v>8</v>
      </c>
      <c r="BE32" s="11">
        <v>8</v>
      </c>
      <c r="BF32" s="11">
        <v>8</v>
      </c>
      <c r="BG32" s="24">
        <v>8</v>
      </c>
      <c r="BH32" s="11">
        <v>8</v>
      </c>
      <c r="BI32" s="11">
        <v>8</v>
      </c>
      <c r="BJ32" s="24">
        <v>8</v>
      </c>
      <c r="BK32" s="11">
        <v>8</v>
      </c>
      <c r="BL32" s="11">
        <v>8</v>
      </c>
      <c r="BM32" s="24">
        <v>8</v>
      </c>
      <c r="BN32" s="11">
        <v>8</v>
      </c>
      <c r="BO32" s="11">
        <v>8</v>
      </c>
      <c r="BP32" s="24">
        <v>8</v>
      </c>
      <c r="BQ32" s="11">
        <v>8</v>
      </c>
      <c r="BR32" s="11">
        <v>8</v>
      </c>
      <c r="BS32" s="24">
        <v>8</v>
      </c>
      <c r="BT32" s="11">
        <v>8</v>
      </c>
      <c r="BU32" s="11">
        <v>8</v>
      </c>
      <c r="BV32" s="24">
        <v>8</v>
      </c>
      <c r="BW32" s="11">
        <v>8</v>
      </c>
      <c r="BX32" s="11">
        <v>8</v>
      </c>
      <c r="BY32" s="24">
        <v>8</v>
      </c>
      <c r="BZ32" s="11">
        <v>8</v>
      </c>
      <c r="CA32" s="11">
        <v>8</v>
      </c>
      <c r="CB32" s="24">
        <v>8</v>
      </c>
      <c r="CC32" s="11">
        <v>8</v>
      </c>
      <c r="CD32" s="11">
        <v>8</v>
      </c>
      <c r="CE32" s="24">
        <v>8</v>
      </c>
      <c r="CF32" s="11">
        <v>8</v>
      </c>
      <c r="CG32" s="11">
        <v>8</v>
      </c>
      <c r="CH32" s="24">
        <v>8</v>
      </c>
      <c r="CI32" s="11">
        <v>8</v>
      </c>
      <c r="CJ32" s="11">
        <v>8</v>
      </c>
      <c r="CK32" s="24">
        <v>8</v>
      </c>
      <c r="CL32" s="11">
        <v>8</v>
      </c>
      <c r="CM32" s="11">
        <v>8</v>
      </c>
      <c r="CN32" s="24">
        <v>8</v>
      </c>
      <c r="CO32" s="11">
        <v>8</v>
      </c>
      <c r="CP32" s="11">
        <v>8</v>
      </c>
      <c r="CQ32" s="24">
        <v>8</v>
      </c>
      <c r="CR32" s="11">
        <v>8</v>
      </c>
      <c r="CS32" s="11">
        <v>8</v>
      </c>
      <c r="CT32" s="24">
        <v>8</v>
      </c>
      <c r="CU32" s="11">
        <v>8</v>
      </c>
      <c r="CV32" s="11">
        <v>8</v>
      </c>
      <c r="CW32" s="24">
        <v>8</v>
      </c>
    </row>
    <row r="33" spans="1:101" s="22" customFormat="1">
      <c r="A33" s="4" t="s">
        <v>32</v>
      </c>
      <c r="B33" s="23">
        <v>60</v>
      </c>
      <c r="C33" s="23">
        <v>60</v>
      </c>
      <c r="D33" s="23">
        <v>60</v>
      </c>
      <c r="E33" s="23">
        <v>60</v>
      </c>
      <c r="F33" s="23">
        <v>60</v>
      </c>
      <c r="G33" s="23">
        <v>60</v>
      </c>
      <c r="H33" s="23">
        <v>60</v>
      </c>
      <c r="I33" s="23">
        <v>60</v>
      </c>
      <c r="J33" s="23">
        <v>60</v>
      </c>
      <c r="K33" s="23">
        <v>60</v>
      </c>
      <c r="L33" s="23">
        <v>60</v>
      </c>
      <c r="M33" s="23">
        <v>60</v>
      </c>
      <c r="N33" s="23">
        <v>60</v>
      </c>
      <c r="O33" s="23">
        <v>60</v>
      </c>
      <c r="P33" s="23">
        <v>60</v>
      </c>
      <c r="Q33" s="23">
        <v>60</v>
      </c>
      <c r="R33" s="23">
        <v>60</v>
      </c>
      <c r="S33" s="23">
        <v>60</v>
      </c>
      <c r="T33" s="23">
        <v>60</v>
      </c>
      <c r="U33" s="23">
        <v>60</v>
      </c>
      <c r="V33" s="23">
        <v>60</v>
      </c>
      <c r="W33" s="23">
        <v>60</v>
      </c>
      <c r="X33" s="23">
        <v>60</v>
      </c>
      <c r="Y33" s="23">
        <v>60</v>
      </c>
      <c r="Z33" s="23">
        <v>60</v>
      </c>
      <c r="AA33" s="23">
        <v>60</v>
      </c>
      <c r="AB33" s="23">
        <v>60</v>
      </c>
      <c r="AC33" s="23">
        <v>60</v>
      </c>
      <c r="AD33" s="23">
        <v>60</v>
      </c>
      <c r="AE33" s="23">
        <v>60</v>
      </c>
      <c r="AF33" s="23">
        <v>60</v>
      </c>
      <c r="AG33" s="23">
        <v>60</v>
      </c>
      <c r="AH33" s="23">
        <v>60</v>
      </c>
      <c r="AI33" s="23">
        <v>60</v>
      </c>
      <c r="AJ33" s="23">
        <v>60</v>
      </c>
      <c r="AK33" s="23">
        <v>60</v>
      </c>
      <c r="AL33" s="23">
        <v>60</v>
      </c>
      <c r="AM33" s="23">
        <v>60</v>
      </c>
      <c r="AN33" s="23">
        <v>60</v>
      </c>
      <c r="AO33" s="23">
        <v>60</v>
      </c>
      <c r="AP33" s="23">
        <v>60</v>
      </c>
      <c r="AQ33" s="23">
        <v>60</v>
      </c>
      <c r="AR33" s="23">
        <v>60</v>
      </c>
      <c r="AS33" s="23">
        <v>60</v>
      </c>
      <c r="AT33" s="23">
        <v>60</v>
      </c>
      <c r="AU33" s="23">
        <v>60</v>
      </c>
      <c r="AV33" s="23">
        <v>60</v>
      </c>
      <c r="AW33" s="23">
        <v>60</v>
      </c>
      <c r="AX33" s="23">
        <v>60</v>
      </c>
      <c r="AY33" s="23">
        <v>60</v>
      </c>
      <c r="AZ33" s="23">
        <v>60</v>
      </c>
      <c r="BA33" s="23">
        <v>60</v>
      </c>
      <c r="BB33" s="23">
        <v>60</v>
      </c>
      <c r="BC33" s="23">
        <v>60</v>
      </c>
      <c r="BD33" s="23">
        <v>60</v>
      </c>
      <c r="BE33" s="23">
        <v>60</v>
      </c>
      <c r="BF33" s="23">
        <v>60</v>
      </c>
      <c r="BG33" s="23">
        <v>60</v>
      </c>
      <c r="BH33" s="23">
        <v>60</v>
      </c>
      <c r="BI33" s="23">
        <v>60</v>
      </c>
      <c r="BJ33" s="23">
        <v>60</v>
      </c>
      <c r="BK33" s="23">
        <v>60</v>
      </c>
      <c r="BL33" s="23">
        <v>60</v>
      </c>
      <c r="BM33" s="23">
        <v>60</v>
      </c>
      <c r="BN33" s="23">
        <v>60</v>
      </c>
      <c r="BO33" s="23">
        <v>60</v>
      </c>
      <c r="BP33" s="23">
        <v>60</v>
      </c>
      <c r="BQ33" s="23">
        <v>60</v>
      </c>
      <c r="BR33" s="23">
        <v>60</v>
      </c>
      <c r="BS33" s="23">
        <v>60</v>
      </c>
      <c r="BT33" s="23">
        <v>60</v>
      </c>
      <c r="BU33" s="23">
        <v>60</v>
      </c>
      <c r="BV33" s="23">
        <v>60</v>
      </c>
      <c r="BW33" s="23">
        <v>60</v>
      </c>
      <c r="BX33" s="23">
        <v>60</v>
      </c>
      <c r="BY33" s="23">
        <v>60</v>
      </c>
      <c r="BZ33" s="23">
        <v>60</v>
      </c>
      <c r="CA33" s="23">
        <v>60</v>
      </c>
      <c r="CB33" s="23">
        <v>60</v>
      </c>
      <c r="CC33" s="23">
        <v>60</v>
      </c>
      <c r="CD33" s="23">
        <v>60</v>
      </c>
      <c r="CE33" s="23">
        <v>60</v>
      </c>
      <c r="CF33" s="23">
        <v>60</v>
      </c>
      <c r="CG33" s="23">
        <v>60</v>
      </c>
      <c r="CH33" s="23">
        <v>60</v>
      </c>
      <c r="CI33" s="23">
        <v>60</v>
      </c>
      <c r="CJ33" s="23">
        <v>60</v>
      </c>
      <c r="CK33" s="23">
        <v>60</v>
      </c>
      <c r="CL33" s="23">
        <v>60</v>
      </c>
      <c r="CM33" s="23">
        <v>60</v>
      </c>
      <c r="CN33" s="23">
        <v>60</v>
      </c>
      <c r="CO33" s="23">
        <v>60</v>
      </c>
      <c r="CP33" s="23">
        <v>60</v>
      </c>
      <c r="CQ33" s="23">
        <v>60</v>
      </c>
      <c r="CR33" s="23">
        <v>60</v>
      </c>
      <c r="CS33" s="23">
        <v>60</v>
      </c>
      <c r="CT33" s="23">
        <v>60</v>
      </c>
      <c r="CU33" s="23">
        <v>60</v>
      </c>
      <c r="CV33" s="23">
        <v>60</v>
      </c>
      <c r="CW33" s="23">
        <v>60</v>
      </c>
    </row>
    <row r="34" spans="1:101" s="22" customFormat="1">
      <c r="A34" s="4" t="s">
        <v>24</v>
      </c>
      <c r="B34" s="23" t="s">
        <v>157</v>
      </c>
      <c r="C34" s="23" t="s">
        <v>157</v>
      </c>
      <c r="D34" s="23" t="s">
        <v>157</v>
      </c>
      <c r="E34" s="23" t="s">
        <v>157</v>
      </c>
      <c r="F34" s="23" t="s">
        <v>157</v>
      </c>
      <c r="G34" s="23" t="s">
        <v>157</v>
      </c>
      <c r="H34" s="23" t="s">
        <v>157</v>
      </c>
      <c r="I34" s="23" t="s">
        <v>157</v>
      </c>
      <c r="J34" s="23" t="s">
        <v>157</v>
      </c>
      <c r="K34" s="23" t="s">
        <v>157</v>
      </c>
      <c r="L34" s="23" t="s">
        <v>157</v>
      </c>
      <c r="M34" s="23" t="s">
        <v>157</v>
      </c>
      <c r="N34" s="23" t="s">
        <v>157</v>
      </c>
      <c r="O34" s="23" t="s">
        <v>157</v>
      </c>
      <c r="P34" s="23" t="s">
        <v>157</v>
      </c>
      <c r="Q34" s="23" t="s">
        <v>157</v>
      </c>
      <c r="R34" s="23" t="s">
        <v>157</v>
      </c>
      <c r="S34" s="23" t="s">
        <v>157</v>
      </c>
      <c r="T34" s="23" t="s">
        <v>157</v>
      </c>
      <c r="U34" s="23" t="s">
        <v>157</v>
      </c>
      <c r="V34" s="23" t="s">
        <v>157</v>
      </c>
      <c r="W34" s="23" t="s">
        <v>157</v>
      </c>
      <c r="X34" s="23" t="s">
        <v>157</v>
      </c>
      <c r="Y34" s="23" t="s">
        <v>157</v>
      </c>
      <c r="Z34" s="23" t="s">
        <v>157</v>
      </c>
      <c r="AA34" s="23" t="s">
        <v>157</v>
      </c>
      <c r="AB34" s="23" t="s">
        <v>157</v>
      </c>
      <c r="AC34" s="23" t="s">
        <v>157</v>
      </c>
      <c r="AD34" s="23" t="s">
        <v>157</v>
      </c>
      <c r="AE34" s="23" t="s">
        <v>157</v>
      </c>
      <c r="AF34" s="23" t="s">
        <v>157</v>
      </c>
      <c r="AG34" s="23" t="s">
        <v>157</v>
      </c>
      <c r="AH34" s="23" t="s">
        <v>157</v>
      </c>
      <c r="AI34" s="23" t="s">
        <v>157</v>
      </c>
      <c r="AJ34" s="23" t="s">
        <v>157</v>
      </c>
      <c r="AK34" s="23" t="s">
        <v>157</v>
      </c>
      <c r="AL34" s="23" t="s">
        <v>157</v>
      </c>
      <c r="AM34" s="23" t="s">
        <v>157</v>
      </c>
      <c r="AN34" s="23" t="s">
        <v>157</v>
      </c>
      <c r="AO34" s="23" t="s">
        <v>157</v>
      </c>
      <c r="AP34" s="23" t="s">
        <v>157</v>
      </c>
      <c r="AQ34" s="23" t="s">
        <v>157</v>
      </c>
      <c r="AR34" s="23" t="s">
        <v>157</v>
      </c>
      <c r="AS34" s="23" t="s">
        <v>157</v>
      </c>
      <c r="AT34" s="23" t="s">
        <v>157</v>
      </c>
      <c r="AU34" s="23" t="s">
        <v>157</v>
      </c>
      <c r="AV34" s="23" t="s">
        <v>157</v>
      </c>
      <c r="AW34" s="23" t="s">
        <v>157</v>
      </c>
      <c r="AX34" s="23" t="s">
        <v>157</v>
      </c>
      <c r="AY34" s="23" t="s">
        <v>157</v>
      </c>
      <c r="AZ34" s="23" t="s">
        <v>157</v>
      </c>
      <c r="BA34" s="23" t="s">
        <v>157</v>
      </c>
      <c r="BB34" s="23" t="s">
        <v>157</v>
      </c>
      <c r="BC34" s="23" t="s">
        <v>157</v>
      </c>
      <c r="BD34" s="23" t="s">
        <v>157</v>
      </c>
      <c r="BE34" s="23" t="s">
        <v>157</v>
      </c>
      <c r="BF34" s="23" t="s">
        <v>157</v>
      </c>
      <c r="BG34" s="23" t="s">
        <v>157</v>
      </c>
      <c r="BH34" s="23" t="s">
        <v>157</v>
      </c>
      <c r="BI34" s="23" t="s">
        <v>157</v>
      </c>
      <c r="BJ34" s="23" t="s">
        <v>157</v>
      </c>
      <c r="BK34" s="23" t="s">
        <v>157</v>
      </c>
      <c r="BL34" s="23" t="s">
        <v>157</v>
      </c>
      <c r="BM34" s="23" t="s">
        <v>157</v>
      </c>
      <c r="BN34" s="23" t="s">
        <v>157</v>
      </c>
      <c r="BO34" s="23" t="s">
        <v>157</v>
      </c>
      <c r="BP34" s="23" t="s">
        <v>157</v>
      </c>
      <c r="BQ34" s="23" t="s">
        <v>157</v>
      </c>
      <c r="BR34" s="23" t="s">
        <v>157</v>
      </c>
      <c r="BS34" s="23" t="s">
        <v>157</v>
      </c>
      <c r="BT34" s="23" t="s">
        <v>157</v>
      </c>
      <c r="BU34" s="23" t="s">
        <v>157</v>
      </c>
      <c r="BV34" s="23" t="s">
        <v>157</v>
      </c>
      <c r="BW34" s="23" t="s">
        <v>157</v>
      </c>
      <c r="BX34" s="23" t="s">
        <v>157</v>
      </c>
      <c r="BY34" s="23" t="s">
        <v>157</v>
      </c>
      <c r="BZ34" s="23" t="s">
        <v>157</v>
      </c>
      <c r="CA34" s="23" t="s">
        <v>157</v>
      </c>
      <c r="CB34" s="23" t="s">
        <v>157</v>
      </c>
      <c r="CC34" s="23" t="s">
        <v>157</v>
      </c>
      <c r="CD34" s="23" t="s">
        <v>157</v>
      </c>
      <c r="CE34" s="23" t="s">
        <v>157</v>
      </c>
      <c r="CF34" s="23" t="s">
        <v>157</v>
      </c>
      <c r="CG34" s="23" t="s">
        <v>157</v>
      </c>
      <c r="CH34" s="23" t="s">
        <v>157</v>
      </c>
      <c r="CI34" s="23" t="s">
        <v>157</v>
      </c>
      <c r="CJ34" s="23" t="s">
        <v>157</v>
      </c>
      <c r="CK34" s="23" t="s">
        <v>157</v>
      </c>
      <c r="CL34" s="23" t="s">
        <v>157</v>
      </c>
      <c r="CM34" s="23" t="s">
        <v>157</v>
      </c>
      <c r="CN34" s="23" t="s">
        <v>157</v>
      </c>
      <c r="CO34" s="23" t="s">
        <v>157</v>
      </c>
      <c r="CP34" s="23" t="s">
        <v>157</v>
      </c>
      <c r="CQ34" s="23" t="s">
        <v>157</v>
      </c>
      <c r="CR34" s="23" t="s">
        <v>157</v>
      </c>
      <c r="CS34" s="23" t="s">
        <v>157</v>
      </c>
      <c r="CT34" s="23" t="s">
        <v>157</v>
      </c>
      <c r="CU34" s="23" t="s">
        <v>157</v>
      </c>
      <c r="CV34" s="23" t="s">
        <v>157</v>
      </c>
      <c r="CW34" s="23" t="s">
        <v>157</v>
      </c>
    </row>
    <row r="35" spans="1:101" s="22" customFormat="1">
      <c r="A35" s="4" t="s">
        <v>22</v>
      </c>
      <c r="B35" s="23" t="s">
        <v>37</v>
      </c>
      <c r="C35" s="11" t="s">
        <v>37</v>
      </c>
      <c r="D35" s="11" t="s">
        <v>37</v>
      </c>
      <c r="E35" s="11" t="s">
        <v>37</v>
      </c>
      <c r="F35" s="11" t="s">
        <v>37</v>
      </c>
      <c r="G35" s="11" t="s">
        <v>37</v>
      </c>
      <c r="H35" s="11" t="s">
        <v>37</v>
      </c>
      <c r="I35" s="11" t="s">
        <v>37</v>
      </c>
      <c r="J35" s="11" t="s">
        <v>37</v>
      </c>
      <c r="K35" s="11" t="s">
        <v>37</v>
      </c>
      <c r="L35" s="11" t="s">
        <v>37</v>
      </c>
      <c r="M35" s="11" t="s">
        <v>37</v>
      </c>
      <c r="N35" s="11" t="s">
        <v>37</v>
      </c>
      <c r="O35" s="11" t="s">
        <v>37</v>
      </c>
      <c r="P35" s="11" t="s">
        <v>37</v>
      </c>
      <c r="Q35" s="11" t="s">
        <v>37</v>
      </c>
      <c r="R35" s="11" t="s">
        <v>37</v>
      </c>
      <c r="S35" s="11" t="s">
        <v>37</v>
      </c>
      <c r="T35" s="11" t="s">
        <v>37</v>
      </c>
      <c r="U35" s="11" t="s">
        <v>37</v>
      </c>
      <c r="V35" s="11" t="s">
        <v>37</v>
      </c>
      <c r="W35" s="11" t="s">
        <v>37</v>
      </c>
      <c r="X35" s="11" t="s">
        <v>37</v>
      </c>
      <c r="Y35" s="11" t="s">
        <v>37</v>
      </c>
      <c r="Z35" s="11" t="s">
        <v>37</v>
      </c>
      <c r="AA35" s="11" t="s">
        <v>37</v>
      </c>
      <c r="AB35" s="11" t="s">
        <v>37</v>
      </c>
      <c r="AC35" s="11" t="s">
        <v>37</v>
      </c>
      <c r="AD35" s="11" t="s">
        <v>37</v>
      </c>
      <c r="AE35" s="11" t="s">
        <v>37</v>
      </c>
      <c r="AF35" s="11" t="s">
        <v>37</v>
      </c>
      <c r="AG35" s="11" t="s">
        <v>37</v>
      </c>
      <c r="AH35" s="11" t="s">
        <v>37</v>
      </c>
      <c r="AI35" s="11" t="s">
        <v>37</v>
      </c>
      <c r="AJ35" s="11" t="s">
        <v>37</v>
      </c>
      <c r="AK35" s="11" t="s">
        <v>37</v>
      </c>
      <c r="AL35" s="11" t="s">
        <v>37</v>
      </c>
      <c r="AM35" s="11" t="s">
        <v>37</v>
      </c>
      <c r="AN35" s="11" t="s">
        <v>37</v>
      </c>
      <c r="AO35" s="11" t="s">
        <v>37</v>
      </c>
      <c r="AP35" s="11" t="s">
        <v>37</v>
      </c>
      <c r="AQ35" s="11" t="s">
        <v>37</v>
      </c>
      <c r="AR35" s="11" t="s">
        <v>37</v>
      </c>
      <c r="AS35" s="11" t="s">
        <v>37</v>
      </c>
      <c r="AT35" s="11" t="s">
        <v>37</v>
      </c>
      <c r="AU35" s="11" t="s">
        <v>37</v>
      </c>
      <c r="AV35" s="11" t="s">
        <v>37</v>
      </c>
      <c r="AW35" s="11" t="s">
        <v>37</v>
      </c>
      <c r="AX35" s="11" t="s">
        <v>37</v>
      </c>
      <c r="AY35" s="11" t="s">
        <v>37</v>
      </c>
      <c r="AZ35" s="11" t="s">
        <v>37</v>
      </c>
      <c r="BA35" s="11" t="s">
        <v>37</v>
      </c>
      <c r="BB35" s="11" t="s">
        <v>37</v>
      </c>
      <c r="BC35" s="11" t="s">
        <v>37</v>
      </c>
      <c r="BD35" s="11" t="s">
        <v>37</v>
      </c>
      <c r="BE35" s="11" t="s">
        <v>37</v>
      </c>
      <c r="BF35" s="11" t="s">
        <v>37</v>
      </c>
      <c r="BG35" s="11" t="s">
        <v>37</v>
      </c>
      <c r="BH35" s="11" t="s">
        <v>37</v>
      </c>
      <c r="BI35" s="11" t="s">
        <v>37</v>
      </c>
      <c r="BJ35" s="11" t="s">
        <v>37</v>
      </c>
      <c r="BK35" s="11" t="s">
        <v>37</v>
      </c>
      <c r="BL35" s="11" t="s">
        <v>37</v>
      </c>
      <c r="BM35" s="11" t="s">
        <v>37</v>
      </c>
      <c r="BN35" s="11" t="s">
        <v>37</v>
      </c>
      <c r="BO35" s="11" t="s">
        <v>37</v>
      </c>
      <c r="BP35" s="11" t="s">
        <v>37</v>
      </c>
      <c r="BQ35" s="11" t="s">
        <v>37</v>
      </c>
      <c r="BR35" s="11" t="s">
        <v>37</v>
      </c>
      <c r="BS35" s="11" t="s">
        <v>37</v>
      </c>
      <c r="BT35" s="11" t="s">
        <v>37</v>
      </c>
      <c r="BU35" s="11" t="s">
        <v>37</v>
      </c>
      <c r="BV35" s="11" t="s">
        <v>37</v>
      </c>
      <c r="BW35" s="11" t="s">
        <v>37</v>
      </c>
      <c r="BX35" s="11" t="s">
        <v>37</v>
      </c>
      <c r="BY35" s="11" t="s">
        <v>37</v>
      </c>
      <c r="BZ35" s="11" t="s">
        <v>37</v>
      </c>
      <c r="CA35" s="11" t="s">
        <v>37</v>
      </c>
      <c r="CB35" s="11" t="s">
        <v>37</v>
      </c>
      <c r="CC35" s="11" t="s">
        <v>37</v>
      </c>
      <c r="CD35" s="11" t="s">
        <v>37</v>
      </c>
      <c r="CE35" s="11" t="s">
        <v>37</v>
      </c>
      <c r="CF35" s="11" t="s">
        <v>37</v>
      </c>
      <c r="CG35" s="11" t="s">
        <v>37</v>
      </c>
      <c r="CH35" s="11" t="s">
        <v>37</v>
      </c>
      <c r="CI35" s="11" t="s">
        <v>37</v>
      </c>
      <c r="CJ35" s="11" t="s">
        <v>37</v>
      </c>
      <c r="CK35" s="11" t="s">
        <v>37</v>
      </c>
      <c r="CL35" s="11" t="s">
        <v>37</v>
      </c>
      <c r="CM35" s="11" t="s">
        <v>37</v>
      </c>
      <c r="CN35" s="11" t="s">
        <v>37</v>
      </c>
      <c r="CO35" s="11" t="s">
        <v>37</v>
      </c>
      <c r="CP35" s="11" t="s">
        <v>37</v>
      </c>
      <c r="CQ35" s="11" t="s">
        <v>37</v>
      </c>
      <c r="CR35" s="11" t="s">
        <v>37</v>
      </c>
      <c r="CS35" s="11" t="s">
        <v>37</v>
      </c>
      <c r="CT35" s="11" t="s">
        <v>37</v>
      </c>
      <c r="CU35" s="11" t="s">
        <v>37</v>
      </c>
      <c r="CV35" s="11" t="s">
        <v>37</v>
      </c>
      <c r="CW35" s="11" t="s">
        <v>37</v>
      </c>
    </row>
    <row r="36" spans="1:101" s="22" customFormat="1">
      <c r="A36" s="4" t="s">
        <v>35</v>
      </c>
      <c r="B36" s="23" t="s">
        <v>56</v>
      </c>
      <c r="C36" s="23" t="s">
        <v>56</v>
      </c>
      <c r="D36" s="23" t="s">
        <v>56</v>
      </c>
      <c r="E36" s="23" t="s">
        <v>56</v>
      </c>
      <c r="F36" s="23" t="s">
        <v>56</v>
      </c>
      <c r="G36" s="23" t="s">
        <v>56</v>
      </c>
      <c r="H36" s="23" t="s">
        <v>56</v>
      </c>
      <c r="I36" s="23" t="s">
        <v>56</v>
      </c>
      <c r="J36" s="23" t="s">
        <v>56</v>
      </c>
      <c r="K36" s="23" t="s">
        <v>56</v>
      </c>
      <c r="L36" s="23" t="s">
        <v>56</v>
      </c>
      <c r="M36" s="23" t="s">
        <v>56</v>
      </c>
      <c r="N36" s="23" t="s">
        <v>56</v>
      </c>
      <c r="O36" s="23" t="s">
        <v>56</v>
      </c>
      <c r="P36" s="23" t="s">
        <v>56</v>
      </c>
      <c r="Q36" s="23" t="s">
        <v>56</v>
      </c>
      <c r="R36" s="23" t="s">
        <v>56</v>
      </c>
      <c r="S36" s="23" t="s">
        <v>56</v>
      </c>
      <c r="T36" s="23" t="s">
        <v>56</v>
      </c>
      <c r="U36" s="23" t="s">
        <v>56</v>
      </c>
      <c r="V36" s="23" t="s">
        <v>56</v>
      </c>
      <c r="W36" s="23" t="s">
        <v>56</v>
      </c>
      <c r="X36" s="23" t="s">
        <v>56</v>
      </c>
      <c r="Y36" s="23" t="s">
        <v>56</v>
      </c>
      <c r="Z36" s="23" t="s">
        <v>56</v>
      </c>
      <c r="AA36" s="23" t="s">
        <v>56</v>
      </c>
      <c r="AB36" s="23" t="s">
        <v>56</v>
      </c>
      <c r="AC36" s="23" t="s">
        <v>56</v>
      </c>
      <c r="AD36" s="23" t="s">
        <v>56</v>
      </c>
      <c r="AE36" s="23" t="s">
        <v>56</v>
      </c>
      <c r="AF36" s="23" t="s">
        <v>56</v>
      </c>
      <c r="AG36" s="23" t="s">
        <v>56</v>
      </c>
      <c r="AH36" s="23" t="s">
        <v>56</v>
      </c>
      <c r="AI36" s="23" t="s">
        <v>56</v>
      </c>
      <c r="AJ36" s="23" t="s">
        <v>56</v>
      </c>
      <c r="AK36" s="23" t="s">
        <v>56</v>
      </c>
      <c r="AL36" s="23" t="s">
        <v>56</v>
      </c>
      <c r="AM36" s="23" t="s">
        <v>56</v>
      </c>
      <c r="AN36" s="23" t="s">
        <v>56</v>
      </c>
      <c r="AO36" s="23" t="s">
        <v>56</v>
      </c>
      <c r="AP36" s="23" t="s">
        <v>56</v>
      </c>
      <c r="AQ36" s="23" t="s">
        <v>56</v>
      </c>
      <c r="AR36" s="23" t="s">
        <v>56</v>
      </c>
      <c r="AS36" s="23" t="s">
        <v>56</v>
      </c>
      <c r="AT36" s="23" t="s">
        <v>56</v>
      </c>
      <c r="AU36" s="23" t="s">
        <v>56</v>
      </c>
      <c r="AV36" s="23" t="s">
        <v>56</v>
      </c>
      <c r="AW36" s="23" t="s">
        <v>56</v>
      </c>
      <c r="AX36" s="23" t="s">
        <v>56</v>
      </c>
      <c r="AY36" s="23" t="s">
        <v>56</v>
      </c>
      <c r="AZ36" s="23" t="s">
        <v>56</v>
      </c>
      <c r="BA36" s="23" t="s">
        <v>56</v>
      </c>
      <c r="BB36" s="23" t="s">
        <v>56</v>
      </c>
      <c r="BC36" s="23" t="s">
        <v>56</v>
      </c>
      <c r="BD36" s="23" t="s">
        <v>56</v>
      </c>
      <c r="BE36" s="23" t="s">
        <v>56</v>
      </c>
      <c r="BF36" s="23" t="s">
        <v>56</v>
      </c>
      <c r="BG36" s="23" t="s">
        <v>56</v>
      </c>
      <c r="BH36" s="23" t="s">
        <v>56</v>
      </c>
      <c r="BI36" s="23" t="s">
        <v>56</v>
      </c>
      <c r="BJ36" s="23" t="s">
        <v>56</v>
      </c>
      <c r="BK36" s="23" t="s">
        <v>56</v>
      </c>
      <c r="BL36" s="23" t="s">
        <v>56</v>
      </c>
      <c r="BM36" s="23" t="s">
        <v>56</v>
      </c>
      <c r="BN36" s="23" t="s">
        <v>56</v>
      </c>
      <c r="BO36" s="23" t="s">
        <v>56</v>
      </c>
      <c r="BP36" s="23" t="s">
        <v>56</v>
      </c>
      <c r="BQ36" s="23" t="s">
        <v>56</v>
      </c>
      <c r="BR36" s="23" t="s">
        <v>56</v>
      </c>
      <c r="BS36" s="23" t="s">
        <v>56</v>
      </c>
      <c r="BT36" s="23" t="s">
        <v>56</v>
      </c>
      <c r="BU36" s="23" t="s">
        <v>56</v>
      </c>
      <c r="BV36" s="23" t="s">
        <v>56</v>
      </c>
      <c r="BW36" s="23" t="s">
        <v>56</v>
      </c>
      <c r="BX36" s="23" t="s">
        <v>56</v>
      </c>
      <c r="BY36" s="23" t="s">
        <v>56</v>
      </c>
      <c r="BZ36" s="23" t="s">
        <v>56</v>
      </c>
      <c r="CA36" s="23" t="s">
        <v>56</v>
      </c>
      <c r="CB36" s="23" t="s">
        <v>56</v>
      </c>
      <c r="CC36" s="23" t="s">
        <v>56</v>
      </c>
      <c r="CD36" s="23" t="s">
        <v>56</v>
      </c>
      <c r="CE36" s="23" t="s">
        <v>56</v>
      </c>
      <c r="CF36" s="23" t="s">
        <v>56</v>
      </c>
      <c r="CG36" s="23" t="s">
        <v>56</v>
      </c>
      <c r="CH36" s="23" t="s">
        <v>56</v>
      </c>
      <c r="CI36" s="23" t="s">
        <v>56</v>
      </c>
      <c r="CJ36" s="23" t="s">
        <v>56</v>
      </c>
      <c r="CK36" s="23" t="s">
        <v>56</v>
      </c>
      <c r="CL36" s="23" t="s">
        <v>56</v>
      </c>
      <c r="CM36" s="23" t="s">
        <v>56</v>
      </c>
      <c r="CN36" s="23" t="s">
        <v>56</v>
      </c>
      <c r="CO36" s="23" t="s">
        <v>56</v>
      </c>
      <c r="CP36" s="23" t="s">
        <v>56</v>
      </c>
      <c r="CQ36" s="23" t="s">
        <v>56</v>
      </c>
      <c r="CR36" s="23" t="s">
        <v>56</v>
      </c>
      <c r="CS36" s="23" t="s">
        <v>56</v>
      </c>
      <c r="CT36" s="23" t="s">
        <v>56</v>
      </c>
      <c r="CU36" s="23" t="s">
        <v>56</v>
      </c>
      <c r="CV36" s="23" t="s">
        <v>56</v>
      </c>
      <c r="CW36" s="23" t="s">
        <v>56</v>
      </c>
    </row>
    <row r="37" spans="1:101" s="2" customFormat="1" ht="15.75" thickBot="1">
      <c r="A37" s="72" t="s">
        <v>23</v>
      </c>
      <c r="B37" s="69" t="s">
        <v>158</v>
      </c>
      <c r="C37" s="69" t="s">
        <v>158</v>
      </c>
      <c r="D37" s="69" t="s">
        <v>158</v>
      </c>
      <c r="E37" s="69" t="s">
        <v>158</v>
      </c>
      <c r="F37" s="69" t="s">
        <v>158</v>
      </c>
      <c r="G37" s="69" t="s">
        <v>158</v>
      </c>
      <c r="H37" s="69" t="s">
        <v>158</v>
      </c>
      <c r="I37" s="69" t="s">
        <v>158</v>
      </c>
      <c r="J37" s="69" t="s">
        <v>158</v>
      </c>
      <c r="K37" s="69" t="s">
        <v>158</v>
      </c>
      <c r="L37" s="69" t="s">
        <v>158</v>
      </c>
      <c r="M37" s="69" t="s">
        <v>158</v>
      </c>
      <c r="N37" s="69" t="s">
        <v>158</v>
      </c>
      <c r="O37" s="69" t="s">
        <v>158</v>
      </c>
      <c r="P37" s="69" t="s">
        <v>158</v>
      </c>
      <c r="Q37" s="69" t="s">
        <v>158</v>
      </c>
      <c r="R37" s="69" t="s">
        <v>158</v>
      </c>
      <c r="S37" s="69" t="s">
        <v>158</v>
      </c>
      <c r="T37" s="69" t="s">
        <v>158</v>
      </c>
      <c r="U37" s="69" t="s">
        <v>158</v>
      </c>
      <c r="V37" s="69" t="s">
        <v>158</v>
      </c>
      <c r="W37" s="69" t="s">
        <v>158</v>
      </c>
      <c r="X37" s="69" t="s">
        <v>158</v>
      </c>
      <c r="Y37" s="69" t="s">
        <v>158</v>
      </c>
      <c r="Z37" s="69" t="s">
        <v>158</v>
      </c>
      <c r="AA37" s="69" t="s">
        <v>158</v>
      </c>
      <c r="AB37" s="69" t="s">
        <v>158</v>
      </c>
      <c r="AC37" s="69" t="s">
        <v>158</v>
      </c>
      <c r="AD37" s="69" t="s">
        <v>158</v>
      </c>
      <c r="AE37" s="69" t="s">
        <v>158</v>
      </c>
      <c r="AF37" s="69" t="s">
        <v>158</v>
      </c>
      <c r="AG37" s="69" t="s">
        <v>158</v>
      </c>
      <c r="AH37" s="69" t="s">
        <v>158</v>
      </c>
      <c r="AI37" s="69" t="s">
        <v>158</v>
      </c>
      <c r="AJ37" s="69" t="s">
        <v>158</v>
      </c>
      <c r="AK37" s="69" t="s">
        <v>158</v>
      </c>
      <c r="AL37" s="69" t="s">
        <v>158</v>
      </c>
      <c r="AM37" s="69" t="s">
        <v>158</v>
      </c>
      <c r="AN37" s="69" t="s">
        <v>158</v>
      </c>
      <c r="AO37" s="69" t="s">
        <v>158</v>
      </c>
      <c r="AP37" s="69" t="s">
        <v>158</v>
      </c>
      <c r="AQ37" s="69" t="s">
        <v>158</v>
      </c>
      <c r="AR37" s="69" t="s">
        <v>158</v>
      </c>
      <c r="AS37" s="69" t="s">
        <v>158</v>
      </c>
      <c r="AT37" s="69" t="s">
        <v>158</v>
      </c>
      <c r="AU37" s="69" t="s">
        <v>158</v>
      </c>
      <c r="AV37" s="69" t="s">
        <v>158</v>
      </c>
      <c r="AW37" s="69" t="s">
        <v>158</v>
      </c>
      <c r="AX37" s="69" t="s">
        <v>158</v>
      </c>
      <c r="AY37" s="69" t="s">
        <v>158</v>
      </c>
      <c r="AZ37" s="69" t="s">
        <v>158</v>
      </c>
      <c r="BA37" s="69" t="s">
        <v>158</v>
      </c>
      <c r="BB37" s="69" t="s">
        <v>158</v>
      </c>
      <c r="BC37" s="69" t="s">
        <v>158</v>
      </c>
      <c r="BD37" s="69" t="s">
        <v>158</v>
      </c>
      <c r="BE37" s="69" t="s">
        <v>158</v>
      </c>
      <c r="BF37" s="69" t="s">
        <v>158</v>
      </c>
      <c r="BG37" s="69" t="s">
        <v>158</v>
      </c>
      <c r="BH37" s="69" t="s">
        <v>158</v>
      </c>
      <c r="BI37" s="69" t="s">
        <v>158</v>
      </c>
      <c r="BJ37" s="69" t="s">
        <v>158</v>
      </c>
      <c r="BK37" s="69" t="s">
        <v>158</v>
      </c>
      <c r="BL37" s="69" t="s">
        <v>158</v>
      </c>
      <c r="BM37" s="69" t="s">
        <v>158</v>
      </c>
      <c r="BN37" s="69" t="s">
        <v>158</v>
      </c>
      <c r="BO37" s="69" t="s">
        <v>158</v>
      </c>
      <c r="BP37" s="69" t="s">
        <v>158</v>
      </c>
      <c r="BQ37" s="69" t="s">
        <v>158</v>
      </c>
      <c r="BR37" s="69" t="s">
        <v>158</v>
      </c>
      <c r="BS37" s="69" t="s">
        <v>158</v>
      </c>
      <c r="BT37" s="69" t="s">
        <v>158</v>
      </c>
      <c r="BU37" s="69" t="s">
        <v>158</v>
      </c>
      <c r="BV37" s="69" t="s">
        <v>158</v>
      </c>
      <c r="BW37" s="69" t="s">
        <v>158</v>
      </c>
      <c r="BX37" s="69" t="s">
        <v>158</v>
      </c>
      <c r="BY37" s="69" t="s">
        <v>158</v>
      </c>
      <c r="BZ37" s="69" t="s">
        <v>158</v>
      </c>
      <c r="CA37" s="69" t="s">
        <v>158</v>
      </c>
      <c r="CB37" s="69" t="s">
        <v>158</v>
      </c>
      <c r="CC37" s="69" t="s">
        <v>158</v>
      </c>
      <c r="CD37" s="69" t="s">
        <v>158</v>
      </c>
      <c r="CE37" s="69" t="s">
        <v>158</v>
      </c>
      <c r="CF37" s="69" t="s">
        <v>158</v>
      </c>
      <c r="CG37" s="69" t="s">
        <v>158</v>
      </c>
      <c r="CH37" s="69" t="s">
        <v>158</v>
      </c>
      <c r="CI37" s="69" t="s">
        <v>158</v>
      </c>
      <c r="CJ37" s="69" t="s">
        <v>158</v>
      </c>
      <c r="CK37" s="69" t="s">
        <v>158</v>
      </c>
      <c r="CL37" s="69" t="s">
        <v>158</v>
      </c>
      <c r="CM37" s="69" t="s">
        <v>158</v>
      </c>
      <c r="CN37" s="69" t="s">
        <v>158</v>
      </c>
      <c r="CO37" s="69" t="s">
        <v>158</v>
      </c>
      <c r="CP37" s="69" t="s">
        <v>158</v>
      </c>
      <c r="CQ37" s="69" t="s">
        <v>158</v>
      </c>
      <c r="CR37" s="69" t="s">
        <v>158</v>
      </c>
      <c r="CS37" s="69" t="s">
        <v>158</v>
      </c>
      <c r="CT37" s="69" t="s">
        <v>158</v>
      </c>
      <c r="CU37" s="69" t="s">
        <v>158</v>
      </c>
      <c r="CV37" s="69" t="s">
        <v>158</v>
      </c>
      <c r="CW37" s="69" t="s">
        <v>158</v>
      </c>
    </row>
    <row r="49" spans="4:101"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7"/>
      <c r="BM49" s="67"/>
      <c r="BN49" s="67"/>
      <c r="BO49" s="67"/>
      <c r="BP49" s="67"/>
      <c r="BQ49" s="67"/>
      <c r="BR49" s="67"/>
      <c r="BS49" s="67"/>
      <c r="BT49" s="67"/>
      <c r="BU49" s="67"/>
      <c r="BV49" s="67"/>
      <c r="BW49" s="67"/>
      <c r="BX49" s="67"/>
      <c r="BY49" s="67"/>
      <c r="BZ49" s="67"/>
      <c r="CA49" s="67"/>
      <c r="CB49" s="67"/>
      <c r="CC49" s="67"/>
      <c r="CD49" s="67"/>
      <c r="CE49" s="67"/>
      <c r="CF49" s="67"/>
      <c r="CG49" s="67"/>
      <c r="CH49" s="67"/>
      <c r="CI49" s="67"/>
      <c r="CJ49" s="67"/>
      <c r="CK49" s="67"/>
      <c r="CL49" s="67"/>
      <c r="CM49" s="67"/>
      <c r="CN49" s="67"/>
      <c r="CO49" s="67"/>
      <c r="CP49" s="67"/>
      <c r="CQ49" s="67"/>
      <c r="CR49" s="67"/>
      <c r="CS49" s="67"/>
      <c r="CT49" s="67"/>
      <c r="CU49" s="67"/>
      <c r="CV49" s="67"/>
      <c r="CW49" s="67"/>
    </row>
    <row r="50" spans="4:101"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7"/>
      <c r="BM50" s="67"/>
      <c r="BN50" s="67"/>
      <c r="BO50" s="67"/>
      <c r="BP50" s="67"/>
      <c r="BQ50" s="67"/>
      <c r="BR50" s="67"/>
      <c r="BS50" s="67"/>
      <c r="BT50" s="67"/>
      <c r="BU50" s="67"/>
      <c r="BV50" s="67"/>
      <c r="BW50" s="67"/>
      <c r="BX50" s="67"/>
      <c r="BY50" s="67"/>
      <c r="BZ50" s="67"/>
      <c r="CA50" s="67"/>
      <c r="CB50" s="67"/>
      <c r="CC50" s="67"/>
      <c r="CD50" s="67"/>
      <c r="CE50" s="67"/>
      <c r="CF50" s="67"/>
      <c r="CG50" s="67"/>
      <c r="CH50" s="67"/>
      <c r="CI50" s="67"/>
      <c r="CJ50" s="67"/>
      <c r="CK50" s="67"/>
      <c r="CL50" s="67"/>
      <c r="CM50" s="67"/>
      <c r="CN50" s="67"/>
      <c r="CO50" s="67"/>
      <c r="CP50" s="67"/>
      <c r="CQ50" s="67"/>
      <c r="CR50" s="67"/>
      <c r="CS50" s="67"/>
      <c r="CT50" s="67"/>
      <c r="CU50" s="67"/>
      <c r="CV50" s="67"/>
      <c r="CW50" s="67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1"/>
  </sheetPr>
  <dimension ref="A1:N11"/>
  <sheetViews>
    <sheetView topLeftCell="A7" workbookViewId="0">
      <selection activeCell="N6" sqref="N6"/>
    </sheetView>
  </sheetViews>
  <sheetFormatPr defaultColWidth="11.42578125" defaultRowHeight="15"/>
  <cols>
    <col min="1" max="1" width="2.7109375" customWidth="1"/>
    <col min="2" max="2" width="12" customWidth="1"/>
    <col min="3" max="3" width="13.140625" bestFit="1" customWidth="1"/>
    <col min="4" max="5" width="12" customWidth="1"/>
    <col min="6" max="6" width="12.42578125" bestFit="1" customWidth="1"/>
    <col min="7" max="7" width="8.42578125" bestFit="1" customWidth="1"/>
    <col min="8" max="26" width="12" customWidth="1"/>
  </cols>
  <sheetData>
    <row r="1" spans="1:14" ht="15.75" thickBot="1"/>
    <row r="2" spans="1:14" ht="23.25">
      <c r="A2" s="67"/>
      <c r="B2" s="12" t="s">
        <v>232</v>
      </c>
      <c r="C2" s="12"/>
      <c r="D2" s="12"/>
      <c r="E2" s="12"/>
      <c r="F2" s="12"/>
      <c r="G2" s="12"/>
      <c r="H2" s="12"/>
      <c r="I2" s="12"/>
      <c r="J2" s="12"/>
      <c r="K2" s="12"/>
    </row>
    <row r="3" spans="1:14">
      <c r="A3" s="160"/>
      <c r="B3" s="151"/>
      <c r="C3" s="10"/>
      <c r="D3" s="161" t="s">
        <v>237</v>
      </c>
      <c r="E3" s="10"/>
      <c r="F3" s="10"/>
      <c r="G3" s="10"/>
      <c r="H3" s="10"/>
      <c r="I3" s="161"/>
      <c r="J3" s="160"/>
      <c r="K3" s="160"/>
    </row>
    <row r="4" spans="1:14" ht="306">
      <c r="A4" s="67"/>
      <c r="B4" s="141" t="s">
        <v>233</v>
      </c>
      <c r="C4" s="142" t="s">
        <v>5</v>
      </c>
      <c r="D4" s="144" t="s">
        <v>235</v>
      </c>
      <c r="E4" s="157" t="s">
        <v>236</v>
      </c>
      <c r="F4" s="142" t="s">
        <v>498</v>
      </c>
      <c r="G4" s="142" t="s">
        <v>676</v>
      </c>
      <c r="H4" s="142" t="s">
        <v>1074</v>
      </c>
      <c r="I4" s="142" t="s">
        <v>1075</v>
      </c>
      <c r="J4" s="274" t="s">
        <v>1078</v>
      </c>
      <c r="K4" s="294" t="s">
        <v>1123</v>
      </c>
      <c r="L4" s="142" t="s">
        <v>1122</v>
      </c>
      <c r="M4" s="142" t="s">
        <v>1293</v>
      </c>
      <c r="N4" s="142" t="s">
        <v>1292</v>
      </c>
    </row>
    <row r="5" spans="1:14">
      <c r="A5" s="67"/>
      <c r="B5" s="154" t="s">
        <v>4</v>
      </c>
      <c r="C5" s="13" t="s">
        <v>234</v>
      </c>
      <c r="D5" s="14">
        <v>0.2</v>
      </c>
      <c r="E5" s="158">
        <v>4.5</v>
      </c>
      <c r="F5" s="67">
        <v>15</v>
      </c>
      <c r="G5" s="67">
        <v>10</v>
      </c>
      <c r="H5" s="67">
        <v>10</v>
      </c>
      <c r="I5" s="67">
        <v>1440</v>
      </c>
      <c r="J5" s="67">
        <v>7.1428571428571426E-3</v>
      </c>
      <c r="K5" s="67">
        <v>0.2</v>
      </c>
      <c r="L5">
        <v>0.01</v>
      </c>
      <c r="M5" s="67">
        <v>1.2</v>
      </c>
      <c r="N5" s="67">
        <v>2.5</v>
      </c>
    </row>
    <row r="7" spans="1:14" ht="15.75" thickBot="1"/>
    <row r="8" spans="1:14" ht="23.25">
      <c r="B8" s="12" t="s">
        <v>490</v>
      </c>
      <c r="C8" s="12"/>
      <c r="D8" s="12"/>
      <c r="E8" s="12"/>
      <c r="F8" s="12"/>
      <c r="G8" s="12"/>
      <c r="H8" s="12"/>
      <c r="I8" s="12"/>
      <c r="J8" s="12"/>
      <c r="K8" s="12"/>
    </row>
    <row r="10" spans="1:14" ht="94.5">
      <c r="B10" s="141" t="s">
        <v>496</v>
      </c>
      <c r="C10" s="142" t="s">
        <v>5</v>
      </c>
      <c r="D10" s="144" t="s">
        <v>491</v>
      </c>
      <c r="E10" s="157" t="s">
        <v>492</v>
      </c>
      <c r="F10" s="142" t="s">
        <v>493</v>
      </c>
    </row>
    <row r="11" spans="1:14">
      <c r="B11" s="154" t="s">
        <v>4</v>
      </c>
      <c r="C11" s="13" t="s">
        <v>497</v>
      </c>
      <c r="D11" s="14">
        <v>0</v>
      </c>
      <c r="E11" s="14">
        <v>0</v>
      </c>
      <c r="F11" s="67" t="s">
        <v>423</v>
      </c>
    </row>
  </sheetData>
  <conditionalFormatting sqref="F11">
    <cfRule type="duplicateValues" dxfId="434" priority="1"/>
  </conditionalFormatting>
  <dataValidations count="1">
    <dataValidation allowBlank="1" showErrorMessage="1" prompt="percentage [0..1]" sqref="D5:E5 D11:E11"/>
  </dataValidation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1"/>
  </sheetPr>
  <dimension ref="B1:J28"/>
  <sheetViews>
    <sheetView workbookViewId="0">
      <selection activeCell="I19" sqref="I19"/>
    </sheetView>
  </sheetViews>
  <sheetFormatPr defaultColWidth="11.42578125" defaultRowHeight="15"/>
  <cols>
    <col min="1" max="1" width="3.140625" customWidth="1"/>
    <col min="2" max="2" width="10.85546875" customWidth="1"/>
    <col min="3" max="3" width="13.85546875" customWidth="1"/>
    <col min="6" max="7" width="10.85546875" customWidth="1"/>
    <col min="8" max="8" width="18.140625" bestFit="1" customWidth="1"/>
    <col min="9" max="9" width="23.42578125" bestFit="1" customWidth="1"/>
    <col min="10" max="10" width="28.85546875" customWidth="1"/>
  </cols>
  <sheetData>
    <row r="1" spans="2:10" ht="15.75" thickBot="1"/>
    <row r="2" spans="2:10" ht="23.25">
      <c r="B2" s="12" t="s">
        <v>253</v>
      </c>
      <c r="C2" s="12"/>
      <c r="D2" s="12"/>
      <c r="E2" s="12"/>
      <c r="F2" s="12"/>
      <c r="G2" s="12"/>
      <c r="H2" s="12"/>
      <c r="I2" s="12"/>
      <c r="J2" s="12"/>
    </row>
    <row r="3" spans="2:10" ht="30">
      <c r="B3" s="162"/>
      <c r="C3" s="10"/>
      <c r="D3" s="10"/>
      <c r="E3" s="10"/>
      <c r="G3" s="10"/>
      <c r="H3" s="10" t="s">
        <v>257</v>
      </c>
      <c r="I3" s="67"/>
      <c r="J3" s="67"/>
    </row>
    <row r="4" spans="2:10" ht="119.25">
      <c r="B4" s="141" t="s">
        <v>252</v>
      </c>
      <c r="C4" s="141" t="s">
        <v>5</v>
      </c>
      <c r="D4" s="143" t="s">
        <v>186</v>
      </c>
      <c r="E4" s="152" t="s">
        <v>259</v>
      </c>
      <c r="F4" s="152" t="s">
        <v>260</v>
      </c>
      <c r="G4" s="152" t="s">
        <v>261</v>
      </c>
      <c r="H4" s="146" t="s">
        <v>256</v>
      </c>
      <c r="I4" s="146" t="s">
        <v>23</v>
      </c>
      <c r="J4" s="147" t="s">
        <v>38</v>
      </c>
    </row>
    <row r="5" spans="2:10">
      <c r="B5" s="134" t="s">
        <v>4</v>
      </c>
      <c r="C5" s="169" t="s">
        <v>258</v>
      </c>
      <c r="D5" s="132">
        <v>0</v>
      </c>
      <c r="E5" s="20" t="s">
        <v>271</v>
      </c>
      <c r="F5" s="20" t="b">
        <v>1</v>
      </c>
      <c r="G5" s="20" t="b">
        <v>1</v>
      </c>
      <c r="H5" s="15" t="s">
        <v>280</v>
      </c>
      <c r="I5" s="15" t="s">
        <v>1093</v>
      </c>
      <c r="J5" s="21" t="s">
        <v>290</v>
      </c>
    </row>
    <row r="6" spans="2:10">
      <c r="B6" s="134" t="s">
        <v>4</v>
      </c>
      <c r="C6" s="169" t="s">
        <v>262</v>
      </c>
      <c r="D6" s="132">
        <v>1</v>
      </c>
      <c r="E6" s="20" t="s">
        <v>272</v>
      </c>
      <c r="F6" s="20" t="b">
        <v>1</v>
      </c>
      <c r="G6" s="20" t="b">
        <v>1</v>
      </c>
      <c r="H6" s="15" t="s">
        <v>281</v>
      </c>
      <c r="I6" s="15" t="s">
        <v>1094</v>
      </c>
      <c r="J6" s="21" t="s">
        <v>291</v>
      </c>
    </row>
    <row r="7" spans="2:10">
      <c r="B7" s="136" t="s">
        <v>4</v>
      </c>
      <c r="C7" s="169" t="s">
        <v>263</v>
      </c>
      <c r="D7" s="138">
        <v>2</v>
      </c>
      <c r="E7" s="153" t="s">
        <v>273</v>
      </c>
      <c r="F7" s="20" t="b">
        <v>1</v>
      </c>
      <c r="G7" s="20" t="b">
        <v>1</v>
      </c>
      <c r="H7" s="15" t="s">
        <v>282</v>
      </c>
      <c r="I7" s="15" t="s">
        <v>1095</v>
      </c>
      <c r="J7" s="21" t="s">
        <v>292</v>
      </c>
    </row>
    <row r="8" spans="2:10">
      <c r="B8" s="136" t="s">
        <v>4</v>
      </c>
      <c r="C8" s="169" t="s">
        <v>264</v>
      </c>
      <c r="D8" s="132">
        <v>3</v>
      </c>
      <c r="E8" s="20" t="s">
        <v>274</v>
      </c>
      <c r="F8" s="20" t="b">
        <v>1</v>
      </c>
      <c r="G8" s="20" t="b">
        <v>1</v>
      </c>
      <c r="H8" s="170" t="s">
        <v>283</v>
      </c>
      <c r="I8" s="15" t="s">
        <v>1096</v>
      </c>
      <c r="J8" s="21" t="s">
        <v>293</v>
      </c>
    </row>
    <row r="9" spans="2:10">
      <c r="B9" s="136" t="s">
        <v>4</v>
      </c>
      <c r="C9" s="169" t="s">
        <v>265</v>
      </c>
      <c r="D9" s="138">
        <v>4</v>
      </c>
      <c r="E9" s="20" t="s">
        <v>275</v>
      </c>
      <c r="F9" s="20" t="b">
        <v>1</v>
      </c>
      <c r="G9" s="20" t="b">
        <v>1</v>
      </c>
      <c r="H9" s="170" t="s">
        <v>284</v>
      </c>
      <c r="I9" s="15" t="s">
        <v>1097</v>
      </c>
      <c r="J9" s="21" t="s">
        <v>294</v>
      </c>
    </row>
    <row r="10" spans="2:10">
      <c r="B10" s="136" t="s">
        <v>4</v>
      </c>
      <c r="C10" s="169" t="s">
        <v>266</v>
      </c>
      <c r="D10" s="132">
        <v>5</v>
      </c>
      <c r="E10" s="20" t="s">
        <v>276</v>
      </c>
      <c r="F10" s="20" t="b">
        <v>1</v>
      </c>
      <c r="G10" s="20" t="b">
        <v>1</v>
      </c>
      <c r="H10" s="170" t="s">
        <v>285</v>
      </c>
      <c r="I10" s="15" t="s">
        <v>1098</v>
      </c>
      <c r="J10" s="21" t="s">
        <v>295</v>
      </c>
    </row>
    <row r="11" spans="2:10">
      <c r="B11" s="136" t="s">
        <v>4</v>
      </c>
      <c r="C11" s="169" t="s">
        <v>267</v>
      </c>
      <c r="D11" s="138">
        <v>6</v>
      </c>
      <c r="E11" s="20" t="s">
        <v>277</v>
      </c>
      <c r="F11" s="20" t="b">
        <v>1</v>
      </c>
      <c r="G11" s="20" t="b">
        <v>1</v>
      </c>
      <c r="H11" s="170" t="s">
        <v>286</v>
      </c>
      <c r="I11" s="15" t="s">
        <v>1099</v>
      </c>
      <c r="J11" s="21" t="s">
        <v>296</v>
      </c>
    </row>
    <row r="12" spans="2:10">
      <c r="B12" s="136" t="s">
        <v>4</v>
      </c>
      <c r="C12" s="169" t="s">
        <v>268</v>
      </c>
      <c r="D12" s="132">
        <v>7</v>
      </c>
      <c r="E12" s="20" t="s">
        <v>1349</v>
      </c>
      <c r="F12" s="20" t="b">
        <v>1</v>
      </c>
      <c r="G12" s="20" t="b">
        <v>0</v>
      </c>
      <c r="H12" s="170" t="s">
        <v>287</v>
      </c>
      <c r="I12" s="15" t="s">
        <v>1102</v>
      </c>
      <c r="J12" s="21" t="s">
        <v>297</v>
      </c>
    </row>
    <row r="13" spans="2:10">
      <c r="B13" s="136" t="s">
        <v>4</v>
      </c>
      <c r="C13" s="169" t="s">
        <v>269</v>
      </c>
      <c r="D13" s="138">
        <v>8</v>
      </c>
      <c r="E13" s="20" t="s">
        <v>278</v>
      </c>
      <c r="F13" s="20" t="b">
        <v>1</v>
      </c>
      <c r="G13" s="20" t="b">
        <v>1</v>
      </c>
      <c r="H13" s="170" t="s">
        <v>288</v>
      </c>
      <c r="I13" s="15" t="s">
        <v>1100</v>
      </c>
      <c r="J13" s="21" t="s">
        <v>298</v>
      </c>
    </row>
    <row r="14" spans="2:10">
      <c r="B14" s="136" t="s">
        <v>4</v>
      </c>
      <c r="C14" s="169" t="s">
        <v>270</v>
      </c>
      <c r="D14" s="132">
        <v>9</v>
      </c>
      <c r="E14" s="20" t="s">
        <v>279</v>
      </c>
      <c r="F14" s="20" t="b">
        <v>1</v>
      </c>
      <c r="G14" s="20" t="b">
        <v>1</v>
      </c>
      <c r="H14" s="170" t="s">
        <v>289</v>
      </c>
      <c r="I14" s="15" t="s">
        <v>1101</v>
      </c>
      <c r="J14" s="21" t="s">
        <v>299</v>
      </c>
    </row>
    <row r="19" spans="2:2">
      <c r="B19" s="166"/>
    </row>
    <row r="20" spans="2:2">
      <c r="B20" s="168"/>
    </row>
    <row r="21" spans="2:2">
      <c r="B21" s="168"/>
    </row>
    <row r="22" spans="2:2">
      <c r="B22" s="168"/>
    </row>
    <row r="23" spans="2:2">
      <c r="B23" s="168"/>
    </row>
    <row r="24" spans="2:2">
      <c r="B24" s="168"/>
    </row>
    <row r="25" spans="2:2">
      <c r="B25" s="168"/>
    </row>
    <row r="26" spans="2:2">
      <c r="B26" s="168"/>
    </row>
    <row r="27" spans="2:2">
      <c r="B27" s="168"/>
    </row>
    <row r="28" spans="2:2">
      <c r="B28" s="168"/>
    </row>
  </sheetData>
  <conditionalFormatting sqref="C5:C14">
    <cfRule type="duplicateValues" dxfId="416" priority="1"/>
  </conditionalFormatting>
  <dataValidations count="1">
    <dataValidation type="list" showInputMessage="1" showErrorMessage="1" sqref="F5:G14">
      <formula1>"true,false"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9"/>
  </sheetPr>
  <dimension ref="B1:BH53"/>
  <sheetViews>
    <sheetView topLeftCell="AM10" workbookViewId="0">
      <selection activeCell="AS21" sqref="AS21"/>
    </sheetView>
  </sheetViews>
  <sheetFormatPr defaultColWidth="10.85546875" defaultRowHeight="15"/>
  <cols>
    <col min="1" max="1" width="3" style="67" customWidth="1"/>
    <col min="2" max="2" width="56" style="67" bestFit="1" customWidth="1"/>
    <col min="3" max="3" width="24.42578125" style="67" bestFit="1" customWidth="1"/>
    <col min="4" max="4" width="13.85546875" style="67" bestFit="1" customWidth="1"/>
    <col min="5" max="5" width="98.5703125" style="67" bestFit="1" customWidth="1"/>
    <col min="6" max="6" width="27.85546875" style="67" bestFit="1" customWidth="1"/>
    <col min="7" max="7" width="26.42578125" style="67" bestFit="1" customWidth="1"/>
    <col min="8" max="9" width="10.85546875" style="67" bestFit="1" customWidth="1"/>
    <col min="10" max="10" width="20.5703125" style="67" bestFit="1" customWidth="1"/>
    <col min="11" max="32" width="10.85546875" style="67" bestFit="1" customWidth="1"/>
    <col min="33" max="33" width="28.85546875" style="67" bestFit="1" customWidth="1"/>
    <col min="34" max="35" width="10.85546875" style="67" bestFit="1" customWidth="1"/>
    <col min="36" max="36" width="19.140625" style="67" bestFit="1" customWidth="1"/>
    <col min="37" max="37" width="24.42578125" style="67" bestFit="1" customWidth="1"/>
    <col min="38" max="43" width="10.85546875" style="67" bestFit="1" customWidth="1"/>
    <col min="44" max="45" width="10.85546875" style="67"/>
    <col min="46" max="46" width="30.85546875" style="67" bestFit="1" customWidth="1"/>
    <col min="47" max="47" width="29.85546875" style="67" bestFit="1" customWidth="1"/>
    <col min="48" max="16384" width="10.85546875" style="67"/>
  </cols>
  <sheetData>
    <row r="1" spans="2:60" ht="15.75" thickBot="1"/>
    <row r="2" spans="2:60" ht="23.25">
      <c r="B2" s="12" t="s">
        <v>193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2:60">
      <c r="B3" s="151"/>
      <c r="C3" s="10"/>
      <c r="D3" s="10"/>
      <c r="E3" s="10"/>
      <c r="F3" s="10"/>
      <c r="G3" s="10"/>
    </row>
    <row r="4" spans="2:60" ht="117">
      <c r="B4" s="141" t="s">
        <v>230</v>
      </c>
      <c r="C4" s="142" t="s">
        <v>5</v>
      </c>
      <c r="D4" s="143" t="s">
        <v>186</v>
      </c>
      <c r="E4" s="146" t="s">
        <v>23</v>
      </c>
      <c r="F4" s="146" t="s">
        <v>796</v>
      </c>
      <c r="G4" s="147" t="s">
        <v>38</v>
      </c>
    </row>
    <row r="5" spans="2:60">
      <c r="B5" s="134" t="s">
        <v>4</v>
      </c>
      <c r="C5" s="13" t="s">
        <v>187</v>
      </c>
      <c r="D5" s="132">
        <v>0</v>
      </c>
      <c r="E5" s="15" t="s">
        <v>508</v>
      </c>
      <c r="F5" s="15">
        <v>1</v>
      </c>
      <c r="G5" s="21" t="str">
        <f>CONCATENATE("TID_","DRAGON_",UPPER(dragonTierDefinitions[[#This Row],['[sku']]]),"_NAME")</f>
        <v>TID_DRAGON_TIER_0_NAME</v>
      </c>
    </row>
    <row r="6" spans="2:60">
      <c r="B6" s="134" t="s">
        <v>4</v>
      </c>
      <c r="C6" s="13" t="s">
        <v>188</v>
      </c>
      <c r="D6" s="132">
        <v>1</v>
      </c>
      <c r="E6" s="15" t="s">
        <v>509</v>
      </c>
      <c r="F6" s="15">
        <v>2</v>
      </c>
      <c r="G6" s="21" t="str">
        <f>CONCATENATE("TID_","DRAGON_",UPPER(dragonTierDefinitions[[#This Row],['[sku']]]),"_NAME")</f>
        <v>TID_DRAGON_TIER_1_NAME</v>
      </c>
    </row>
    <row r="7" spans="2:60">
      <c r="B7" s="136" t="s">
        <v>4</v>
      </c>
      <c r="C7" s="137" t="s">
        <v>189</v>
      </c>
      <c r="D7" s="132">
        <v>2</v>
      </c>
      <c r="E7" s="15" t="s">
        <v>510</v>
      </c>
      <c r="F7" s="240">
        <v>3</v>
      </c>
      <c r="G7" s="140" t="str">
        <f>CONCATENATE("TID_","DRAGON_",UPPER(dragonTierDefinitions[[#This Row],['[sku']]]),"_NAME")</f>
        <v>TID_DRAGON_TIER_2_NAME</v>
      </c>
    </row>
    <row r="8" spans="2:60">
      <c r="B8" s="136" t="s">
        <v>4</v>
      </c>
      <c r="C8" s="137" t="s">
        <v>210</v>
      </c>
      <c r="D8" s="132">
        <v>3</v>
      </c>
      <c r="E8" s="15" t="s">
        <v>511</v>
      </c>
      <c r="F8" s="15">
        <v>4</v>
      </c>
      <c r="G8" s="156" t="str">
        <f>CONCATENATE("TID_","DRAGON_",UPPER(dragonTierDefinitions[[#This Row],['[sku']]]),"_NAME")</f>
        <v>TID_DRAGON_TIER_3_NAME</v>
      </c>
    </row>
    <row r="9" spans="2:60">
      <c r="B9" s="136" t="s">
        <v>4</v>
      </c>
      <c r="C9" s="137" t="s">
        <v>211</v>
      </c>
      <c r="D9" s="132">
        <v>4</v>
      </c>
      <c r="E9" s="15" t="s">
        <v>512</v>
      </c>
      <c r="F9" s="15">
        <v>4</v>
      </c>
      <c r="G9" s="156" t="str">
        <f>CONCATENATE("TID_","DRAGON_",UPPER(dragonTierDefinitions[[#This Row],['[sku']]]),"_NAME")</f>
        <v>TID_DRAGON_TIER_4_NAME</v>
      </c>
    </row>
    <row r="12" spans="2:60" ht="15.75" thickBot="1"/>
    <row r="13" spans="2:60" ht="23.25">
      <c r="B13" s="12" t="s">
        <v>185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2:60" s="174" customFormat="1" ht="60">
      <c r="J14" s="174" t="s">
        <v>209</v>
      </c>
      <c r="Q14" s="193" t="s">
        <v>221</v>
      </c>
      <c r="R14" s="193"/>
      <c r="S14" s="193"/>
      <c r="T14" s="193"/>
      <c r="W14" s="67"/>
      <c r="X14" s="193"/>
      <c r="AA14" s="200" t="s">
        <v>222</v>
      </c>
      <c r="AB14" s="193" t="s">
        <v>222</v>
      </c>
      <c r="AC14" s="193"/>
      <c r="AD14" s="193"/>
      <c r="AE14" s="193"/>
      <c r="AG14" s="193" t="s">
        <v>321</v>
      </c>
      <c r="AH14" s="193"/>
      <c r="AI14" s="193"/>
      <c r="AJ14" s="193"/>
      <c r="AN14" s="580"/>
      <c r="AO14" s="580"/>
      <c r="AP14" s="580"/>
      <c r="AQ14" s="580"/>
    </row>
    <row r="15" spans="2:60" ht="163.5">
      <c r="B15" s="266" t="s">
        <v>229</v>
      </c>
      <c r="C15" s="267" t="s">
        <v>5</v>
      </c>
      <c r="D15" s="267" t="s">
        <v>190</v>
      </c>
      <c r="E15" s="417" t="s">
        <v>186</v>
      </c>
      <c r="F15" s="417" t="s">
        <v>494</v>
      </c>
      <c r="G15" s="418" t="s">
        <v>194</v>
      </c>
      <c r="H15" s="419" t="s">
        <v>195</v>
      </c>
      <c r="I15" s="420" t="s">
        <v>212</v>
      </c>
      <c r="J15" s="421" t="s">
        <v>213</v>
      </c>
      <c r="K15" s="422" t="s">
        <v>473</v>
      </c>
      <c r="L15" s="423" t="s">
        <v>474</v>
      </c>
      <c r="M15" s="424" t="s">
        <v>214</v>
      </c>
      <c r="N15" s="422" t="s">
        <v>215</v>
      </c>
      <c r="O15" s="423" t="s">
        <v>220</v>
      </c>
      <c r="P15" s="423" t="s">
        <v>1055</v>
      </c>
      <c r="Q15" s="425" t="s">
        <v>408</v>
      </c>
      <c r="R15" s="425" t="s">
        <v>409</v>
      </c>
      <c r="S15" s="425" t="s">
        <v>410</v>
      </c>
      <c r="T15" s="424" t="s">
        <v>216</v>
      </c>
      <c r="U15" s="423" t="s">
        <v>217</v>
      </c>
      <c r="V15" s="426" t="s">
        <v>528</v>
      </c>
      <c r="W15" s="424" t="s">
        <v>400</v>
      </c>
      <c r="X15" s="422" t="s">
        <v>522</v>
      </c>
      <c r="Y15" s="422" t="s">
        <v>219</v>
      </c>
      <c r="Z15" s="423" t="s">
        <v>218</v>
      </c>
      <c r="AA15" s="426" t="s">
        <v>451</v>
      </c>
      <c r="AB15" s="423" t="s">
        <v>521</v>
      </c>
      <c r="AC15" s="423" t="s">
        <v>626</v>
      </c>
      <c r="AD15" s="423" t="s">
        <v>452</v>
      </c>
      <c r="AE15" s="423" t="s">
        <v>223</v>
      </c>
      <c r="AF15" s="425" t="s">
        <v>1430</v>
      </c>
      <c r="AG15" s="424" t="s">
        <v>320</v>
      </c>
      <c r="AH15" s="424" t="s">
        <v>898</v>
      </c>
      <c r="AI15" s="424" t="s">
        <v>899</v>
      </c>
      <c r="AJ15" s="427" t="s">
        <v>191</v>
      </c>
      <c r="AK15" s="428" t="s">
        <v>192</v>
      </c>
      <c r="AL15" s="428" t="s">
        <v>929</v>
      </c>
      <c r="AM15" s="429" t="s">
        <v>930</v>
      </c>
      <c r="AN15" s="428" t="s">
        <v>931</v>
      </c>
      <c r="AO15" s="428" t="s">
        <v>932</v>
      </c>
      <c r="AP15" s="428" t="s">
        <v>933</v>
      </c>
      <c r="AQ15" s="428" t="s">
        <v>934</v>
      </c>
      <c r="AR15" s="428" t="s">
        <v>935</v>
      </c>
      <c r="AS15" s="428" t="s">
        <v>1254</v>
      </c>
      <c r="AT15" s="305" t="s">
        <v>38</v>
      </c>
      <c r="AU15" s="430" t="s">
        <v>177</v>
      </c>
      <c r="AV15" s="431" t="s">
        <v>401</v>
      </c>
      <c r="AW15" s="417" t="s">
        <v>402</v>
      </c>
      <c r="AX15" s="432" t="s">
        <v>601</v>
      </c>
      <c r="AY15" s="267" t="s">
        <v>475</v>
      </c>
      <c r="AZ15" s="267" t="s">
        <v>476</v>
      </c>
      <c r="BA15" s="267" t="s">
        <v>477</v>
      </c>
      <c r="BB15" s="266" t="s">
        <v>911</v>
      </c>
      <c r="BC15" s="266" t="s">
        <v>912</v>
      </c>
      <c r="BD15" s="266" t="s">
        <v>1510</v>
      </c>
      <c r="BH15"/>
    </row>
    <row r="16" spans="2:60">
      <c r="B16" s="433" t="s">
        <v>4</v>
      </c>
      <c r="C16" s="434" t="s">
        <v>423</v>
      </c>
      <c r="D16" s="434" t="s">
        <v>187</v>
      </c>
      <c r="E16" s="435">
        <v>0</v>
      </c>
      <c r="F16" s="435"/>
      <c r="G16" s="436">
        <v>0</v>
      </c>
      <c r="H16" s="357">
        <v>0</v>
      </c>
      <c r="I16" s="437">
        <v>35</v>
      </c>
      <c r="J16" s="438">
        <v>45</v>
      </c>
      <c r="K16" s="359">
        <v>1</v>
      </c>
      <c r="L16" s="439">
        <v>-5</v>
      </c>
      <c r="M16" s="440">
        <v>65</v>
      </c>
      <c r="N16" s="441">
        <v>105</v>
      </c>
      <c r="O16" s="441">
        <v>1.1000000000000001</v>
      </c>
      <c r="P16" s="441">
        <v>1</v>
      </c>
      <c r="Q16" s="441">
        <v>8.0000000000000002E-3</v>
      </c>
      <c r="R16" s="442">
        <v>30</v>
      </c>
      <c r="S16" s="442">
        <v>0.5</v>
      </c>
      <c r="T16" s="440">
        <v>0.46</v>
      </c>
      <c r="U16" s="441">
        <v>0.56000000000000005</v>
      </c>
      <c r="V16" s="443">
        <v>14</v>
      </c>
      <c r="W16" s="440">
        <v>2</v>
      </c>
      <c r="X16" s="441">
        <v>40</v>
      </c>
      <c r="Y16" s="441">
        <v>20</v>
      </c>
      <c r="Z16" s="441">
        <v>11</v>
      </c>
      <c r="AA16" s="443">
        <v>250</v>
      </c>
      <c r="AB16" s="442">
        <v>7.5</v>
      </c>
      <c r="AC16" s="441">
        <v>2</v>
      </c>
      <c r="AD16" s="442">
        <v>8</v>
      </c>
      <c r="AE16" s="441">
        <v>3000</v>
      </c>
      <c r="AF16" s="444">
        <v>1</v>
      </c>
      <c r="AG16" s="440">
        <v>0.23</v>
      </c>
      <c r="AH16" s="445">
        <v>0</v>
      </c>
      <c r="AI16" s="445">
        <v>6</v>
      </c>
      <c r="AJ16" s="446" t="s">
        <v>655</v>
      </c>
      <c r="AK16" s="446" t="s">
        <v>665</v>
      </c>
      <c r="AL16" s="446">
        <v>2</v>
      </c>
      <c r="AM16" s="446">
        <v>2</v>
      </c>
      <c r="AN16" s="446">
        <v>2</v>
      </c>
      <c r="AO16" s="446" t="b">
        <v>1</v>
      </c>
      <c r="AP16" s="446" t="b">
        <v>1</v>
      </c>
      <c r="AQ16" s="446" t="b">
        <v>1</v>
      </c>
      <c r="AR16" s="446">
        <v>10</v>
      </c>
      <c r="AS16" s="446">
        <v>0.55999999999999994</v>
      </c>
      <c r="AT16" s="447" t="s">
        <v>1172</v>
      </c>
      <c r="AU16" s="448" t="s">
        <v>1182</v>
      </c>
      <c r="AV16" s="449">
        <v>3.0000000000000001E-3</v>
      </c>
      <c r="AW16" s="450">
        <v>5.0000000000000001E-3</v>
      </c>
      <c r="AX16" s="354">
        <v>175</v>
      </c>
      <c r="AY16" s="434">
        <v>2</v>
      </c>
      <c r="AZ16" s="434">
        <v>9.5</v>
      </c>
      <c r="BA16" s="434">
        <v>1</v>
      </c>
      <c r="BB16" s="451">
        <v>0.9</v>
      </c>
      <c r="BC16" s="451">
        <v>1.4</v>
      </c>
      <c r="BD16" s="451"/>
      <c r="BH16"/>
    </row>
    <row r="17" spans="2:60">
      <c r="B17" s="433" t="s">
        <v>4</v>
      </c>
      <c r="C17" s="434" t="s">
        <v>415</v>
      </c>
      <c r="D17" s="434" t="s">
        <v>188</v>
      </c>
      <c r="E17" s="435">
        <v>1</v>
      </c>
      <c r="F17" s="452" t="s">
        <v>423</v>
      </c>
      <c r="G17" s="436">
        <v>2000</v>
      </c>
      <c r="H17" s="357">
        <v>60</v>
      </c>
      <c r="I17" s="437">
        <v>35</v>
      </c>
      <c r="J17" s="438">
        <v>45</v>
      </c>
      <c r="K17" s="359">
        <v>3</v>
      </c>
      <c r="L17" s="439">
        <v>0</v>
      </c>
      <c r="M17" s="440">
        <v>95</v>
      </c>
      <c r="N17" s="441">
        <v>145</v>
      </c>
      <c r="O17" s="441">
        <v>1.1499999999999999</v>
      </c>
      <c r="P17" s="441">
        <v>1</v>
      </c>
      <c r="Q17" s="441">
        <v>8.5000000000000006E-3</v>
      </c>
      <c r="R17" s="442">
        <v>30</v>
      </c>
      <c r="S17" s="442">
        <v>0.5</v>
      </c>
      <c r="T17" s="453">
        <v>0.8</v>
      </c>
      <c r="U17" s="454">
        <v>1</v>
      </c>
      <c r="V17" s="443">
        <v>16</v>
      </c>
      <c r="W17" s="440">
        <v>2</v>
      </c>
      <c r="X17" s="441">
        <v>45</v>
      </c>
      <c r="Y17" s="441">
        <v>20</v>
      </c>
      <c r="Z17" s="441">
        <v>12</v>
      </c>
      <c r="AA17" s="443">
        <v>275</v>
      </c>
      <c r="AB17" s="442">
        <v>8</v>
      </c>
      <c r="AC17" s="441">
        <v>3</v>
      </c>
      <c r="AD17" s="442">
        <v>9</v>
      </c>
      <c r="AE17" s="441">
        <v>7000</v>
      </c>
      <c r="AF17" s="444">
        <v>2</v>
      </c>
      <c r="AG17" s="440">
        <v>0.19</v>
      </c>
      <c r="AH17" s="455">
        <v>0</v>
      </c>
      <c r="AI17" s="455">
        <v>6</v>
      </c>
      <c r="AJ17" s="456" t="s">
        <v>657</v>
      </c>
      <c r="AK17" s="446" t="s">
        <v>667</v>
      </c>
      <c r="AL17" s="446">
        <v>2</v>
      </c>
      <c r="AM17" s="446">
        <v>2</v>
      </c>
      <c r="AN17" s="446">
        <v>2</v>
      </c>
      <c r="AO17" s="446" t="b">
        <v>1</v>
      </c>
      <c r="AP17" s="446" t="b">
        <v>1</v>
      </c>
      <c r="AQ17" s="446" t="b">
        <v>1</v>
      </c>
      <c r="AR17" s="446">
        <v>10</v>
      </c>
      <c r="AS17" s="446">
        <v>0.7</v>
      </c>
      <c r="AT17" s="447" t="s">
        <v>1173</v>
      </c>
      <c r="AU17" s="448" t="s">
        <v>1183</v>
      </c>
      <c r="AV17" s="449">
        <v>2.3E-3</v>
      </c>
      <c r="AW17" s="450">
        <v>5.0000000000000001E-3</v>
      </c>
      <c r="AX17" s="354">
        <v>210</v>
      </c>
      <c r="AY17" s="434">
        <v>2.1</v>
      </c>
      <c r="AZ17" s="434">
        <v>9.5</v>
      </c>
      <c r="BA17" s="434">
        <v>1.7</v>
      </c>
      <c r="BB17" s="434">
        <v>0.9</v>
      </c>
      <c r="BC17" s="434">
        <v>1.5</v>
      </c>
      <c r="BD17" s="434"/>
      <c r="BH17"/>
    </row>
    <row r="18" spans="2:60">
      <c r="B18" s="457" t="s">
        <v>4</v>
      </c>
      <c r="C18" s="458" t="s">
        <v>418</v>
      </c>
      <c r="D18" s="458" t="s">
        <v>188</v>
      </c>
      <c r="E18" s="435">
        <v>2</v>
      </c>
      <c r="F18" s="435" t="s">
        <v>415</v>
      </c>
      <c r="G18" s="459">
        <v>11000</v>
      </c>
      <c r="H18" s="460">
        <v>100</v>
      </c>
      <c r="I18" s="461">
        <v>35</v>
      </c>
      <c r="J18" s="462">
        <v>45</v>
      </c>
      <c r="K18" s="359">
        <v>5</v>
      </c>
      <c r="L18" s="439">
        <v>0</v>
      </c>
      <c r="M18" s="440">
        <v>140</v>
      </c>
      <c r="N18" s="454">
        <v>200</v>
      </c>
      <c r="O18" s="454">
        <v>1.5</v>
      </c>
      <c r="P18" s="454">
        <v>1</v>
      </c>
      <c r="Q18" s="441">
        <v>8.9999999999999993E-3</v>
      </c>
      <c r="R18" s="442">
        <v>30</v>
      </c>
      <c r="S18" s="442">
        <v>0.5</v>
      </c>
      <c r="T18" s="440">
        <v>0.85</v>
      </c>
      <c r="U18" s="441">
        <v>1.1000000000000001</v>
      </c>
      <c r="V18" s="463">
        <v>23.5</v>
      </c>
      <c r="W18" s="453">
        <v>1.9</v>
      </c>
      <c r="X18" s="441">
        <v>60</v>
      </c>
      <c r="Y18" s="441">
        <v>25</v>
      </c>
      <c r="Z18" s="441">
        <v>17</v>
      </c>
      <c r="AA18" s="463">
        <v>300</v>
      </c>
      <c r="AB18" s="442">
        <v>9</v>
      </c>
      <c r="AC18" s="454">
        <v>3</v>
      </c>
      <c r="AD18" s="464">
        <v>9</v>
      </c>
      <c r="AE18" s="441">
        <v>8000</v>
      </c>
      <c r="AF18" s="465">
        <v>2</v>
      </c>
      <c r="AG18" s="453">
        <v>0.15</v>
      </c>
      <c r="AH18" s="466">
        <v>0</v>
      </c>
      <c r="AI18" s="466">
        <v>6</v>
      </c>
      <c r="AJ18" s="456" t="s">
        <v>660</v>
      </c>
      <c r="AK18" s="446" t="s">
        <v>670</v>
      </c>
      <c r="AL18" s="446">
        <v>2</v>
      </c>
      <c r="AM18" s="446">
        <v>2</v>
      </c>
      <c r="AN18" s="446">
        <v>2</v>
      </c>
      <c r="AO18" s="446" t="b">
        <v>1</v>
      </c>
      <c r="AP18" s="446" t="b">
        <v>1</v>
      </c>
      <c r="AQ18" s="446" t="b">
        <v>1</v>
      </c>
      <c r="AR18" s="446">
        <v>10</v>
      </c>
      <c r="AS18" s="446">
        <v>0.7</v>
      </c>
      <c r="AT18" s="467" t="s">
        <v>1174</v>
      </c>
      <c r="AU18" s="468" t="s">
        <v>1184</v>
      </c>
      <c r="AV18" s="449">
        <v>2E-3</v>
      </c>
      <c r="AW18" s="450">
        <v>5.0000000000000001E-3</v>
      </c>
      <c r="AX18" s="354">
        <v>240</v>
      </c>
      <c r="AY18" s="434">
        <v>2.2000000000000002</v>
      </c>
      <c r="AZ18" s="434">
        <v>9.5</v>
      </c>
      <c r="BA18" s="434">
        <v>1.7</v>
      </c>
      <c r="BB18" s="434">
        <v>0.9</v>
      </c>
      <c r="BC18" s="434">
        <v>1.7</v>
      </c>
      <c r="BD18" s="434"/>
      <c r="BH18"/>
    </row>
    <row r="19" spans="2:60">
      <c r="B19" s="457" t="s">
        <v>4</v>
      </c>
      <c r="C19" s="458" t="s">
        <v>414</v>
      </c>
      <c r="D19" s="434" t="s">
        <v>188</v>
      </c>
      <c r="E19" s="435">
        <v>3</v>
      </c>
      <c r="F19" s="435" t="s">
        <v>418</v>
      </c>
      <c r="G19" s="436">
        <v>47000</v>
      </c>
      <c r="H19" s="357">
        <v>150</v>
      </c>
      <c r="I19" s="437">
        <v>35</v>
      </c>
      <c r="J19" s="438">
        <v>45</v>
      </c>
      <c r="K19" s="359">
        <v>6</v>
      </c>
      <c r="L19" s="439">
        <v>0</v>
      </c>
      <c r="M19" s="440">
        <v>190</v>
      </c>
      <c r="N19" s="441">
        <v>240</v>
      </c>
      <c r="O19" s="441">
        <v>1.44</v>
      </c>
      <c r="P19" s="441">
        <v>1</v>
      </c>
      <c r="Q19" s="441">
        <v>0.01</v>
      </c>
      <c r="R19" s="442">
        <v>30</v>
      </c>
      <c r="S19" s="442">
        <v>0.6</v>
      </c>
      <c r="T19" s="453">
        <v>0.9</v>
      </c>
      <c r="U19" s="454">
        <v>1.1000000000000001</v>
      </c>
      <c r="V19" s="443">
        <v>19</v>
      </c>
      <c r="W19" s="440">
        <v>1.9</v>
      </c>
      <c r="X19" s="441">
        <v>75</v>
      </c>
      <c r="Y19" s="441">
        <v>30</v>
      </c>
      <c r="Z19" s="454">
        <v>15</v>
      </c>
      <c r="AA19" s="443">
        <v>325</v>
      </c>
      <c r="AB19" s="442">
        <v>10</v>
      </c>
      <c r="AC19" s="441">
        <v>3</v>
      </c>
      <c r="AD19" s="442">
        <v>9</v>
      </c>
      <c r="AE19" s="441">
        <v>9000</v>
      </c>
      <c r="AF19" s="444">
        <v>2</v>
      </c>
      <c r="AG19" s="440">
        <v>0.13</v>
      </c>
      <c r="AH19" s="455">
        <v>0</v>
      </c>
      <c r="AI19" s="455">
        <v>6</v>
      </c>
      <c r="AJ19" s="456" t="s">
        <v>656</v>
      </c>
      <c r="AK19" s="446" t="s">
        <v>666</v>
      </c>
      <c r="AL19" s="446">
        <v>2</v>
      </c>
      <c r="AM19" s="446">
        <v>2</v>
      </c>
      <c r="AN19" s="446">
        <v>2</v>
      </c>
      <c r="AO19" s="446" t="b">
        <v>1</v>
      </c>
      <c r="AP19" s="446" t="b">
        <v>1</v>
      </c>
      <c r="AQ19" s="446" t="b">
        <v>1</v>
      </c>
      <c r="AR19" s="446">
        <v>10</v>
      </c>
      <c r="AS19" s="446">
        <v>0.7</v>
      </c>
      <c r="AT19" s="467" t="s">
        <v>1175</v>
      </c>
      <c r="AU19" s="468" t="s">
        <v>1185</v>
      </c>
      <c r="AV19" s="449">
        <v>2E-3</v>
      </c>
      <c r="AW19" s="450">
        <v>5.0000000000000001E-3</v>
      </c>
      <c r="AX19" s="354">
        <v>170</v>
      </c>
      <c r="AY19" s="434">
        <v>4.5</v>
      </c>
      <c r="AZ19" s="434">
        <v>3</v>
      </c>
      <c r="BA19" s="434">
        <v>0.5</v>
      </c>
      <c r="BB19" s="434">
        <v>0.9</v>
      </c>
      <c r="BC19" s="434">
        <v>0.8</v>
      </c>
      <c r="BD19" s="434"/>
      <c r="BH19"/>
    </row>
    <row r="20" spans="2:60">
      <c r="B20" s="457" t="s">
        <v>4</v>
      </c>
      <c r="C20" s="458" t="s">
        <v>416</v>
      </c>
      <c r="D20" s="434" t="s">
        <v>189</v>
      </c>
      <c r="E20" s="435">
        <v>4</v>
      </c>
      <c r="F20" s="435" t="s">
        <v>414</v>
      </c>
      <c r="G20" s="436">
        <v>120000</v>
      </c>
      <c r="H20" s="357">
        <v>200</v>
      </c>
      <c r="I20" s="437">
        <v>35</v>
      </c>
      <c r="J20" s="438">
        <v>45</v>
      </c>
      <c r="K20" s="359">
        <v>8</v>
      </c>
      <c r="L20" s="439">
        <v>0</v>
      </c>
      <c r="M20" s="440">
        <v>210</v>
      </c>
      <c r="N20" s="441">
        <v>270</v>
      </c>
      <c r="O20" s="441">
        <v>1.7</v>
      </c>
      <c r="P20" s="441">
        <v>1</v>
      </c>
      <c r="Q20" s="441">
        <v>1.2E-2</v>
      </c>
      <c r="R20" s="442">
        <v>30</v>
      </c>
      <c r="S20" s="442">
        <v>0.6</v>
      </c>
      <c r="T20" s="440">
        <v>1</v>
      </c>
      <c r="U20" s="441">
        <v>1.1000000000000001</v>
      </c>
      <c r="V20" s="443">
        <v>20</v>
      </c>
      <c r="W20" s="440">
        <v>1.8</v>
      </c>
      <c r="X20" s="441">
        <v>90</v>
      </c>
      <c r="Y20" s="441">
        <v>32</v>
      </c>
      <c r="Z20" s="441">
        <v>21</v>
      </c>
      <c r="AA20" s="443">
        <v>350</v>
      </c>
      <c r="AB20" s="442">
        <v>11</v>
      </c>
      <c r="AC20" s="441">
        <v>4</v>
      </c>
      <c r="AD20" s="442">
        <v>10</v>
      </c>
      <c r="AE20" s="441">
        <v>10000</v>
      </c>
      <c r="AF20" s="444">
        <v>3</v>
      </c>
      <c r="AG20" s="440">
        <v>0.11</v>
      </c>
      <c r="AH20" s="455">
        <v>0</v>
      </c>
      <c r="AI20" s="455">
        <v>12</v>
      </c>
      <c r="AJ20" s="456" t="s">
        <v>658</v>
      </c>
      <c r="AK20" s="446" t="s">
        <v>668</v>
      </c>
      <c r="AL20" s="446">
        <v>2</v>
      </c>
      <c r="AM20" s="446">
        <v>2</v>
      </c>
      <c r="AN20" s="446">
        <v>2</v>
      </c>
      <c r="AO20" s="446" t="b">
        <v>1</v>
      </c>
      <c r="AP20" s="446" t="b">
        <v>1</v>
      </c>
      <c r="AQ20" s="446" t="b">
        <v>1</v>
      </c>
      <c r="AR20" s="446">
        <v>10</v>
      </c>
      <c r="AS20" s="446">
        <v>0.7</v>
      </c>
      <c r="AT20" s="467" t="s">
        <v>1176</v>
      </c>
      <c r="AU20" s="468" t="s">
        <v>1186</v>
      </c>
      <c r="AV20" s="449">
        <v>1.9E-3</v>
      </c>
      <c r="AW20" s="450">
        <v>5.0000000000000001E-3</v>
      </c>
      <c r="AX20" s="354">
        <v>300</v>
      </c>
      <c r="AY20" s="434">
        <v>2.4</v>
      </c>
      <c r="AZ20" s="434">
        <v>9.5</v>
      </c>
      <c r="BA20" s="434">
        <v>1.7</v>
      </c>
      <c r="BB20" s="434">
        <v>0.3</v>
      </c>
      <c r="BC20" s="434">
        <v>1.6</v>
      </c>
      <c r="BD20" s="434"/>
      <c r="BH20"/>
    </row>
    <row r="21" spans="2:60">
      <c r="B21" s="457" t="s">
        <v>4</v>
      </c>
      <c r="C21" s="458" t="s">
        <v>417</v>
      </c>
      <c r="D21" s="434" t="s">
        <v>189</v>
      </c>
      <c r="E21" s="435">
        <v>5</v>
      </c>
      <c r="F21" s="435" t="s">
        <v>416</v>
      </c>
      <c r="G21" s="436">
        <v>260000</v>
      </c>
      <c r="H21" s="357">
        <v>400</v>
      </c>
      <c r="I21" s="437">
        <v>35</v>
      </c>
      <c r="J21" s="438">
        <v>45</v>
      </c>
      <c r="K21" s="359">
        <v>10</v>
      </c>
      <c r="L21" s="439">
        <v>0</v>
      </c>
      <c r="M21" s="440">
        <v>250</v>
      </c>
      <c r="N21" s="454">
        <v>310</v>
      </c>
      <c r="O21" s="454">
        <v>1.9</v>
      </c>
      <c r="P21" s="454">
        <v>1</v>
      </c>
      <c r="Q21" s="441">
        <v>1.2E-2</v>
      </c>
      <c r="R21" s="442">
        <v>30</v>
      </c>
      <c r="S21" s="442">
        <v>0.6</v>
      </c>
      <c r="T21" s="440">
        <v>1.05</v>
      </c>
      <c r="U21" s="441">
        <v>1.1499999999999999</v>
      </c>
      <c r="V21" s="443">
        <v>21</v>
      </c>
      <c r="W21" s="440">
        <v>1.8</v>
      </c>
      <c r="X21" s="441">
        <v>105</v>
      </c>
      <c r="Y21" s="441">
        <v>32</v>
      </c>
      <c r="Z21" s="441">
        <v>18</v>
      </c>
      <c r="AA21" s="443">
        <v>375</v>
      </c>
      <c r="AB21" s="442">
        <v>12</v>
      </c>
      <c r="AC21" s="441">
        <v>4</v>
      </c>
      <c r="AD21" s="442">
        <v>10</v>
      </c>
      <c r="AE21" s="441">
        <v>10000</v>
      </c>
      <c r="AF21" s="444">
        <v>3</v>
      </c>
      <c r="AG21" s="440">
        <v>0.09</v>
      </c>
      <c r="AH21" s="455">
        <v>0</v>
      </c>
      <c r="AI21" s="455">
        <v>12</v>
      </c>
      <c r="AJ21" s="456" t="s">
        <v>659</v>
      </c>
      <c r="AK21" s="446" t="s">
        <v>669</v>
      </c>
      <c r="AL21" s="446">
        <v>2</v>
      </c>
      <c r="AM21" s="446">
        <v>2</v>
      </c>
      <c r="AN21" s="446">
        <v>2</v>
      </c>
      <c r="AO21" s="446" t="b">
        <v>1</v>
      </c>
      <c r="AP21" s="446" t="b">
        <v>1</v>
      </c>
      <c r="AQ21" s="446" t="b">
        <v>1</v>
      </c>
      <c r="AR21" s="446">
        <v>10</v>
      </c>
      <c r="AS21" s="446">
        <v>0.7</v>
      </c>
      <c r="AT21" s="467" t="s">
        <v>1177</v>
      </c>
      <c r="AU21" s="468" t="s">
        <v>1191</v>
      </c>
      <c r="AV21" s="449">
        <v>1.8E-3</v>
      </c>
      <c r="AW21" s="450">
        <v>5.0000000000000001E-3</v>
      </c>
      <c r="AX21" s="354">
        <v>340</v>
      </c>
      <c r="AY21" s="434">
        <v>2.5</v>
      </c>
      <c r="AZ21" s="434">
        <v>9.5</v>
      </c>
      <c r="BA21" s="434">
        <v>1.7</v>
      </c>
      <c r="BB21" s="434">
        <v>0.3</v>
      </c>
      <c r="BC21" s="434">
        <v>1.9</v>
      </c>
      <c r="BD21" s="434"/>
      <c r="BH21"/>
    </row>
    <row r="22" spans="2:60">
      <c r="B22" s="457" t="s">
        <v>4</v>
      </c>
      <c r="C22" s="458" t="s">
        <v>419</v>
      </c>
      <c r="D22" s="434" t="s">
        <v>189</v>
      </c>
      <c r="E22" s="435">
        <v>6</v>
      </c>
      <c r="F22" s="452" t="s">
        <v>417</v>
      </c>
      <c r="G22" s="436">
        <v>500000</v>
      </c>
      <c r="H22" s="357">
        <v>550</v>
      </c>
      <c r="I22" s="437">
        <v>35</v>
      </c>
      <c r="J22" s="438">
        <v>45</v>
      </c>
      <c r="K22" s="359">
        <v>12.5</v>
      </c>
      <c r="L22" s="439">
        <v>0</v>
      </c>
      <c r="M22" s="440">
        <v>290</v>
      </c>
      <c r="N22" s="441">
        <v>350</v>
      </c>
      <c r="O22" s="441">
        <v>2.1</v>
      </c>
      <c r="P22" s="441">
        <v>1</v>
      </c>
      <c r="Q22" s="441">
        <v>1.2999999999999999E-2</v>
      </c>
      <c r="R22" s="442">
        <v>25</v>
      </c>
      <c r="S22" s="442">
        <v>0.6</v>
      </c>
      <c r="T22" s="440">
        <v>1.35</v>
      </c>
      <c r="U22" s="441">
        <v>1.45</v>
      </c>
      <c r="V22" s="443">
        <v>23.5</v>
      </c>
      <c r="W22" s="440">
        <v>1.7</v>
      </c>
      <c r="X22" s="441">
        <v>120</v>
      </c>
      <c r="Y22" s="441">
        <v>36</v>
      </c>
      <c r="Z22" s="441">
        <v>20</v>
      </c>
      <c r="AA22" s="443">
        <v>400</v>
      </c>
      <c r="AB22" s="442">
        <v>14</v>
      </c>
      <c r="AC22" s="441">
        <v>4</v>
      </c>
      <c r="AD22" s="442">
        <v>10</v>
      </c>
      <c r="AE22" s="441">
        <v>10000</v>
      </c>
      <c r="AF22" s="444">
        <v>3</v>
      </c>
      <c r="AG22" s="440">
        <v>0.08</v>
      </c>
      <c r="AH22" s="455">
        <v>0</v>
      </c>
      <c r="AI22" s="455">
        <v>12</v>
      </c>
      <c r="AJ22" s="456" t="s">
        <v>661</v>
      </c>
      <c r="AK22" s="446" t="s">
        <v>671</v>
      </c>
      <c r="AL22" s="446">
        <v>2</v>
      </c>
      <c r="AM22" s="446">
        <v>2</v>
      </c>
      <c r="AN22" s="446">
        <v>2</v>
      </c>
      <c r="AO22" s="446" t="b">
        <v>1</v>
      </c>
      <c r="AP22" s="446" t="b">
        <v>1</v>
      </c>
      <c r="AQ22" s="446" t="b">
        <v>1</v>
      </c>
      <c r="AR22" s="446">
        <v>10</v>
      </c>
      <c r="AS22" s="446">
        <v>0.7</v>
      </c>
      <c r="AT22" s="467" t="s">
        <v>1178</v>
      </c>
      <c r="AU22" s="468" t="s">
        <v>1187</v>
      </c>
      <c r="AV22" s="449">
        <v>1.6999999999999999E-3</v>
      </c>
      <c r="AW22" s="450">
        <v>5.0000000000000001E-3</v>
      </c>
      <c r="AX22" s="354">
        <v>380</v>
      </c>
      <c r="AY22" s="434">
        <v>2.6</v>
      </c>
      <c r="AZ22" s="434">
        <v>9.5</v>
      </c>
      <c r="BA22" s="434">
        <v>1.7</v>
      </c>
      <c r="BB22" s="434">
        <v>0.3</v>
      </c>
      <c r="BC22" s="434">
        <v>2</v>
      </c>
      <c r="BD22" s="434"/>
      <c r="BH22"/>
    </row>
    <row r="23" spans="2:60">
      <c r="B23" s="457" t="s">
        <v>4</v>
      </c>
      <c r="C23" s="458" t="s">
        <v>420</v>
      </c>
      <c r="D23" s="458" t="s">
        <v>210</v>
      </c>
      <c r="E23" s="435">
        <v>7</v>
      </c>
      <c r="F23" s="452" t="s">
        <v>419</v>
      </c>
      <c r="G23" s="459">
        <v>1400000</v>
      </c>
      <c r="H23" s="460">
        <v>800</v>
      </c>
      <c r="I23" s="461">
        <v>35</v>
      </c>
      <c r="J23" s="462">
        <v>45</v>
      </c>
      <c r="K23" s="359">
        <v>17</v>
      </c>
      <c r="L23" s="439">
        <v>0</v>
      </c>
      <c r="M23" s="440">
        <v>330</v>
      </c>
      <c r="N23" s="441">
        <v>400</v>
      </c>
      <c r="O23" s="441">
        <v>2.2999999999999998</v>
      </c>
      <c r="P23" s="441">
        <v>1</v>
      </c>
      <c r="Q23" s="441">
        <v>1.4E-2</v>
      </c>
      <c r="R23" s="442">
        <v>25</v>
      </c>
      <c r="S23" s="442">
        <v>0.7</v>
      </c>
      <c r="T23" s="440">
        <v>1.54</v>
      </c>
      <c r="U23" s="441">
        <v>1.7</v>
      </c>
      <c r="V23" s="463">
        <v>25</v>
      </c>
      <c r="W23" s="453">
        <v>1.6</v>
      </c>
      <c r="X23" s="441">
        <v>155</v>
      </c>
      <c r="Y23" s="441">
        <v>42</v>
      </c>
      <c r="Z23" s="441">
        <v>28</v>
      </c>
      <c r="AA23" s="463">
        <v>425</v>
      </c>
      <c r="AB23" s="442">
        <v>15</v>
      </c>
      <c r="AC23" s="454">
        <v>5</v>
      </c>
      <c r="AD23" s="464">
        <v>10</v>
      </c>
      <c r="AE23" s="441">
        <v>20000</v>
      </c>
      <c r="AF23" s="465">
        <v>4</v>
      </c>
      <c r="AG23" s="453">
        <v>7.0000000000000007E-2</v>
      </c>
      <c r="AH23" s="466">
        <v>0</v>
      </c>
      <c r="AI23" s="466">
        <v>12</v>
      </c>
      <c r="AJ23" s="456" t="s">
        <v>662</v>
      </c>
      <c r="AK23" s="446" t="s">
        <v>672</v>
      </c>
      <c r="AL23" s="446">
        <v>2</v>
      </c>
      <c r="AM23" s="446">
        <v>2</v>
      </c>
      <c r="AN23" s="446">
        <v>2</v>
      </c>
      <c r="AO23" s="446" t="b">
        <v>1</v>
      </c>
      <c r="AP23" s="446" t="b">
        <v>1</v>
      </c>
      <c r="AQ23" s="446" t="b">
        <v>1</v>
      </c>
      <c r="AR23" s="446">
        <v>10</v>
      </c>
      <c r="AS23" s="446">
        <v>0.7</v>
      </c>
      <c r="AT23" s="467" t="s">
        <v>1179</v>
      </c>
      <c r="AU23" s="468" t="s">
        <v>1188</v>
      </c>
      <c r="AV23" s="449">
        <v>1.6000000000000001E-3</v>
      </c>
      <c r="AW23" s="450">
        <v>5.0000000000000001E-3</v>
      </c>
      <c r="AX23" s="354">
        <v>500</v>
      </c>
      <c r="AY23" s="434">
        <v>3.2</v>
      </c>
      <c r="AZ23" s="434">
        <v>9.5</v>
      </c>
      <c r="BA23" s="434">
        <v>1.7</v>
      </c>
      <c r="BB23" s="434">
        <v>0.2</v>
      </c>
      <c r="BC23" s="434">
        <v>1.2</v>
      </c>
      <c r="BD23" s="434"/>
      <c r="BH23"/>
    </row>
    <row r="24" spans="2:60">
      <c r="B24" s="457" t="s">
        <v>4</v>
      </c>
      <c r="C24" s="458" t="s">
        <v>421</v>
      </c>
      <c r="D24" s="458" t="s">
        <v>210</v>
      </c>
      <c r="E24" s="435">
        <v>8</v>
      </c>
      <c r="F24" s="452" t="s">
        <v>420</v>
      </c>
      <c r="G24" s="459">
        <v>2200000</v>
      </c>
      <c r="H24" s="460">
        <v>800</v>
      </c>
      <c r="I24" s="461">
        <v>35</v>
      </c>
      <c r="J24" s="462">
        <v>45</v>
      </c>
      <c r="K24" s="359">
        <v>20</v>
      </c>
      <c r="L24" s="439">
        <v>0</v>
      </c>
      <c r="M24" s="440">
        <v>375</v>
      </c>
      <c r="N24" s="454">
        <v>445</v>
      </c>
      <c r="O24" s="454">
        <v>2.2999999999999998</v>
      </c>
      <c r="P24" s="454">
        <v>1</v>
      </c>
      <c r="Q24" s="441">
        <v>1.4999999999999999E-2</v>
      </c>
      <c r="R24" s="442">
        <v>25</v>
      </c>
      <c r="S24" s="442">
        <v>0.7</v>
      </c>
      <c r="T24" s="453">
        <v>1.8</v>
      </c>
      <c r="U24" s="454">
        <v>1.9</v>
      </c>
      <c r="V24" s="463">
        <v>28</v>
      </c>
      <c r="W24" s="453">
        <v>1.6</v>
      </c>
      <c r="X24" s="441">
        <v>160</v>
      </c>
      <c r="Y24" s="441">
        <v>43</v>
      </c>
      <c r="Z24" s="454">
        <v>25</v>
      </c>
      <c r="AA24" s="463">
        <v>450</v>
      </c>
      <c r="AB24" s="442">
        <v>15</v>
      </c>
      <c r="AC24" s="454">
        <v>5</v>
      </c>
      <c r="AD24" s="464">
        <v>10</v>
      </c>
      <c r="AE24" s="441">
        <v>20000</v>
      </c>
      <c r="AF24" s="465">
        <v>4</v>
      </c>
      <c r="AG24" s="453">
        <v>0.06</v>
      </c>
      <c r="AH24" s="466">
        <v>0</v>
      </c>
      <c r="AI24" s="466">
        <v>12</v>
      </c>
      <c r="AJ24" s="456" t="s">
        <v>663</v>
      </c>
      <c r="AK24" s="446" t="s">
        <v>673</v>
      </c>
      <c r="AL24" s="446">
        <v>2</v>
      </c>
      <c r="AM24" s="446">
        <v>2</v>
      </c>
      <c r="AN24" s="446">
        <v>2</v>
      </c>
      <c r="AO24" s="446" t="b">
        <v>1</v>
      </c>
      <c r="AP24" s="446" t="b">
        <v>1</v>
      </c>
      <c r="AQ24" s="446" t="b">
        <v>1</v>
      </c>
      <c r="AR24" s="446">
        <v>10</v>
      </c>
      <c r="AS24" s="446">
        <v>0.7</v>
      </c>
      <c r="AT24" s="467" t="s">
        <v>1180</v>
      </c>
      <c r="AU24" s="468" t="s">
        <v>1189</v>
      </c>
      <c r="AV24" s="449">
        <v>1.6000000000000001E-3</v>
      </c>
      <c r="AW24" s="450">
        <v>5.0000000000000001E-3</v>
      </c>
      <c r="AX24" s="354">
        <v>620</v>
      </c>
      <c r="AY24" s="434">
        <v>3.9</v>
      </c>
      <c r="AZ24" s="434">
        <v>9.5</v>
      </c>
      <c r="BA24" s="434">
        <v>1.7</v>
      </c>
      <c r="BB24" s="434">
        <v>0.2</v>
      </c>
      <c r="BC24" s="434">
        <v>1.1000000000000001</v>
      </c>
      <c r="BD24" s="434"/>
      <c r="BH24"/>
    </row>
    <row r="25" spans="2:60" ht="15.75" thickBot="1">
      <c r="B25" s="457" t="s">
        <v>4</v>
      </c>
      <c r="C25" s="458" t="s">
        <v>422</v>
      </c>
      <c r="D25" s="458" t="s">
        <v>211</v>
      </c>
      <c r="E25" s="435">
        <v>9</v>
      </c>
      <c r="F25" s="452" t="s">
        <v>421</v>
      </c>
      <c r="G25" s="459">
        <v>3500000</v>
      </c>
      <c r="H25" s="460">
        <v>1100</v>
      </c>
      <c r="I25" s="461">
        <v>35</v>
      </c>
      <c r="J25" s="469">
        <v>45</v>
      </c>
      <c r="K25" s="359">
        <v>25</v>
      </c>
      <c r="L25" s="470">
        <v>0</v>
      </c>
      <c r="M25" s="471">
        <v>425</v>
      </c>
      <c r="N25" s="454">
        <v>500</v>
      </c>
      <c r="O25" s="454">
        <v>2.4</v>
      </c>
      <c r="P25" s="454">
        <v>1</v>
      </c>
      <c r="Q25" s="441">
        <v>1.6E-2</v>
      </c>
      <c r="R25" s="442">
        <v>20</v>
      </c>
      <c r="S25" s="442">
        <v>0.8</v>
      </c>
      <c r="T25" s="453">
        <v>2</v>
      </c>
      <c r="U25" s="454">
        <v>2.1</v>
      </c>
      <c r="V25" s="463">
        <v>31</v>
      </c>
      <c r="W25" s="453">
        <v>1.6</v>
      </c>
      <c r="X25" s="454">
        <v>165</v>
      </c>
      <c r="Y25" s="454">
        <v>41</v>
      </c>
      <c r="Z25" s="454">
        <v>24</v>
      </c>
      <c r="AA25" s="463">
        <v>475</v>
      </c>
      <c r="AB25" s="472">
        <v>16</v>
      </c>
      <c r="AC25" s="454">
        <v>6</v>
      </c>
      <c r="AD25" s="472">
        <v>10</v>
      </c>
      <c r="AE25" s="454">
        <v>30000</v>
      </c>
      <c r="AF25" s="473">
        <v>5</v>
      </c>
      <c r="AG25" s="453">
        <v>0.05</v>
      </c>
      <c r="AH25" s="455">
        <v>0</v>
      </c>
      <c r="AI25" s="455">
        <v>12</v>
      </c>
      <c r="AJ25" s="456" t="s">
        <v>664</v>
      </c>
      <c r="AK25" s="446" t="s">
        <v>674</v>
      </c>
      <c r="AL25" s="446">
        <v>2</v>
      </c>
      <c r="AM25" s="446">
        <v>2</v>
      </c>
      <c r="AN25" s="446">
        <v>2</v>
      </c>
      <c r="AO25" s="446" t="b">
        <v>1</v>
      </c>
      <c r="AP25" s="446" t="b">
        <v>1</v>
      </c>
      <c r="AQ25" s="446" t="b">
        <v>1</v>
      </c>
      <c r="AR25" s="446">
        <v>10</v>
      </c>
      <c r="AS25" s="446">
        <v>0.75</v>
      </c>
      <c r="AT25" s="474" t="s">
        <v>1181</v>
      </c>
      <c r="AU25" s="475" t="s">
        <v>1190</v>
      </c>
      <c r="AV25" s="449">
        <v>1.5E-3</v>
      </c>
      <c r="AW25" s="450">
        <v>5.0000000000000001E-3</v>
      </c>
      <c r="AX25" s="354">
        <v>750</v>
      </c>
      <c r="AY25" s="476">
        <v>4.7</v>
      </c>
      <c r="AZ25" s="476">
        <v>9.5</v>
      </c>
      <c r="BA25" s="476">
        <v>1.7</v>
      </c>
      <c r="BB25" s="476">
        <v>0.2</v>
      </c>
      <c r="BC25" s="476">
        <v>0.8</v>
      </c>
      <c r="BD25" s="476"/>
      <c r="BH25"/>
    </row>
    <row r="26" spans="2:60" s="202" customFormat="1" ht="24" thickBot="1">
      <c r="B26" s="201"/>
      <c r="C26" s="201"/>
      <c r="D26" s="201"/>
      <c r="E26" s="201"/>
      <c r="F26" s="201"/>
      <c r="G26" s="201"/>
      <c r="H26" s="201"/>
      <c r="I26" s="581" t="s">
        <v>523</v>
      </c>
      <c r="J26" s="582"/>
      <c r="K26" s="582"/>
      <c r="L26" s="583"/>
      <c r="M26" s="271"/>
      <c r="N26" s="587" t="s">
        <v>524</v>
      </c>
      <c r="O26" s="587"/>
      <c r="P26" s="587"/>
      <c r="Q26" s="587"/>
      <c r="R26" s="587"/>
      <c r="S26" s="588"/>
      <c r="T26" s="586" t="s">
        <v>525</v>
      </c>
      <c r="U26" s="586"/>
      <c r="V26" s="270" t="s">
        <v>530</v>
      </c>
      <c r="W26" s="584" t="s">
        <v>529</v>
      </c>
      <c r="X26" s="584"/>
      <c r="Y26" s="584"/>
      <c r="Z26" s="585"/>
      <c r="AA26" s="589" t="s">
        <v>526</v>
      </c>
      <c r="AB26" s="590"/>
      <c r="AC26" s="590"/>
      <c r="AD26" s="590"/>
      <c r="AE26" s="590"/>
      <c r="AF26" s="591"/>
      <c r="AG26" s="269" t="s">
        <v>527</v>
      </c>
      <c r="AH26" s="201"/>
      <c r="AI26" s="201"/>
      <c r="AX26" s="578" t="s">
        <v>531</v>
      </c>
      <c r="AY26" s="579"/>
      <c r="AZ26" s="579"/>
      <c r="BA26" s="579"/>
      <c r="BB26" s="579"/>
      <c r="BC26" s="579"/>
      <c r="BG26"/>
    </row>
    <row r="28" spans="2:60" ht="15.75" thickBot="1"/>
    <row r="29" spans="2:60" ht="23.25">
      <c r="B29" s="12" t="s">
        <v>224</v>
      </c>
      <c r="C29" s="12"/>
      <c r="D29" s="12"/>
      <c r="E29" s="12"/>
      <c r="F29" s="12"/>
      <c r="G29" s="12"/>
      <c r="H29" s="12"/>
      <c r="I29" s="12"/>
      <c r="J29" s="12"/>
      <c r="K29" s="12"/>
    </row>
    <row r="30" spans="2:60" s="160" customFormat="1" ht="60">
      <c r="B30" s="151"/>
      <c r="C30" s="10"/>
      <c r="D30" s="10" t="s">
        <v>227</v>
      </c>
      <c r="F30" s="10"/>
      <c r="G30" s="10"/>
    </row>
    <row r="31" spans="2:60" ht="140.25">
      <c r="B31" s="141" t="s">
        <v>228</v>
      </c>
      <c r="C31" s="142" t="s">
        <v>5</v>
      </c>
      <c r="D31" s="157" t="s">
        <v>226</v>
      </c>
      <c r="E31" s="189" t="s">
        <v>411</v>
      </c>
      <c r="F31" s="142" t="s">
        <v>412</v>
      </c>
      <c r="G31" s="189" t="s">
        <v>413</v>
      </c>
      <c r="H31" s="142" t="s">
        <v>467</v>
      </c>
      <c r="I31" s="142" t="s">
        <v>468</v>
      </c>
    </row>
    <row r="32" spans="2:60">
      <c r="B32" s="154" t="s">
        <v>4</v>
      </c>
      <c r="C32" s="13" t="s">
        <v>225</v>
      </c>
      <c r="D32" s="158">
        <v>0.2</v>
      </c>
      <c r="E32" s="67">
        <v>8</v>
      </c>
      <c r="F32" s="67">
        <v>1.5</v>
      </c>
      <c r="G32" s="67">
        <v>1.2</v>
      </c>
      <c r="H32" s="67">
        <v>1.2</v>
      </c>
      <c r="I32" s="67">
        <v>10</v>
      </c>
    </row>
    <row r="33" spans="2:23" ht="15.75" thickBot="1"/>
    <row r="34" spans="2:23" ht="23.25">
      <c r="B34" s="12" t="s">
        <v>775</v>
      </c>
      <c r="C34" s="12"/>
      <c r="D34" s="12"/>
      <c r="E34" s="12"/>
      <c r="F34" s="12"/>
      <c r="G34" s="12"/>
      <c r="H34" s="12"/>
      <c r="I34" s="12"/>
      <c r="J34" s="12"/>
      <c r="K34" s="12"/>
    </row>
    <row r="35" spans="2:23" s="160" customFormat="1" ht="75">
      <c r="B35" s="151"/>
      <c r="C35" s="248"/>
      <c r="D35" s="248" t="s">
        <v>776</v>
      </c>
      <c r="E35" s="248" t="s">
        <v>787</v>
      </c>
      <c r="F35" s="248"/>
      <c r="G35" s="248"/>
    </row>
    <row r="36" spans="2:23" ht="169.5">
      <c r="B36" s="141" t="s">
        <v>777</v>
      </c>
      <c r="C36" s="142" t="s">
        <v>5</v>
      </c>
      <c r="D36" s="157" t="s">
        <v>778</v>
      </c>
      <c r="E36" s="157" t="s">
        <v>779</v>
      </c>
      <c r="F36" s="147" t="s">
        <v>780</v>
      </c>
    </row>
    <row r="37" spans="2:23">
      <c r="B37" s="154" t="s">
        <v>4</v>
      </c>
      <c r="C37" s="13" t="s">
        <v>781</v>
      </c>
      <c r="D37" s="158">
        <v>0.25</v>
      </c>
      <c r="E37" s="158">
        <v>1</v>
      </c>
      <c r="F37" s="21" t="s">
        <v>784</v>
      </c>
    </row>
    <row r="38" spans="2:23">
      <c r="B38" s="154" t="s">
        <v>4</v>
      </c>
      <c r="C38" s="13" t="s">
        <v>782</v>
      </c>
      <c r="D38" s="158">
        <v>0.1</v>
      </c>
      <c r="E38" s="158">
        <v>0.7</v>
      </c>
      <c r="F38" s="21" t="s">
        <v>785</v>
      </c>
    </row>
    <row r="39" spans="2:23">
      <c r="B39" s="154" t="s">
        <v>4</v>
      </c>
      <c r="C39" s="13" t="s">
        <v>783</v>
      </c>
      <c r="D39" s="158">
        <v>0.05</v>
      </c>
      <c r="E39" s="158">
        <v>0.4</v>
      </c>
      <c r="F39" s="21" t="s">
        <v>786</v>
      </c>
    </row>
    <row r="40" spans="2:23" ht="15.75" thickBot="1"/>
    <row r="41" spans="2:23" ht="23.25">
      <c r="B41" s="12" t="s">
        <v>623</v>
      </c>
      <c r="C41" s="12"/>
      <c r="D41" s="12"/>
      <c r="E41" s="12"/>
      <c r="F41" s="12"/>
      <c r="G41" s="12"/>
      <c r="H41" s="12"/>
      <c r="I41" s="12"/>
      <c r="J41" s="12"/>
      <c r="K41" s="12"/>
    </row>
    <row r="42" spans="2:23">
      <c r="E42" s="67" t="s">
        <v>622</v>
      </c>
    </row>
    <row r="43" spans="2:23" ht="150">
      <c r="B43" s="141" t="s">
        <v>624</v>
      </c>
      <c r="C43" s="142" t="s">
        <v>5</v>
      </c>
      <c r="D43" s="144" t="s">
        <v>770</v>
      </c>
      <c r="E43" s="144" t="s">
        <v>602</v>
      </c>
      <c r="F43" s="144" t="s">
        <v>603</v>
      </c>
      <c r="G43" s="144" t="s">
        <v>604</v>
      </c>
      <c r="H43" s="144" t="s">
        <v>605</v>
      </c>
      <c r="I43" s="144" t="s">
        <v>606</v>
      </c>
      <c r="J43" s="144" t="s">
        <v>607</v>
      </c>
      <c r="K43" s="144" t="s">
        <v>608</v>
      </c>
      <c r="L43" s="144" t="s">
        <v>609</v>
      </c>
      <c r="M43" s="144" t="s">
        <v>610</v>
      </c>
      <c r="N43" s="144" t="s">
        <v>611</v>
      </c>
      <c r="O43" s="144" t="s">
        <v>612</v>
      </c>
      <c r="P43" s="144" t="s">
        <v>613</v>
      </c>
      <c r="Q43" s="144" t="s">
        <v>614</v>
      </c>
      <c r="R43" s="144" t="s">
        <v>615</v>
      </c>
      <c r="S43" s="144" t="s">
        <v>616</v>
      </c>
      <c r="T43" s="144" t="s">
        <v>617</v>
      </c>
      <c r="U43" s="144" t="s">
        <v>618</v>
      </c>
      <c r="V43" s="144" t="s">
        <v>619</v>
      </c>
      <c r="W43" s="144" t="s">
        <v>620</v>
      </c>
    </row>
    <row r="44" spans="2:23">
      <c r="B44" t="s">
        <v>4</v>
      </c>
      <c r="C44" t="s">
        <v>423</v>
      </c>
      <c r="D44">
        <v>8</v>
      </c>
      <c r="E44">
        <v>1143</v>
      </c>
      <c r="F44">
        <v>3429</v>
      </c>
      <c r="G44">
        <v>6857</v>
      </c>
      <c r="H44">
        <v>11429</v>
      </c>
      <c r="I44">
        <v>17143</v>
      </c>
      <c r="J44">
        <v>24000</v>
      </c>
      <c r="K44">
        <v>32000</v>
      </c>
      <c r="L44" t="s">
        <v>621</v>
      </c>
      <c r="M44" t="s">
        <v>621</v>
      </c>
      <c r="N44" t="s">
        <v>621</v>
      </c>
      <c r="O44" t="s">
        <v>621</v>
      </c>
      <c r="P44" t="s">
        <v>621</v>
      </c>
      <c r="Q44" t="s">
        <v>621</v>
      </c>
      <c r="R44" t="s">
        <v>621</v>
      </c>
      <c r="S44" t="s">
        <v>621</v>
      </c>
      <c r="T44" t="s">
        <v>621</v>
      </c>
      <c r="U44" t="s">
        <v>621</v>
      </c>
      <c r="V44" t="s">
        <v>621</v>
      </c>
      <c r="W44" t="s">
        <v>621</v>
      </c>
    </row>
    <row r="45" spans="2:23">
      <c r="B45" s="67" t="s">
        <v>4</v>
      </c>
      <c r="C45" t="s">
        <v>415</v>
      </c>
      <c r="D45">
        <v>10</v>
      </c>
      <c r="E45">
        <v>2042</v>
      </c>
      <c r="F45">
        <v>6126</v>
      </c>
      <c r="G45">
        <v>12253</v>
      </c>
      <c r="H45">
        <v>20421</v>
      </c>
      <c r="I45">
        <v>30632</v>
      </c>
      <c r="J45">
        <v>42884</v>
      </c>
      <c r="K45">
        <v>57179</v>
      </c>
      <c r="L45">
        <v>73516</v>
      </c>
      <c r="M45">
        <v>91895</v>
      </c>
      <c r="N45" t="s">
        <v>621</v>
      </c>
      <c r="O45" t="s">
        <v>621</v>
      </c>
      <c r="P45" t="s">
        <v>621</v>
      </c>
      <c r="Q45" t="s">
        <v>621</v>
      </c>
      <c r="R45" t="s">
        <v>621</v>
      </c>
      <c r="S45" t="s">
        <v>621</v>
      </c>
      <c r="T45" t="s">
        <v>621</v>
      </c>
      <c r="U45" t="s">
        <v>621</v>
      </c>
      <c r="V45" t="s">
        <v>621</v>
      </c>
      <c r="W45" t="s">
        <v>621</v>
      </c>
    </row>
    <row r="46" spans="2:23">
      <c r="B46" s="67" t="s">
        <v>4</v>
      </c>
      <c r="C46" t="s">
        <v>418</v>
      </c>
      <c r="D46">
        <v>10</v>
      </c>
      <c r="E46">
        <v>3322</v>
      </c>
      <c r="F46">
        <v>9966</v>
      </c>
      <c r="G46">
        <v>19932</v>
      </c>
      <c r="H46">
        <v>33220</v>
      </c>
      <c r="I46">
        <v>49830</v>
      </c>
      <c r="J46">
        <v>69762</v>
      </c>
      <c r="K46">
        <v>93016</v>
      </c>
      <c r="L46">
        <v>119592</v>
      </c>
      <c r="M46">
        <v>149490</v>
      </c>
      <c r="N46" t="s">
        <v>621</v>
      </c>
      <c r="O46" t="s">
        <v>621</v>
      </c>
      <c r="P46" t="s">
        <v>621</v>
      </c>
      <c r="Q46" t="s">
        <v>621</v>
      </c>
      <c r="R46" t="s">
        <v>621</v>
      </c>
      <c r="S46" t="s">
        <v>621</v>
      </c>
      <c r="T46" t="s">
        <v>621</v>
      </c>
      <c r="U46" t="s">
        <v>621</v>
      </c>
      <c r="V46" t="s">
        <v>621</v>
      </c>
      <c r="W46" t="s">
        <v>621</v>
      </c>
    </row>
    <row r="47" spans="2:23">
      <c r="B47" s="67" t="s">
        <v>4</v>
      </c>
      <c r="C47" t="s">
        <v>414</v>
      </c>
      <c r="D47">
        <v>10</v>
      </c>
      <c r="E47">
        <v>4692</v>
      </c>
      <c r="F47">
        <v>14075</v>
      </c>
      <c r="G47">
        <v>28149</v>
      </c>
      <c r="H47">
        <v>46916</v>
      </c>
      <c r="I47">
        <v>70373</v>
      </c>
      <c r="J47">
        <v>98523</v>
      </c>
      <c r="K47">
        <v>131364</v>
      </c>
      <c r="L47">
        <v>168896</v>
      </c>
      <c r="M47">
        <v>211120</v>
      </c>
      <c r="N47" t="s">
        <v>621</v>
      </c>
      <c r="O47" t="s">
        <v>621</v>
      </c>
      <c r="P47" t="s">
        <v>621</v>
      </c>
      <c r="Q47" t="s">
        <v>621</v>
      </c>
      <c r="R47" t="s">
        <v>621</v>
      </c>
      <c r="S47" t="s">
        <v>621</v>
      </c>
      <c r="T47" t="s">
        <v>621</v>
      </c>
      <c r="U47" t="s">
        <v>621</v>
      </c>
      <c r="V47" t="s">
        <v>621</v>
      </c>
      <c r="W47" t="s">
        <v>621</v>
      </c>
    </row>
    <row r="48" spans="2:23">
      <c r="B48" s="67" t="s">
        <v>4</v>
      </c>
      <c r="C48" t="s">
        <v>416</v>
      </c>
      <c r="D48">
        <v>15</v>
      </c>
      <c r="E48">
        <v>3942</v>
      </c>
      <c r="F48">
        <v>11826</v>
      </c>
      <c r="G48">
        <v>23652</v>
      </c>
      <c r="H48">
        <v>39421</v>
      </c>
      <c r="I48">
        <v>59131</v>
      </c>
      <c r="J48">
        <v>82784</v>
      </c>
      <c r="K48">
        <v>110378</v>
      </c>
      <c r="L48">
        <v>141915</v>
      </c>
      <c r="M48">
        <v>177393</v>
      </c>
      <c r="N48">
        <v>216814</v>
      </c>
      <c r="O48">
        <v>260177</v>
      </c>
      <c r="P48">
        <v>307482</v>
      </c>
      <c r="Q48">
        <v>358729</v>
      </c>
      <c r="R48">
        <v>413918</v>
      </c>
      <c r="S48" t="s">
        <v>621</v>
      </c>
      <c r="T48" t="s">
        <v>621</v>
      </c>
      <c r="U48" t="s">
        <v>621</v>
      </c>
      <c r="V48" t="s">
        <v>621</v>
      </c>
      <c r="W48" t="s">
        <v>621</v>
      </c>
    </row>
    <row r="49" spans="2:23">
      <c r="B49" s="67" t="s">
        <v>4</v>
      </c>
      <c r="C49" t="s">
        <v>417</v>
      </c>
      <c r="D49">
        <v>15</v>
      </c>
      <c r="E49">
        <v>4906</v>
      </c>
      <c r="F49">
        <v>14719</v>
      </c>
      <c r="G49">
        <v>29437</v>
      </c>
      <c r="H49">
        <v>49062</v>
      </c>
      <c r="I49">
        <v>73593</v>
      </c>
      <c r="J49">
        <v>103031</v>
      </c>
      <c r="K49">
        <v>137374</v>
      </c>
      <c r="L49">
        <v>176624</v>
      </c>
      <c r="M49">
        <v>220780</v>
      </c>
      <c r="N49">
        <v>269842</v>
      </c>
      <c r="O49">
        <v>323810</v>
      </c>
      <c r="P49">
        <v>382685</v>
      </c>
      <c r="Q49">
        <v>446466</v>
      </c>
      <c r="R49">
        <v>515153</v>
      </c>
      <c r="S49" t="s">
        <v>621</v>
      </c>
      <c r="T49" t="s">
        <v>621</v>
      </c>
      <c r="U49" t="s">
        <v>621</v>
      </c>
      <c r="V49" t="s">
        <v>621</v>
      </c>
      <c r="W49" t="s">
        <v>621</v>
      </c>
    </row>
    <row r="50" spans="2:23">
      <c r="B50" s="67" t="s">
        <v>4</v>
      </c>
      <c r="C50" t="s">
        <v>419</v>
      </c>
      <c r="D50">
        <v>15</v>
      </c>
      <c r="E50">
        <v>5903</v>
      </c>
      <c r="F50">
        <v>17709</v>
      </c>
      <c r="G50">
        <v>35418</v>
      </c>
      <c r="H50">
        <v>59031</v>
      </c>
      <c r="I50">
        <v>88546</v>
      </c>
      <c r="J50">
        <v>123965</v>
      </c>
      <c r="K50">
        <v>165286</v>
      </c>
      <c r="L50">
        <v>212511</v>
      </c>
      <c r="M50">
        <v>265638</v>
      </c>
      <c r="N50">
        <v>324669</v>
      </c>
      <c r="O50">
        <v>389603</v>
      </c>
      <c r="P50">
        <v>460440</v>
      </c>
      <c r="Q50">
        <v>537180</v>
      </c>
      <c r="R50">
        <v>619823</v>
      </c>
      <c r="S50" t="s">
        <v>621</v>
      </c>
      <c r="T50" t="s">
        <v>621</v>
      </c>
      <c r="U50" t="s">
        <v>621</v>
      </c>
      <c r="V50" t="s">
        <v>621</v>
      </c>
      <c r="W50" t="s">
        <v>621</v>
      </c>
    </row>
    <row r="51" spans="2:23">
      <c r="B51" s="67" t="s">
        <v>4</v>
      </c>
      <c r="C51" t="s">
        <v>420</v>
      </c>
      <c r="D51">
        <v>20</v>
      </c>
      <c r="E51">
        <v>5106</v>
      </c>
      <c r="F51">
        <v>15317</v>
      </c>
      <c r="G51">
        <v>30633</v>
      </c>
      <c r="H51">
        <v>51056</v>
      </c>
      <c r="I51">
        <v>76584</v>
      </c>
      <c r="J51">
        <v>107217</v>
      </c>
      <c r="K51">
        <v>142956</v>
      </c>
      <c r="L51">
        <v>183801</v>
      </c>
      <c r="M51">
        <v>229751</v>
      </c>
      <c r="N51">
        <v>280807</v>
      </c>
      <c r="O51">
        <v>336968</v>
      </c>
      <c r="P51">
        <v>398235</v>
      </c>
      <c r="Q51">
        <v>464608</v>
      </c>
      <c r="R51">
        <v>536086</v>
      </c>
      <c r="S51">
        <v>612669</v>
      </c>
      <c r="T51">
        <v>694359</v>
      </c>
      <c r="U51">
        <v>781154</v>
      </c>
      <c r="V51">
        <v>873054</v>
      </c>
      <c r="W51">
        <v>970060</v>
      </c>
    </row>
    <row r="52" spans="2:23">
      <c r="B52" s="67" t="s">
        <v>4</v>
      </c>
      <c r="C52" t="s">
        <v>421</v>
      </c>
      <c r="D52">
        <v>20</v>
      </c>
      <c r="E52">
        <v>5881</v>
      </c>
      <c r="F52">
        <v>17642</v>
      </c>
      <c r="G52">
        <v>35284</v>
      </c>
      <c r="H52">
        <v>58807</v>
      </c>
      <c r="I52">
        <v>88210</v>
      </c>
      <c r="J52">
        <v>123494</v>
      </c>
      <c r="K52">
        <v>164659</v>
      </c>
      <c r="L52">
        <v>211705</v>
      </c>
      <c r="M52">
        <v>264631</v>
      </c>
      <c r="N52">
        <v>323438</v>
      </c>
      <c r="O52">
        <v>388125</v>
      </c>
      <c r="P52">
        <v>458693</v>
      </c>
      <c r="Q52">
        <v>535142</v>
      </c>
      <c r="R52">
        <v>617472</v>
      </c>
      <c r="S52">
        <v>705682</v>
      </c>
      <c r="T52">
        <v>799773</v>
      </c>
      <c r="U52">
        <v>899745</v>
      </c>
      <c r="V52">
        <v>1005597</v>
      </c>
      <c r="W52">
        <v>1117330</v>
      </c>
    </row>
    <row r="53" spans="2:23">
      <c r="B53" s="67" t="s">
        <v>4</v>
      </c>
      <c r="C53" t="s">
        <v>422</v>
      </c>
      <c r="D53">
        <v>20</v>
      </c>
      <c r="E53">
        <v>6673</v>
      </c>
      <c r="F53">
        <v>20020</v>
      </c>
      <c r="G53">
        <v>40039</v>
      </c>
      <c r="H53">
        <v>66732</v>
      </c>
      <c r="I53">
        <v>100098</v>
      </c>
      <c r="J53">
        <v>140137</v>
      </c>
      <c r="K53">
        <v>186850</v>
      </c>
      <c r="L53">
        <v>240236</v>
      </c>
      <c r="M53">
        <v>300294</v>
      </c>
      <c r="N53">
        <v>367027</v>
      </c>
      <c r="O53">
        <v>440432</v>
      </c>
      <c r="P53">
        <v>520510</v>
      </c>
      <c r="Q53">
        <v>607262</v>
      </c>
      <c r="R53">
        <v>700687</v>
      </c>
      <c r="S53">
        <v>800785</v>
      </c>
      <c r="T53">
        <v>907557</v>
      </c>
      <c r="U53">
        <v>1021001</v>
      </c>
      <c r="V53">
        <v>1141119</v>
      </c>
      <c r="W53">
        <v>1267910</v>
      </c>
    </row>
  </sheetData>
  <mergeCells count="7">
    <mergeCell ref="AX26:BC26"/>
    <mergeCell ref="AN14:AQ14"/>
    <mergeCell ref="I26:L26"/>
    <mergeCell ref="W26:Z26"/>
    <mergeCell ref="T26:U26"/>
    <mergeCell ref="N26:S26"/>
    <mergeCell ref="AA26:AF26"/>
  </mergeCells>
  <phoneticPr fontId="42" type="noConversion"/>
  <conditionalFormatting sqref="C16:C25">
    <cfRule type="duplicateValues" dxfId="402" priority="3"/>
  </conditionalFormatting>
  <conditionalFormatting sqref="C5:C9">
    <cfRule type="duplicateValues" dxfId="401" priority="5"/>
  </conditionalFormatting>
  <dataValidations disablePrompts="1" count="3">
    <dataValidation type="list" showInputMessage="1" showErrorMessage="1" sqref="D16:D25">
      <formula1>INDIRECT("dragonTierDefinitions['[sku']]")</formula1>
    </dataValidation>
    <dataValidation allowBlank="1" showInputMessage="1" showErrorMessage="1" prompt="percentage [0..1]" sqref="D44:W53"/>
    <dataValidation type="decimal" allowBlank="1" showInputMessage="1" showErrorMessage="1" prompt="percentage [0..1]" sqref="D32:D33 D37:D39">
      <formula1>0</formula1>
      <formula2>1</formula2>
    </dataValidation>
  </dataValidations>
  <pageMargins left="0.7" right="0.7" top="0.75" bottom="0.75" header="0.3" footer="0.3"/>
  <pageSetup paperSize="9" scale="21" orientation="portrait"/>
  <colBreaks count="1" manualBreakCount="1">
    <brk id="25" max="1048575" man="1"/>
  </colBreaks>
  <tableParts count="5"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9"/>
  </sheetPr>
  <dimension ref="A1:R73"/>
  <sheetViews>
    <sheetView topLeftCell="B58" workbookViewId="0">
      <selection activeCell="J71" sqref="J71"/>
    </sheetView>
  </sheetViews>
  <sheetFormatPr defaultColWidth="8.85546875" defaultRowHeight="15"/>
  <cols>
    <col min="1" max="1" width="3" bestFit="1" customWidth="1"/>
    <col min="2" max="2" width="38.42578125" bestFit="1" customWidth="1"/>
    <col min="3" max="3" width="12.42578125" bestFit="1" customWidth="1"/>
    <col min="4" max="8" width="10.85546875" bestFit="1" customWidth="1"/>
    <col min="9" max="9" width="29.7109375" bestFit="1" customWidth="1"/>
    <col min="10" max="10" width="31.85546875" bestFit="1" customWidth="1"/>
    <col min="11" max="11" width="31.42578125" bestFit="1" customWidth="1"/>
    <col min="12" max="12" width="21.85546875" bestFit="1" customWidth="1"/>
    <col min="13" max="13" width="17.7109375" bestFit="1" customWidth="1"/>
    <col min="14" max="14" width="16.42578125" bestFit="1" customWidth="1"/>
    <col min="15" max="15" width="7.28515625" bestFit="1" customWidth="1"/>
  </cols>
  <sheetData>
    <row r="1" spans="1:18" ht="15.75" thickBot="1"/>
    <row r="2" spans="1:18" ht="23.25">
      <c r="B2" s="12" t="s">
        <v>652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18">
      <c r="B3" s="207"/>
      <c r="C3" s="207"/>
    </row>
    <row r="4" spans="1:18" ht="86.25">
      <c r="B4" s="276" t="s">
        <v>560</v>
      </c>
      <c r="C4" s="277" t="s">
        <v>5</v>
      </c>
      <c r="D4" s="278" t="s">
        <v>639</v>
      </c>
      <c r="E4" s="278" t="s">
        <v>362</v>
      </c>
      <c r="F4" s="278" t="s">
        <v>186</v>
      </c>
      <c r="G4" s="278" t="s">
        <v>1121</v>
      </c>
      <c r="H4" s="278" t="s">
        <v>1323</v>
      </c>
      <c r="I4" s="279" t="s">
        <v>191</v>
      </c>
      <c r="J4" s="279" t="s">
        <v>192</v>
      </c>
      <c r="K4" s="279" t="s">
        <v>23</v>
      </c>
      <c r="L4" s="280" t="s">
        <v>789</v>
      </c>
      <c r="M4" s="281" t="s">
        <v>38</v>
      </c>
      <c r="N4" s="281" t="s">
        <v>177</v>
      </c>
      <c r="O4" s="282" t="s">
        <v>936</v>
      </c>
    </row>
    <row r="5" spans="1:18">
      <c r="B5" s="283" t="s">
        <v>4</v>
      </c>
      <c r="C5" s="284" t="s">
        <v>645</v>
      </c>
      <c r="D5" s="285" t="s">
        <v>642</v>
      </c>
      <c r="E5" s="285" t="s">
        <v>300</v>
      </c>
      <c r="F5" s="285">
        <v>0</v>
      </c>
      <c r="G5" s="285" t="b">
        <v>0</v>
      </c>
      <c r="H5" s="285" t="b">
        <v>0</v>
      </c>
      <c r="I5" s="286" t="s">
        <v>1517</v>
      </c>
      <c r="J5" s="286" t="s">
        <v>1518</v>
      </c>
      <c r="K5" s="286" t="s">
        <v>1245</v>
      </c>
      <c r="L5" s="287" t="s">
        <v>324</v>
      </c>
      <c r="M5" s="282" t="s">
        <v>831</v>
      </c>
      <c r="N5" s="282" t="str">
        <f>CONCATENATE(LEFT(petDefinitions[[#This Row],['[tidName']]],10),"_DESC")</f>
        <v>TID_PET_00_DESC</v>
      </c>
      <c r="O5" s="282">
        <v>0</v>
      </c>
    </row>
    <row r="6" spans="1:18">
      <c r="B6" s="283" t="s">
        <v>4</v>
      </c>
      <c r="C6" s="284" t="s">
        <v>646</v>
      </c>
      <c r="D6" s="285" t="s">
        <v>642</v>
      </c>
      <c r="E6" s="285" t="s">
        <v>300</v>
      </c>
      <c r="F6" s="285">
        <v>1</v>
      </c>
      <c r="G6" s="285" t="b">
        <v>1</v>
      </c>
      <c r="H6" s="285" t="b">
        <v>0</v>
      </c>
      <c r="I6" s="286" t="s">
        <v>648</v>
      </c>
      <c r="J6" s="286" t="s">
        <v>649</v>
      </c>
      <c r="K6" s="286" t="s">
        <v>1245</v>
      </c>
      <c r="L6" s="287" t="s">
        <v>300</v>
      </c>
      <c r="M6" s="282" t="s">
        <v>856</v>
      </c>
      <c r="N6" s="282" t="str">
        <f>CONCATENATE(LEFT(petDefinitions[[#This Row],['[tidName']]],10),"_DESC")</f>
        <v>TID_PET_01_DESC</v>
      </c>
      <c r="O6" s="288">
        <v>1</v>
      </c>
      <c r="R6" s="67"/>
    </row>
    <row r="7" spans="1:18">
      <c r="B7" s="289" t="s">
        <v>4</v>
      </c>
      <c r="C7" s="290" t="s">
        <v>647</v>
      </c>
      <c r="D7" s="291" t="s">
        <v>642</v>
      </c>
      <c r="E7" s="285" t="s">
        <v>1307</v>
      </c>
      <c r="F7" s="285">
        <v>2</v>
      </c>
      <c r="G7" s="285" t="b">
        <v>1</v>
      </c>
      <c r="H7" s="285" t="b">
        <v>0</v>
      </c>
      <c r="I7" s="286" t="s">
        <v>1432</v>
      </c>
      <c r="J7" s="286" t="s">
        <v>1433</v>
      </c>
      <c r="K7" s="286" t="s">
        <v>1455</v>
      </c>
      <c r="L7" s="287" t="s">
        <v>817</v>
      </c>
      <c r="M7" s="282" t="s">
        <v>857</v>
      </c>
      <c r="N7" s="288" t="str">
        <f>CONCATENATE(LEFT(petDefinitions[[#This Row],['[tidName']]],10),"_DESC")</f>
        <v>TID_PET_02_DESC</v>
      </c>
      <c r="O7" s="282">
        <v>2</v>
      </c>
      <c r="R7" s="67"/>
    </row>
    <row r="8" spans="1:18">
      <c r="B8" s="289" t="s">
        <v>4</v>
      </c>
      <c r="C8" s="290" t="s">
        <v>797</v>
      </c>
      <c r="D8" s="291" t="s">
        <v>642</v>
      </c>
      <c r="E8" s="285" t="s">
        <v>300</v>
      </c>
      <c r="F8" s="285">
        <v>2</v>
      </c>
      <c r="G8" s="285" t="b">
        <v>0</v>
      </c>
      <c r="H8" s="285" t="b">
        <v>0</v>
      </c>
      <c r="I8" s="286" t="s">
        <v>1250</v>
      </c>
      <c r="J8" s="286" t="s">
        <v>1230</v>
      </c>
      <c r="K8" s="286" t="s">
        <v>1231</v>
      </c>
      <c r="L8" s="287" t="s">
        <v>324</v>
      </c>
      <c r="M8" s="282" t="s">
        <v>858</v>
      </c>
      <c r="N8" s="282" t="str">
        <f>CONCATENATE(LEFT(petDefinitions[[#This Row],['[tidName']]],10),"_DESC")</f>
        <v>TID_PET_03_DESC</v>
      </c>
      <c r="O8" s="288">
        <v>3</v>
      </c>
      <c r="R8" s="67"/>
    </row>
    <row r="9" spans="1:18">
      <c r="A9" s="67"/>
      <c r="B9" s="289" t="s">
        <v>4</v>
      </c>
      <c r="C9" s="290" t="s">
        <v>798</v>
      </c>
      <c r="D9" s="291" t="s">
        <v>642</v>
      </c>
      <c r="E9" s="285" t="s">
        <v>1307</v>
      </c>
      <c r="F9" s="285">
        <v>3</v>
      </c>
      <c r="G9" s="285" t="b">
        <v>1</v>
      </c>
      <c r="H9" s="285" t="b">
        <v>0</v>
      </c>
      <c r="I9" s="286" t="s">
        <v>1106</v>
      </c>
      <c r="J9" s="286" t="s">
        <v>1114</v>
      </c>
      <c r="K9" s="292" t="s">
        <v>1245</v>
      </c>
      <c r="L9" s="287" t="s">
        <v>817</v>
      </c>
      <c r="M9" s="282" t="s">
        <v>859</v>
      </c>
      <c r="N9" s="288" t="str">
        <f>CONCATENATE(LEFT(petDefinitions[[#This Row],['[tidName']]],10),"_DESC")</f>
        <v>TID_PET_04_DESC</v>
      </c>
      <c r="O9" s="282">
        <v>4</v>
      </c>
      <c r="R9" s="67"/>
    </row>
    <row r="10" spans="1:18">
      <c r="A10" s="67"/>
      <c r="B10" s="289" t="s">
        <v>4</v>
      </c>
      <c r="C10" s="290" t="s">
        <v>799</v>
      </c>
      <c r="D10" s="291" t="s">
        <v>642</v>
      </c>
      <c r="E10" s="285" t="s">
        <v>300</v>
      </c>
      <c r="F10" s="285">
        <v>3</v>
      </c>
      <c r="G10" s="285" t="b">
        <v>1</v>
      </c>
      <c r="H10" s="285" t="b">
        <v>0</v>
      </c>
      <c r="I10" s="286" t="s">
        <v>1434</v>
      </c>
      <c r="J10" s="286" t="s">
        <v>1435</v>
      </c>
      <c r="K10" s="286" t="s">
        <v>1456</v>
      </c>
      <c r="L10" s="287" t="s">
        <v>300</v>
      </c>
      <c r="M10" s="282" t="s">
        <v>860</v>
      </c>
      <c r="N10" s="282" t="str">
        <f>CONCATENATE(LEFT(petDefinitions[[#This Row],['[tidName']]],10),"_DESC")</f>
        <v>TID_PET_05_DESC</v>
      </c>
      <c r="O10" s="282">
        <v>5</v>
      </c>
      <c r="R10" s="67"/>
    </row>
    <row r="11" spans="1:18">
      <c r="A11" s="67"/>
      <c r="B11" s="289" t="s">
        <v>4</v>
      </c>
      <c r="C11" s="290" t="s">
        <v>800</v>
      </c>
      <c r="D11" s="291" t="s">
        <v>642</v>
      </c>
      <c r="E11" s="285" t="s">
        <v>1307</v>
      </c>
      <c r="F11" s="285">
        <v>4</v>
      </c>
      <c r="G11" s="285" t="b">
        <v>1</v>
      </c>
      <c r="H11" s="285" t="b">
        <v>0</v>
      </c>
      <c r="I11" s="286" t="s">
        <v>1511</v>
      </c>
      <c r="J11" s="286" t="s">
        <v>1512</v>
      </c>
      <c r="K11" s="286" t="s">
        <v>1245</v>
      </c>
      <c r="L11" s="287" t="s">
        <v>817</v>
      </c>
      <c r="M11" s="282" t="s">
        <v>861</v>
      </c>
      <c r="N11" s="282" t="str">
        <f>CONCATENATE(LEFT(petDefinitions[[#This Row],['[tidName']]],10),"_DESC")</f>
        <v>TID_PET_06_DESC</v>
      </c>
      <c r="O11" s="282">
        <v>6</v>
      </c>
      <c r="R11" s="67"/>
    </row>
    <row r="12" spans="1:18">
      <c r="A12" s="67"/>
      <c r="B12" s="289" t="s">
        <v>4</v>
      </c>
      <c r="C12" s="290" t="s">
        <v>801</v>
      </c>
      <c r="D12" s="291" t="s">
        <v>642</v>
      </c>
      <c r="E12" s="285" t="s">
        <v>1307</v>
      </c>
      <c r="F12" s="285">
        <v>0</v>
      </c>
      <c r="G12" s="285" t="b">
        <v>1</v>
      </c>
      <c r="H12" s="285" t="b">
        <v>0</v>
      </c>
      <c r="I12" s="286" t="s">
        <v>1485</v>
      </c>
      <c r="J12" s="286" t="s">
        <v>1486</v>
      </c>
      <c r="K12" s="286" t="s">
        <v>1501</v>
      </c>
      <c r="L12" s="287" t="s">
        <v>791</v>
      </c>
      <c r="M12" s="282" t="s">
        <v>862</v>
      </c>
      <c r="N12" s="282" t="str">
        <f>CONCATENATE(LEFT(petDefinitions[[#This Row],['[tidName']]],10),"_DESC")</f>
        <v>TID_PET_07_DESC</v>
      </c>
      <c r="O12" s="282">
        <v>7</v>
      </c>
      <c r="R12" s="67"/>
    </row>
    <row r="13" spans="1:18">
      <c r="A13" s="67"/>
      <c r="B13" s="289" t="s">
        <v>4</v>
      </c>
      <c r="C13" s="290" t="s">
        <v>802</v>
      </c>
      <c r="D13" s="291" t="s">
        <v>642</v>
      </c>
      <c r="E13" s="285" t="s">
        <v>1303</v>
      </c>
      <c r="F13" s="285">
        <v>0</v>
      </c>
      <c r="G13" s="285" t="b">
        <v>1</v>
      </c>
      <c r="H13" s="285" t="b">
        <v>0</v>
      </c>
      <c r="I13" s="286" t="s">
        <v>1436</v>
      </c>
      <c r="J13" s="286" t="s">
        <v>1437</v>
      </c>
      <c r="K13" s="286" t="s">
        <v>1457</v>
      </c>
      <c r="L13" s="287" t="s">
        <v>793</v>
      </c>
      <c r="M13" s="282" t="s">
        <v>863</v>
      </c>
      <c r="N13" s="282" t="str">
        <f>CONCATENATE(LEFT(petDefinitions[[#This Row],['[tidName']]],10),"_DESC")</f>
        <v>TID_PET_08_DESC</v>
      </c>
      <c r="O13" s="282">
        <v>8</v>
      </c>
      <c r="R13" s="67"/>
    </row>
    <row r="14" spans="1:18">
      <c r="A14" s="67"/>
      <c r="B14" s="289" t="s">
        <v>4</v>
      </c>
      <c r="C14" s="290" t="s">
        <v>803</v>
      </c>
      <c r="D14" s="291" t="s">
        <v>642</v>
      </c>
      <c r="E14" s="285" t="s">
        <v>825</v>
      </c>
      <c r="F14" s="285">
        <v>0</v>
      </c>
      <c r="G14" s="285" t="b">
        <v>1</v>
      </c>
      <c r="H14" s="285" t="b">
        <v>0</v>
      </c>
      <c r="I14" s="286" t="s">
        <v>648</v>
      </c>
      <c r="J14" s="292" t="s">
        <v>651</v>
      </c>
      <c r="K14" s="286" t="s">
        <v>893</v>
      </c>
      <c r="L14" s="287" t="s">
        <v>825</v>
      </c>
      <c r="M14" s="282" t="s">
        <v>864</v>
      </c>
      <c r="N14" s="282" t="str">
        <f>CONCATENATE(LEFT(petDefinitions[[#This Row],['[tidName']]],10),"_DESC")</f>
        <v>TID_PET_09_DESC</v>
      </c>
      <c r="O14" s="282">
        <v>9</v>
      </c>
      <c r="R14" s="67"/>
    </row>
    <row r="15" spans="1:18">
      <c r="A15" s="67"/>
      <c r="B15" s="289" t="s">
        <v>4</v>
      </c>
      <c r="C15" s="290" t="s">
        <v>804</v>
      </c>
      <c r="D15" s="291" t="s">
        <v>642</v>
      </c>
      <c r="E15" s="285" t="s">
        <v>825</v>
      </c>
      <c r="F15" s="285">
        <v>1</v>
      </c>
      <c r="G15" s="285" t="b">
        <v>1</v>
      </c>
      <c r="H15" s="285" t="b">
        <v>0</v>
      </c>
      <c r="I15" s="286" t="s">
        <v>1251</v>
      </c>
      <c r="J15" s="286" t="s">
        <v>1233</v>
      </c>
      <c r="K15" s="286" t="s">
        <v>1241</v>
      </c>
      <c r="L15" s="287" t="s">
        <v>792</v>
      </c>
      <c r="M15" s="282" t="s">
        <v>1111</v>
      </c>
      <c r="N15" s="282" t="str">
        <f>CONCATENATE(LEFT(petDefinitions[[#This Row],['[tidName']]],10),"_DESC")</f>
        <v>TID_PET_10_DESC</v>
      </c>
      <c r="O15" s="282">
        <v>10</v>
      </c>
      <c r="R15" s="67"/>
    </row>
    <row r="16" spans="1:18">
      <c r="A16" s="67"/>
      <c r="B16" s="289" t="s">
        <v>4</v>
      </c>
      <c r="C16" s="290" t="s">
        <v>805</v>
      </c>
      <c r="D16" s="291" t="s">
        <v>642</v>
      </c>
      <c r="E16" s="285" t="s">
        <v>1302</v>
      </c>
      <c r="F16" s="285">
        <v>0</v>
      </c>
      <c r="G16" s="285" t="b">
        <v>1</v>
      </c>
      <c r="H16" s="285" t="b">
        <v>0</v>
      </c>
      <c r="I16" s="286" t="s">
        <v>1438</v>
      </c>
      <c r="J16" s="286" t="s">
        <v>1439</v>
      </c>
      <c r="K16" s="286" t="s">
        <v>1458</v>
      </c>
      <c r="L16" s="287" t="s">
        <v>829</v>
      </c>
      <c r="M16" s="282" t="s">
        <v>1112</v>
      </c>
      <c r="N16" s="282" t="str">
        <f>CONCATENATE(LEFT(petDefinitions[[#This Row],['[tidName']]],10),"_DESC")</f>
        <v>TID_PET_11_DESC</v>
      </c>
      <c r="O16" s="282">
        <v>11</v>
      </c>
      <c r="R16" s="67"/>
    </row>
    <row r="17" spans="1:18">
      <c r="A17" s="67"/>
      <c r="B17" s="289" t="s">
        <v>4</v>
      </c>
      <c r="C17" s="290" t="s">
        <v>806</v>
      </c>
      <c r="D17" s="291" t="s">
        <v>642</v>
      </c>
      <c r="E17" s="285" t="s">
        <v>1302</v>
      </c>
      <c r="F17" s="285">
        <v>1</v>
      </c>
      <c r="G17" s="285" t="b">
        <v>1</v>
      </c>
      <c r="H17" s="285" t="b">
        <v>0</v>
      </c>
      <c r="I17" s="286" t="s">
        <v>648</v>
      </c>
      <c r="J17" s="286" t="s">
        <v>649</v>
      </c>
      <c r="K17" s="286" t="s">
        <v>893</v>
      </c>
      <c r="L17" s="287" t="s">
        <v>790</v>
      </c>
      <c r="M17" s="282" t="s">
        <v>1113</v>
      </c>
      <c r="N17" s="282" t="str">
        <f>CONCATENATE(LEFT(petDefinitions[[#This Row],['[tidName']]],10),"_DESC")</f>
        <v>TID_PET_12_DESC</v>
      </c>
      <c r="O17" s="282">
        <v>12</v>
      </c>
      <c r="R17" s="67"/>
    </row>
    <row r="18" spans="1:18">
      <c r="A18" s="67"/>
      <c r="B18" s="289" t="s">
        <v>4</v>
      </c>
      <c r="C18" s="290" t="s">
        <v>807</v>
      </c>
      <c r="D18" s="291" t="s">
        <v>642</v>
      </c>
      <c r="E18" s="285" t="s">
        <v>1307</v>
      </c>
      <c r="F18" s="285">
        <v>1</v>
      </c>
      <c r="G18" s="285" t="b">
        <v>1</v>
      </c>
      <c r="H18" s="285" t="b">
        <v>0</v>
      </c>
      <c r="I18" s="286" t="s">
        <v>1110</v>
      </c>
      <c r="J18" s="286" t="s">
        <v>1115</v>
      </c>
      <c r="K18" s="292" t="s">
        <v>1246</v>
      </c>
      <c r="L18" s="287" t="s">
        <v>791</v>
      </c>
      <c r="M18" s="282" t="s">
        <v>865</v>
      </c>
      <c r="N18" s="282" t="str">
        <f>CONCATENATE(LEFT(petDefinitions[[#This Row],['[tidName']]],10),"_DESC")</f>
        <v>TID_PET_13_DESC</v>
      </c>
      <c r="O18" s="282">
        <v>13</v>
      </c>
      <c r="R18" s="67"/>
    </row>
    <row r="19" spans="1:18">
      <c r="A19" s="67"/>
      <c r="B19" s="289" t="s">
        <v>4</v>
      </c>
      <c r="C19" s="290" t="s">
        <v>808</v>
      </c>
      <c r="D19" s="291" t="s">
        <v>642</v>
      </c>
      <c r="E19" s="285" t="s">
        <v>300</v>
      </c>
      <c r="F19" s="285">
        <v>4</v>
      </c>
      <c r="G19" s="285" t="b">
        <v>0</v>
      </c>
      <c r="H19" s="285" t="b">
        <v>0</v>
      </c>
      <c r="I19" s="286" t="s">
        <v>1107</v>
      </c>
      <c r="J19" s="286" t="s">
        <v>1116</v>
      </c>
      <c r="K19" s="286" t="s">
        <v>1247</v>
      </c>
      <c r="L19" s="287" t="s">
        <v>910</v>
      </c>
      <c r="M19" s="282" t="s">
        <v>866</v>
      </c>
      <c r="N19" s="282" t="str">
        <f>CONCATENATE(LEFT(petDefinitions[[#This Row],['[tidName']]],10),"_DESC")</f>
        <v>TID_PET_14_DESC</v>
      </c>
      <c r="O19" s="282">
        <v>14</v>
      </c>
      <c r="R19" s="67"/>
    </row>
    <row r="20" spans="1:18">
      <c r="A20" s="67"/>
      <c r="B20" s="289" t="s">
        <v>4</v>
      </c>
      <c r="C20" s="290" t="s">
        <v>809</v>
      </c>
      <c r="D20" s="291" t="s">
        <v>642</v>
      </c>
      <c r="E20" s="285" t="s">
        <v>1303</v>
      </c>
      <c r="F20" s="291">
        <v>1</v>
      </c>
      <c r="G20" s="285" t="b">
        <v>1</v>
      </c>
      <c r="H20" s="285" t="b">
        <v>0</v>
      </c>
      <c r="I20" s="286" t="s">
        <v>1519</v>
      </c>
      <c r="J20" s="286" t="s">
        <v>1520</v>
      </c>
      <c r="K20" s="286" t="s">
        <v>1245</v>
      </c>
      <c r="L20" s="287" t="s">
        <v>824</v>
      </c>
      <c r="M20" s="282" t="s">
        <v>867</v>
      </c>
      <c r="N20" s="282" t="str">
        <f>CONCATENATE(LEFT(petDefinitions[[#This Row],['[tidName']]],10),"_DESC")</f>
        <v>TID_PET_15_DESC</v>
      </c>
      <c r="O20" s="282">
        <v>15</v>
      </c>
      <c r="R20" s="67"/>
    </row>
    <row r="21" spans="1:18">
      <c r="A21" s="67"/>
      <c r="B21" s="289" t="s">
        <v>4</v>
      </c>
      <c r="C21" s="290" t="s">
        <v>810</v>
      </c>
      <c r="D21" s="291" t="s">
        <v>642</v>
      </c>
      <c r="E21" s="285" t="s">
        <v>825</v>
      </c>
      <c r="F21" s="291">
        <v>2</v>
      </c>
      <c r="G21" s="285" t="b">
        <v>1</v>
      </c>
      <c r="H21" s="285" t="b">
        <v>0</v>
      </c>
      <c r="I21" s="286" t="s">
        <v>1235</v>
      </c>
      <c r="J21" s="286" t="s">
        <v>1234</v>
      </c>
      <c r="K21" s="286" t="s">
        <v>1232</v>
      </c>
      <c r="L21" s="287" t="s">
        <v>825</v>
      </c>
      <c r="M21" s="282" t="s">
        <v>868</v>
      </c>
      <c r="N21" s="282" t="str">
        <f>CONCATENATE(LEFT(petDefinitions[[#This Row],['[tidName']]],10),"_DESC")</f>
        <v>TID_PET_16_DESC</v>
      </c>
      <c r="O21" s="282">
        <v>16</v>
      </c>
      <c r="R21" s="67"/>
    </row>
    <row r="22" spans="1:18">
      <c r="A22" s="67"/>
      <c r="B22" s="289" t="s">
        <v>4</v>
      </c>
      <c r="C22" s="290" t="s">
        <v>811</v>
      </c>
      <c r="D22" s="291" t="s">
        <v>642</v>
      </c>
      <c r="E22" s="285" t="s">
        <v>825</v>
      </c>
      <c r="F22" s="291">
        <v>3</v>
      </c>
      <c r="G22" s="285" t="b">
        <v>1</v>
      </c>
      <c r="H22" s="285" t="b">
        <v>0</v>
      </c>
      <c r="I22" s="286" t="s">
        <v>648</v>
      </c>
      <c r="J22" s="292" t="s">
        <v>651</v>
      </c>
      <c r="K22" s="292" t="s">
        <v>1245</v>
      </c>
      <c r="L22" s="287" t="s">
        <v>792</v>
      </c>
      <c r="M22" s="282" t="s">
        <v>869</v>
      </c>
      <c r="N22" s="282" t="str">
        <f>CONCATENATE(LEFT(petDefinitions[[#This Row],['[tidName']]],10),"_DESC")</f>
        <v>TID_PET_17_DESC</v>
      </c>
      <c r="O22" s="282">
        <v>17</v>
      </c>
      <c r="R22" s="67"/>
    </row>
    <row r="23" spans="1:18">
      <c r="A23" s="67"/>
      <c r="B23" s="289" t="s">
        <v>4</v>
      </c>
      <c r="C23" s="290" t="s">
        <v>812</v>
      </c>
      <c r="D23" s="291" t="s">
        <v>642</v>
      </c>
      <c r="E23" s="285" t="s">
        <v>1302</v>
      </c>
      <c r="F23" s="291">
        <v>2</v>
      </c>
      <c r="G23" s="285" t="b">
        <v>1</v>
      </c>
      <c r="H23" s="285" t="b">
        <v>0</v>
      </c>
      <c r="I23" s="286" t="s">
        <v>1484</v>
      </c>
      <c r="J23" s="286" t="s">
        <v>1491</v>
      </c>
      <c r="K23" s="286" t="s">
        <v>1498</v>
      </c>
      <c r="L23" s="287" t="s">
        <v>829</v>
      </c>
      <c r="M23" s="282" t="s">
        <v>870</v>
      </c>
      <c r="N23" s="282" t="str">
        <f>CONCATENATE(LEFT(petDefinitions[[#This Row],['[tidName']]],10),"_DESC")</f>
        <v>TID_PET_18_DESC</v>
      </c>
      <c r="O23" s="282">
        <v>18</v>
      </c>
      <c r="R23" s="67"/>
    </row>
    <row r="24" spans="1:18">
      <c r="A24" s="67"/>
      <c r="B24" s="289" t="s">
        <v>4</v>
      </c>
      <c r="C24" s="290" t="s">
        <v>813</v>
      </c>
      <c r="D24" s="291" t="s">
        <v>642</v>
      </c>
      <c r="E24" s="285" t="s">
        <v>1302</v>
      </c>
      <c r="F24" s="291">
        <v>3</v>
      </c>
      <c r="G24" s="285" t="b">
        <v>1</v>
      </c>
      <c r="H24" s="285" t="b">
        <v>0</v>
      </c>
      <c r="I24" s="286" t="s">
        <v>1108</v>
      </c>
      <c r="J24" s="286" t="s">
        <v>1117</v>
      </c>
      <c r="K24" s="286" t="s">
        <v>1248</v>
      </c>
      <c r="L24" s="287" t="s">
        <v>790</v>
      </c>
      <c r="M24" s="282" t="s">
        <v>871</v>
      </c>
      <c r="N24" s="282" t="str">
        <f>CONCATENATE(LEFT(petDefinitions[[#This Row],['[tidName']]],10),"_DESC")</f>
        <v>TID_PET_19_DESC</v>
      </c>
      <c r="O24" s="282">
        <v>19</v>
      </c>
      <c r="R24" s="67"/>
    </row>
    <row r="25" spans="1:18">
      <c r="A25" s="67"/>
      <c r="B25" s="289" t="s">
        <v>4</v>
      </c>
      <c r="C25" s="290" t="s">
        <v>814</v>
      </c>
      <c r="D25" s="291" t="s">
        <v>642</v>
      </c>
      <c r="E25" s="285" t="s">
        <v>1303</v>
      </c>
      <c r="F25" s="291">
        <v>2</v>
      </c>
      <c r="G25" s="285" t="b">
        <v>1</v>
      </c>
      <c r="H25" s="285" t="b">
        <v>0</v>
      </c>
      <c r="I25" s="286" t="s">
        <v>1515</v>
      </c>
      <c r="J25" s="292" t="s">
        <v>1516</v>
      </c>
      <c r="K25" s="292" t="s">
        <v>1245</v>
      </c>
      <c r="L25" s="293" t="s">
        <v>821</v>
      </c>
      <c r="M25" s="282" t="s">
        <v>872</v>
      </c>
      <c r="N25" s="282" t="str">
        <f>CONCATENATE(LEFT(petDefinitions[[#This Row],['[tidName']]],10),"_DESC")</f>
        <v>TID_PET_20_DESC</v>
      </c>
      <c r="O25" s="282">
        <v>20</v>
      </c>
      <c r="R25" s="67"/>
    </row>
    <row r="26" spans="1:18">
      <c r="A26" s="67"/>
      <c r="B26" s="283" t="s">
        <v>4</v>
      </c>
      <c r="C26" s="284" t="s">
        <v>837</v>
      </c>
      <c r="D26" s="285" t="s">
        <v>642</v>
      </c>
      <c r="E26" s="285" t="s">
        <v>1303</v>
      </c>
      <c r="F26" s="291">
        <v>3</v>
      </c>
      <c r="G26" s="285" t="b">
        <v>1</v>
      </c>
      <c r="H26" s="285" t="b">
        <v>0</v>
      </c>
      <c r="I26" s="286" t="s">
        <v>1513</v>
      </c>
      <c r="J26" s="286" t="s">
        <v>1514</v>
      </c>
      <c r="K26" s="286" t="s">
        <v>1245</v>
      </c>
      <c r="L26" s="287" t="s">
        <v>822</v>
      </c>
      <c r="M26" s="282" t="s">
        <v>873</v>
      </c>
      <c r="N26" s="282" t="str">
        <f>CONCATENATE(LEFT(petDefinitions[[#This Row],['[tidName']]],10),"_DESC")</f>
        <v>TID_PET_21_DESC</v>
      </c>
      <c r="O26" s="282">
        <v>21</v>
      </c>
      <c r="R26" s="67"/>
    </row>
    <row r="27" spans="1:18">
      <c r="A27" s="67"/>
      <c r="B27" s="283" t="s">
        <v>4</v>
      </c>
      <c r="C27" s="284" t="s">
        <v>838</v>
      </c>
      <c r="D27" s="285" t="s">
        <v>642</v>
      </c>
      <c r="E27" s="285" t="s">
        <v>1303</v>
      </c>
      <c r="F27" s="291">
        <v>4</v>
      </c>
      <c r="G27" s="285" t="b">
        <v>1</v>
      </c>
      <c r="H27" s="285" t="b">
        <v>0</v>
      </c>
      <c r="I27" s="286" t="s">
        <v>648</v>
      </c>
      <c r="J27" s="286" t="s">
        <v>649</v>
      </c>
      <c r="K27" s="286" t="s">
        <v>1245</v>
      </c>
      <c r="L27" s="287" t="s">
        <v>821</v>
      </c>
      <c r="M27" s="282" t="s">
        <v>874</v>
      </c>
      <c r="N27" s="282" t="str">
        <f>CONCATENATE(LEFT(petDefinitions[[#This Row],['[tidName']]],10),"_DESC")</f>
        <v>TID_PET_22_DESC</v>
      </c>
      <c r="O27" s="288">
        <v>22</v>
      </c>
      <c r="R27" s="67"/>
    </row>
    <row r="28" spans="1:18">
      <c r="A28" s="67"/>
      <c r="B28" s="289" t="s">
        <v>4</v>
      </c>
      <c r="C28" s="290" t="s">
        <v>839</v>
      </c>
      <c r="D28" s="291" t="s">
        <v>642</v>
      </c>
      <c r="E28" s="285" t="s">
        <v>1303</v>
      </c>
      <c r="F28" s="291">
        <v>5</v>
      </c>
      <c r="G28" s="285" t="b">
        <v>1</v>
      </c>
      <c r="H28" s="285" t="b">
        <v>0</v>
      </c>
      <c r="I28" s="286" t="s">
        <v>1109</v>
      </c>
      <c r="J28" s="286" t="s">
        <v>1118</v>
      </c>
      <c r="K28" s="286" t="s">
        <v>1249</v>
      </c>
      <c r="L28" s="287" t="s">
        <v>820</v>
      </c>
      <c r="M28" s="282" t="s">
        <v>875</v>
      </c>
      <c r="N28" s="288" t="str">
        <f>CONCATENATE(LEFT(petDefinitions[[#This Row],['[tidName']]],10),"_DESC")</f>
        <v>TID_PET_23_DESC</v>
      </c>
      <c r="O28" s="282">
        <v>23</v>
      </c>
      <c r="R28" s="67"/>
    </row>
    <row r="29" spans="1:18">
      <c r="A29" s="67"/>
      <c r="B29" s="289" t="s">
        <v>4</v>
      </c>
      <c r="C29" s="290" t="s">
        <v>840</v>
      </c>
      <c r="D29" s="291" t="s">
        <v>643</v>
      </c>
      <c r="E29" s="285" t="s">
        <v>300</v>
      </c>
      <c r="F29" s="285">
        <v>5</v>
      </c>
      <c r="G29" s="285" t="b">
        <v>0</v>
      </c>
      <c r="H29" s="285" t="b">
        <v>0</v>
      </c>
      <c r="I29" s="286" t="s">
        <v>1494</v>
      </c>
      <c r="J29" s="286" t="s">
        <v>1495</v>
      </c>
      <c r="K29" s="286" t="s">
        <v>1508</v>
      </c>
      <c r="L29" s="287" t="s">
        <v>910</v>
      </c>
      <c r="M29" s="282" t="s">
        <v>876</v>
      </c>
      <c r="N29" s="282" t="str">
        <f>CONCATENATE(LEFT(petDefinitions[[#This Row],['[tidName']]],10),"_DESC")</f>
        <v>TID_PET_24_DESC</v>
      </c>
      <c r="O29" s="288">
        <v>24</v>
      </c>
      <c r="R29" s="67"/>
    </row>
    <row r="30" spans="1:18">
      <c r="A30" s="67"/>
      <c r="B30" s="289" t="s">
        <v>4</v>
      </c>
      <c r="C30" s="290" t="s">
        <v>841</v>
      </c>
      <c r="D30" s="291" t="s">
        <v>642</v>
      </c>
      <c r="E30" s="285" t="s">
        <v>815</v>
      </c>
      <c r="F30" s="285">
        <v>0</v>
      </c>
      <c r="G30" s="285" t="b">
        <v>1</v>
      </c>
      <c r="H30" s="285" t="b">
        <v>0</v>
      </c>
      <c r="I30" s="286" t="s">
        <v>1236</v>
      </c>
      <c r="J30" s="292" t="s">
        <v>1237</v>
      </c>
      <c r="K30" s="292" t="s">
        <v>1231</v>
      </c>
      <c r="L30" s="287" t="s">
        <v>388</v>
      </c>
      <c r="M30" s="282" t="s">
        <v>877</v>
      </c>
      <c r="N30" s="288" t="str">
        <f>CONCATENATE(LEFT(petDefinitions[[#This Row],['[tidName']]],10),"_DESC")</f>
        <v>TID_PET_25_DESC</v>
      </c>
      <c r="O30" s="282">
        <v>25</v>
      </c>
      <c r="R30" s="67"/>
    </row>
    <row r="31" spans="1:18">
      <c r="A31" s="67"/>
      <c r="B31" s="289" t="s">
        <v>4</v>
      </c>
      <c r="C31" s="290" t="s">
        <v>842</v>
      </c>
      <c r="D31" s="291" t="s">
        <v>642</v>
      </c>
      <c r="E31" s="285" t="s">
        <v>1307</v>
      </c>
      <c r="F31" s="291">
        <v>5</v>
      </c>
      <c r="G31" s="285" t="b">
        <v>1</v>
      </c>
      <c r="H31" s="285" t="b">
        <v>0</v>
      </c>
      <c r="I31" s="286" t="s">
        <v>1440</v>
      </c>
      <c r="J31" s="286" t="s">
        <v>1441</v>
      </c>
      <c r="K31" s="286" t="s">
        <v>1459</v>
      </c>
      <c r="L31" s="287" t="s">
        <v>791</v>
      </c>
      <c r="M31" s="282" t="s">
        <v>878</v>
      </c>
      <c r="N31" s="282" t="str">
        <f>CONCATENATE(LEFT(petDefinitions[[#This Row],['[tidName']]],10),"_DESC")</f>
        <v>TID_PET_26_DESC</v>
      </c>
      <c r="O31" s="282">
        <v>26</v>
      </c>
      <c r="Q31" s="67"/>
      <c r="R31" s="67"/>
    </row>
    <row r="32" spans="1:18">
      <c r="A32" s="67"/>
      <c r="B32" s="289" t="s">
        <v>4</v>
      </c>
      <c r="C32" s="290" t="s">
        <v>843</v>
      </c>
      <c r="D32" s="291" t="s">
        <v>642</v>
      </c>
      <c r="E32" s="285" t="s">
        <v>1303</v>
      </c>
      <c r="F32" s="291">
        <v>6</v>
      </c>
      <c r="G32" s="285" t="b">
        <v>1</v>
      </c>
      <c r="H32" s="285" t="b">
        <v>0</v>
      </c>
      <c r="I32" s="286" t="s">
        <v>1238</v>
      </c>
      <c r="J32" s="286" t="s">
        <v>1239</v>
      </c>
      <c r="K32" s="286" t="s">
        <v>1240</v>
      </c>
      <c r="L32" s="287" t="s">
        <v>794</v>
      </c>
      <c r="M32" s="282" t="s">
        <v>879</v>
      </c>
      <c r="N32" s="282" t="str">
        <f>CONCATENATE(LEFT(petDefinitions[[#This Row],['[tidName']]],10),"_DESC")</f>
        <v>TID_PET_27_DESC</v>
      </c>
      <c r="O32" s="282">
        <v>27</v>
      </c>
      <c r="R32" s="67"/>
    </row>
    <row r="33" spans="1:18">
      <c r="A33" s="67"/>
      <c r="B33" s="289" t="s">
        <v>4</v>
      </c>
      <c r="C33" s="290" t="s">
        <v>844</v>
      </c>
      <c r="D33" s="291" t="s">
        <v>643</v>
      </c>
      <c r="E33" s="285" t="s">
        <v>833</v>
      </c>
      <c r="F33" s="291">
        <v>5</v>
      </c>
      <c r="G33" s="285" t="b">
        <v>0</v>
      </c>
      <c r="H33" s="285" t="b">
        <v>0</v>
      </c>
      <c r="I33" s="286" t="s">
        <v>1521</v>
      </c>
      <c r="J33" s="286" t="s">
        <v>1522</v>
      </c>
      <c r="K33" s="286" t="s">
        <v>892</v>
      </c>
      <c r="L33" s="287" t="s">
        <v>832</v>
      </c>
      <c r="M33" s="282" t="s">
        <v>880</v>
      </c>
      <c r="N33" s="282" t="str">
        <f>CONCATENATE(LEFT(petDefinitions[[#This Row],['[tidName']]],10),"_DESC")</f>
        <v>TID_PET_28_DESC</v>
      </c>
      <c r="O33" s="282">
        <v>28</v>
      </c>
      <c r="R33" s="67"/>
    </row>
    <row r="34" spans="1:18">
      <c r="A34" s="67"/>
      <c r="B34" s="289" t="s">
        <v>4</v>
      </c>
      <c r="C34" s="290" t="s">
        <v>845</v>
      </c>
      <c r="D34" s="291" t="s">
        <v>643</v>
      </c>
      <c r="E34" s="285" t="s">
        <v>833</v>
      </c>
      <c r="F34" s="291">
        <v>6</v>
      </c>
      <c r="G34" s="285" t="b">
        <v>0</v>
      </c>
      <c r="H34" s="285" t="b">
        <v>0</v>
      </c>
      <c r="I34" s="286" t="s">
        <v>1523</v>
      </c>
      <c r="J34" s="286" t="s">
        <v>1524</v>
      </c>
      <c r="K34" s="286" t="s">
        <v>895</v>
      </c>
      <c r="L34" s="287" t="s">
        <v>834</v>
      </c>
      <c r="M34" s="282" t="s">
        <v>881</v>
      </c>
      <c r="N34" s="282" t="str">
        <f>CONCATENATE(LEFT(petDefinitions[[#This Row],['[tidName']]],10),"_DESC")</f>
        <v>TID_PET_29_DESC</v>
      </c>
      <c r="O34" s="282">
        <v>29</v>
      </c>
      <c r="R34" s="67"/>
    </row>
    <row r="35" spans="1:18">
      <c r="A35" s="67"/>
      <c r="B35" s="289" t="s">
        <v>4</v>
      </c>
      <c r="C35" s="290" t="s">
        <v>846</v>
      </c>
      <c r="D35" s="291" t="s">
        <v>642</v>
      </c>
      <c r="E35" s="285" t="s">
        <v>1303</v>
      </c>
      <c r="F35" s="291">
        <v>7</v>
      </c>
      <c r="G35" s="285" t="b">
        <v>1</v>
      </c>
      <c r="H35" s="285" t="b">
        <v>0</v>
      </c>
      <c r="I35" s="292" t="s">
        <v>1326</v>
      </c>
      <c r="J35" s="292" t="s">
        <v>1327</v>
      </c>
      <c r="K35" s="292" t="s">
        <v>1242</v>
      </c>
      <c r="L35" s="287" t="s">
        <v>835</v>
      </c>
      <c r="M35" s="282" t="s">
        <v>882</v>
      </c>
      <c r="N35" s="282" t="str">
        <f>CONCATENATE(LEFT(petDefinitions[[#This Row],['[tidName']]],10),"_DESC")</f>
        <v>TID_PET_30_DESC</v>
      </c>
      <c r="O35" s="282">
        <v>30</v>
      </c>
      <c r="R35" s="67"/>
    </row>
    <row r="36" spans="1:18">
      <c r="A36" s="67"/>
      <c r="B36" s="289" t="s">
        <v>4</v>
      </c>
      <c r="C36" s="290" t="s">
        <v>847</v>
      </c>
      <c r="D36" s="291" t="s">
        <v>643</v>
      </c>
      <c r="E36" s="285" t="s">
        <v>833</v>
      </c>
      <c r="F36" s="291">
        <v>7</v>
      </c>
      <c r="G36" s="285" t="b">
        <v>0</v>
      </c>
      <c r="H36" s="285" t="b">
        <v>0</v>
      </c>
      <c r="I36" s="286" t="s">
        <v>1320</v>
      </c>
      <c r="J36" s="286" t="s">
        <v>1321</v>
      </c>
      <c r="K36" s="286" t="s">
        <v>1343</v>
      </c>
      <c r="L36" s="287" t="s">
        <v>908</v>
      </c>
      <c r="M36" s="282" t="s">
        <v>883</v>
      </c>
      <c r="N36" s="282" t="str">
        <f>CONCATENATE(LEFT(petDefinitions[[#This Row],['[tidName']]],10),"_DESC")</f>
        <v>TID_PET_31_DESC</v>
      </c>
      <c r="O36" s="282">
        <v>31</v>
      </c>
      <c r="R36" s="67"/>
    </row>
    <row r="37" spans="1:18">
      <c r="A37" s="67"/>
      <c r="B37" s="289" t="s">
        <v>4</v>
      </c>
      <c r="C37" s="290" t="s">
        <v>848</v>
      </c>
      <c r="D37" s="291" t="s">
        <v>643</v>
      </c>
      <c r="E37" s="285" t="s">
        <v>815</v>
      </c>
      <c r="F37" s="291">
        <v>2</v>
      </c>
      <c r="G37" s="285" t="b">
        <v>0</v>
      </c>
      <c r="H37" s="285" t="b">
        <v>0</v>
      </c>
      <c r="I37" s="286" t="s">
        <v>1496</v>
      </c>
      <c r="J37" s="286" t="s">
        <v>1497</v>
      </c>
      <c r="K37" s="286" t="s">
        <v>1507</v>
      </c>
      <c r="L37" s="287" t="s">
        <v>389</v>
      </c>
      <c r="M37" s="282" t="s">
        <v>884</v>
      </c>
      <c r="N37" s="282" t="str">
        <f>CONCATENATE(LEFT(petDefinitions[[#This Row],['[tidName']]],10),"_DESC")</f>
        <v>TID_PET_32_DESC</v>
      </c>
      <c r="O37" s="282">
        <v>32</v>
      </c>
      <c r="R37" s="67"/>
    </row>
    <row r="38" spans="1:18">
      <c r="A38" s="67"/>
      <c r="B38" s="289" t="s">
        <v>4</v>
      </c>
      <c r="C38" s="290" t="s">
        <v>849</v>
      </c>
      <c r="D38" s="291" t="s">
        <v>644</v>
      </c>
      <c r="E38" s="285" t="s">
        <v>815</v>
      </c>
      <c r="F38" s="291">
        <v>7</v>
      </c>
      <c r="G38" s="285" t="b">
        <v>0</v>
      </c>
      <c r="H38" s="285" t="b">
        <v>1</v>
      </c>
      <c r="I38" s="286" t="s">
        <v>1324</v>
      </c>
      <c r="J38" s="286" t="s">
        <v>1325</v>
      </c>
      <c r="K38" s="286" t="s">
        <v>1344</v>
      </c>
      <c r="L38" s="287" t="s">
        <v>836</v>
      </c>
      <c r="M38" s="282" t="s">
        <v>885</v>
      </c>
      <c r="N38" s="282" t="str">
        <f>CONCATENATE(LEFT(petDefinitions[[#This Row],['[tidName']]],10),"_DESC")</f>
        <v>TID_PET_33_DESC</v>
      </c>
      <c r="O38" s="282">
        <v>33</v>
      </c>
      <c r="R38" s="67"/>
    </row>
    <row r="39" spans="1:18">
      <c r="A39" s="67"/>
      <c r="B39" s="289" t="s">
        <v>4</v>
      </c>
      <c r="C39" s="290" t="s">
        <v>850</v>
      </c>
      <c r="D39" s="291" t="s">
        <v>644</v>
      </c>
      <c r="E39" s="285" t="s">
        <v>815</v>
      </c>
      <c r="F39" s="291">
        <v>8</v>
      </c>
      <c r="G39" s="285" t="b">
        <v>0</v>
      </c>
      <c r="H39" s="285" t="b">
        <v>1</v>
      </c>
      <c r="I39" s="292" t="s">
        <v>906</v>
      </c>
      <c r="J39" s="292" t="s">
        <v>651</v>
      </c>
      <c r="K39" s="292" t="s">
        <v>923</v>
      </c>
      <c r="L39" s="287" t="s">
        <v>905</v>
      </c>
      <c r="M39" s="282" t="s">
        <v>886</v>
      </c>
      <c r="N39" s="282" t="str">
        <f>CONCATENATE(LEFT(petDefinitions[[#This Row],['[tidName']]],10),"_DESC")</f>
        <v>TID_PET_34_DESC</v>
      </c>
      <c r="O39" s="282">
        <v>34</v>
      </c>
      <c r="R39" s="67"/>
    </row>
    <row r="40" spans="1:18">
      <c r="A40" s="67"/>
      <c r="B40" s="289" t="s">
        <v>4</v>
      </c>
      <c r="C40" s="290" t="s">
        <v>851</v>
      </c>
      <c r="D40" s="291" t="s">
        <v>644</v>
      </c>
      <c r="E40" s="285" t="s">
        <v>815</v>
      </c>
      <c r="F40" s="291">
        <v>9</v>
      </c>
      <c r="G40" s="285" t="b">
        <v>0</v>
      </c>
      <c r="H40" s="285" t="b">
        <v>1</v>
      </c>
      <c r="I40" s="286" t="s">
        <v>1322</v>
      </c>
      <c r="J40" s="286" t="s">
        <v>1319</v>
      </c>
      <c r="K40" s="286" t="s">
        <v>1342</v>
      </c>
      <c r="L40" s="287" t="s">
        <v>795</v>
      </c>
      <c r="M40" s="282" t="s">
        <v>887</v>
      </c>
      <c r="N40" s="282" t="str">
        <f>CONCATENATE(LEFT(petDefinitions[[#This Row],['[tidName']]],10),"_DESC")</f>
        <v>TID_PET_35_DESC</v>
      </c>
      <c r="O40" s="282">
        <v>35</v>
      </c>
      <c r="R40" s="67"/>
    </row>
    <row r="41" spans="1:18">
      <c r="A41" s="67"/>
      <c r="B41" s="289" t="s">
        <v>4</v>
      </c>
      <c r="C41" s="290" t="s">
        <v>852</v>
      </c>
      <c r="D41" s="291" t="s">
        <v>644</v>
      </c>
      <c r="E41" s="285" t="s">
        <v>1302</v>
      </c>
      <c r="F41" s="291">
        <v>4</v>
      </c>
      <c r="G41" s="285" t="b">
        <v>0</v>
      </c>
      <c r="H41" s="285" t="b">
        <v>1</v>
      </c>
      <c r="I41" s="286" t="s">
        <v>896</v>
      </c>
      <c r="J41" s="286" t="s">
        <v>649</v>
      </c>
      <c r="K41" s="286" t="s">
        <v>894</v>
      </c>
      <c r="L41" s="287" t="s">
        <v>903</v>
      </c>
      <c r="M41" s="282" t="s">
        <v>888</v>
      </c>
      <c r="N41" s="282" t="str">
        <f>CONCATENATE(LEFT(petDefinitions[[#This Row],['[tidName']]],10),"_DESC")</f>
        <v>TID_PET_36_DESC</v>
      </c>
      <c r="O41" s="282">
        <v>36</v>
      </c>
      <c r="R41" s="67"/>
    </row>
    <row r="42" spans="1:18">
      <c r="A42" s="67"/>
      <c r="B42" s="289" t="s">
        <v>4</v>
      </c>
      <c r="C42" s="290" t="s">
        <v>853</v>
      </c>
      <c r="D42" s="291" t="s">
        <v>815</v>
      </c>
      <c r="E42" s="285" t="s">
        <v>815</v>
      </c>
      <c r="F42" s="291">
        <v>12</v>
      </c>
      <c r="G42" s="285" t="b">
        <v>0</v>
      </c>
      <c r="H42" s="285" t="b">
        <v>1</v>
      </c>
      <c r="I42" s="286" t="s">
        <v>1252</v>
      </c>
      <c r="J42" s="286" t="s">
        <v>650</v>
      </c>
      <c r="K42" s="286" t="s">
        <v>953</v>
      </c>
      <c r="L42" s="287" t="s">
        <v>1253</v>
      </c>
      <c r="M42" s="282" t="s">
        <v>889</v>
      </c>
      <c r="N42" s="282" t="str">
        <f>CONCATENATE(LEFT(petDefinitions[[#This Row],['[tidName']]],10),"_DESC")</f>
        <v>TID_PET_37_DESC</v>
      </c>
      <c r="O42" s="282">
        <v>37</v>
      </c>
      <c r="R42" s="67"/>
    </row>
    <row r="43" spans="1:18">
      <c r="A43" s="67"/>
      <c r="B43" s="289" t="s">
        <v>4</v>
      </c>
      <c r="C43" s="290" t="s">
        <v>854</v>
      </c>
      <c r="D43" s="291" t="s">
        <v>815</v>
      </c>
      <c r="E43" s="285" t="s">
        <v>815</v>
      </c>
      <c r="F43" s="291">
        <v>13</v>
      </c>
      <c r="G43" s="285" t="b">
        <v>0</v>
      </c>
      <c r="H43" s="285" t="b">
        <v>1</v>
      </c>
      <c r="I43" s="292" t="s">
        <v>1317</v>
      </c>
      <c r="J43" s="292" t="s">
        <v>1318</v>
      </c>
      <c r="K43" s="286" t="s">
        <v>1341</v>
      </c>
      <c r="L43" s="287" t="s">
        <v>909</v>
      </c>
      <c r="M43" s="282" t="s">
        <v>890</v>
      </c>
      <c r="N43" s="282" t="str">
        <f>CONCATENATE(LEFT(petDefinitions[[#This Row],['[tidName']]],10),"_DESC")</f>
        <v>TID_PET_38_DESC</v>
      </c>
      <c r="O43" s="282">
        <v>38</v>
      </c>
      <c r="R43" s="67"/>
    </row>
    <row r="44" spans="1:18">
      <c r="A44" s="67"/>
      <c r="B44" s="289" t="s">
        <v>4</v>
      </c>
      <c r="C44" s="290" t="s">
        <v>855</v>
      </c>
      <c r="D44" s="291" t="s">
        <v>815</v>
      </c>
      <c r="E44" s="285" t="s">
        <v>815</v>
      </c>
      <c r="F44" s="291">
        <v>14</v>
      </c>
      <c r="G44" s="285" t="b">
        <v>0</v>
      </c>
      <c r="H44" s="285" t="b">
        <v>1</v>
      </c>
      <c r="I44" s="286" t="s">
        <v>984</v>
      </c>
      <c r="J44" s="286" t="s">
        <v>649</v>
      </c>
      <c r="K44" s="286" t="s">
        <v>952</v>
      </c>
      <c r="L44" s="287" t="s">
        <v>982</v>
      </c>
      <c r="M44" s="282" t="s">
        <v>891</v>
      </c>
      <c r="N44" s="282" t="str">
        <f>CONCATENATE(LEFT(petDefinitions[[#This Row],['[tidName']]],10),"_DESC")</f>
        <v>TID_PET_39_DESC</v>
      </c>
      <c r="O44" s="282">
        <v>39</v>
      </c>
      <c r="R44" s="67"/>
    </row>
    <row r="45" spans="1:18" s="67" customFormat="1">
      <c r="B45" s="289" t="s">
        <v>4</v>
      </c>
      <c r="C45" s="290" t="s">
        <v>1360</v>
      </c>
      <c r="D45" s="291" t="s">
        <v>642</v>
      </c>
      <c r="E45" s="285" t="s">
        <v>1303</v>
      </c>
      <c r="F45" s="291">
        <v>8</v>
      </c>
      <c r="G45" s="285" t="b">
        <v>1</v>
      </c>
      <c r="H45" s="291" t="b">
        <v>0</v>
      </c>
      <c r="I45" s="286" t="s">
        <v>1493</v>
      </c>
      <c r="J45" s="286" t="s">
        <v>1492</v>
      </c>
      <c r="K45" s="286" t="s">
        <v>1500</v>
      </c>
      <c r="L45" s="287" t="s">
        <v>1351</v>
      </c>
      <c r="M45" s="282" t="s">
        <v>1380</v>
      </c>
      <c r="N45" s="328" t="s">
        <v>1381</v>
      </c>
      <c r="O45" s="282">
        <v>40</v>
      </c>
    </row>
    <row r="46" spans="1:18" s="67" customFormat="1">
      <c r="B46" s="289" t="s">
        <v>4</v>
      </c>
      <c r="C46" s="290" t="s">
        <v>1361</v>
      </c>
      <c r="D46" s="291" t="s">
        <v>642</v>
      </c>
      <c r="E46" s="285" t="s">
        <v>1303</v>
      </c>
      <c r="F46" s="291">
        <v>9</v>
      </c>
      <c r="G46" s="285" t="b">
        <v>1</v>
      </c>
      <c r="H46" s="291" t="b">
        <v>0</v>
      </c>
      <c r="I46" s="286" t="s">
        <v>1489</v>
      </c>
      <c r="J46" s="286" t="s">
        <v>1490</v>
      </c>
      <c r="K46" s="286" t="s">
        <v>1506</v>
      </c>
      <c r="L46" s="287" t="s">
        <v>1355</v>
      </c>
      <c r="M46" s="282" t="s">
        <v>1382</v>
      </c>
      <c r="N46" s="282" t="s">
        <v>1383</v>
      </c>
      <c r="O46" s="282">
        <v>41</v>
      </c>
    </row>
    <row r="47" spans="1:18" s="67" customFormat="1">
      <c r="B47" s="289" t="s">
        <v>4</v>
      </c>
      <c r="C47" s="290" t="s">
        <v>1362</v>
      </c>
      <c r="D47" s="291" t="s">
        <v>642</v>
      </c>
      <c r="E47" s="285" t="s">
        <v>1303</v>
      </c>
      <c r="F47" s="291">
        <v>10</v>
      </c>
      <c r="G47" s="285" t="b">
        <v>1</v>
      </c>
      <c r="H47" s="291" t="b">
        <v>0</v>
      </c>
      <c r="I47" s="286" t="s">
        <v>1487</v>
      </c>
      <c r="J47" s="286" t="s">
        <v>1488</v>
      </c>
      <c r="K47" s="286" t="s">
        <v>1499</v>
      </c>
      <c r="L47" s="287" t="s">
        <v>1481</v>
      </c>
      <c r="M47" s="282" t="s">
        <v>1384</v>
      </c>
      <c r="N47" s="282" t="s">
        <v>1385</v>
      </c>
      <c r="O47" s="282">
        <v>42</v>
      </c>
    </row>
    <row r="48" spans="1:18" s="67" customFormat="1">
      <c r="B48" s="289" t="s">
        <v>4</v>
      </c>
      <c r="C48" s="290" t="s">
        <v>1363</v>
      </c>
      <c r="D48" s="291" t="s">
        <v>642</v>
      </c>
      <c r="E48" s="285" t="s">
        <v>1303</v>
      </c>
      <c r="F48" s="291">
        <v>11</v>
      </c>
      <c r="G48" s="285" t="b">
        <v>1</v>
      </c>
      <c r="H48" s="291" t="b">
        <v>0</v>
      </c>
      <c r="I48" s="286" t="s">
        <v>648</v>
      </c>
      <c r="J48" s="286" t="s">
        <v>649</v>
      </c>
      <c r="K48" s="286" t="s">
        <v>952</v>
      </c>
      <c r="L48" s="287" t="s">
        <v>1481</v>
      </c>
      <c r="M48" s="282" t="s">
        <v>1386</v>
      </c>
      <c r="N48" s="282" t="s">
        <v>1387</v>
      </c>
      <c r="O48" s="282">
        <v>43</v>
      </c>
    </row>
    <row r="49" spans="2:15" s="67" customFormat="1">
      <c r="B49" s="289" t="s">
        <v>4</v>
      </c>
      <c r="C49" s="290" t="s">
        <v>1364</v>
      </c>
      <c r="D49" s="291" t="s">
        <v>642</v>
      </c>
      <c r="E49" s="285" t="s">
        <v>833</v>
      </c>
      <c r="F49" s="291">
        <v>0</v>
      </c>
      <c r="G49" s="285" t="b">
        <v>1</v>
      </c>
      <c r="H49" s="291" t="b">
        <v>0</v>
      </c>
      <c r="I49" s="286" t="s">
        <v>648</v>
      </c>
      <c r="J49" s="286" t="s">
        <v>649</v>
      </c>
      <c r="K49" s="286" t="s">
        <v>952</v>
      </c>
      <c r="L49" s="287" t="s">
        <v>791</v>
      </c>
      <c r="M49" s="282" t="s">
        <v>1388</v>
      </c>
      <c r="N49" s="282" t="s">
        <v>1389</v>
      </c>
      <c r="O49" s="282">
        <v>44</v>
      </c>
    </row>
    <row r="50" spans="2:15" s="67" customFormat="1">
      <c r="B50" s="289" t="s">
        <v>4</v>
      </c>
      <c r="C50" s="290" t="s">
        <v>1365</v>
      </c>
      <c r="D50" s="291" t="s">
        <v>642</v>
      </c>
      <c r="E50" s="285" t="s">
        <v>1303</v>
      </c>
      <c r="F50" s="291">
        <v>12</v>
      </c>
      <c r="G50" s="285" t="b">
        <v>1</v>
      </c>
      <c r="H50" s="291" t="b">
        <v>0</v>
      </c>
      <c r="I50" s="286" t="s">
        <v>648</v>
      </c>
      <c r="J50" s="286" t="s">
        <v>649</v>
      </c>
      <c r="K50" s="286" t="s">
        <v>952</v>
      </c>
      <c r="L50" s="287" t="s">
        <v>1350</v>
      </c>
      <c r="M50" s="282" t="s">
        <v>1390</v>
      </c>
      <c r="N50" s="282" t="s">
        <v>1391</v>
      </c>
      <c r="O50" s="282">
        <v>45</v>
      </c>
    </row>
    <row r="51" spans="2:15" s="67" customFormat="1">
      <c r="B51" s="289" t="s">
        <v>4</v>
      </c>
      <c r="C51" s="290" t="s">
        <v>1366</v>
      </c>
      <c r="D51" s="291" t="s">
        <v>642</v>
      </c>
      <c r="E51" s="285" t="s">
        <v>815</v>
      </c>
      <c r="F51" s="291">
        <v>1</v>
      </c>
      <c r="G51" s="285" t="b">
        <v>1</v>
      </c>
      <c r="H51" s="291" t="b">
        <v>0</v>
      </c>
      <c r="I51" s="286" t="s">
        <v>648</v>
      </c>
      <c r="J51" s="286" t="s">
        <v>649</v>
      </c>
      <c r="K51" s="286" t="s">
        <v>952</v>
      </c>
      <c r="L51" s="287" t="s">
        <v>791</v>
      </c>
      <c r="M51" s="282" t="s">
        <v>1392</v>
      </c>
      <c r="N51" s="282" t="s">
        <v>1393</v>
      </c>
      <c r="O51" s="282">
        <v>46</v>
      </c>
    </row>
    <row r="52" spans="2:15" s="67" customFormat="1">
      <c r="B52" s="289" t="s">
        <v>4</v>
      </c>
      <c r="C52" s="290" t="s">
        <v>1367</v>
      </c>
      <c r="D52" s="291" t="s">
        <v>642</v>
      </c>
      <c r="E52" s="285" t="s">
        <v>833</v>
      </c>
      <c r="F52" s="291">
        <v>1</v>
      </c>
      <c r="G52" s="285" t="b">
        <v>1</v>
      </c>
      <c r="H52" s="291" t="b">
        <v>0</v>
      </c>
      <c r="I52" s="286" t="s">
        <v>648</v>
      </c>
      <c r="J52" s="286" t="s">
        <v>649</v>
      </c>
      <c r="K52" s="286" t="s">
        <v>952</v>
      </c>
      <c r="L52" s="287" t="s">
        <v>1480</v>
      </c>
      <c r="M52" s="282" t="s">
        <v>1394</v>
      </c>
      <c r="N52" s="282" t="s">
        <v>1395</v>
      </c>
      <c r="O52" s="282">
        <v>47</v>
      </c>
    </row>
    <row r="53" spans="2:15" s="67" customFormat="1">
      <c r="B53" s="289" t="s">
        <v>4</v>
      </c>
      <c r="C53" s="290" t="s">
        <v>1368</v>
      </c>
      <c r="D53" s="291" t="s">
        <v>642</v>
      </c>
      <c r="E53" s="285" t="s">
        <v>833</v>
      </c>
      <c r="F53" s="291">
        <v>2</v>
      </c>
      <c r="G53" s="285" t="b">
        <v>1</v>
      </c>
      <c r="H53" s="291" t="b">
        <v>0</v>
      </c>
      <c r="I53" s="286" t="s">
        <v>648</v>
      </c>
      <c r="J53" s="286" t="s">
        <v>649</v>
      </c>
      <c r="K53" s="286" t="s">
        <v>952</v>
      </c>
      <c r="L53" s="287" t="s">
        <v>1352</v>
      </c>
      <c r="M53" s="282" t="s">
        <v>1396</v>
      </c>
      <c r="N53" s="282" t="s">
        <v>1397</v>
      </c>
      <c r="O53" s="282">
        <v>48</v>
      </c>
    </row>
    <row r="54" spans="2:15" s="67" customFormat="1">
      <c r="B54" s="289" t="s">
        <v>4</v>
      </c>
      <c r="C54" s="290" t="s">
        <v>1369</v>
      </c>
      <c r="D54" s="291" t="s">
        <v>642</v>
      </c>
      <c r="E54" s="285" t="s">
        <v>833</v>
      </c>
      <c r="F54" s="291">
        <v>3</v>
      </c>
      <c r="G54" s="285" t="b">
        <v>1</v>
      </c>
      <c r="H54" s="291" t="b">
        <v>0</v>
      </c>
      <c r="I54" s="286" t="s">
        <v>648</v>
      </c>
      <c r="J54" s="286" t="s">
        <v>649</v>
      </c>
      <c r="K54" s="286" t="s">
        <v>952</v>
      </c>
      <c r="L54" s="287" t="s">
        <v>1354</v>
      </c>
      <c r="M54" s="282" t="s">
        <v>1398</v>
      </c>
      <c r="N54" s="282" t="s">
        <v>1399</v>
      </c>
      <c r="O54" s="282">
        <v>49</v>
      </c>
    </row>
    <row r="55" spans="2:15" s="67" customFormat="1">
      <c r="B55" s="289" t="s">
        <v>4</v>
      </c>
      <c r="C55" s="290" t="s">
        <v>1370</v>
      </c>
      <c r="D55" s="291" t="s">
        <v>642</v>
      </c>
      <c r="E55" s="285" t="s">
        <v>1303</v>
      </c>
      <c r="F55" s="291">
        <v>13</v>
      </c>
      <c r="G55" s="285" t="b">
        <v>1</v>
      </c>
      <c r="H55" s="291" t="b">
        <v>0</v>
      </c>
      <c r="I55" s="286" t="s">
        <v>648</v>
      </c>
      <c r="J55" s="286" t="s">
        <v>649</v>
      </c>
      <c r="K55" s="286" t="s">
        <v>952</v>
      </c>
      <c r="L55" s="287" t="s">
        <v>791</v>
      </c>
      <c r="M55" s="282" t="s">
        <v>1400</v>
      </c>
      <c r="N55" s="282" t="s">
        <v>1401</v>
      </c>
      <c r="O55" s="282">
        <v>50</v>
      </c>
    </row>
    <row r="56" spans="2:15" s="67" customFormat="1">
      <c r="B56" s="289" t="s">
        <v>4</v>
      </c>
      <c r="C56" s="290" t="s">
        <v>1371</v>
      </c>
      <c r="D56" s="291" t="s">
        <v>642</v>
      </c>
      <c r="E56" s="285" t="s">
        <v>1303</v>
      </c>
      <c r="F56" s="291">
        <v>14</v>
      </c>
      <c r="G56" s="285" t="b">
        <v>1</v>
      </c>
      <c r="H56" s="291" t="b">
        <v>0</v>
      </c>
      <c r="I56" s="286" t="s">
        <v>648</v>
      </c>
      <c r="J56" s="286" t="s">
        <v>649</v>
      </c>
      <c r="K56" s="286" t="s">
        <v>952</v>
      </c>
      <c r="L56" s="287" t="s">
        <v>791</v>
      </c>
      <c r="M56" s="282" t="s">
        <v>1402</v>
      </c>
      <c r="N56" s="282" t="s">
        <v>1403</v>
      </c>
      <c r="O56" s="282">
        <v>51</v>
      </c>
    </row>
    <row r="57" spans="2:15" s="67" customFormat="1">
      <c r="B57" s="289" t="s">
        <v>4</v>
      </c>
      <c r="C57" s="290" t="s">
        <v>1372</v>
      </c>
      <c r="D57" s="291" t="s">
        <v>642</v>
      </c>
      <c r="E57" s="285" t="s">
        <v>833</v>
      </c>
      <c r="F57" s="291">
        <v>4</v>
      </c>
      <c r="G57" s="285" t="b">
        <v>1</v>
      </c>
      <c r="H57" s="291" t="b">
        <v>0</v>
      </c>
      <c r="I57" s="286" t="s">
        <v>648</v>
      </c>
      <c r="J57" s="286" t="s">
        <v>649</v>
      </c>
      <c r="K57" s="286" t="s">
        <v>952</v>
      </c>
      <c r="L57" s="287" t="s">
        <v>1353</v>
      </c>
      <c r="M57" s="282" t="s">
        <v>1404</v>
      </c>
      <c r="N57" s="282" t="s">
        <v>1405</v>
      </c>
      <c r="O57" s="282">
        <v>52</v>
      </c>
    </row>
    <row r="58" spans="2:15" s="67" customFormat="1">
      <c r="B58" s="289" t="s">
        <v>4</v>
      </c>
      <c r="C58" s="290" t="s">
        <v>1373</v>
      </c>
      <c r="D58" s="291" t="s">
        <v>643</v>
      </c>
      <c r="E58" s="285" t="s">
        <v>825</v>
      </c>
      <c r="F58" s="291">
        <v>4</v>
      </c>
      <c r="G58" s="285" t="b">
        <v>0</v>
      </c>
      <c r="H58" s="291" t="b">
        <v>0</v>
      </c>
      <c r="I58" s="286" t="s">
        <v>648</v>
      </c>
      <c r="J58" s="286" t="s">
        <v>649</v>
      </c>
      <c r="K58" s="286" t="s">
        <v>952</v>
      </c>
      <c r="L58" s="287" t="s">
        <v>1472</v>
      </c>
      <c r="M58" s="282" t="s">
        <v>1406</v>
      </c>
      <c r="N58" s="282" t="s">
        <v>1407</v>
      </c>
      <c r="O58" s="282">
        <v>53</v>
      </c>
    </row>
    <row r="59" spans="2:15" s="67" customFormat="1">
      <c r="B59" s="289" t="s">
        <v>4</v>
      </c>
      <c r="C59" s="290" t="s">
        <v>1374</v>
      </c>
      <c r="D59" s="291" t="s">
        <v>643</v>
      </c>
      <c r="E59" s="285" t="s">
        <v>815</v>
      </c>
      <c r="F59" s="291">
        <v>3</v>
      </c>
      <c r="G59" s="285" t="b">
        <v>0</v>
      </c>
      <c r="H59" s="291" t="b">
        <v>0</v>
      </c>
      <c r="I59" s="286" t="s">
        <v>648</v>
      </c>
      <c r="J59" s="286" t="s">
        <v>649</v>
      </c>
      <c r="K59" s="286" t="s">
        <v>952</v>
      </c>
      <c r="L59" s="287" t="s">
        <v>388</v>
      </c>
      <c r="M59" s="282" t="s">
        <v>1408</v>
      </c>
      <c r="N59" s="282" t="s">
        <v>1409</v>
      </c>
      <c r="O59" s="282">
        <v>54</v>
      </c>
    </row>
    <row r="60" spans="2:15" s="67" customFormat="1">
      <c r="B60" s="289" t="s">
        <v>4</v>
      </c>
      <c r="C60" s="290" t="s">
        <v>1375</v>
      </c>
      <c r="D60" s="291" t="s">
        <v>643</v>
      </c>
      <c r="E60" s="285" t="s">
        <v>815</v>
      </c>
      <c r="F60" s="291">
        <v>4</v>
      </c>
      <c r="G60" s="285" t="b">
        <v>0</v>
      </c>
      <c r="H60" s="291" t="b">
        <v>0</v>
      </c>
      <c r="I60" s="286" t="s">
        <v>1424</v>
      </c>
      <c r="J60" s="286" t="s">
        <v>649</v>
      </c>
      <c r="K60" s="286" t="s">
        <v>952</v>
      </c>
      <c r="L60" s="287" t="s">
        <v>1477</v>
      </c>
      <c r="M60" s="282" t="s">
        <v>1410</v>
      </c>
      <c r="N60" s="282" t="s">
        <v>1411</v>
      </c>
      <c r="O60" s="282">
        <v>55</v>
      </c>
    </row>
    <row r="61" spans="2:15" s="67" customFormat="1">
      <c r="B61" s="289" t="s">
        <v>4</v>
      </c>
      <c r="C61" s="290" t="s">
        <v>1376</v>
      </c>
      <c r="D61" s="291" t="s">
        <v>643</v>
      </c>
      <c r="E61" s="285" t="s">
        <v>815</v>
      </c>
      <c r="F61" s="291">
        <v>5</v>
      </c>
      <c r="G61" s="285" t="b">
        <v>0</v>
      </c>
      <c r="H61" s="291" t="b">
        <v>0</v>
      </c>
      <c r="I61" s="286" t="s">
        <v>1425</v>
      </c>
      <c r="J61" s="286" t="s">
        <v>649</v>
      </c>
      <c r="K61" s="286" t="s">
        <v>952</v>
      </c>
      <c r="L61" s="287" t="s">
        <v>1478</v>
      </c>
      <c r="M61" s="282" t="s">
        <v>1412</v>
      </c>
      <c r="N61" s="282" t="s">
        <v>1413</v>
      </c>
      <c r="O61" s="282">
        <v>56</v>
      </c>
    </row>
    <row r="62" spans="2:15" s="67" customFormat="1">
      <c r="B62" s="289" t="s">
        <v>4</v>
      </c>
      <c r="C62" s="290" t="s">
        <v>1377</v>
      </c>
      <c r="D62" s="291" t="s">
        <v>643</v>
      </c>
      <c r="E62" s="285" t="s">
        <v>815</v>
      </c>
      <c r="F62" s="291">
        <v>6</v>
      </c>
      <c r="G62" s="285" t="b">
        <v>0</v>
      </c>
      <c r="H62" s="291" t="b">
        <v>0</v>
      </c>
      <c r="I62" s="286" t="s">
        <v>1426</v>
      </c>
      <c r="J62" s="286" t="s">
        <v>649</v>
      </c>
      <c r="K62" s="286" t="s">
        <v>952</v>
      </c>
      <c r="L62" s="287" t="s">
        <v>1479</v>
      </c>
      <c r="M62" s="282" t="s">
        <v>1414</v>
      </c>
      <c r="N62" s="282" t="s">
        <v>1415</v>
      </c>
      <c r="O62" s="282">
        <v>57</v>
      </c>
    </row>
    <row r="63" spans="2:15" s="67" customFormat="1">
      <c r="B63" s="289" t="s">
        <v>4</v>
      </c>
      <c r="C63" s="290" t="s">
        <v>1378</v>
      </c>
      <c r="D63" s="291" t="s">
        <v>644</v>
      </c>
      <c r="E63" s="285" t="s">
        <v>825</v>
      </c>
      <c r="F63" s="291">
        <v>5</v>
      </c>
      <c r="G63" s="285" t="b">
        <v>0</v>
      </c>
      <c r="H63" s="285" t="b">
        <v>1</v>
      </c>
      <c r="I63" s="286" t="s">
        <v>1475</v>
      </c>
      <c r="J63" s="286" t="s">
        <v>649</v>
      </c>
      <c r="K63" s="286" t="s">
        <v>952</v>
      </c>
      <c r="L63" s="287" t="s">
        <v>1474</v>
      </c>
      <c r="M63" s="282" t="s">
        <v>1416</v>
      </c>
      <c r="N63" s="282" t="s">
        <v>1417</v>
      </c>
      <c r="O63" s="282">
        <v>58</v>
      </c>
    </row>
    <row r="64" spans="2:15" s="67" customFormat="1">
      <c r="B64" s="289" t="s">
        <v>4</v>
      </c>
      <c r="C64" s="290" t="s">
        <v>1379</v>
      </c>
      <c r="D64" s="291" t="s">
        <v>644</v>
      </c>
      <c r="E64" s="285" t="s">
        <v>815</v>
      </c>
      <c r="F64" s="291">
        <v>11</v>
      </c>
      <c r="G64" s="285" t="b">
        <v>0</v>
      </c>
      <c r="H64" s="285" t="b">
        <v>1</v>
      </c>
      <c r="I64" s="286" t="s">
        <v>1421</v>
      </c>
      <c r="J64" s="286" t="s">
        <v>649</v>
      </c>
      <c r="K64" s="286" t="s">
        <v>952</v>
      </c>
      <c r="L64" s="287" t="s">
        <v>1420</v>
      </c>
      <c r="M64" s="282" t="s">
        <v>1418</v>
      </c>
      <c r="N64" s="282" t="s">
        <v>1419</v>
      </c>
      <c r="O64" s="282">
        <v>59</v>
      </c>
    </row>
    <row r="65" spans="2:15" ht="15.75" thickBot="1"/>
    <row r="66" spans="2:15" ht="23.25">
      <c r="B66" s="12" t="s">
        <v>1328</v>
      </c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</row>
    <row r="68" spans="2:15" ht="135">
      <c r="B68" s="321" t="s">
        <v>1329</v>
      </c>
      <c r="C68" s="321" t="s">
        <v>5</v>
      </c>
      <c r="D68" s="322" t="s">
        <v>1333</v>
      </c>
      <c r="E68" s="322" t="s">
        <v>1334</v>
      </c>
      <c r="F68" s="322" t="s">
        <v>1335</v>
      </c>
      <c r="G68" s="322" t="s">
        <v>1336</v>
      </c>
      <c r="H68" s="322" t="s">
        <v>1337</v>
      </c>
      <c r="I68" s="323" t="s">
        <v>1338</v>
      </c>
      <c r="J68" s="323" t="s">
        <v>1339</v>
      </c>
      <c r="K68" s="323" t="s">
        <v>1345</v>
      </c>
      <c r="L68" s="323" t="s">
        <v>1346</v>
      </c>
      <c r="M68" s="323" t="s">
        <v>1347</v>
      </c>
      <c r="N68" s="323" t="s">
        <v>1348</v>
      </c>
    </row>
    <row r="69" spans="2:15">
      <c r="B69" s="324" t="s">
        <v>4</v>
      </c>
      <c r="C69" s="320" t="s">
        <v>642</v>
      </c>
      <c r="D69" s="318">
        <v>1.1000000000000001</v>
      </c>
      <c r="E69" s="318">
        <v>6</v>
      </c>
      <c r="F69" s="318">
        <v>1.3</v>
      </c>
      <c r="G69" s="318">
        <v>1000</v>
      </c>
      <c r="H69" s="318">
        <v>0</v>
      </c>
      <c r="I69" s="319">
        <v>0.2</v>
      </c>
      <c r="J69" s="319"/>
      <c r="K69" s="319"/>
      <c r="L69" s="319" t="b">
        <v>0</v>
      </c>
      <c r="M69" s="319">
        <v>10</v>
      </c>
      <c r="N69" s="319">
        <v>2</v>
      </c>
    </row>
    <row r="70" spans="2:15">
      <c r="B70" s="324" t="s">
        <v>4</v>
      </c>
      <c r="C70" s="320" t="s">
        <v>1330</v>
      </c>
      <c r="D70" s="318">
        <v>1.1000000000000001</v>
      </c>
      <c r="E70" s="318">
        <v>6</v>
      </c>
      <c r="F70" s="318">
        <v>1.3</v>
      </c>
      <c r="G70" s="318">
        <v>1000</v>
      </c>
      <c r="H70" s="318">
        <v>0.5</v>
      </c>
      <c r="I70" s="319">
        <v>0.5</v>
      </c>
      <c r="J70" s="319" t="s">
        <v>1525</v>
      </c>
      <c r="K70" s="319"/>
      <c r="L70" s="319" t="b">
        <v>0</v>
      </c>
      <c r="M70" s="319">
        <v>10</v>
      </c>
      <c r="N70" s="319">
        <v>2</v>
      </c>
    </row>
    <row r="71" spans="2:15">
      <c r="B71" s="325" t="s">
        <v>4</v>
      </c>
      <c r="C71" s="317" t="s">
        <v>1331</v>
      </c>
      <c r="D71" s="318">
        <v>1.1000000000000001</v>
      </c>
      <c r="E71" s="318">
        <v>6</v>
      </c>
      <c r="F71" s="318">
        <v>1.3</v>
      </c>
      <c r="G71" s="318">
        <v>1000</v>
      </c>
      <c r="H71" s="318">
        <v>0.5</v>
      </c>
      <c r="I71" s="319">
        <v>0.5</v>
      </c>
      <c r="J71" s="319" t="s">
        <v>1340</v>
      </c>
      <c r="K71" s="319"/>
      <c r="L71" s="319" t="b">
        <v>0</v>
      </c>
      <c r="M71" s="319">
        <v>10</v>
      </c>
      <c r="N71" s="319">
        <v>2</v>
      </c>
    </row>
    <row r="72" spans="2:15">
      <c r="B72" s="325" t="s">
        <v>4</v>
      </c>
      <c r="C72" s="317" t="s">
        <v>1332</v>
      </c>
      <c r="D72" s="318">
        <v>1.1000000000000001</v>
      </c>
      <c r="E72" s="318">
        <v>6</v>
      </c>
      <c r="F72" s="318">
        <v>1.3</v>
      </c>
      <c r="G72" s="318">
        <v>1000</v>
      </c>
      <c r="H72" s="318">
        <v>10</v>
      </c>
      <c r="I72" s="319">
        <v>10</v>
      </c>
      <c r="J72" s="319"/>
      <c r="K72" s="319" t="s">
        <v>1340</v>
      </c>
      <c r="L72" s="319" t="b">
        <v>0</v>
      </c>
      <c r="M72" s="319">
        <v>4</v>
      </c>
      <c r="N72" s="319">
        <v>4</v>
      </c>
    </row>
    <row r="73" spans="2:15">
      <c r="B73" s="325" t="s">
        <v>4</v>
      </c>
      <c r="C73" s="317" t="s">
        <v>836</v>
      </c>
      <c r="D73" s="318">
        <v>1.1000000000000001</v>
      </c>
      <c r="E73" s="318">
        <v>6</v>
      </c>
      <c r="F73" s="318">
        <v>3</v>
      </c>
      <c r="G73" s="318">
        <v>1000</v>
      </c>
      <c r="H73" s="318"/>
      <c r="I73" s="319"/>
      <c r="J73" s="319"/>
      <c r="K73" s="319"/>
      <c r="L73" s="319" t="b">
        <v>0</v>
      </c>
      <c r="M73" s="319">
        <v>10</v>
      </c>
      <c r="N73" s="319">
        <v>2</v>
      </c>
    </row>
  </sheetData>
  <dataValidations count="2">
    <dataValidation showInputMessage="1" showErrorMessage="1" sqref="E5:E64 F28:F64 G5:H64 F5:F23 F25:F26 D69:H73"/>
    <dataValidation type="list" showInputMessage="1" showErrorMessage="1" sqref="D5:D64">
      <formula1>INDIRECT("rarityDefinitions['[sku']]")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powerups!$E$4:$E$45</xm:f>
          </x14:formula1>
          <xm:sqref>L5:L64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9"/>
  </sheetPr>
  <dimension ref="A1:AE123"/>
  <sheetViews>
    <sheetView topLeftCell="A52" workbookViewId="0">
      <selection activeCell="B58" sqref="B58"/>
    </sheetView>
  </sheetViews>
  <sheetFormatPr defaultColWidth="43" defaultRowHeight="15"/>
  <cols>
    <col min="1" max="16384" width="43" style="67"/>
  </cols>
  <sheetData>
    <row r="1" spans="1:24" ht="15.75" thickBot="1"/>
    <row r="2" spans="1:24" ht="23.25">
      <c r="A2" s="12" t="s">
        <v>353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 ht="45">
      <c r="A3" s="151" t="s">
        <v>380</v>
      </c>
      <c r="B3" s="180"/>
      <c r="C3" s="180"/>
      <c r="D3" s="180"/>
      <c r="E3" s="592"/>
      <c r="F3" s="592"/>
      <c r="G3" s="180"/>
      <c r="H3" s="161"/>
      <c r="I3" s="160"/>
    </row>
    <row r="4" spans="1:24" ht="134.25">
      <c r="A4" s="141" t="s">
        <v>354</v>
      </c>
      <c r="B4" s="142" t="s">
        <v>5</v>
      </c>
    </row>
    <row r="5" spans="1:24">
      <c r="A5" s="136" t="s">
        <v>4</v>
      </c>
      <c r="B5" s="13" t="s">
        <v>356</v>
      </c>
    </row>
    <row r="6" spans="1:24">
      <c r="A6" s="136" t="s">
        <v>4</v>
      </c>
      <c r="B6" s="13" t="s">
        <v>360</v>
      </c>
    </row>
    <row r="7" spans="1:24">
      <c r="A7" s="194" t="s">
        <v>4</v>
      </c>
      <c r="B7" s="13" t="s">
        <v>478</v>
      </c>
    </row>
    <row r="8" spans="1:24">
      <c r="A8" s="136" t="s">
        <v>4</v>
      </c>
      <c r="B8" s="13" t="s">
        <v>355</v>
      </c>
    </row>
    <row r="9" spans="1:24">
      <c r="A9" s="136" t="s">
        <v>4</v>
      </c>
      <c r="B9" s="13" t="s">
        <v>206</v>
      </c>
    </row>
    <row r="10" spans="1:24">
      <c r="A10" s="136" t="s">
        <v>4</v>
      </c>
      <c r="B10" s="13" t="s">
        <v>357</v>
      </c>
    </row>
    <row r="11" spans="1:24">
      <c r="A11" s="136" t="s">
        <v>4</v>
      </c>
      <c r="B11" s="178" t="s">
        <v>358</v>
      </c>
    </row>
    <row r="12" spans="1:24">
      <c r="A12" s="136" t="s">
        <v>4</v>
      </c>
      <c r="B12" s="13" t="s">
        <v>359</v>
      </c>
    </row>
    <row r="13" spans="1:24">
      <c r="A13" s="134" t="s">
        <v>4</v>
      </c>
      <c r="B13" s="13" t="s">
        <v>205</v>
      </c>
    </row>
    <row r="14" spans="1:24">
      <c r="A14" s="136" t="s">
        <v>4</v>
      </c>
      <c r="B14" s="178" t="s">
        <v>361</v>
      </c>
    </row>
    <row r="15" spans="1:24">
      <c r="A15" s="136" t="s">
        <v>4</v>
      </c>
      <c r="B15" s="178" t="s">
        <v>774</v>
      </c>
    </row>
    <row r="16" spans="1:24">
      <c r="A16" s="136" t="s">
        <v>4</v>
      </c>
      <c r="B16" s="178" t="s">
        <v>788</v>
      </c>
    </row>
    <row r="17" spans="1:31">
      <c r="A17" s="136" t="s">
        <v>4</v>
      </c>
      <c r="B17" s="178" t="s">
        <v>1119</v>
      </c>
    </row>
    <row r="19" spans="1:31" ht="15.75" thickBot="1"/>
    <row r="20" spans="1:31" ht="23.25">
      <c r="A20" s="12" t="s">
        <v>352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 spans="1:31" s="5" customFormat="1" ht="15.75" thickBot="1">
      <c r="A21" s="181"/>
      <c r="B21" s="161" t="s">
        <v>559</v>
      </c>
      <c r="C21" s="161"/>
      <c r="D21" s="181"/>
      <c r="E21" s="592"/>
      <c r="F21" s="592"/>
      <c r="G21" s="181"/>
      <c r="H21" s="161"/>
      <c r="I21" s="181"/>
      <c r="N21" s="5" t="s">
        <v>374</v>
      </c>
      <c r="Q21" s="5" t="s">
        <v>375</v>
      </c>
      <c r="X21" s="161" t="s">
        <v>407</v>
      </c>
      <c r="Y21" s="161"/>
      <c r="Z21" s="161"/>
      <c r="AA21" s="161"/>
    </row>
    <row r="22" spans="1:31" ht="126">
      <c r="A22" s="329" t="s">
        <v>351</v>
      </c>
      <c r="B22" s="330" t="s">
        <v>5</v>
      </c>
      <c r="C22" s="331" t="s">
        <v>362</v>
      </c>
      <c r="D22" s="332" t="s">
        <v>363</v>
      </c>
      <c r="E22" s="333" t="s">
        <v>364</v>
      </c>
      <c r="F22" s="333" t="s">
        <v>365</v>
      </c>
      <c r="G22" s="333" t="s">
        <v>366</v>
      </c>
      <c r="H22" s="333" t="s">
        <v>367</v>
      </c>
      <c r="I22" s="333" t="s">
        <v>368</v>
      </c>
      <c r="J22" s="333" t="s">
        <v>369</v>
      </c>
      <c r="K22" s="333" t="s">
        <v>370</v>
      </c>
      <c r="L22" s="334" t="s">
        <v>371</v>
      </c>
      <c r="M22" s="334" t="s">
        <v>482</v>
      </c>
      <c r="N22" s="334" t="s">
        <v>480</v>
      </c>
      <c r="O22" s="334" t="s">
        <v>372</v>
      </c>
      <c r="P22" s="334" t="s">
        <v>535</v>
      </c>
      <c r="Q22" s="334" t="s">
        <v>534</v>
      </c>
      <c r="R22" s="334" t="s">
        <v>479</v>
      </c>
      <c r="S22" s="334" t="s">
        <v>481</v>
      </c>
      <c r="T22" s="334" t="s">
        <v>443</v>
      </c>
      <c r="U22" s="334" t="s">
        <v>373</v>
      </c>
      <c r="V22" s="334" t="s">
        <v>897</v>
      </c>
      <c r="W22" s="335" t="s">
        <v>377</v>
      </c>
      <c r="X22" s="335" t="s">
        <v>376</v>
      </c>
      <c r="Y22" s="335" t="s">
        <v>378</v>
      </c>
      <c r="Z22" s="336" t="s">
        <v>592</v>
      </c>
      <c r="AA22" s="337" t="s">
        <v>38</v>
      </c>
      <c r="AB22" s="338" t="s">
        <v>403</v>
      </c>
      <c r="AC22" s="339" t="s">
        <v>404</v>
      </c>
      <c r="AD22" s="339" t="s">
        <v>405</v>
      </c>
      <c r="AE22" s="340" t="s">
        <v>591</v>
      </c>
    </row>
    <row r="23" spans="1:31">
      <c r="A23" s="341" t="s">
        <v>4</v>
      </c>
      <c r="B23" s="342" t="s">
        <v>1026</v>
      </c>
      <c r="C23" s="343" t="s">
        <v>357</v>
      </c>
      <c r="D23" s="344">
        <v>60</v>
      </c>
      <c r="E23" s="345">
        <v>2</v>
      </c>
      <c r="F23" s="345">
        <v>0</v>
      </c>
      <c r="G23" s="345">
        <v>20</v>
      </c>
      <c r="H23" s="345">
        <v>0</v>
      </c>
      <c r="I23" s="345">
        <v>75</v>
      </c>
      <c r="J23" s="346">
        <v>0.22499999999999998</v>
      </c>
      <c r="K23" s="345">
        <v>0</v>
      </c>
      <c r="L23" s="347" t="b">
        <v>1</v>
      </c>
      <c r="M23" s="348">
        <v>5</v>
      </c>
      <c r="N23" s="348">
        <v>0</v>
      </c>
      <c r="O23" s="347">
        <v>1</v>
      </c>
      <c r="P23" s="348">
        <v>0</v>
      </c>
      <c r="Q23" s="347" t="b">
        <v>1</v>
      </c>
      <c r="R23" s="347" t="b">
        <v>1</v>
      </c>
      <c r="S23" s="347" t="b">
        <v>0</v>
      </c>
      <c r="T23" s="347">
        <v>75</v>
      </c>
      <c r="U23" s="347">
        <v>7</v>
      </c>
      <c r="V23" s="347">
        <v>0</v>
      </c>
      <c r="W23" s="349">
        <v>0.25</v>
      </c>
      <c r="X23" s="349">
        <v>0.25</v>
      </c>
      <c r="Y23" s="349">
        <v>0.7</v>
      </c>
      <c r="Z23" s="350">
        <v>0</v>
      </c>
      <c r="AA23" s="351" t="s">
        <v>518</v>
      </c>
      <c r="AB23" s="352" t="s">
        <v>699</v>
      </c>
      <c r="AC23" s="352" t="s">
        <v>717</v>
      </c>
      <c r="AD23" s="352" t="s">
        <v>731</v>
      </c>
      <c r="AE23" s="352" t="s">
        <v>733</v>
      </c>
    </row>
    <row r="24" spans="1:31">
      <c r="A24" s="341" t="s">
        <v>4</v>
      </c>
      <c r="B24" s="342" t="s">
        <v>1027</v>
      </c>
      <c r="C24" s="343" t="s">
        <v>357</v>
      </c>
      <c r="D24" s="344">
        <v>60</v>
      </c>
      <c r="E24" s="345">
        <v>2</v>
      </c>
      <c r="F24" s="345">
        <v>0</v>
      </c>
      <c r="G24" s="345">
        <v>20</v>
      </c>
      <c r="H24" s="345">
        <v>0</v>
      </c>
      <c r="I24" s="345">
        <v>75</v>
      </c>
      <c r="J24" s="346">
        <v>0.22499999999999998</v>
      </c>
      <c r="K24" s="345">
        <v>0</v>
      </c>
      <c r="L24" s="347" t="b">
        <v>1</v>
      </c>
      <c r="M24" s="348">
        <v>5</v>
      </c>
      <c r="N24" s="348">
        <v>0</v>
      </c>
      <c r="O24" s="347">
        <v>1</v>
      </c>
      <c r="P24" s="348">
        <v>0</v>
      </c>
      <c r="Q24" s="347" t="b">
        <v>1</v>
      </c>
      <c r="R24" s="347" t="b">
        <v>1</v>
      </c>
      <c r="S24" s="347" t="b">
        <v>0</v>
      </c>
      <c r="T24" s="347">
        <v>75</v>
      </c>
      <c r="U24" s="347">
        <v>7</v>
      </c>
      <c r="V24" s="347">
        <v>0</v>
      </c>
      <c r="W24" s="349">
        <v>0.25</v>
      </c>
      <c r="X24" s="349">
        <v>0.25</v>
      </c>
      <c r="Y24" s="349">
        <v>0.8</v>
      </c>
      <c r="Z24" s="350">
        <v>0</v>
      </c>
      <c r="AA24" s="351" t="s">
        <v>573</v>
      </c>
      <c r="AB24" s="352" t="s">
        <v>700</v>
      </c>
      <c r="AC24" s="352" t="s">
        <v>757</v>
      </c>
      <c r="AD24" s="352" t="s">
        <v>732</v>
      </c>
      <c r="AE24" s="352" t="s">
        <v>734</v>
      </c>
    </row>
    <row r="25" spans="1:31" s="27" customFormat="1">
      <c r="A25" s="353" t="s">
        <v>4</v>
      </c>
      <c r="B25" s="354" t="s">
        <v>1454</v>
      </c>
      <c r="C25" s="355" t="s">
        <v>356</v>
      </c>
      <c r="D25" s="356">
        <v>20</v>
      </c>
      <c r="E25" s="357">
        <v>2</v>
      </c>
      <c r="F25" s="357">
        <v>0</v>
      </c>
      <c r="G25" s="357">
        <v>-10</v>
      </c>
      <c r="H25" s="357">
        <v>0</v>
      </c>
      <c r="I25" s="357">
        <v>0</v>
      </c>
      <c r="J25" s="358">
        <v>0</v>
      </c>
      <c r="K25" s="357">
        <v>0</v>
      </c>
      <c r="L25" s="359" t="b">
        <v>1</v>
      </c>
      <c r="M25" s="360">
        <v>5</v>
      </c>
      <c r="N25" s="360">
        <v>5</v>
      </c>
      <c r="O25" s="359">
        <v>0</v>
      </c>
      <c r="P25" s="360">
        <f>entityDefinitions[[#This Row],['[edibleFromTier']]]</f>
        <v>0</v>
      </c>
      <c r="Q25" s="347" t="b">
        <v>1</v>
      </c>
      <c r="R25" s="359" t="b">
        <v>0</v>
      </c>
      <c r="S25" s="359" t="b">
        <v>0</v>
      </c>
      <c r="T25" s="359">
        <v>1</v>
      </c>
      <c r="U25" s="359">
        <v>2</v>
      </c>
      <c r="V25" s="359">
        <v>0</v>
      </c>
      <c r="W25" s="361">
        <v>0.1</v>
      </c>
      <c r="X25" s="361">
        <v>0.1</v>
      </c>
      <c r="Y25" s="361">
        <v>0</v>
      </c>
      <c r="Z25" s="362">
        <v>0</v>
      </c>
      <c r="AA25" s="363" t="s">
        <v>1263</v>
      </c>
      <c r="AB25" s="364" t="s">
        <v>690</v>
      </c>
      <c r="AC25" s="364" t="s">
        <v>723</v>
      </c>
      <c r="AD25" s="364"/>
      <c r="AE25" s="365"/>
    </row>
    <row r="26" spans="1:31">
      <c r="A26" s="341" t="s">
        <v>4</v>
      </c>
      <c r="B26" s="342" t="s">
        <v>1028</v>
      </c>
      <c r="C26" s="343" t="s">
        <v>357</v>
      </c>
      <c r="D26" s="344">
        <v>40</v>
      </c>
      <c r="E26" s="345">
        <v>2</v>
      </c>
      <c r="F26" s="345">
        <v>0</v>
      </c>
      <c r="G26" s="345">
        <v>20</v>
      </c>
      <c r="H26" s="345">
        <v>0</v>
      </c>
      <c r="I26" s="345">
        <v>50</v>
      </c>
      <c r="J26" s="346">
        <v>0.15</v>
      </c>
      <c r="K26" s="345">
        <v>0</v>
      </c>
      <c r="L26" s="347" t="b">
        <v>1</v>
      </c>
      <c r="M26" s="348">
        <v>5</v>
      </c>
      <c r="N26" s="348">
        <v>0</v>
      </c>
      <c r="O26" s="347">
        <v>1</v>
      </c>
      <c r="P26" s="348">
        <v>0</v>
      </c>
      <c r="Q26" s="347" t="b">
        <v>1</v>
      </c>
      <c r="R26" s="347" t="b">
        <v>1</v>
      </c>
      <c r="S26" s="347" t="b">
        <v>0</v>
      </c>
      <c r="T26" s="347">
        <v>75</v>
      </c>
      <c r="U26" s="347">
        <v>7</v>
      </c>
      <c r="V26" s="347">
        <v>0</v>
      </c>
      <c r="W26" s="349">
        <v>0.25</v>
      </c>
      <c r="X26" s="349">
        <v>0.25</v>
      </c>
      <c r="Y26" s="349">
        <v>0</v>
      </c>
      <c r="Z26" s="350">
        <v>0</v>
      </c>
      <c r="AA26" s="366" t="s">
        <v>1255</v>
      </c>
      <c r="AB26" s="352" t="s">
        <v>1272</v>
      </c>
      <c r="AC26" s="352" t="s">
        <v>1282</v>
      </c>
      <c r="AD26" s="352" t="s">
        <v>1290</v>
      </c>
      <c r="AE26" s="352" t="s">
        <v>1298</v>
      </c>
    </row>
    <row r="27" spans="1:31" s="27" customFormat="1">
      <c r="A27" s="341" t="s">
        <v>4</v>
      </c>
      <c r="B27" s="342" t="s">
        <v>1465</v>
      </c>
      <c r="C27" s="343" t="s">
        <v>788</v>
      </c>
      <c r="D27" s="344">
        <v>40</v>
      </c>
      <c r="E27" s="345">
        <v>2</v>
      </c>
      <c r="F27" s="345">
        <v>0</v>
      </c>
      <c r="G27" s="345">
        <v>20</v>
      </c>
      <c r="H27" s="345">
        <v>0</v>
      </c>
      <c r="I27" s="345">
        <v>50</v>
      </c>
      <c r="J27" s="346">
        <v>0.15</v>
      </c>
      <c r="K27" s="345">
        <v>0</v>
      </c>
      <c r="L27" s="347" t="b">
        <v>1</v>
      </c>
      <c r="M27" s="348">
        <v>5</v>
      </c>
      <c r="N27" s="348">
        <v>0</v>
      </c>
      <c r="O27" s="347">
        <v>1</v>
      </c>
      <c r="P27" s="348">
        <v>0</v>
      </c>
      <c r="Q27" s="347" t="b">
        <v>1</v>
      </c>
      <c r="R27" s="347" t="b">
        <v>1</v>
      </c>
      <c r="S27" s="347" t="b">
        <v>0</v>
      </c>
      <c r="T27" s="347">
        <v>75</v>
      </c>
      <c r="U27" s="347">
        <v>7</v>
      </c>
      <c r="V27" s="347">
        <v>0</v>
      </c>
      <c r="W27" s="349">
        <v>0.25</v>
      </c>
      <c r="X27" s="349">
        <v>0.25</v>
      </c>
      <c r="Y27" s="349">
        <v>0</v>
      </c>
      <c r="Z27" s="350">
        <v>0</v>
      </c>
      <c r="AA27" s="477" t="s">
        <v>1255</v>
      </c>
      <c r="AB27" s="370" t="s">
        <v>1272</v>
      </c>
      <c r="AC27" s="370" t="s">
        <v>1282</v>
      </c>
      <c r="AD27" s="370" t="s">
        <v>1290</v>
      </c>
      <c r="AE27" s="370" t="s">
        <v>1298</v>
      </c>
    </row>
    <row r="28" spans="1:31" s="27" customFormat="1">
      <c r="A28" s="341" t="s">
        <v>4</v>
      </c>
      <c r="B28" s="342" t="s">
        <v>1466</v>
      </c>
      <c r="C28" s="343" t="s">
        <v>788</v>
      </c>
      <c r="D28" s="344">
        <v>40</v>
      </c>
      <c r="E28" s="345">
        <v>2</v>
      </c>
      <c r="F28" s="345">
        <v>0</v>
      </c>
      <c r="G28" s="345">
        <v>20</v>
      </c>
      <c r="H28" s="345">
        <v>0</v>
      </c>
      <c r="I28" s="345">
        <v>50</v>
      </c>
      <c r="J28" s="346">
        <v>0.15</v>
      </c>
      <c r="K28" s="345">
        <v>0</v>
      </c>
      <c r="L28" s="347" t="b">
        <v>1</v>
      </c>
      <c r="M28" s="348">
        <v>5</v>
      </c>
      <c r="N28" s="348">
        <v>0</v>
      </c>
      <c r="O28" s="347">
        <v>1</v>
      </c>
      <c r="P28" s="348">
        <v>0</v>
      </c>
      <c r="Q28" s="347" t="b">
        <v>1</v>
      </c>
      <c r="R28" s="347" t="b">
        <v>1</v>
      </c>
      <c r="S28" s="347" t="b">
        <v>0</v>
      </c>
      <c r="T28" s="347">
        <v>75</v>
      </c>
      <c r="U28" s="347">
        <v>7</v>
      </c>
      <c r="V28" s="347">
        <v>0</v>
      </c>
      <c r="W28" s="349">
        <v>0.25</v>
      </c>
      <c r="X28" s="349">
        <v>0.25</v>
      </c>
      <c r="Y28" s="349">
        <v>0</v>
      </c>
      <c r="Z28" s="350">
        <v>0</v>
      </c>
      <c r="AA28" s="477" t="s">
        <v>1255</v>
      </c>
      <c r="AB28" s="370" t="s">
        <v>1272</v>
      </c>
      <c r="AC28" s="370" t="s">
        <v>1282</v>
      </c>
      <c r="AD28" s="370" t="s">
        <v>1290</v>
      </c>
      <c r="AE28" s="370" t="s">
        <v>1298</v>
      </c>
    </row>
    <row r="29" spans="1:31" s="27" customFormat="1">
      <c r="A29" s="353" t="s">
        <v>4</v>
      </c>
      <c r="B29" s="354" t="s">
        <v>994</v>
      </c>
      <c r="C29" s="355" t="s">
        <v>356</v>
      </c>
      <c r="D29" s="356">
        <v>60</v>
      </c>
      <c r="E29" s="357">
        <v>4</v>
      </c>
      <c r="F29" s="357">
        <v>0</v>
      </c>
      <c r="G29" s="357">
        <v>5</v>
      </c>
      <c r="H29" s="357">
        <v>0</v>
      </c>
      <c r="I29" s="357">
        <v>55</v>
      </c>
      <c r="J29" s="358">
        <v>0.15</v>
      </c>
      <c r="K29" s="357">
        <v>0</v>
      </c>
      <c r="L29" s="359" t="b">
        <v>1</v>
      </c>
      <c r="M29" s="360">
        <v>5</v>
      </c>
      <c r="N29" s="360">
        <v>5</v>
      </c>
      <c r="O29" s="359">
        <v>1</v>
      </c>
      <c r="P29" s="360">
        <v>1</v>
      </c>
      <c r="Q29" s="347" t="b">
        <v>1</v>
      </c>
      <c r="R29" s="359" t="b">
        <v>0</v>
      </c>
      <c r="S29" s="359" t="b">
        <v>0</v>
      </c>
      <c r="T29" s="359">
        <v>1</v>
      </c>
      <c r="U29" s="359">
        <v>4</v>
      </c>
      <c r="V29" s="359">
        <v>0</v>
      </c>
      <c r="W29" s="361">
        <v>0.1</v>
      </c>
      <c r="X29" s="361">
        <v>0.1</v>
      </c>
      <c r="Y29" s="361">
        <v>1</v>
      </c>
      <c r="Z29" s="362">
        <v>0</v>
      </c>
      <c r="AA29" s="367" t="s">
        <v>563</v>
      </c>
      <c r="AB29" s="368" t="s">
        <v>680</v>
      </c>
      <c r="AC29" s="368" t="s">
        <v>707</v>
      </c>
      <c r="AD29" s="368" t="s">
        <v>725</v>
      </c>
      <c r="AE29" s="368" t="s">
        <v>735</v>
      </c>
    </row>
    <row r="30" spans="1:31" s="27" customFormat="1">
      <c r="A30" s="353" t="s">
        <v>4</v>
      </c>
      <c r="B30" s="354" t="s">
        <v>995</v>
      </c>
      <c r="C30" s="355" t="s">
        <v>356</v>
      </c>
      <c r="D30" s="356">
        <v>20</v>
      </c>
      <c r="E30" s="357">
        <v>2</v>
      </c>
      <c r="F30" s="357">
        <v>0</v>
      </c>
      <c r="G30" s="357">
        <v>2</v>
      </c>
      <c r="H30" s="357">
        <v>0</v>
      </c>
      <c r="I30" s="357">
        <v>25</v>
      </c>
      <c r="J30" s="358">
        <v>7.4999999999999997E-2</v>
      </c>
      <c r="K30" s="357">
        <v>0</v>
      </c>
      <c r="L30" s="359" t="b">
        <v>1</v>
      </c>
      <c r="M30" s="360">
        <v>5</v>
      </c>
      <c r="N30" s="360">
        <v>5</v>
      </c>
      <c r="O30" s="359">
        <v>0</v>
      </c>
      <c r="P30" s="360">
        <f>entityDefinitions[[#This Row],['[edibleFromTier']]]</f>
        <v>0</v>
      </c>
      <c r="Q30" s="347" t="b">
        <v>1</v>
      </c>
      <c r="R30" s="359" t="b">
        <v>0</v>
      </c>
      <c r="S30" s="359" t="b">
        <v>0</v>
      </c>
      <c r="T30" s="359">
        <v>1</v>
      </c>
      <c r="U30" s="359">
        <v>1</v>
      </c>
      <c r="V30" s="359">
        <v>0</v>
      </c>
      <c r="W30" s="361">
        <v>0.2</v>
      </c>
      <c r="X30" s="361">
        <v>0.05</v>
      </c>
      <c r="Y30" s="361">
        <v>0</v>
      </c>
      <c r="Z30" s="362">
        <v>0</v>
      </c>
      <c r="AA30" s="367" t="s">
        <v>562</v>
      </c>
      <c r="AB30" s="368" t="s">
        <v>681</v>
      </c>
      <c r="AC30" s="368" t="s">
        <v>708</v>
      </c>
      <c r="AD30" s="364"/>
      <c r="AE30" s="369"/>
    </row>
    <row r="31" spans="1:31" s="27" customFormat="1">
      <c r="A31" s="341" t="s">
        <v>4</v>
      </c>
      <c r="B31" s="342" t="s">
        <v>1029</v>
      </c>
      <c r="C31" s="343" t="s">
        <v>357</v>
      </c>
      <c r="D31" s="344">
        <v>40</v>
      </c>
      <c r="E31" s="345">
        <v>2</v>
      </c>
      <c r="F31" s="345">
        <v>0</v>
      </c>
      <c r="G31" s="345">
        <v>15</v>
      </c>
      <c r="H31" s="345">
        <v>0</v>
      </c>
      <c r="I31" s="345">
        <v>50</v>
      </c>
      <c r="J31" s="346">
        <v>0.15</v>
      </c>
      <c r="K31" s="345">
        <v>0</v>
      </c>
      <c r="L31" s="347" t="b">
        <v>1</v>
      </c>
      <c r="M31" s="348">
        <v>5</v>
      </c>
      <c r="N31" s="348">
        <v>5</v>
      </c>
      <c r="O31" s="347">
        <v>0</v>
      </c>
      <c r="P31" s="348">
        <v>0</v>
      </c>
      <c r="Q31" s="347" t="b">
        <v>1</v>
      </c>
      <c r="R31" s="347" t="b">
        <v>0</v>
      </c>
      <c r="S31" s="347" t="b">
        <v>0</v>
      </c>
      <c r="T31" s="347">
        <v>1</v>
      </c>
      <c r="U31" s="347">
        <v>7</v>
      </c>
      <c r="V31" s="347">
        <v>0</v>
      </c>
      <c r="W31" s="349">
        <v>0.25</v>
      </c>
      <c r="X31" s="349">
        <v>0.25</v>
      </c>
      <c r="Y31" s="349">
        <v>0</v>
      </c>
      <c r="Z31" s="350">
        <v>0</v>
      </c>
      <c r="AA31" s="366" t="s">
        <v>519</v>
      </c>
      <c r="AB31" s="352" t="s">
        <v>704</v>
      </c>
      <c r="AC31" s="352" t="s">
        <v>767</v>
      </c>
      <c r="AD31" s="370"/>
      <c r="AE31" s="371"/>
    </row>
    <row r="32" spans="1:31" s="27" customFormat="1">
      <c r="A32" s="341" t="s">
        <v>4</v>
      </c>
      <c r="B32" s="342" t="s">
        <v>1021</v>
      </c>
      <c r="C32" s="343" t="s">
        <v>774</v>
      </c>
      <c r="D32" s="344">
        <v>60</v>
      </c>
      <c r="E32" s="345">
        <v>2</v>
      </c>
      <c r="F32" s="345">
        <v>0</v>
      </c>
      <c r="G32" s="345">
        <v>10</v>
      </c>
      <c r="H32" s="345">
        <v>0</v>
      </c>
      <c r="I32" s="345">
        <v>75</v>
      </c>
      <c r="J32" s="346">
        <v>0.22499999999999998</v>
      </c>
      <c r="K32" s="345">
        <v>0</v>
      </c>
      <c r="L32" s="347" t="b">
        <v>1</v>
      </c>
      <c r="M32" s="348">
        <v>5</v>
      </c>
      <c r="N32" s="348">
        <v>5</v>
      </c>
      <c r="O32" s="347">
        <v>0</v>
      </c>
      <c r="P32" s="348">
        <f>entityDefinitions[[#This Row],['[edibleFromTier']]]</f>
        <v>0</v>
      </c>
      <c r="Q32" s="347" t="b">
        <v>1</v>
      </c>
      <c r="R32" s="347" t="b">
        <v>0</v>
      </c>
      <c r="S32" s="347" t="b">
        <v>0</v>
      </c>
      <c r="T32" s="347">
        <v>1</v>
      </c>
      <c r="U32" s="347">
        <v>6</v>
      </c>
      <c r="V32" s="347">
        <v>0</v>
      </c>
      <c r="W32" s="349">
        <v>0.25</v>
      </c>
      <c r="X32" s="349">
        <v>0.25</v>
      </c>
      <c r="Y32" s="349">
        <v>0.8</v>
      </c>
      <c r="Z32" s="350">
        <v>0</v>
      </c>
      <c r="AA32" s="366" t="s">
        <v>1194</v>
      </c>
      <c r="AB32" s="352" t="s">
        <v>1269</v>
      </c>
      <c r="AC32" s="352" t="s">
        <v>1279</v>
      </c>
      <c r="AD32" s="352" t="s">
        <v>1288</v>
      </c>
      <c r="AE32" s="372" t="s">
        <v>1296</v>
      </c>
    </row>
    <row r="33" spans="1:31" s="27" customFormat="1">
      <c r="A33" s="353" t="s">
        <v>4</v>
      </c>
      <c r="B33" s="354" t="s">
        <v>996</v>
      </c>
      <c r="C33" s="355" t="s">
        <v>356</v>
      </c>
      <c r="D33" s="356">
        <v>20</v>
      </c>
      <c r="E33" s="357">
        <v>2</v>
      </c>
      <c r="F33" s="357">
        <v>0</v>
      </c>
      <c r="G33" s="357">
        <v>2</v>
      </c>
      <c r="H33" s="357">
        <v>0</v>
      </c>
      <c r="I33" s="357">
        <v>25</v>
      </c>
      <c r="J33" s="358">
        <v>7.4999999999999997E-2</v>
      </c>
      <c r="K33" s="357">
        <v>0</v>
      </c>
      <c r="L33" s="359" t="b">
        <v>1</v>
      </c>
      <c r="M33" s="360">
        <v>5</v>
      </c>
      <c r="N33" s="360">
        <v>5</v>
      </c>
      <c r="O33" s="359">
        <v>0</v>
      </c>
      <c r="P33" s="360">
        <f>entityDefinitions[[#This Row],['[edibleFromTier']]]</f>
        <v>0</v>
      </c>
      <c r="Q33" s="347" t="b">
        <v>1</v>
      </c>
      <c r="R33" s="359" t="b">
        <v>0</v>
      </c>
      <c r="S33" s="359" t="b">
        <v>0</v>
      </c>
      <c r="T33" s="359">
        <v>1</v>
      </c>
      <c r="U33" s="359">
        <v>1</v>
      </c>
      <c r="V33" s="359">
        <v>0</v>
      </c>
      <c r="W33" s="361">
        <v>0.05</v>
      </c>
      <c r="X33" s="361">
        <v>0.05</v>
      </c>
      <c r="Y33" s="361">
        <v>0</v>
      </c>
      <c r="Z33" s="362">
        <v>0</v>
      </c>
      <c r="AA33" s="367" t="s">
        <v>593</v>
      </c>
      <c r="AB33" s="368" t="s">
        <v>682</v>
      </c>
      <c r="AC33" s="368" t="s">
        <v>755</v>
      </c>
      <c r="AD33" s="364"/>
      <c r="AE33" s="369"/>
    </row>
    <row r="34" spans="1:31" s="27" customFormat="1">
      <c r="A34" s="353" t="s">
        <v>4</v>
      </c>
      <c r="B34" s="354" t="s">
        <v>997</v>
      </c>
      <c r="C34" s="355" t="s">
        <v>356</v>
      </c>
      <c r="D34" s="356">
        <v>20</v>
      </c>
      <c r="E34" s="357">
        <v>2</v>
      </c>
      <c r="F34" s="357">
        <v>0</v>
      </c>
      <c r="G34" s="357">
        <v>2</v>
      </c>
      <c r="H34" s="357">
        <v>0</v>
      </c>
      <c r="I34" s="357">
        <v>25</v>
      </c>
      <c r="J34" s="358">
        <v>7.4999999999999997E-2</v>
      </c>
      <c r="K34" s="357">
        <v>0</v>
      </c>
      <c r="L34" s="359" t="b">
        <v>1</v>
      </c>
      <c r="M34" s="360">
        <v>5</v>
      </c>
      <c r="N34" s="360">
        <v>5</v>
      </c>
      <c r="O34" s="359">
        <v>0</v>
      </c>
      <c r="P34" s="360">
        <f>entityDefinitions[[#This Row],['[edibleFromTier']]]</f>
        <v>0</v>
      </c>
      <c r="Q34" s="347" t="b">
        <v>1</v>
      </c>
      <c r="R34" s="359" t="b">
        <v>0</v>
      </c>
      <c r="S34" s="359" t="b">
        <v>0</v>
      </c>
      <c r="T34" s="359">
        <v>1</v>
      </c>
      <c r="U34" s="359">
        <v>1</v>
      </c>
      <c r="V34" s="359">
        <v>0</v>
      </c>
      <c r="W34" s="361">
        <v>0.05</v>
      </c>
      <c r="X34" s="361">
        <v>0.05</v>
      </c>
      <c r="Y34" s="361">
        <v>0</v>
      </c>
      <c r="Z34" s="362">
        <v>0</v>
      </c>
      <c r="AA34" s="367" t="s">
        <v>594</v>
      </c>
      <c r="AB34" s="368" t="s">
        <v>682</v>
      </c>
      <c r="AC34" s="368" t="s">
        <v>756</v>
      </c>
      <c r="AD34" s="364"/>
      <c r="AE34" s="369"/>
    </row>
    <row r="35" spans="1:31" s="27" customFormat="1">
      <c r="A35" s="353" t="s">
        <v>4</v>
      </c>
      <c r="B35" s="354" t="s">
        <v>998</v>
      </c>
      <c r="C35" s="355" t="s">
        <v>356</v>
      </c>
      <c r="D35" s="356">
        <v>20</v>
      </c>
      <c r="E35" s="357">
        <v>2</v>
      </c>
      <c r="F35" s="357">
        <v>0</v>
      </c>
      <c r="G35" s="357">
        <v>2</v>
      </c>
      <c r="H35" s="357">
        <v>0</v>
      </c>
      <c r="I35" s="357">
        <v>25</v>
      </c>
      <c r="J35" s="358">
        <v>7.4999999999999997E-2</v>
      </c>
      <c r="K35" s="357">
        <v>0</v>
      </c>
      <c r="L35" s="359" t="b">
        <v>1</v>
      </c>
      <c r="M35" s="360">
        <v>5</v>
      </c>
      <c r="N35" s="360">
        <v>5</v>
      </c>
      <c r="O35" s="359">
        <v>0</v>
      </c>
      <c r="P35" s="360">
        <f>entityDefinitions[[#This Row],['[edibleFromTier']]]</f>
        <v>0</v>
      </c>
      <c r="Q35" s="347" t="b">
        <v>1</v>
      </c>
      <c r="R35" s="359" t="b">
        <v>0</v>
      </c>
      <c r="S35" s="359" t="b">
        <v>0</v>
      </c>
      <c r="T35" s="359">
        <v>1</v>
      </c>
      <c r="U35" s="359">
        <v>1</v>
      </c>
      <c r="V35" s="359">
        <v>0</v>
      </c>
      <c r="W35" s="361">
        <v>0.05</v>
      </c>
      <c r="X35" s="361">
        <v>0.05</v>
      </c>
      <c r="Y35" s="361">
        <v>0</v>
      </c>
      <c r="Z35" s="362">
        <v>0</v>
      </c>
      <c r="AA35" s="367" t="s">
        <v>595</v>
      </c>
      <c r="AB35" s="368" t="s">
        <v>682</v>
      </c>
      <c r="AC35" s="368" t="s">
        <v>718</v>
      </c>
      <c r="AD35" s="364"/>
      <c r="AE35" s="369"/>
    </row>
    <row r="36" spans="1:31">
      <c r="A36" s="353" t="s">
        <v>4</v>
      </c>
      <c r="B36" s="354" t="s">
        <v>999</v>
      </c>
      <c r="C36" s="355" t="s">
        <v>356</v>
      </c>
      <c r="D36" s="356">
        <v>20</v>
      </c>
      <c r="E36" s="357">
        <v>2</v>
      </c>
      <c r="F36" s="357">
        <v>0</v>
      </c>
      <c r="G36" s="357">
        <v>2</v>
      </c>
      <c r="H36" s="357">
        <v>0</v>
      </c>
      <c r="I36" s="357">
        <v>25</v>
      </c>
      <c r="J36" s="358">
        <v>7.4999999999999997E-2</v>
      </c>
      <c r="K36" s="357">
        <v>0</v>
      </c>
      <c r="L36" s="359" t="b">
        <v>1</v>
      </c>
      <c r="M36" s="360">
        <v>5</v>
      </c>
      <c r="N36" s="360">
        <v>5</v>
      </c>
      <c r="O36" s="359">
        <v>0</v>
      </c>
      <c r="P36" s="360">
        <f>entityDefinitions[[#This Row],['[edibleFromTier']]]</f>
        <v>0</v>
      </c>
      <c r="Q36" s="347" t="b">
        <v>1</v>
      </c>
      <c r="R36" s="359" t="b">
        <v>0</v>
      </c>
      <c r="S36" s="359" t="b">
        <v>0</v>
      </c>
      <c r="T36" s="359">
        <v>1</v>
      </c>
      <c r="U36" s="359">
        <v>1</v>
      </c>
      <c r="V36" s="359">
        <v>0</v>
      </c>
      <c r="W36" s="361">
        <v>0.05</v>
      </c>
      <c r="X36" s="361">
        <v>0.05</v>
      </c>
      <c r="Y36" s="361">
        <v>0</v>
      </c>
      <c r="Z36" s="362">
        <v>0</v>
      </c>
      <c r="AA36" s="367" t="s">
        <v>596</v>
      </c>
      <c r="AB36" s="368" t="s">
        <v>682</v>
      </c>
      <c r="AC36" s="368" t="s">
        <v>719</v>
      </c>
      <c r="AD36" s="364"/>
      <c r="AE36" s="369"/>
    </row>
    <row r="37" spans="1:31">
      <c r="A37" s="341" t="s">
        <v>4</v>
      </c>
      <c r="B37" s="342" t="s">
        <v>1030</v>
      </c>
      <c r="C37" s="343" t="s">
        <v>357</v>
      </c>
      <c r="D37" s="344">
        <v>60</v>
      </c>
      <c r="E37" s="345">
        <v>2</v>
      </c>
      <c r="F37" s="345">
        <v>0</v>
      </c>
      <c r="G37" s="345">
        <v>15</v>
      </c>
      <c r="H37" s="345">
        <v>0</v>
      </c>
      <c r="I37" s="345">
        <v>75</v>
      </c>
      <c r="J37" s="346">
        <v>0.22499999999999998</v>
      </c>
      <c r="K37" s="345">
        <v>0</v>
      </c>
      <c r="L37" s="347" t="b">
        <v>1</v>
      </c>
      <c r="M37" s="348">
        <v>5</v>
      </c>
      <c r="N37" s="348">
        <v>5</v>
      </c>
      <c r="O37" s="347">
        <v>0</v>
      </c>
      <c r="P37" s="348">
        <v>0</v>
      </c>
      <c r="Q37" s="347" t="b">
        <v>1</v>
      </c>
      <c r="R37" s="347" t="b">
        <v>0</v>
      </c>
      <c r="S37" s="347" t="b">
        <v>0</v>
      </c>
      <c r="T37" s="347">
        <v>1</v>
      </c>
      <c r="U37" s="347">
        <v>7</v>
      </c>
      <c r="V37" s="347">
        <v>0</v>
      </c>
      <c r="W37" s="349">
        <v>0.25</v>
      </c>
      <c r="X37" s="349">
        <v>0.25</v>
      </c>
      <c r="Y37" s="349">
        <v>0</v>
      </c>
      <c r="Z37" s="350">
        <v>0</v>
      </c>
      <c r="AA37" s="366" t="s">
        <v>1200</v>
      </c>
      <c r="AB37" s="370" t="s">
        <v>704</v>
      </c>
      <c r="AC37" s="370" t="s">
        <v>767</v>
      </c>
      <c r="AD37" s="370"/>
      <c r="AE37" s="373"/>
    </row>
    <row r="38" spans="1:31">
      <c r="A38" s="353" t="s">
        <v>4</v>
      </c>
      <c r="B38" s="354" t="s">
        <v>1031</v>
      </c>
      <c r="C38" s="355" t="s">
        <v>356</v>
      </c>
      <c r="D38" s="356">
        <v>60</v>
      </c>
      <c r="E38" s="357">
        <v>4</v>
      </c>
      <c r="F38" s="357">
        <v>0</v>
      </c>
      <c r="G38" s="357">
        <v>15</v>
      </c>
      <c r="H38" s="357">
        <v>0</v>
      </c>
      <c r="I38" s="357">
        <v>55</v>
      </c>
      <c r="J38" s="358">
        <v>0.15</v>
      </c>
      <c r="K38" s="357">
        <v>0</v>
      </c>
      <c r="L38" s="359" t="b">
        <v>1</v>
      </c>
      <c r="M38" s="360">
        <v>5</v>
      </c>
      <c r="N38" s="360">
        <v>1</v>
      </c>
      <c r="O38" s="359">
        <v>2</v>
      </c>
      <c r="P38" s="360">
        <v>1</v>
      </c>
      <c r="Q38" s="347" t="b">
        <v>1</v>
      </c>
      <c r="R38" s="359" t="b">
        <v>1</v>
      </c>
      <c r="S38" s="359" t="b">
        <v>0</v>
      </c>
      <c r="T38" s="359">
        <v>95</v>
      </c>
      <c r="U38" s="359">
        <v>6</v>
      </c>
      <c r="V38" s="359">
        <v>0</v>
      </c>
      <c r="W38" s="361">
        <v>0.25</v>
      </c>
      <c r="X38" s="361">
        <v>0.25</v>
      </c>
      <c r="Y38" s="361">
        <v>0</v>
      </c>
      <c r="Z38" s="362">
        <v>0</v>
      </c>
      <c r="AA38" s="367" t="s">
        <v>514</v>
      </c>
      <c r="AB38" s="368" t="s">
        <v>683</v>
      </c>
      <c r="AC38" s="368" t="s">
        <v>720</v>
      </c>
      <c r="AD38" s="364"/>
      <c r="AE38" s="365"/>
    </row>
    <row r="39" spans="1:31" s="27" customFormat="1">
      <c r="A39" s="353" t="s">
        <v>4</v>
      </c>
      <c r="B39" s="354" t="s">
        <v>1045</v>
      </c>
      <c r="C39" s="355" t="s">
        <v>356</v>
      </c>
      <c r="D39" s="356">
        <v>90</v>
      </c>
      <c r="E39" s="357">
        <v>4</v>
      </c>
      <c r="F39" s="357">
        <v>0</v>
      </c>
      <c r="G39" s="357">
        <v>30</v>
      </c>
      <c r="H39" s="357">
        <v>0</v>
      </c>
      <c r="I39" s="357">
        <v>83</v>
      </c>
      <c r="J39" s="358">
        <v>0.22499999999999998</v>
      </c>
      <c r="K39" s="357">
        <v>0</v>
      </c>
      <c r="L39" s="359" t="b">
        <v>1</v>
      </c>
      <c r="M39" s="360">
        <v>1</v>
      </c>
      <c r="N39" s="360">
        <v>5</v>
      </c>
      <c r="O39" s="359">
        <v>2</v>
      </c>
      <c r="P39" s="360">
        <v>1</v>
      </c>
      <c r="Q39" s="347" t="b">
        <v>1</v>
      </c>
      <c r="R39" s="359" t="b">
        <v>0</v>
      </c>
      <c r="S39" s="359" t="b">
        <v>1</v>
      </c>
      <c r="T39" s="359">
        <v>100</v>
      </c>
      <c r="U39" s="359">
        <v>1</v>
      </c>
      <c r="V39" s="359">
        <v>0</v>
      </c>
      <c r="W39" s="361">
        <v>0.05</v>
      </c>
      <c r="X39" s="361">
        <v>0.05</v>
      </c>
      <c r="Y39" s="361">
        <v>1</v>
      </c>
      <c r="Z39" s="362">
        <v>0</v>
      </c>
      <c r="AA39" s="363" t="s">
        <v>1201</v>
      </c>
      <c r="AB39" s="364" t="s">
        <v>697</v>
      </c>
      <c r="AC39" s="364" t="s">
        <v>721</v>
      </c>
      <c r="AD39" s="364" t="s">
        <v>744</v>
      </c>
      <c r="AE39" s="364" t="s">
        <v>743</v>
      </c>
    </row>
    <row r="40" spans="1:31" s="27" customFormat="1">
      <c r="A40" s="353" t="s">
        <v>4</v>
      </c>
      <c r="B40" s="374" t="s">
        <v>1000</v>
      </c>
      <c r="C40" s="375" t="s">
        <v>356</v>
      </c>
      <c r="D40" s="376">
        <v>40</v>
      </c>
      <c r="E40" s="287">
        <v>2</v>
      </c>
      <c r="F40" s="287">
        <v>0</v>
      </c>
      <c r="G40" s="287">
        <v>3</v>
      </c>
      <c r="H40" s="287">
        <v>0</v>
      </c>
      <c r="I40" s="287">
        <v>50</v>
      </c>
      <c r="J40" s="377">
        <v>0.15</v>
      </c>
      <c r="K40" s="287">
        <v>0</v>
      </c>
      <c r="L40" s="378" t="b">
        <v>1</v>
      </c>
      <c r="M40" s="360">
        <v>5</v>
      </c>
      <c r="N40" s="360">
        <v>5</v>
      </c>
      <c r="O40" s="378">
        <v>0</v>
      </c>
      <c r="P40" s="360">
        <f>entityDefinitions[[#This Row],['[edibleFromTier']]]</f>
        <v>0</v>
      </c>
      <c r="Q40" s="347" t="b">
        <v>1</v>
      </c>
      <c r="R40" s="378" t="b">
        <v>0</v>
      </c>
      <c r="S40" s="378" t="b">
        <v>0</v>
      </c>
      <c r="T40" s="378">
        <v>1</v>
      </c>
      <c r="U40" s="378">
        <v>2</v>
      </c>
      <c r="V40" s="378">
        <v>0</v>
      </c>
      <c r="W40" s="379">
        <v>0.25</v>
      </c>
      <c r="X40" s="379">
        <v>0.25</v>
      </c>
      <c r="Y40" s="379">
        <v>0</v>
      </c>
      <c r="Z40" s="380">
        <v>0</v>
      </c>
      <c r="AA40" s="363" t="s">
        <v>1202</v>
      </c>
      <c r="AB40" s="368" t="s">
        <v>684</v>
      </c>
      <c r="AC40" s="368" t="s">
        <v>709</v>
      </c>
      <c r="AD40" s="364"/>
      <c r="AE40" s="369"/>
    </row>
    <row r="41" spans="1:31">
      <c r="A41" s="341" t="s">
        <v>4</v>
      </c>
      <c r="B41" s="342" t="s">
        <v>1032</v>
      </c>
      <c r="C41" s="343" t="s">
        <v>357</v>
      </c>
      <c r="D41" s="344">
        <v>60</v>
      </c>
      <c r="E41" s="345">
        <v>2</v>
      </c>
      <c r="F41" s="345">
        <v>0</v>
      </c>
      <c r="G41" s="345">
        <v>15</v>
      </c>
      <c r="H41" s="345">
        <v>0</v>
      </c>
      <c r="I41" s="345">
        <v>75</v>
      </c>
      <c r="J41" s="346">
        <v>0.22499999999999998</v>
      </c>
      <c r="K41" s="345">
        <v>0</v>
      </c>
      <c r="L41" s="347" t="b">
        <v>1</v>
      </c>
      <c r="M41" s="348">
        <v>0</v>
      </c>
      <c r="N41" s="348">
        <v>5</v>
      </c>
      <c r="O41" s="347">
        <v>2</v>
      </c>
      <c r="P41" s="348">
        <v>0</v>
      </c>
      <c r="Q41" s="347" t="b">
        <v>1</v>
      </c>
      <c r="R41" s="347" t="b">
        <v>0</v>
      </c>
      <c r="S41" s="347" t="b">
        <v>1</v>
      </c>
      <c r="T41" s="347">
        <v>95</v>
      </c>
      <c r="U41" s="347">
        <v>9</v>
      </c>
      <c r="V41" s="347">
        <v>20</v>
      </c>
      <c r="W41" s="349">
        <v>0.25</v>
      </c>
      <c r="X41" s="349">
        <v>0.25</v>
      </c>
      <c r="Y41" s="349">
        <v>0</v>
      </c>
      <c r="Z41" s="350">
        <v>0</v>
      </c>
      <c r="AA41" s="366" t="s">
        <v>1256</v>
      </c>
      <c r="AB41" s="352" t="s">
        <v>1277</v>
      </c>
      <c r="AC41" s="352" t="s">
        <v>755</v>
      </c>
      <c r="AD41" s="370"/>
      <c r="AE41" s="371"/>
    </row>
    <row r="42" spans="1:31">
      <c r="A42" s="341" t="s">
        <v>4</v>
      </c>
      <c r="B42" s="342" t="s">
        <v>1001</v>
      </c>
      <c r="C42" s="343" t="s">
        <v>206</v>
      </c>
      <c r="D42" s="344">
        <v>40</v>
      </c>
      <c r="E42" s="345">
        <v>2</v>
      </c>
      <c r="F42" s="345">
        <v>0</v>
      </c>
      <c r="G42" s="345">
        <v>20</v>
      </c>
      <c r="H42" s="345">
        <v>0</v>
      </c>
      <c r="I42" s="345">
        <v>50</v>
      </c>
      <c r="J42" s="346">
        <v>0.15</v>
      </c>
      <c r="K42" s="345">
        <v>0</v>
      </c>
      <c r="L42" s="347" t="b">
        <v>1</v>
      </c>
      <c r="M42" s="348">
        <v>0</v>
      </c>
      <c r="N42" s="348">
        <v>5</v>
      </c>
      <c r="O42" s="347">
        <v>1</v>
      </c>
      <c r="P42" s="348">
        <v>0</v>
      </c>
      <c r="Q42" s="347" t="b">
        <v>1</v>
      </c>
      <c r="R42" s="347" t="b">
        <v>0</v>
      </c>
      <c r="S42" s="347" t="b">
        <v>1</v>
      </c>
      <c r="T42" s="347">
        <v>80</v>
      </c>
      <c r="U42" s="347">
        <v>5</v>
      </c>
      <c r="V42" s="347">
        <v>0</v>
      </c>
      <c r="W42" s="349">
        <v>0.5</v>
      </c>
      <c r="X42" s="349">
        <v>0.5</v>
      </c>
      <c r="Y42" s="349">
        <v>1</v>
      </c>
      <c r="Z42" s="350">
        <v>0</v>
      </c>
      <c r="AA42" s="366" t="s">
        <v>1257</v>
      </c>
      <c r="AB42" s="352" t="s">
        <v>685</v>
      </c>
      <c r="AC42" s="352" t="s">
        <v>711</v>
      </c>
      <c r="AD42" s="352" t="s">
        <v>769</v>
      </c>
      <c r="AE42" s="372" t="s">
        <v>736</v>
      </c>
    </row>
    <row r="43" spans="1:31">
      <c r="A43" s="341" t="s">
        <v>4</v>
      </c>
      <c r="B43" s="342" t="s">
        <v>1002</v>
      </c>
      <c r="C43" s="343" t="s">
        <v>206</v>
      </c>
      <c r="D43" s="344">
        <v>60</v>
      </c>
      <c r="E43" s="345">
        <v>4</v>
      </c>
      <c r="F43" s="345">
        <v>0</v>
      </c>
      <c r="G43" s="345">
        <v>40</v>
      </c>
      <c r="H43" s="345">
        <v>0</v>
      </c>
      <c r="I43" s="345">
        <v>55</v>
      </c>
      <c r="J43" s="346">
        <v>0.15</v>
      </c>
      <c r="K43" s="345">
        <v>0</v>
      </c>
      <c r="L43" s="347" t="b">
        <v>1</v>
      </c>
      <c r="M43" s="348">
        <v>1</v>
      </c>
      <c r="N43" s="348">
        <v>5</v>
      </c>
      <c r="O43" s="347">
        <v>2</v>
      </c>
      <c r="P43" s="348">
        <v>1</v>
      </c>
      <c r="Q43" s="347" t="b">
        <v>1</v>
      </c>
      <c r="R43" s="347" t="b">
        <v>0</v>
      </c>
      <c r="S43" s="347" t="b">
        <v>1</v>
      </c>
      <c r="T43" s="347">
        <v>125</v>
      </c>
      <c r="U43" s="347">
        <v>7</v>
      </c>
      <c r="V43" s="347">
        <v>0</v>
      </c>
      <c r="W43" s="349">
        <v>0.5</v>
      </c>
      <c r="X43" s="349">
        <v>0.5</v>
      </c>
      <c r="Y43" s="349">
        <v>1</v>
      </c>
      <c r="Z43" s="350">
        <v>0</v>
      </c>
      <c r="AA43" s="366" t="s">
        <v>1258</v>
      </c>
      <c r="AB43" s="352" t="s">
        <v>685</v>
      </c>
      <c r="AC43" s="352" t="s">
        <v>711</v>
      </c>
      <c r="AD43" s="352" t="s">
        <v>769</v>
      </c>
      <c r="AE43" s="372" t="s">
        <v>736</v>
      </c>
    </row>
    <row r="44" spans="1:31">
      <c r="A44" s="341" t="s">
        <v>4</v>
      </c>
      <c r="B44" s="342" t="s">
        <v>1003</v>
      </c>
      <c r="C44" s="343" t="s">
        <v>206</v>
      </c>
      <c r="D44" s="344">
        <v>180</v>
      </c>
      <c r="E44" s="345">
        <v>9</v>
      </c>
      <c r="F44" s="345">
        <v>0</v>
      </c>
      <c r="G44" s="345">
        <v>80</v>
      </c>
      <c r="H44" s="345">
        <v>0</v>
      </c>
      <c r="I44" s="345">
        <v>105</v>
      </c>
      <c r="J44" s="346">
        <v>0.22499999999999998</v>
      </c>
      <c r="K44" s="345">
        <v>0</v>
      </c>
      <c r="L44" s="347" t="b">
        <v>1</v>
      </c>
      <c r="M44" s="348">
        <v>2</v>
      </c>
      <c r="N44" s="348">
        <v>5</v>
      </c>
      <c r="O44" s="347">
        <v>3</v>
      </c>
      <c r="P44" s="348">
        <v>2</v>
      </c>
      <c r="Q44" s="347" t="b">
        <v>1</v>
      </c>
      <c r="R44" s="347" t="b">
        <v>0</v>
      </c>
      <c r="S44" s="347" t="b">
        <v>1</v>
      </c>
      <c r="T44" s="347">
        <v>225</v>
      </c>
      <c r="U44" s="347">
        <v>9</v>
      </c>
      <c r="V44" s="347">
        <v>0</v>
      </c>
      <c r="W44" s="349">
        <v>0.5</v>
      </c>
      <c r="X44" s="349">
        <v>0.5</v>
      </c>
      <c r="Y44" s="349">
        <v>1</v>
      </c>
      <c r="Z44" s="350">
        <v>0</v>
      </c>
      <c r="AA44" s="366" t="s">
        <v>1259</v>
      </c>
      <c r="AB44" s="352" t="s">
        <v>685</v>
      </c>
      <c r="AC44" s="352" t="s">
        <v>711</v>
      </c>
      <c r="AD44" s="352" t="s">
        <v>769</v>
      </c>
      <c r="AE44" s="372" t="s">
        <v>736</v>
      </c>
    </row>
    <row r="45" spans="1:31">
      <c r="A45" s="341" t="s">
        <v>4</v>
      </c>
      <c r="B45" s="342" t="s">
        <v>1004</v>
      </c>
      <c r="C45" s="343" t="s">
        <v>206</v>
      </c>
      <c r="D45" s="344">
        <v>330</v>
      </c>
      <c r="E45" s="345">
        <v>20</v>
      </c>
      <c r="F45" s="345">
        <v>0</v>
      </c>
      <c r="G45" s="345">
        <v>100</v>
      </c>
      <c r="H45" s="345">
        <v>0</v>
      </c>
      <c r="I45" s="345">
        <v>143</v>
      </c>
      <c r="J45" s="346">
        <v>0.22499999999999998</v>
      </c>
      <c r="K45" s="345">
        <v>0</v>
      </c>
      <c r="L45" s="347" t="b">
        <v>1</v>
      </c>
      <c r="M45" s="348">
        <v>3</v>
      </c>
      <c r="N45" s="348">
        <v>5</v>
      </c>
      <c r="O45" s="347">
        <v>4</v>
      </c>
      <c r="P45" s="348">
        <v>3</v>
      </c>
      <c r="Q45" s="347" t="b">
        <v>1</v>
      </c>
      <c r="R45" s="347" t="b">
        <v>0</v>
      </c>
      <c r="S45" s="347" t="b">
        <v>1</v>
      </c>
      <c r="T45" s="347">
        <v>250</v>
      </c>
      <c r="U45" s="347">
        <v>11</v>
      </c>
      <c r="V45" s="347">
        <v>0</v>
      </c>
      <c r="W45" s="349">
        <v>0.5</v>
      </c>
      <c r="X45" s="349">
        <v>0.5</v>
      </c>
      <c r="Y45" s="349">
        <v>1</v>
      </c>
      <c r="Z45" s="350">
        <v>0</v>
      </c>
      <c r="AA45" s="366" t="s">
        <v>1260</v>
      </c>
      <c r="AB45" s="352" t="s">
        <v>685</v>
      </c>
      <c r="AC45" s="352" t="s">
        <v>711</v>
      </c>
      <c r="AD45" s="352" t="s">
        <v>769</v>
      </c>
      <c r="AE45" s="372" t="s">
        <v>736</v>
      </c>
    </row>
    <row r="46" spans="1:31" s="27" customFormat="1">
      <c r="A46" s="341" t="s">
        <v>4</v>
      </c>
      <c r="B46" s="342" t="s">
        <v>1005</v>
      </c>
      <c r="C46" s="343" t="s">
        <v>206</v>
      </c>
      <c r="D46" s="344">
        <v>540</v>
      </c>
      <c r="E46" s="345">
        <v>49</v>
      </c>
      <c r="F46" s="345">
        <v>0</v>
      </c>
      <c r="G46" s="345">
        <v>120</v>
      </c>
      <c r="H46" s="345">
        <v>0</v>
      </c>
      <c r="I46" s="345">
        <v>195</v>
      </c>
      <c r="J46" s="346">
        <v>0.22499999999999998</v>
      </c>
      <c r="K46" s="345">
        <v>0</v>
      </c>
      <c r="L46" s="347" t="b">
        <v>1</v>
      </c>
      <c r="M46" s="348">
        <v>4</v>
      </c>
      <c r="N46" s="348">
        <v>5</v>
      </c>
      <c r="O46" s="347">
        <v>5</v>
      </c>
      <c r="P46" s="348">
        <v>4</v>
      </c>
      <c r="Q46" s="347" t="b">
        <v>1</v>
      </c>
      <c r="R46" s="347" t="b">
        <v>0</v>
      </c>
      <c r="S46" s="347" t="b">
        <v>1</v>
      </c>
      <c r="T46" s="347">
        <v>275</v>
      </c>
      <c r="U46" s="347">
        <v>13</v>
      </c>
      <c r="V46" s="347">
        <v>0</v>
      </c>
      <c r="W46" s="349">
        <v>0.5</v>
      </c>
      <c r="X46" s="349">
        <v>0.5</v>
      </c>
      <c r="Y46" s="349">
        <v>1</v>
      </c>
      <c r="Z46" s="350">
        <v>0</v>
      </c>
      <c r="AA46" s="366" t="s">
        <v>1261</v>
      </c>
      <c r="AB46" s="352" t="s">
        <v>685</v>
      </c>
      <c r="AC46" s="352" t="s">
        <v>711</v>
      </c>
      <c r="AD46" s="352" t="s">
        <v>769</v>
      </c>
      <c r="AE46" s="372" t="s">
        <v>736</v>
      </c>
    </row>
    <row r="47" spans="1:31" s="27" customFormat="1">
      <c r="A47" s="341" t="s">
        <v>4</v>
      </c>
      <c r="B47" s="342" t="s">
        <v>1428</v>
      </c>
      <c r="C47" s="355" t="s">
        <v>356</v>
      </c>
      <c r="D47" s="356">
        <v>60</v>
      </c>
      <c r="E47" s="357">
        <v>4</v>
      </c>
      <c r="F47" s="357">
        <v>0</v>
      </c>
      <c r="G47" s="357">
        <v>10</v>
      </c>
      <c r="H47" s="357">
        <v>40</v>
      </c>
      <c r="I47" s="357">
        <v>55</v>
      </c>
      <c r="J47" s="358">
        <v>0.15</v>
      </c>
      <c r="K47" s="357">
        <v>0</v>
      </c>
      <c r="L47" s="359" t="b">
        <v>1</v>
      </c>
      <c r="M47" s="360">
        <v>5</v>
      </c>
      <c r="N47" s="360">
        <v>5</v>
      </c>
      <c r="O47" s="359">
        <v>1</v>
      </c>
      <c r="P47" s="360">
        <f>entityDefinitions[[#This Row],['[edibleFromTier']]]</f>
        <v>1</v>
      </c>
      <c r="Q47" s="347" t="b">
        <v>1</v>
      </c>
      <c r="R47" s="359" t="b">
        <v>0</v>
      </c>
      <c r="S47" s="359" t="b">
        <v>0</v>
      </c>
      <c r="T47" s="359">
        <v>1</v>
      </c>
      <c r="U47" s="359">
        <v>4</v>
      </c>
      <c r="V47" s="359">
        <v>0</v>
      </c>
      <c r="W47" s="361">
        <v>0.25</v>
      </c>
      <c r="X47" s="361">
        <v>0.25</v>
      </c>
      <c r="Y47" s="361">
        <v>0</v>
      </c>
      <c r="Z47" s="362">
        <v>0</v>
      </c>
      <c r="AA47" s="381" t="s">
        <v>565</v>
      </c>
      <c r="AB47" s="364" t="s">
        <v>696</v>
      </c>
      <c r="AC47" s="364" t="s">
        <v>716</v>
      </c>
      <c r="AD47" s="364"/>
      <c r="AE47" s="369"/>
    </row>
    <row r="48" spans="1:31" s="27" customFormat="1">
      <c r="A48" s="353" t="s">
        <v>4</v>
      </c>
      <c r="B48" s="354" t="s">
        <v>1429</v>
      </c>
      <c r="C48" s="355" t="s">
        <v>356</v>
      </c>
      <c r="D48" s="356">
        <v>20</v>
      </c>
      <c r="E48" s="357">
        <v>2</v>
      </c>
      <c r="F48" s="357">
        <v>0</v>
      </c>
      <c r="G48" s="357">
        <v>6</v>
      </c>
      <c r="H48" s="357">
        <v>30</v>
      </c>
      <c r="I48" s="357">
        <v>25</v>
      </c>
      <c r="J48" s="358">
        <v>7.4999999999999997E-2</v>
      </c>
      <c r="K48" s="357">
        <v>0</v>
      </c>
      <c r="L48" s="359" t="b">
        <v>1</v>
      </c>
      <c r="M48" s="360">
        <v>5</v>
      </c>
      <c r="N48" s="360">
        <v>5</v>
      </c>
      <c r="O48" s="359">
        <v>0</v>
      </c>
      <c r="P48" s="360">
        <f>entityDefinitions[[#This Row],['[edibleFromTier']]]</f>
        <v>0</v>
      </c>
      <c r="Q48" s="347" t="b">
        <v>1</v>
      </c>
      <c r="R48" s="359" t="b">
        <v>0</v>
      </c>
      <c r="S48" s="359" t="b">
        <v>0</v>
      </c>
      <c r="T48" s="359">
        <v>1</v>
      </c>
      <c r="U48" s="359">
        <v>3</v>
      </c>
      <c r="V48" s="359">
        <v>0</v>
      </c>
      <c r="W48" s="361">
        <v>0.25</v>
      </c>
      <c r="X48" s="361">
        <v>0.25</v>
      </c>
      <c r="Y48" s="361">
        <v>0</v>
      </c>
      <c r="Z48" s="362">
        <v>0</v>
      </c>
      <c r="AA48" s="381" t="s">
        <v>565</v>
      </c>
      <c r="AB48" s="364" t="s">
        <v>696</v>
      </c>
      <c r="AC48" s="364" t="s">
        <v>716</v>
      </c>
      <c r="AD48" s="364"/>
      <c r="AE48" s="369"/>
    </row>
    <row r="49" spans="1:31" s="27" customFormat="1">
      <c r="A49" s="353" t="s">
        <v>4</v>
      </c>
      <c r="B49" s="354" t="s">
        <v>1046</v>
      </c>
      <c r="C49" s="355" t="s">
        <v>356</v>
      </c>
      <c r="D49" s="356">
        <v>20</v>
      </c>
      <c r="E49" s="357">
        <v>2</v>
      </c>
      <c r="F49" s="357">
        <v>0</v>
      </c>
      <c r="G49" s="357">
        <v>2</v>
      </c>
      <c r="H49" s="357">
        <v>0</v>
      </c>
      <c r="I49" s="357">
        <v>25</v>
      </c>
      <c r="J49" s="358">
        <v>7.4999999999999997E-2</v>
      </c>
      <c r="K49" s="357">
        <v>0</v>
      </c>
      <c r="L49" s="359" t="b">
        <v>1</v>
      </c>
      <c r="M49" s="360">
        <v>5</v>
      </c>
      <c r="N49" s="360">
        <v>5</v>
      </c>
      <c r="O49" s="359">
        <v>0</v>
      </c>
      <c r="P49" s="360">
        <f>entityDefinitions[[#This Row],['[edibleFromTier']]]</f>
        <v>0</v>
      </c>
      <c r="Q49" s="347" t="b">
        <v>1</v>
      </c>
      <c r="R49" s="359" t="b">
        <v>0</v>
      </c>
      <c r="S49" s="359" t="b">
        <v>0</v>
      </c>
      <c r="T49" s="359">
        <v>1</v>
      </c>
      <c r="U49" s="359">
        <v>0.5</v>
      </c>
      <c r="V49" s="359">
        <v>0</v>
      </c>
      <c r="W49" s="361">
        <v>0.05</v>
      </c>
      <c r="X49" s="361">
        <v>0.05</v>
      </c>
      <c r="Y49" s="361">
        <v>0</v>
      </c>
      <c r="Z49" s="362">
        <v>0</v>
      </c>
      <c r="AA49" s="367" t="s">
        <v>598</v>
      </c>
      <c r="AB49" s="368" t="s">
        <v>694</v>
      </c>
      <c r="AC49" s="368" t="s">
        <v>712</v>
      </c>
      <c r="AD49" s="364"/>
      <c r="AE49" s="369"/>
    </row>
    <row r="50" spans="1:31" s="27" customFormat="1">
      <c r="A50" s="353" t="s">
        <v>4</v>
      </c>
      <c r="B50" s="354" t="s">
        <v>1047</v>
      </c>
      <c r="C50" s="355" t="s">
        <v>356</v>
      </c>
      <c r="D50" s="356">
        <v>20</v>
      </c>
      <c r="E50" s="357">
        <v>2</v>
      </c>
      <c r="F50" s="357">
        <v>0</v>
      </c>
      <c r="G50" s="357">
        <v>2</v>
      </c>
      <c r="H50" s="357">
        <v>0</v>
      </c>
      <c r="I50" s="357">
        <v>25</v>
      </c>
      <c r="J50" s="358">
        <v>7.4999999999999997E-2</v>
      </c>
      <c r="K50" s="357">
        <v>0</v>
      </c>
      <c r="L50" s="359" t="b">
        <v>1</v>
      </c>
      <c r="M50" s="360">
        <v>5</v>
      </c>
      <c r="N50" s="360">
        <v>5</v>
      </c>
      <c r="O50" s="359">
        <v>0</v>
      </c>
      <c r="P50" s="360">
        <f>entityDefinitions[[#This Row],['[edibleFromTier']]]</f>
        <v>0</v>
      </c>
      <c r="Q50" s="347" t="b">
        <v>1</v>
      </c>
      <c r="R50" s="359" t="b">
        <v>0</v>
      </c>
      <c r="S50" s="359" t="b">
        <v>0</v>
      </c>
      <c r="T50" s="359">
        <v>1</v>
      </c>
      <c r="U50" s="359">
        <v>0.5</v>
      </c>
      <c r="V50" s="359">
        <v>0</v>
      </c>
      <c r="W50" s="361">
        <v>0.05</v>
      </c>
      <c r="X50" s="361">
        <v>0.05</v>
      </c>
      <c r="Y50" s="361">
        <v>0</v>
      </c>
      <c r="Z50" s="362">
        <v>0</v>
      </c>
      <c r="AA50" s="367" t="s">
        <v>599</v>
      </c>
      <c r="AB50" s="368" t="s">
        <v>694</v>
      </c>
      <c r="AC50" s="368" t="s">
        <v>712</v>
      </c>
      <c r="AD50" s="364"/>
      <c r="AE50" s="369"/>
    </row>
    <row r="51" spans="1:31" s="27" customFormat="1">
      <c r="A51" s="353" t="s">
        <v>4</v>
      </c>
      <c r="B51" s="354" t="s">
        <v>1048</v>
      </c>
      <c r="C51" s="355" t="s">
        <v>356</v>
      </c>
      <c r="D51" s="356">
        <v>20</v>
      </c>
      <c r="E51" s="357">
        <v>2</v>
      </c>
      <c r="F51" s="357">
        <v>0</v>
      </c>
      <c r="G51" s="357">
        <v>2</v>
      </c>
      <c r="H51" s="357">
        <v>0</v>
      </c>
      <c r="I51" s="357">
        <v>25</v>
      </c>
      <c r="J51" s="358">
        <v>7.4999999999999997E-2</v>
      </c>
      <c r="K51" s="357">
        <v>0</v>
      </c>
      <c r="L51" s="359" t="b">
        <v>1</v>
      </c>
      <c r="M51" s="360">
        <v>5</v>
      </c>
      <c r="N51" s="360">
        <v>5</v>
      </c>
      <c r="O51" s="359">
        <v>0</v>
      </c>
      <c r="P51" s="360">
        <v>0</v>
      </c>
      <c r="Q51" s="347" t="b">
        <v>1</v>
      </c>
      <c r="R51" s="359" t="b">
        <v>0</v>
      </c>
      <c r="S51" s="359" t="b">
        <v>0</v>
      </c>
      <c r="T51" s="359">
        <v>1</v>
      </c>
      <c r="U51" s="359">
        <v>0.5</v>
      </c>
      <c r="V51" s="359">
        <v>0</v>
      </c>
      <c r="W51" s="361">
        <v>0.05</v>
      </c>
      <c r="X51" s="361">
        <v>0.05</v>
      </c>
      <c r="Y51" s="361">
        <v>0</v>
      </c>
      <c r="Z51" s="362">
        <v>0</v>
      </c>
      <c r="AA51" s="367" t="s">
        <v>600</v>
      </c>
      <c r="AB51" s="368" t="s">
        <v>694</v>
      </c>
      <c r="AC51" s="368" t="s">
        <v>712</v>
      </c>
      <c r="AD51" s="364"/>
      <c r="AE51" s="369"/>
    </row>
    <row r="52" spans="1:31" s="27" customFormat="1">
      <c r="A52" s="353" t="s">
        <v>4</v>
      </c>
      <c r="B52" s="354" t="s">
        <v>1423</v>
      </c>
      <c r="C52" s="355" t="s">
        <v>356</v>
      </c>
      <c r="D52" s="356">
        <v>40</v>
      </c>
      <c r="E52" s="357">
        <v>2</v>
      </c>
      <c r="F52" s="357">
        <v>0</v>
      </c>
      <c r="G52" s="357">
        <v>6</v>
      </c>
      <c r="H52" s="357">
        <v>30</v>
      </c>
      <c r="I52" s="357">
        <v>50</v>
      </c>
      <c r="J52" s="358">
        <v>0.15</v>
      </c>
      <c r="K52" s="357">
        <v>0</v>
      </c>
      <c r="L52" s="359" t="b">
        <v>1</v>
      </c>
      <c r="M52" s="360">
        <v>5</v>
      </c>
      <c r="N52" s="360">
        <v>5</v>
      </c>
      <c r="O52" s="359">
        <v>0</v>
      </c>
      <c r="P52" s="360">
        <f>entityDefinitions[[#This Row],['[edibleFromTier']]]</f>
        <v>0</v>
      </c>
      <c r="Q52" s="347" t="b">
        <v>1</v>
      </c>
      <c r="R52" s="359" t="b">
        <v>0</v>
      </c>
      <c r="S52" s="359" t="b">
        <v>0</v>
      </c>
      <c r="T52" s="359">
        <v>1</v>
      </c>
      <c r="U52" s="359">
        <v>3</v>
      </c>
      <c r="V52" s="359">
        <v>0</v>
      </c>
      <c r="W52" s="361">
        <v>0.25</v>
      </c>
      <c r="X52" s="361">
        <v>0.25</v>
      </c>
      <c r="Y52" s="361">
        <v>0</v>
      </c>
      <c r="Z52" s="362">
        <v>0</v>
      </c>
      <c r="AA52" s="381" t="s">
        <v>565</v>
      </c>
      <c r="AB52" s="364" t="s">
        <v>696</v>
      </c>
      <c r="AC52" s="364" t="s">
        <v>716</v>
      </c>
      <c r="AD52" s="364"/>
      <c r="AE52" s="369"/>
    </row>
    <row r="53" spans="1:31">
      <c r="A53" s="341" t="s">
        <v>4</v>
      </c>
      <c r="B53" s="342" t="s">
        <v>1006</v>
      </c>
      <c r="C53" s="343" t="s">
        <v>478</v>
      </c>
      <c r="D53" s="344">
        <v>60</v>
      </c>
      <c r="E53" s="345">
        <v>2</v>
      </c>
      <c r="F53" s="345">
        <v>1</v>
      </c>
      <c r="G53" s="345">
        <v>70</v>
      </c>
      <c r="H53" s="345">
        <v>0</v>
      </c>
      <c r="I53" s="345">
        <v>75</v>
      </c>
      <c r="J53" s="346">
        <v>0</v>
      </c>
      <c r="K53" s="345">
        <v>1</v>
      </c>
      <c r="L53" s="347" t="b">
        <v>1</v>
      </c>
      <c r="M53" s="348">
        <v>5</v>
      </c>
      <c r="N53" s="348">
        <v>5</v>
      </c>
      <c r="O53" s="347">
        <v>0</v>
      </c>
      <c r="P53" s="348">
        <f>entityDefinitions[[#This Row],['[edibleFromTier']]]</f>
        <v>0</v>
      </c>
      <c r="Q53" s="347" t="b">
        <v>1</v>
      </c>
      <c r="R53" s="347" t="b">
        <v>0</v>
      </c>
      <c r="S53" s="347" t="b">
        <v>0</v>
      </c>
      <c r="T53" s="347">
        <v>1</v>
      </c>
      <c r="U53" s="347">
        <v>4</v>
      </c>
      <c r="V53" s="347">
        <v>0</v>
      </c>
      <c r="W53" s="349">
        <v>0</v>
      </c>
      <c r="X53" s="349">
        <v>0</v>
      </c>
      <c r="Y53" s="349">
        <v>0</v>
      </c>
      <c r="Z53" s="350">
        <v>0</v>
      </c>
      <c r="AA53" s="351" t="s">
        <v>516</v>
      </c>
      <c r="AB53" s="352" t="s">
        <v>686</v>
      </c>
      <c r="AC53" s="352" t="s">
        <v>713</v>
      </c>
      <c r="AD53" s="370"/>
      <c r="AE53" s="373"/>
    </row>
    <row r="54" spans="1:31">
      <c r="A54" s="353" t="s">
        <v>4</v>
      </c>
      <c r="B54" s="354" t="s">
        <v>1024</v>
      </c>
      <c r="C54" s="355" t="s">
        <v>788</v>
      </c>
      <c r="D54" s="356">
        <v>30</v>
      </c>
      <c r="E54" s="357">
        <v>4</v>
      </c>
      <c r="F54" s="357">
        <v>0</v>
      </c>
      <c r="G54" s="357">
        <v>20</v>
      </c>
      <c r="H54" s="357">
        <v>0</v>
      </c>
      <c r="I54" s="357">
        <v>28</v>
      </c>
      <c r="J54" s="358">
        <v>7.4999999999999997E-2</v>
      </c>
      <c r="K54" s="357">
        <v>0</v>
      </c>
      <c r="L54" s="359" t="b">
        <v>1</v>
      </c>
      <c r="M54" s="360">
        <v>5</v>
      </c>
      <c r="N54" s="360">
        <v>5</v>
      </c>
      <c r="O54" s="359">
        <v>1</v>
      </c>
      <c r="P54" s="360">
        <v>1</v>
      </c>
      <c r="Q54" s="347" t="b">
        <v>1</v>
      </c>
      <c r="R54" s="359" t="b">
        <v>0</v>
      </c>
      <c r="S54" s="359" t="b">
        <v>0</v>
      </c>
      <c r="T54" s="359">
        <v>1</v>
      </c>
      <c r="U54" s="359">
        <v>4</v>
      </c>
      <c r="V54" s="359">
        <v>0</v>
      </c>
      <c r="W54" s="361">
        <v>0.1</v>
      </c>
      <c r="X54" s="361">
        <v>0.1</v>
      </c>
      <c r="Y54" s="361">
        <v>1</v>
      </c>
      <c r="Z54" s="362">
        <v>0</v>
      </c>
      <c r="AA54" s="363" t="s">
        <v>1199</v>
      </c>
      <c r="AB54" s="364" t="s">
        <v>680</v>
      </c>
      <c r="AC54" s="364" t="s">
        <v>707</v>
      </c>
      <c r="AD54" s="364" t="s">
        <v>725</v>
      </c>
      <c r="AE54" s="364" t="s">
        <v>735</v>
      </c>
    </row>
    <row r="55" spans="1:31" s="27" customFormat="1">
      <c r="A55" s="353" t="s">
        <v>4</v>
      </c>
      <c r="B55" s="354" t="s">
        <v>1007</v>
      </c>
      <c r="C55" s="355" t="s">
        <v>788</v>
      </c>
      <c r="D55" s="356">
        <v>220</v>
      </c>
      <c r="E55" s="357">
        <v>21</v>
      </c>
      <c r="F55" s="357">
        <v>0</v>
      </c>
      <c r="G55" s="357">
        <v>3</v>
      </c>
      <c r="H55" s="357">
        <v>0</v>
      </c>
      <c r="I55" s="357">
        <v>95</v>
      </c>
      <c r="J55" s="358">
        <v>0.15</v>
      </c>
      <c r="K55" s="357">
        <v>0</v>
      </c>
      <c r="L55" s="359" t="b">
        <v>1</v>
      </c>
      <c r="M55" s="360">
        <v>5</v>
      </c>
      <c r="N55" s="360">
        <v>5</v>
      </c>
      <c r="O55" s="359">
        <v>3</v>
      </c>
      <c r="P55" s="360">
        <f>entityDefinitions[[#This Row],['[edibleFromTier']]]</f>
        <v>3</v>
      </c>
      <c r="Q55" s="347" t="b">
        <v>1</v>
      </c>
      <c r="R55" s="359" t="b">
        <v>0</v>
      </c>
      <c r="S55" s="359" t="b">
        <v>0</v>
      </c>
      <c r="T55" s="359">
        <v>1</v>
      </c>
      <c r="U55" s="359">
        <v>1</v>
      </c>
      <c r="V55" s="359">
        <v>0</v>
      </c>
      <c r="W55" s="361">
        <v>0.25</v>
      </c>
      <c r="X55" s="361">
        <v>0.25</v>
      </c>
      <c r="Y55" s="361">
        <v>0</v>
      </c>
      <c r="Z55" s="362">
        <v>0</v>
      </c>
      <c r="AA55" s="367" t="s">
        <v>597</v>
      </c>
      <c r="AB55" s="368" t="s">
        <v>687</v>
      </c>
      <c r="AC55" s="368" t="s">
        <v>714</v>
      </c>
      <c r="AD55" s="368" t="s">
        <v>726</v>
      </c>
      <c r="AE55" s="382" t="s">
        <v>737</v>
      </c>
    </row>
    <row r="56" spans="1:31" s="27" customFormat="1">
      <c r="A56" s="353" t="s">
        <v>4</v>
      </c>
      <c r="B56" s="354" t="s">
        <v>1008</v>
      </c>
      <c r="C56" s="355" t="s">
        <v>788</v>
      </c>
      <c r="D56" s="356">
        <v>540</v>
      </c>
      <c r="E56" s="357">
        <v>49</v>
      </c>
      <c r="F56" s="357">
        <v>0</v>
      </c>
      <c r="G56" s="357">
        <v>4</v>
      </c>
      <c r="H56" s="357">
        <v>0</v>
      </c>
      <c r="I56" s="357">
        <v>195</v>
      </c>
      <c r="J56" s="358">
        <v>0.22499999999999998</v>
      </c>
      <c r="K56" s="357">
        <v>0</v>
      </c>
      <c r="L56" s="359" t="b">
        <v>1</v>
      </c>
      <c r="M56" s="360">
        <v>5</v>
      </c>
      <c r="N56" s="360">
        <v>5</v>
      </c>
      <c r="O56" s="359">
        <v>4</v>
      </c>
      <c r="P56" s="360">
        <f>entityDefinitions[[#This Row],['[edibleFromTier']]]</f>
        <v>4</v>
      </c>
      <c r="Q56" s="347" t="b">
        <v>1</v>
      </c>
      <c r="R56" s="359" t="b">
        <v>0</v>
      </c>
      <c r="S56" s="359" t="b">
        <v>0</v>
      </c>
      <c r="T56" s="359">
        <v>1</v>
      </c>
      <c r="U56" s="359">
        <v>1</v>
      </c>
      <c r="V56" s="359">
        <v>0</v>
      </c>
      <c r="W56" s="361">
        <v>0.25</v>
      </c>
      <c r="X56" s="361">
        <v>0.25</v>
      </c>
      <c r="Y56" s="361">
        <v>0</v>
      </c>
      <c r="Z56" s="362">
        <v>0</v>
      </c>
      <c r="AA56" s="363" t="s">
        <v>1203</v>
      </c>
      <c r="AB56" s="368" t="s">
        <v>687</v>
      </c>
      <c r="AC56" s="368" t="s">
        <v>714</v>
      </c>
      <c r="AD56" s="368" t="s">
        <v>726</v>
      </c>
      <c r="AE56" s="382" t="s">
        <v>737</v>
      </c>
    </row>
    <row r="57" spans="1:31" s="27" customFormat="1">
      <c r="A57" s="353" t="s">
        <v>4</v>
      </c>
      <c r="B57" s="354" t="s">
        <v>1009</v>
      </c>
      <c r="C57" s="355" t="s">
        <v>788</v>
      </c>
      <c r="D57" s="356">
        <v>810</v>
      </c>
      <c r="E57" s="357">
        <v>121</v>
      </c>
      <c r="F57" s="357">
        <v>0</v>
      </c>
      <c r="G57" s="357">
        <v>5</v>
      </c>
      <c r="H57" s="357">
        <v>0</v>
      </c>
      <c r="I57" s="357">
        <v>263</v>
      </c>
      <c r="J57" s="358">
        <v>0.22499999999999998</v>
      </c>
      <c r="K57" s="357">
        <v>0</v>
      </c>
      <c r="L57" s="359" t="b">
        <v>0</v>
      </c>
      <c r="M57" s="360">
        <v>5</v>
      </c>
      <c r="N57" s="360">
        <v>5</v>
      </c>
      <c r="O57" s="359">
        <v>5</v>
      </c>
      <c r="P57" s="360">
        <f>entityDefinitions[[#This Row],['[edibleFromTier']]]</f>
        <v>5</v>
      </c>
      <c r="Q57" s="347" t="b">
        <v>1</v>
      </c>
      <c r="R57" s="359" t="b">
        <v>0</v>
      </c>
      <c r="S57" s="359" t="b">
        <v>0</v>
      </c>
      <c r="T57" s="359">
        <v>1</v>
      </c>
      <c r="U57" s="359">
        <v>1</v>
      </c>
      <c r="V57" s="359">
        <v>0</v>
      </c>
      <c r="W57" s="361">
        <v>0.25</v>
      </c>
      <c r="X57" s="361">
        <v>0.25</v>
      </c>
      <c r="Y57" s="361">
        <v>0</v>
      </c>
      <c r="Z57" s="362">
        <v>0</v>
      </c>
      <c r="AA57" s="363" t="s">
        <v>1204</v>
      </c>
      <c r="AB57" s="368" t="s">
        <v>687</v>
      </c>
      <c r="AC57" s="368" t="s">
        <v>714</v>
      </c>
      <c r="AD57" s="368" t="s">
        <v>726</v>
      </c>
      <c r="AE57" s="382" t="s">
        <v>737</v>
      </c>
    </row>
    <row r="58" spans="1:31" s="27" customFormat="1">
      <c r="A58" s="353" t="s">
        <v>4</v>
      </c>
      <c r="B58" s="342" t="s">
        <v>1120</v>
      </c>
      <c r="C58" s="355" t="s">
        <v>1119</v>
      </c>
      <c r="D58" s="356">
        <v>90</v>
      </c>
      <c r="E58" s="357">
        <v>4</v>
      </c>
      <c r="F58" s="357">
        <v>0</v>
      </c>
      <c r="G58" s="357">
        <v>10</v>
      </c>
      <c r="H58" s="357">
        <v>10</v>
      </c>
      <c r="I58" s="357">
        <v>83</v>
      </c>
      <c r="J58" s="358">
        <v>0.22499999999999998</v>
      </c>
      <c r="K58" s="357">
        <v>0</v>
      </c>
      <c r="L58" s="359" t="b">
        <v>0</v>
      </c>
      <c r="M58" s="360">
        <v>5</v>
      </c>
      <c r="N58" s="360">
        <v>5</v>
      </c>
      <c r="O58" s="383">
        <v>1</v>
      </c>
      <c r="P58" s="384">
        <v>1</v>
      </c>
      <c r="Q58" s="347" t="b">
        <v>1</v>
      </c>
      <c r="R58" s="347" t="b">
        <v>0</v>
      </c>
      <c r="S58" s="347" t="b">
        <v>0</v>
      </c>
      <c r="T58" s="347">
        <v>200</v>
      </c>
      <c r="U58" s="385">
        <v>200</v>
      </c>
      <c r="V58" s="347">
        <v>0</v>
      </c>
      <c r="W58" s="349">
        <v>0.25</v>
      </c>
      <c r="X58" s="361">
        <v>0.25</v>
      </c>
      <c r="Y58" s="361">
        <v>0.8</v>
      </c>
      <c r="Z58" s="362">
        <v>0</v>
      </c>
      <c r="AA58" s="366" t="s">
        <v>1206</v>
      </c>
      <c r="AB58" s="370" t="s">
        <v>700</v>
      </c>
      <c r="AC58" s="370" t="s">
        <v>757</v>
      </c>
      <c r="AD58" s="370" t="s">
        <v>732</v>
      </c>
      <c r="AE58" s="386" t="s">
        <v>734</v>
      </c>
    </row>
    <row r="59" spans="1:31" s="27" customFormat="1">
      <c r="A59" s="341" t="s">
        <v>4</v>
      </c>
      <c r="B59" s="342" t="s">
        <v>1052</v>
      </c>
      <c r="C59" s="343" t="s">
        <v>478</v>
      </c>
      <c r="D59" s="344">
        <v>60</v>
      </c>
      <c r="E59" s="345">
        <v>3</v>
      </c>
      <c r="F59" s="345">
        <v>0</v>
      </c>
      <c r="G59" s="345">
        <v>0</v>
      </c>
      <c r="H59" s="345">
        <v>0</v>
      </c>
      <c r="I59" s="345">
        <v>75</v>
      </c>
      <c r="J59" s="346">
        <v>1</v>
      </c>
      <c r="K59" s="345">
        <v>0</v>
      </c>
      <c r="L59" s="347" t="b">
        <v>0</v>
      </c>
      <c r="M59" s="348">
        <v>5</v>
      </c>
      <c r="N59" s="348">
        <v>5</v>
      </c>
      <c r="O59" s="347">
        <v>0</v>
      </c>
      <c r="P59" s="348">
        <f>entityDefinitions[[#This Row],['[edibleFromTier']]]</f>
        <v>0</v>
      </c>
      <c r="Q59" s="347" t="b">
        <v>1</v>
      </c>
      <c r="R59" s="347" t="b">
        <v>0</v>
      </c>
      <c r="S59" s="347" t="b">
        <v>0</v>
      </c>
      <c r="T59" s="347">
        <v>1</v>
      </c>
      <c r="U59" s="347"/>
      <c r="V59" s="347">
        <v>0</v>
      </c>
      <c r="W59" s="349">
        <v>0</v>
      </c>
      <c r="X59" s="349">
        <v>0</v>
      </c>
      <c r="Y59" s="349">
        <v>0</v>
      </c>
      <c r="Z59" s="350">
        <v>0</v>
      </c>
      <c r="AA59" s="351" t="s">
        <v>517</v>
      </c>
      <c r="AB59" s="352" t="s">
        <v>688</v>
      </c>
      <c r="AC59" s="352" t="s">
        <v>763</v>
      </c>
      <c r="AD59" s="370"/>
      <c r="AE59" s="373"/>
    </row>
    <row r="60" spans="1:31">
      <c r="A60" s="341" t="s">
        <v>4</v>
      </c>
      <c r="B60" s="342" t="s">
        <v>1244</v>
      </c>
      <c r="C60" s="343" t="s">
        <v>478</v>
      </c>
      <c r="D60" s="344">
        <v>60</v>
      </c>
      <c r="E60" s="345">
        <v>3</v>
      </c>
      <c r="F60" s="345">
        <v>0</v>
      </c>
      <c r="G60" s="345">
        <v>0</v>
      </c>
      <c r="H60" s="345">
        <v>0</v>
      </c>
      <c r="I60" s="345">
        <v>75</v>
      </c>
      <c r="J60" s="346">
        <v>0</v>
      </c>
      <c r="K60" s="345">
        <v>0</v>
      </c>
      <c r="L60" s="347" t="b">
        <v>0</v>
      </c>
      <c r="M60" s="348">
        <v>5</v>
      </c>
      <c r="N60" s="348">
        <v>5</v>
      </c>
      <c r="O60" s="347">
        <v>0</v>
      </c>
      <c r="P60" s="348">
        <f>entityDefinitions[[#This Row],['[edibleFromTier']]]</f>
        <v>0</v>
      </c>
      <c r="Q60" s="347" t="b">
        <v>1</v>
      </c>
      <c r="R60" s="347" t="b">
        <v>0</v>
      </c>
      <c r="S60" s="347" t="b">
        <v>0</v>
      </c>
      <c r="T60" s="347">
        <v>1</v>
      </c>
      <c r="U60" s="347"/>
      <c r="V60" s="347">
        <v>0</v>
      </c>
      <c r="W60" s="349">
        <v>0</v>
      </c>
      <c r="X60" s="349">
        <v>0</v>
      </c>
      <c r="Y60" s="349">
        <v>0</v>
      </c>
      <c r="Z60" s="350">
        <v>0</v>
      </c>
      <c r="AA60" s="366" t="s">
        <v>1267</v>
      </c>
      <c r="AB60" s="370" t="s">
        <v>688</v>
      </c>
      <c r="AC60" s="370" t="s">
        <v>763</v>
      </c>
      <c r="AD60" s="370"/>
      <c r="AE60" s="373"/>
    </row>
    <row r="61" spans="1:31">
      <c r="A61" s="353" t="s">
        <v>4</v>
      </c>
      <c r="B61" s="354" t="s">
        <v>1010</v>
      </c>
      <c r="C61" s="355" t="s">
        <v>356</v>
      </c>
      <c r="D61" s="356">
        <v>20</v>
      </c>
      <c r="E61" s="357">
        <v>2</v>
      </c>
      <c r="F61" s="357">
        <v>0</v>
      </c>
      <c r="G61" s="357">
        <v>20</v>
      </c>
      <c r="H61" s="357">
        <v>0</v>
      </c>
      <c r="I61" s="357">
        <v>25</v>
      </c>
      <c r="J61" s="358">
        <v>7.4999999999999997E-2</v>
      </c>
      <c r="K61" s="357">
        <v>0</v>
      </c>
      <c r="L61" s="359" t="b">
        <v>1</v>
      </c>
      <c r="M61" s="360">
        <v>5</v>
      </c>
      <c r="N61" s="360">
        <v>5</v>
      </c>
      <c r="O61" s="359">
        <v>0</v>
      </c>
      <c r="P61" s="360">
        <f>entityDefinitions[[#This Row],['[edibleFromTier']]]</f>
        <v>0</v>
      </c>
      <c r="Q61" s="347" t="b">
        <v>1</v>
      </c>
      <c r="R61" s="359" t="b">
        <v>0</v>
      </c>
      <c r="S61" s="359" t="b">
        <v>0</v>
      </c>
      <c r="T61" s="359">
        <v>1</v>
      </c>
      <c r="U61" s="359">
        <v>3</v>
      </c>
      <c r="V61" s="359">
        <v>0</v>
      </c>
      <c r="W61" s="361">
        <v>0</v>
      </c>
      <c r="X61" s="361">
        <v>0</v>
      </c>
      <c r="Y61" s="361">
        <v>1</v>
      </c>
      <c r="Z61" s="362">
        <v>0</v>
      </c>
      <c r="AA61" s="366" t="s">
        <v>1205</v>
      </c>
      <c r="AB61" s="368" t="s">
        <v>695</v>
      </c>
      <c r="AC61" s="368" t="s">
        <v>710</v>
      </c>
      <c r="AD61" s="368" t="s">
        <v>739</v>
      </c>
      <c r="AE61" s="368" t="s">
        <v>738</v>
      </c>
    </row>
    <row r="62" spans="1:31">
      <c r="A62" s="353" t="s">
        <v>4</v>
      </c>
      <c r="B62" s="354" t="s">
        <v>1033</v>
      </c>
      <c r="C62" s="355" t="s">
        <v>356</v>
      </c>
      <c r="D62" s="356">
        <v>90</v>
      </c>
      <c r="E62" s="357">
        <v>4</v>
      </c>
      <c r="F62" s="357">
        <v>0</v>
      </c>
      <c r="G62" s="357">
        <v>25</v>
      </c>
      <c r="H62" s="357">
        <v>0</v>
      </c>
      <c r="I62" s="357">
        <v>83</v>
      </c>
      <c r="J62" s="358">
        <v>0.22499999999999998</v>
      </c>
      <c r="K62" s="357">
        <v>0</v>
      </c>
      <c r="L62" s="359" t="b">
        <v>1</v>
      </c>
      <c r="M62" s="360">
        <v>5</v>
      </c>
      <c r="N62" s="360">
        <v>1</v>
      </c>
      <c r="O62" s="359">
        <v>3</v>
      </c>
      <c r="P62" s="360">
        <v>1</v>
      </c>
      <c r="Q62" s="347" t="b">
        <v>1</v>
      </c>
      <c r="R62" s="359" t="b">
        <v>1</v>
      </c>
      <c r="S62" s="359" t="b">
        <v>0</v>
      </c>
      <c r="T62" s="359">
        <v>100</v>
      </c>
      <c r="U62" s="359">
        <v>7</v>
      </c>
      <c r="V62" s="359">
        <v>0</v>
      </c>
      <c r="W62" s="361">
        <v>0.25</v>
      </c>
      <c r="X62" s="361">
        <v>0.25</v>
      </c>
      <c r="Y62" s="361">
        <v>0</v>
      </c>
      <c r="Z62" s="362">
        <v>0</v>
      </c>
      <c r="AA62" s="367" t="s">
        <v>513</v>
      </c>
      <c r="AB62" s="368" t="s">
        <v>689</v>
      </c>
      <c r="AC62" s="368" t="s">
        <v>715</v>
      </c>
      <c r="AD62" s="364"/>
      <c r="AE62" s="369"/>
    </row>
    <row r="63" spans="1:31" s="27" customFormat="1">
      <c r="A63" s="341" t="s">
        <v>4</v>
      </c>
      <c r="B63" s="342" t="s">
        <v>1020</v>
      </c>
      <c r="C63" s="343" t="s">
        <v>774</v>
      </c>
      <c r="D63" s="344">
        <v>60</v>
      </c>
      <c r="E63" s="345">
        <v>2</v>
      </c>
      <c r="F63" s="345">
        <v>0</v>
      </c>
      <c r="G63" s="345">
        <v>20</v>
      </c>
      <c r="H63" s="345">
        <v>0</v>
      </c>
      <c r="I63" s="345">
        <v>75</v>
      </c>
      <c r="J63" s="346">
        <v>0.22499999999999998</v>
      </c>
      <c r="K63" s="345">
        <v>0</v>
      </c>
      <c r="L63" s="347" t="b">
        <v>1</v>
      </c>
      <c r="M63" s="348">
        <v>5</v>
      </c>
      <c r="N63" s="348">
        <v>5</v>
      </c>
      <c r="O63" s="347">
        <v>0</v>
      </c>
      <c r="P63" s="348">
        <f>entityDefinitions[[#This Row],['[edibleFromTier']]]</f>
        <v>0</v>
      </c>
      <c r="Q63" s="347" t="b">
        <v>1</v>
      </c>
      <c r="R63" s="347" t="b">
        <v>0</v>
      </c>
      <c r="S63" s="347" t="b">
        <v>0</v>
      </c>
      <c r="T63" s="347">
        <v>1</v>
      </c>
      <c r="U63" s="347">
        <v>6</v>
      </c>
      <c r="V63" s="347">
        <v>0</v>
      </c>
      <c r="W63" s="349">
        <v>0.25</v>
      </c>
      <c r="X63" s="349">
        <v>0.25</v>
      </c>
      <c r="Y63" s="349">
        <v>0.8</v>
      </c>
      <c r="Z63" s="350">
        <v>0</v>
      </c>
      <c r="AA63" s="366" t="s">
        <v>1193</v>
      </c>
      <c r="AB63" s="352" t="s">
        <v>1270</v>
      </c>
      <c r="AC63" s="352" t="s">
        <v>1280</v>
      </c>
      <c r="AD63" s="352" t="s">
        <v>1289</v>
      </c>
      <c r="AE63" s="372" t="s">
        <v>1297</v>
      </c>
    </row>
    <row r="64" spans="1:31" s="27" customFormat="1">
      <c r="A64" s="353" t="s">
        <v>4</v>
      </c>
      <c r="B64" s="354" t="s">
        <v>1011</v>
      </c>
      <c r="C64" s="355" t="s">
        <v>356</v>
      </c>
      <c r="D64" s="356">
        <v>120</v>
      </c>
      <c r="E64" s="357">
        <v>9</v>
      </c>
      <c r="F64" s="357">
        <v>0</v>
      </c>
      <c r="G64" s="357">
        <v>10</v>
      </c>
      <c r="H64" s="357">
        <v>0</v>
      </c>
      <c r="I64" s="357">
        <v>70</v>
      </c>
      <c r="J64" s="358">
        <v>0.15</v>
      </c>
      <c r="K64" s="357">
        <v>0</v>
      </c>
      <c r="L64" s="359" t="b">
        <v>1</v>
      </c>
      <c r="M64" s="360">
        <v>5</v>
      </c>
      <c r="N64" s="360">
        <v>5</v>
      </c>
      <c r="O64" s="359">
        <v>2</v>
      </c>
      <c r="P64" s="360">
        <v>2</v>
      </c>
      <c r="Q64" s="347" t="b">
        <v>1</v>
      </c>
      <c r="R64" s="359" t="b">
        <v>0</v>
      </c>
      <c r="S64" s="359" t="b">
        <v>0</v>
      </c>
      <c r="T64" s="359">
        <v>1</v>
      </c>
      <c r="U64" s="359">
        <v>4</v>
      </c>
      <c r="V64" s="359">
        <v>0</v>
      </c>
      <c r="W64" s="361">
        <v>0.25</v>
      </c>
      <c r="X64" s="361">
        <v>0.25</v>
      </c>
      <c r="Y64" s="361">
        <v>0</v>
      </c>
      <c r="Z64" s="362">
        <v>0</v>
      </c>
      <c r="AA64" s="363" t="s">
        <v>1264</v>
      </c>
      <c r="AB64" s="364" t="s">
        <v>687</v>
      </c>
      <c r="AC64" s="364" t="s">
        <v>714</v>
      </c>
      <c r="AD64" s="364" t="s">
        <v>726</v>
      </c>
      <c r="AE64" s="387" t="s">
        <v>737</v>
      </c>
    </row>
    <row r="65" spans="1:31" s="27" customFormat="1">
      <c r="A65" s="341" t="s">
        <v>4</v>
      </c>
      <c r="B65" s="342" t="s">
        <v>1034</v>
      </c>
      <c r="C65" s="343" t="s">
        <v>357</v>
      </c>
      <c r="D65" s="344">
        <v>60</v>
      </c>
      <c r="E65" s="345">
        <v>2</v>
      </c>
      <c r="F65" s="345">
        <v>0</v>
      </c>
      <c r="G65" s="345">
        <v>20</v>
      </c>
      <c r="H65" s="345">
        <v>0</v>
      </c>
      <c r="I65" s="345">
        <v>75</v>
      </c>
      <c r="J65" s="346">
        <v>0.22499999999999998</v>
      </c>
      <c r="K65" s="345">
        <v>0</v>
      </c>
      <c r="L65" s="347" t="b">
        <v>1</v>
      </c>
      <c r="M65" s="348">
        <v>5</v>
      </c>
      <c r="N65" s="348">
        <v>0</v>
      </c>
      <c r="O65" s="347">
        <v>1</v>
      </c>
      <c r="P65" s="348">
        <v>0</v>
      </c>
      <c r="Q65" s="347" t="b">
        <v>1</v>
      </c>
      <c r="R65" s="347" t="b">
        <v>1</v>
      </c>
      <c r="S65" s="347" t="b">
        <v>0</v>
      </c>
      <c r="T65" s="347">
        <v>75</v>
      </c>
      <c r="U65" s="347">
        <v>7</v>
      </c>
      <c r="V65" s="347">
        <v>0</v>
      </c>
      <c r="W65" s="349">
        <v>0.25</v>
      </c>
      <c r="X65" s="349">
        <v>0.25</v>
      </c>
      <c r="Y65" s="349">
        <v>0.7</v>
      </c>
      <c r="Z65" s="350">
        <v>0</v>
      </c>
      <c r="AA65" s="366" t="s">
        <v>1196</v>
      </c>
      <c r="AB65" s="352" t="s">
        <v>1273</v>
      </c>
      <c r="AC65" s="352" t="s">
        <v>1283</v>
      </c>
      <c r="AD65" s="352" t="s">
        <v>1291</v>
      </c>
      <c r="AE65" s="352" t="s">
        <v>1299</v>
      </c>
    </row>
    <row r="66" spans="1:31" s="27" customFormat="1">
      <c r="A66" s="353" t="s">
        <v>4</v>
      </c>
      <c r="B66" s="354" t="s">
        <v>1012</v>
      </c>
      <c r="C66" s="355" t="s">
        <v>358</v>
      </c>
      <c r="D66" s="356">
        <v>810</v>
      </c>
      <c r="E66" s="357">
        <v>121</v>
      </c>
      <c r="F66" s="357">
        <v>0</v>
      </c>
      <c r="G66" s="357">
        <v>0</v>
      </c>
      <c r="H66" s="357">
        <v>0</v>
      </c>
      <c r="I66" s="357">
        <v>263</v>
      </c>
      <c r="J66" s="358">
        <v>0.22499999999999998</v>
      </c>
      <c r="K66" s="357">
        <v>0</v>
      </c>
      <c r="L66" s="359" t="b">
        <v>0</v>
      </c>
      <c r="M66" s="360">
        <v>5</v>
      </c>
      <c r="N66" s="360">
        <v>5</v>
      </c>
      <c r="O66" s="359">
        <v>5</v>
      </c>
      <c r="P66" s="360">
        <f>entityDefinitions[[#This Row],['[edibleFromTier']]]</f>
        <v>5</v>
      </c>
      <c r="Q66" s="347" t="b">
        <v>1</v>
      </c>
      <c r="R66" s="359" t="b">
        <v>0</v>
      </c>
      <c r="S66" s="359" t="b">
        <v>0</v>
      </c>
      <c r="T66" s="359">
        <v>1</v>
      </c>
      <c r="U66" s="359">
        <v>1</v>
      </c>
      <c r="V66" s="359">
        <v>0</v>
      </c>
      <c r="W66" s="361">
        <v>0.25</v>
      </c>
      <c r="X66" s="361">
        <v>0.25</v>
      </c>
      <c r="Y66" s="361">
        <v>1</v>
      </c>
      <c r="Z66" s="362">
        <v>0.25</v>
      </c>
      <c r="AA66" s="367" t="s">
        <v>570</v>
      </c>
      <c r="AB66" s="368" t="s">
        <v>724</v>
      </c>
      <c r="AC66" s="368" t="s">
        <v>765</v>
      </c>
      <c r="AD66" s="368" t="s">
        <v>742</v>
      </c>
      <c r="AE66" s="368" t="s">
        <v>741</v>
      </c>
    </row>
    <row r="67" spans="1:31">
      <c r="A67" s="353" t="s">
        <v>4</v>
      </c>
      <c r="B67" s="354" t="s">
        <v>1014</v>
      </c>
      <c r="C67" s="355" t="s">
        <v>358</v>
      </c>
      <c r="D67" s="356">
        <v>540</v>
      </c>
      <c r="E67" s="357">
        <v>121</v>
      </c>
      <c r="F67" s="357">
        <v>0</v>
      </c>
      <c r="G67" s="357">
        <v>0</v>
      </c>
      <c r="H67" s="357">
        <v>0</v>
      </c>
      <c r="I67" s="357">
        <v>175</v>
      </c>
      <c r="J67" s="358">
        <v>0.15</v>
      </c>
      <c r="K67" s="357">
        <v>0</v>
      </c>
      <c r="L67" s="359" t="b">
        <v>0</v>
      </c>
      <c r="M67" s="360">
        <v>5</v>
      </c>
      <c r="N67" s="360">
        <v>5</v>
      </c>
      <c r="O67" s="359">
        <v>5</v>
      </c>
      <c r="P67" s="360">
        <v>5</v>
      </c>
      <c r="Q67" s="347" t="b">
        <v>1</v>
      </c>
      <c r="R67" s="359" t="b">
        <v>0</v>
      </c>
      <c r="S67" s="359" t="b">
        <v>0</v>
      </c>
      <c r="T67" s="359">
        <v>1</v>
      </c>
      <c r="U67" s="359">
        <v>1</v>
      </c>
      <c r="V67" s="359">
        <v>0</v>
      </c>
      <c r="W67" s="361">
        <v>0.25</v>
      </c>
      <c r="X67" s="361">
        <v>0.25</v>
      </c>
      <c r="Y67" s="361">
        <v>1</v>
      </c>
      <c r="Z67" s="362">
        <v>0.25</v>
      </c>
      <c r="AA67" s="363" t="s">
        <v>1207</v>
      </c>
      <c r="AB67" s="368" t="s">
        <v>724</v>
      </c>
      <c r="AC67" s="368" t="s">
        <v>765</v>
      </c>
      <c r="AD67" s="368" t="s">
        <v>742</v>
      </c>
      <c r="AE67" s="368" t="s">
        <v>741</v>
      </c>
    </row>
    <row r="68" spans="1:31">
      <c r="A68" s="353" t="s">
        <v>4</v>
      </c>
      <c r="B68" s="354" t="s">
        <v>1013</v>
      </c>
      <c r="C68" s="355" t="s">
        <v>358</v>
      </c>
      <c r="D68" s="356">
        <v>360</v>
      </c>
      <c r="E68" s="357">
        <v>49</v>
      </c>
      <c r="F68" s="357">
        <v>0</v>
      </c>
      <c r="G68" s="357">
        <v>2</v>
      </c>
      <c r="H68" s="357">
        <v>0</v>
      </c>
      <c r="I68" s="357">
        <v>130</v>
      </c>
      <c r="J68" s="358">
        <v>0.15</v>
      </c>
      <c r="K68" s="357">
        <v>0</v>
      </c>
      <c r="L68" s="359" t="b">
        <v>1</v>
      </c>
      <c r="M68" s="360">
        <v>5</v>
      </c>
      <c r="N68" s="360">
        <v>5</v>
      </c>
      <c r="O68" s="359">
        <v>4</v>
      </c>
      <c r="P68" s="360">
        <v>4</v>
      </c>
      <c r="Q68" s="347" t="b">
        <v>1</v>
      </c>
      <c r="R68" s="359" t="b">
        <v>0</v>
      </c>
      <c r="S68" s="359" t="b">
        <v>0</v>
      </c>
      <c r="T68" s="359">
        <v>1</v>
      </c>
      <c r="U68" s="359">
        <v>1</v>
      </c>
      <c r="V68" s="359">
        <v>0</v>
      </c>
      <c r="W68" s="361">
        <v>0.25</v>
      </c>
      <c r="X68" s="361">
        <v>0.25</v>
      </c>
      <c r="Y68" s="361">
        <v>1</v>
      </c>
      <c r="Z68" s="362">
        <v>0</v>
      </c>
      <c r="AA68" s="367" t="s">
        <v>569</v>
      </c>
      <c r="AB68" s="368" t="s">
        <v>724</v>
      </c>
      <c r="AC68" s="368" t="s">
        <v>764</v>
      </c>
      <c r="AD68" s="368" t="s">
        <v>727</v>
      </c>
      <c r="AE68" s="368" t="s">
        <v>740</v>
      </c>
    </row>
    <row r="69" spans="1:31" s="520" customFormat="1">
      <c r="A69" s="353" t="s">
        <v>4</v>
      </c>
      <c r="B69" s="374" t="s">
        <v>1015</v>
      </c>
      <c r="C69" s="375" t="s">
        <v>356</v>
      </c>
      <c r="D69" s="376">
        <v>60</v>
      </c>
      <c r="E69" s="287">
        <v>4</v>
      </c>
      <c r="F69" s="287">
        <v>0</v>
      </c>
      <c r="G69" s="287">
        <v>10</v>
      </c>
      <c r="H69" s="287">
        <v>0</v>
      </c>
      <c r="I69" s="287">
        <v>55</v>
      </c>
      <c r="J69" s="377">
        <v>0.15</v>
      </c>
      <c r="K69" s="287">
        <v>0</v>
      </c>
      <c r="L69" s="378" t="b">
        <v>1</v>
      </c>
      <c r="M69" s="360">
        <v>5</v>
      </c>
      <c r="N69" s="360">
        <v>5</v>
      </c>
      <c r="O69" s="378">
        <v>1</v>
      </c>
      <c r="P69" s="360">
        <v>1</v>
      </c>
      <c r="Q69" s="517" t="b">
        <v>1</v>
      </c>
      <c r="R69" s="378" t="b">
        <v>0</v>
      </c>
      <c r="S69" s="378" t="b">
        <v>0</v>
      </c>
      <c r="T69" s="378">
        <v>1</v>
      </c>
      <c r="U69" s="378">
        <v>4</v>
      </c>
      <c r="V69" s="378">
        <v>0</v>
      </c>
      <c r="W69" s="518">
        <v>0.25</v>
      </c>
      <c r="X69" s="518">
        <v>0.25</v>
      </c>
      <c r="Y69" s="518">
        <v>0</v>
      </c>
      <c r="Z69" s="380">
        <v>0</v>
      </c>
      <c r="AA69" s="363" t="s">
        <v>1192</v>
      </c>
      <c r="AB69" s="368" t="s">
        <v>696</v>
      </c>
      <c r="AC69" s="368" t="s">
        <v>716</v>
      </c>
      <c r="AD69" s="368"/>
      <c r="AE69" s="519"/>
    </row>
    <row r="70" spans="1:31" s="520" customFormat="1">
      <c r="A70" s="353" t="s">
        <v>4</v>
      </c>
      <c r="B70" s="374" t="s">
        <v>1016</v>
      </c>
      <c r="C70" s="375" t="s">
        <v>356</v>
      </c>
      <c r="D70" s="376">
        <v>20</v>
      </c>
      <c r="E70" s="287">
        <v>2</v>
      </c>
      <c r="F70" s="287">
        <v>0</v>
      </c>
      <c r="G70" s="287">
        <v>6</v>
      </c>
      <c r="H70" s="287">
        <v>0</v>
      </c>
      <c r="I70" s="287">
        <v>25</v>
      </c>
      <c r="J70" s="377">
        <v>7.4999999999999997E-2</v>
      </c>
      <c r="K70" s="287">
        <v>0</v>
      </c>
      <c r="L70" s="378" t="b">
        <v>1</v>
      </c>
      <c r="M70" s="360">
        <v>5</v>
      </c>
      <c r="N70" s="360">
        <v>5</v>
      </c>
      <c r="O70" s="378">
        <v>0</v>
      </c>
      <c r="P70" s="360">
        <f>entityDefinitions[[#This Row],['[edibleFromTier']]]</f>
        <v>0</v>
      </c>
      <c r="Q70" s="517" t="b">
        <v>1</v>
      </c>
      <c r="R70" s="378" t="b">
        <v>0</v>
      </c>
      <c r="S70" s="378" t="b">
        <v>0</v>
      </c>
      <c r="T70" s="378">
        <v>1</v>
      </c>
      <c r="U70" s="378">
        <v>3</v>
      </c>
      <c r="V70" s="378">
        <v>0</v>
      </c>
      <c r="W70" s="518">
        <v>0.25</v>
      </c>
      <c r="X70" s="518">
        <v>0.25</v>
      </c>
      <c r="Y70" s="518">
        <v>0</v>
      </c>
      <c r="Z70" s="380">
        <v>0</v>
      </c>
      <c r="AA70" s="363" t="s">
        <v>565</v>
      </c>
      <c r="AB70" s="368" t="s">
        <v>696</v>
      </c>
      <c r="AC70" s="368" t="s">
        <v>716</v>
      </c>
      <c r="AD70" s="368"/>
      <c r="AE70" s="519"/>
    </row>
    <row r="71" spans="1:31">
      <c r="A71" s="353" t="s">
        <v>4</v>
      </c>
      <c r="B71" s="354" t="s">
        <v>1308</v>
      </c>
      <c r="C71" s="355" t="s">
        <v>356</v>
      </c>
      <c r="D71" s="356">
        <v>40</v>
      </c>
      <c r="E71" s="357">
        <v>2</v>
      </c>
      <c r="F71" s="357">
        <v>0</v>
      </c>
      <c r="G71" s="357">
        <v>6</v>
      </c>
      <c r="H71" s="357">
        <v>0</v>
      </c>
      <c r="I71" s="357">
        <v>50</v>
      </c>
      <c r="J71" s="358">
        <v>0.15</v>
      </c>
      <c r="K71" s="357">
        <v>0</v>
      </c>
      <c r="L71" s="359" t="b">
        <v>1</v>
      </c>
      <c r="M71" s="360">
        <v>5</v>
      </c>
      <c r="N71" s="360">
        <v>5</v>
      </c>
      <c r="O71" s="383">
        <v>0</v>
      </c>
      <c r="P71" s="348">
        <f>entityDefinitions[[#This Row],['[edibleFromTier']]]</f>
        <v>0</v>
      </c>
      <c r="Q71" s="347" t="b">
        <v>1</v>
      </c>
      <c r="R71" s="359" t="b">
        <v>0</v>
      </c>
      <c r="S71" s="359" t="b">
        <v>0</v>
      </c>
      <c r="T71" s="359">
        <v>1</v>
      </c>
      <c r="U71" s="359">
        <v>7</v>
      </c>
      <c r="V71" s="359">
        <v>0</v>
      </c>
      <c r="W71" s="388">
        <v>0.05</v>
      </c>
      <c r="X71" s="361">
        <v>0.05</v>
      </c>
      <c r="Y71" s="361">
        <v>0</v>
      </c>
      <c r="Z71" s="362">
        <v>0</v>
      </c>
      <c r="AA71" s="381" t="s">
        <v>593</v>
      </c>
      <c r="AB71" s="364" t="s">
        <v>682</v>
      </c>
      <c r="AC71" s="370" t="s">
        <v>755</v>
      </c>
      <c r="AD71" s="370"/>
      <c r="AE71" s="373"/>
    </row>
    <row r="72" spans="1:31" s="27" customFormat="1">
      <c r="A72" s="353" t="s">
        <v>4</v>
      </c>
      <c r="B72" s="354" t="s">
        <v>1049</v>
      </c>
      <c r="C72" s="355" t="s">
        <v>356</v>
      </c>
      <c r="D72" s="356">
        <v>30</v>
      </c>
      <c r="E72" s="357">
        <v>4</v>
      </c>
      <c r="F72" s="357">
        <v>0</v>
      </c>
      <c r="G72" s="357">
        <v>5</v>
      </c>
      <c r="H72" s="357">
        <v>0</v>
      </c>
      <c r="I72" s="357">
        <v>28</v>
      </c>
      <c r="J72" s="358">
        <v>7.4999999999999997E-2</v>
      </c>
      <c r="K72" s="357">
        <v>0</v>
      </c>
      <c r="L72" s="359" t="b">
        <v>1</v>
      </c>
      <c r="M72" s="360">
        <v>5</v>
      </c>
      <c r="N72" s="360">
        <v>5</v>
      </c>
      <c r="O72" s="359">
        <v>1</v>
      </c>
      <c r="P72" s="360">
        <v>1</v>
      </c>
      <c r="Q72" s="347" t="b">
        <v>1</v>
      </c>
      <c r="R72" s="359" t="b">
        <v>0</v>
      </c>
      <c r="S72" s="359" t="b">
        <v>0</v>
      </c>
      <c r="T72" s="359">
        <v>1</v>
      </c>
      <c r="U72" s="359">
        <v>1</v>
      </c>
      <c r="V72" s="359">
        <v>0</v>
      </c>
      <c r="W72" s="361">
        <v>0.05</v>
      </c>
      <c r="X72" s="361">
        <v>0.05</v>
      </c>
      <c r="Y72" s="361">
        <v>1</v>
      </c>
      <c r="Z72" s="362">
        <v>0</v>
      </c>
      <c r="AA72" s="367" t="s">
        <v>564</v>
      </c>
      <c r="AB72" s="368" t="s">
        <v>697</v>
      </c>
      <c r="AC72" s="368" t="s">
        <v>721</v>
      </c>
      <c r="AD72" s="368" t="s">
        <v>744</v>
      </c>
      <c r="AE72" s="368" t="s">
        <v>743</v>
      </c>
    </row>
    <row r="73" spans="1:31" s="27" customFormat="1">
      <c r="A73" s="353" t="s">
        <v>4</v>
      </c>
      <c r="B73" s="354" t="s">
        <v>1017</v>
      </c>
      <c r="C73" s="355" t="s">
        <v>356</v>
      </c>
      <c r="D73" s="356">
        <v>60</v>
      </c>
      <c r="E73" s="357">
        <v>9</v>
      </c>
      <c r="F73" s="357">
        <v>0</v>
      </c>
      <c r="G73" s="357">
        <v>8</v>
      </c>
      <c r="H73" s="357">
        <v>0</v>
      </c>
      <c r="I73" s="357">
        <v>35</v>
      </c>
      <c r="J73" s="358">
        <v>7.4999999999999997E-2</v>
      </c>
      <c r="K73" s="357">
        <v>0</v>
      </c>
      <c r="L73" s="359" t="b">
        <v>1</v>
      </c>
      <c r="M73" s="360">
        <v>5</v>
      </c>
      <c r="N73" s="360">
        <v>5</v>
      </c>
      <c r="O73" s="359">
        <v>2</v>
      </c>
      <c r="P73" s="360">
        <f>entityDefinitions[[#This Row],['[edibleFromTier']]]</f>
        <v>2</v>
      </c>
      <c r="Q73" s="347" t="b">
        <v>1</v>
      </c>
      <c r="R73" s="359" t="b">
        <v>0</v>
      </c>
      <c r="S73" s="359" t="b">
        <v>0</v>
      </c>
      <c r="T73" s="359">
        <v>1</v>
      </c>
      <c r="U73" s="359">
        <v>4</v>
      </c>
      <c r="V73" s="359">
        <v>0</v>
      </c>
      <c r="W73" s="361">
        <v>0.1</v>
      </c>
      <c r="X73" s="361">
        <v>0.1</v>
      </c>
      <c r="Y73" s="361">
        <v>0</v>
      </c>
      <c r="Z73" s="362">
        <v>0</v>
      </c>
      <c r="AA73" s="363" t="s">
        <v>1265</v>
      </c>
      <c r="AB73" s="364" t="s">
        <v>690</v>
      </c>
      <c r="AC73" s="364" t="s">
        <v>723</v>
      </c>
      <c r="AD73" s="364"/>
      <c r="AE73" s="365"/>
    </row>
    <row r="74" spans="1:31" s="27" customFormat="1">
      <c r="A74" s="353" t="s">
        <v>4</v>
      </c>
      <c r="B74" s="354" t="s">
        <v>1467</v>
      </c>
      <c r="C74" s="355" t="s">
        <v>356</v>
      </c>
      <c r="D74" s="356">
        <v>60</v>
      </c>
      <c r="E74" s="357">
        <v>9</v>
      </c>
      <c r="F74" s="357">
        <v>0</v>
      </c>
      <c r="G74" s="357">
        <v>20</v>
      </c>
      <c r="H74" s="357">
        <v>0</v>
      </c>
      <c r="I74" s="357">
        <v>35</v>
      </c>
      <c r="J74" s="358">
        <v>7.4999999999999997E-2</v>
      </c>
      <c r="K74" s="357">
        <v>0</v>
      </c>
      <c r="L74" s="359" t="b">
        <v>1</v>
      </c>
      <c r="M74" s="360">
        <v>5</v>
      </c>
      <c r="N74" s="360">
        <v>5</v>
      </c>
      <c r="O74" s="359">
        <v>2</v>
      </c>
      <c r="P74" s="360">
        <f>entityDefinitions[[#This Row],['[edibleFromTier']]]</f>
        <v>2</v>
      </c>
      <c r="Q74" s="347" t="b">
        <v>1</v>
      </c>
      <c r="R74" s="359" t="b">
        <v>0</v>
      </c>
      <c r="S74" s="359" t="b">
        <v>0</v>
      </c>
      <c r="T74" s="359">
        <v>1</v>
      </c>
      <c r="U74" s="359">
        <v>7</v>
      </c>
      <c r="V74" s="359">
        <v>0</v>
      </c>
      <c r="W74" s="361">
        <v>0.1</v>
      </c>
      <c r="X74" s="361">
        <v>0.1</v>
      </c>
      <c r="Y74" s="361">
        <v>0</v>
      </c>
      <c r="Z74" s="362">
        <v>0</v>
      </c>
      <c r="AA74" s="381" t="s">
        <v>1265</v>
      </c>
      <c r="AB74" s="364" t="s">
        <v>690</v>
      </c>
      <c r="AC74" s="364" t="s">
        <v>723</v>
      </c>
      <c r="AD74" s="364"/>
      <c r="AE74" s="365"/>
    </row>
    <row r="75" spans="1:31" s="27" customFormat="1">
      <c r="A75" s="353" t="s">
        <v>4</v>
      </c>
      <c r="B75" s="354" t="s">
        <v>1035</v>
      </c>
      <c r="C75" s="355" t="s">
        <v>356</v>
      </c>
      <c r="D75" s="356">
        <v>20</v>
      </c>
      <c r="E75" s="357">
        <v>2</v>
      </c>
      <c r="F75" s="357">
        <v>0</v>
      </c>
      <c r="G75" s="357">
        <v>2</v>
      </c>
      <c r="H75" s="357">
        <v>0</v>
      </c>
      <c r="I75" s="357">
        <v>25</v>
      </c>
      <c r="J75" s="358">
        <v>7.4999999999999997E-2</v>
      </c>
      <c r="K75" s="357">
        <v>0</v>
      </c>
      <c r="L75" s="359" t="b">
        <v>1</v>
      </c>
      <c r="M75" s="360">
        <v>5</v>
      </c>
      <c r="N75" s="360">
        <v>5</v>
      </c>
      <c r="O75" s="359">
        <v>0</v>
      </c>
      <c r="P75" s="360">
        <f>entityDefinitions[[#This Row],['[edibleFromTier']]]</f>
        <v>0</v>
      </c>
      <c r="Q75" s="347" t="b">
        <v>1</v>
      </c>
      <c r="R75" s="359" t="b">
        <v>0</v>
      </c>
      <c r="S75" s="359" t="b">
        <v>0</v>
      </c>
      <c r="T75" s="359">
        <v>1</v>
      </c>
      <c r="U75" s="359">
        <v>2</v>
      </c>
      <c r="V75" s="359">
        <v>0</v>
      </c>
      <c r="W75" s="361">
        <v>0.1</v>
      </c>
      <c r="X75" s="361">
        <v>0.1</v>
      </c>
      <c r="Y75" s="361">
        <v>0</v>
      </c>
      <c r="Z75" s="362">
        <v>0</v>
      </c>
      <c r="AA75" s="363" t="s">
        <v>1262</v>
      </c>
      <c r="AB75" s="368" t="s">
        <v>1276</v>
      </c>
      <c r="AC75" s="368" t="s">
        <v>1286</v>
      </c>
      <c r="AD75" s="364"/>
      <c r="AE75" s="365"/>
    </row>
    <row r="76" spans="1:31" s="27" customFormat="1">
      <c r="A76" s="341" t="s">
        <v>4</v>
      </c>
      <c r="B76" s="342" t="s">
        <v>1038</v>
      </c>
      <c r="C76" s="343" t="s">
        <v>357</v>
      </c>
      <c r="D76" s="344">
        <v>60</v>
      </c>
      <c r="E76" s="345">
        <v>2</v>
      </c>
      <c r="F76" s="345">
        <v>0</v>
      </c>
      <c r="G76" s="345">
        <v>15</v>
      </c>
      <c r="H76" s="345">
        <v>0</v>
      </c>
      <c r="I76" s="345">
        <v>75</v>
      </c>
      <c r="J76" s="346">
        <v>0.22499999999999998</v>
      </c>
      <c r="K76" s="345">
        <v>0</v>
      </c>
      <c r="L76" s="347" t="b">
        <v>1</v>
      </c>
      <c r="M76" s="348">
        <v>5</v>
      </c>
      <c r="N76" s="348">
        <v>0</v>
      </c>
      <c r="O76" s="347">
        <v>1</v>
      </c>
      <c r="P76" s="348">
        <v>0</v>
      </c>
      <c r="Q76" s="347" t="b">
        <v>1</v>
      </c>
      <c r="R76" s="347" t="b">
        <v>1</v>
      </c>
      <c r="S76" s="347" t="b">
        <v>0</v>
      </c>
      <c r="T76" s="347">
        <v>80</v>
      </c>
      <c r="U76" s="347">
        <v>7</v>
      </c>
      <c r="V76" s="347">
        <v>0</v>
      </c>
      <c r="W76" s="349">
        <v>0.25</v>
      </c>
      <c r="X76" s="349">
        <v>0.25</v>
      </c>
      <c r="Y76" s="349">
        <v>0</v>
      </c>
      <c r="Z76" s="350">
        <v>0</v>
      </c>
      <c r="AA76" s="351" t="s">
        <v>571</v>
      </c>
      <c r="AB76" s="352" t="s">
        <v>702</v>
      </c>
      <c r="AC76" s="352" t="s">
        <v>758</v>
      </c>
      <c r="AD76" s="370"/>
      <c r="AE76" s="373"/>
    </row>
    <row r="77" spans="1:31" s="27" customFormat="1">
      <c r="A77" s="353" t="s">
        <v>4</v>
      </c>
      <c r="B77" s="354" t="s">
        <v>1050</v>
      </c>
      <c r="C77" s="355" t="s">
        <v>356</v>
      </c>
      <c r="D77" s="356">
        <v>90</v>
      </c>
      <c r="E77" s="357">
        <v>4</v>
      </c>
      <c r="F77" s="357">
        <v>0</v>
      </c>
      <c r="G77" s="357">
        <v>30</v>
      </c>
      <c r="H77" s="357">
        <v>0</v>
      </c>
      <c r="I77" s="357">
        <v>83</v>
      </c>
      <c r="J77" s="358">
        <v>0.22499999999999998</v>
      </c>
      <c r="K77" s="357">
        <v>0</v>
      </c>
      <c r="L77" s="359" t="b">
        <v>1</v>
      </c>
      <c r="M77" s="360">
        <v>5</v>
      </c>
      <c r="N77" s="360">
        <v>5</v>
      </c>
      <c r="O77" s="359">
        <v>1</v>
      </c>
      <c r="P77" s="360">
        <v>1</v>
      </c>
      <c r="Q77" s="347" t="b">
        <v>1</v>
      </c>
      <c r="R77" s="359" t="b">
        <v>0</v>
      </c>
      <c r="S77" s="359" t="b">
        <v>0</v>
      </c>
      <c r="T77" s="359">
        <v>1</v>
      </c>
      <c r="U77" s="359">
        <v>1</v>
      </c>
      <c r="V77" s="359">
        <v>0</v>
      </c>
      <c r="W77" s="361">
        <v>0.05</v>
      </c>
      <c r="X77" s="361">
        <v>0.05</v>
      </c>
      <c r="Y77" s="361">
        <v>1</v>
      </c>
      <c r="Z77" s="362">
        <v>0</v>
      </c>
      <c r="AA77" s="363" t="s">
        <v>1266</v>
      </c>
      <c r="AB77" s="364" t="s">
        <v>697</v>
      </c>
      <c r="AC77" s="364" t="s">
        <v>721</v>
      </c>
      <c r="AD77" s="364" t="s">
        <v>744</v>
      </c>
      <c r="AE77" s="364" t="s">
        <v>743</v>
      </c>
    </row>
    <row r="78" spans="1:31" s="27" customFormat="1">
      <c r="A78" s="353" t="s">
        <v>4</v>
      </c>
      <c r="B78" s="354" t="s">
        <v>1036</v>
      </c>
      <c r="C78" s="355" t="s">
        <v>356</v>
      </c>
      <c r="D78" s="356">
        <v>60</v>
      </c>
      <c r="E78" s="357">
        <v>2</v>
      </c>
      <c r="F78" s="357">
        <v>0</v>
      </c>
      <c r="G78" s="357">
        <v>7</v>
      </c>
      <c r="H78" s="357">
        <v>0</v>
      </c>
      <c r="I78" s="357">
        <v>75</v>
      </c>
      <c r="J78" s="358">
        <v>0.22499999999999998</v>
      </c>
      <c r="K78" s="357">
        <v>0</v>
      </c>
      <c r="L78" s="359" t="b">
        <v>1</v>
      </c>
      <c r="M78" s="360">
        <v>5</v>
      </c>
      <c r="N78" s="360">
        <v>0</v>
      </c>
      <c r="O78" s="359">
        <v>1</v>
      </c>
      <c r="P78" s="360">
        <v>0</v>
      </c>
      <c r="Q78" s="347" t="b">
        <v>1</v>
      </c>
      <c r="R78" s="359" t="b">
        <v>1</v>
      </c>
      <c r="S78" s="359" t="b">
        <v>0</v>
      </c>
      <c r="T78" s="359">
        <v>20</v>
      </c>
      <c r="U78" s="359">
        <v>5</v>
      </c>
      <c r="V78" s="359">
        <v>0</v>
      </c>
      <c r="W78" s="361">
        <v>0.1</v>
      </c>
      <c r="X78" s="361">
        <v>0.1</v>
      </c>
      <c r="Y78" s="361">
        <v>0</v>
      </c>
      <c r="Z78" s="362">
        <v>0</v>
      </c>
      <c r="AA78" s="367" t="s">
        <v>515</v>
      </c>
      <c r="AB78" s="368" t="s">
        <v>690</v>
      </c>
      <c r="AC78" s="368" t="s">
        <v>723</v>
      </c>
      <c r="AD78" s="364"/>
      <c r="AE78" s="365"/>
    </row>
    <row r="79" spans="1:31">
      <c r="A79" s="341" t="s">
        <v>4</v>
      </c>
      <c r="B79" s="342" t="s">
        <v>1037</v>
      </c>
      <c r="C79" s="343" t="s">
        <v>357</v>
      </c>
      <c r="D79" s="344">
        <v>180</v>
      </c>
      <c r="E79" s="345">
        <v>9</v>
      </c>
      <c r="F79" s="345">
        <v>0</v>
      </c>
      <c r="G79" s="345">
        <v>30</v>
      </c>
      <c r="H79" s="345">
        <v>0</v>
      </c>
      <c r="I79" s="345">
        <v>105</v>
      </c>
      <c r="J79" s="346">
        <v>0.22499999999999998</v>
      </c>
      <c r="K79" s="345">
        <v>0</v>
      </c>
      <c r="L79" s="347" t="b">
        <v>1</v>
      </c>
      <c r="M79" s="348">
        <v>5</v>
      </c>
      <c r="N79" s="348">
        <v>2</v>
      </c>
      <c r="O79" s="347">
        <v>3</v>
      </c>
      <c r="P79" s="348">
        <v>2</v>
      </c>
      <c r="Q79" s="347" t="b">
        <v>1</v>
      </c>
      <c r="R79" s="347" t="b">
        <v>1</v>
      </c>
      <c r="S79" s="347" t="b">
        <v>0</v>
      </c>
      <c r="T79" s="347">
        <v>85</v>
      </c>
      <c r="U79" s="347">
        <v>9</v>
      </c>
      <c r="V79" s="347">
        <v>0</v>
      </c>
      <c r="W79" s="349">
        <v>0.25</v>
      </c>
      <c r="X79" s="349">
        <v>0.25</v>
      </c>
      <c r="Y79" s="349">
        <v>0.75</v>
      </c>
      <c r="Z79" s="350">
        <v>0</v>
      </c>
      <c r="AA79" s="366" t="s">
        <v>1208</v>
      </c>
      <c r="AB79" s="352" t="s">
        <v>1274</v>
      </c>
      <c r="AC79" s="352" t="s">
        <v>1284</v>
      </c>
      <c r="AD79" s="370"/>
      <c r="AE79" s="370"/>
    </row>
    <row r="80" spans="1:31">
      <c r="A80" s="341" t="s">
        <v>4</v>
      </c>
      <c r="B80" s="342" t="s">
        <v>1039</v>
      </c>
      <c r="C80" s="343" t="s">
        <v>357</v>
      </c>
      <c r="D80" s="344">
        <v>60</v>
      </c>
      <c r="E80" s="345">
        <v>4</v>
      </c>
      <c r="F80" s="345">
        <v>0</v>
      </c>
      <c r="G80" s="345">
        <v>50</v>
      </c>
      <c r="H80" s="345">
        <v>0</v>
      </c>
      <c r="I80" s="345">
        <v>55</v>
      </c>
      <c r="J80" s="346">
        <v>0.15</v>
      </c>
      <c r="K80" s="345">
        <v>0</v>
      </c>
      <c r="L80" s="347" t="b">
        <v>1</v>
      </c>
      <c r="M80" s="348">
        <v>5</v>
      </c>
      <c r="N80" s="348">
        <v>2</v>
      </c>
      <c r="O80" s="347">
        <v>3</v>
      </c>
      <c r="P80" s="348">
        <v>1</v>
      </c>
      <c r="Q80" s="347" t="b">
        <v>1</v>
      </c>
      <c r="R80" s="347" t="b">
        <v>1</v>
      </c>
      <c r="S80" s="347" t="b">
        <v>0</v>
      </c>
      <c r="T80" s="347">
        <v>85</v>
      </c>
      <c r="U80" s="347">
        <v>9</v>
      </c>
      <c r="V80" s="347">
        <v>0</v>
      </c>
      <c r="W80" s="349">
        <v>0.25</v>
      </c>
      <c r="X80" s="349">
        <v>0.25</v>
      </c>
      <c r="Y80" s="349">
        <v>0.75</v>
      </c>
      <c r="Z80" s="350">
        <v>0</v>
      </c>
      <c r="AA80" s="351" t="s">
        <v>572</v>
      </c>
      <c r="AB80" s="352" t="s">
        <v>701</v>
      </c>
      <c r="AC80" s="352" t="s">
        <v>759</v>
      </c>
      <c r="AD80" s="352" t="s">
        <v>745</v>
      </c>
      <c r="AE80" s="352" t="s">
        <v>746</v>
      </c>
    </row>
    <row r="81" spans="1:31">
      <c r="A81" s="341" t="s">
        <v>4</v>
      </c>
      <c r="B81" s="342" t="s">
        <v>1468</v>
      </c>
      <c r="C81" s="343" t="s">
        <v>357</v>
      </c>
      <c r="D81" s="344">
        <v>60</v>
      </c>
      <c r="E81" s="345">
        <v>4</v>
      </c>
      <c r="F81" s="345">
        <v>0</v>
      </c>
      <c r="G81" s="345">
        <v>50</v>
      </c>
      <c r="H81" s="345">
        <v>0</v>
      </c>
      <c r="I81" s="345">
        <v>55</v>
      </c>
      <c r="J81" s="346">
        <v>0.15</v>
      </c>
      <c r="K81" s="345">
        <v>0</v>
      </c>
      <c r="L81" s="347" t="b">
        <v>1</v>
      </c>
      <c r="M81" s="348">
        <v>5</v>
      </c>
      <c r="N81" s="348">
        <v>1</v>
      </c>
      <c r="O81" s="347">
        <v>2</v>
      </c>
      <c r="P81" s="348">
        <v>1</v>
      </c>
      <c r="Q81" s="347" t="b">
        <v>1</v>
      </c>
      <c r="R81" s="347" t="b">
        <v>1</v>
      </c>
      <c r="S81" s="347" t="b">
        <v>0</v>
      </c>
      <c r="T81" s="347">
        <v>85</v>
      </c>
      <c r="U81" s="347">
        <v>9</v>
      </c>
      <c r="V81" s="347">
        <v>0</v>
      </c>
      <c r="W81" s="349">
        <v>0.25</v>
      </c>
      <c r="X81" s="349">
        <v>0.25</v>
      </c>
      <c r="Y81" s="349">
        <v>0.75</v>
      </c>
      <c r="Z81" s="350">
        <v>0</v>
      </c>
      <c r="AA81" s="477" t="s">
        <v>572</v>
      </c>
      <c r="AB81" s="370" t="s">
        <v>701</v>
      </c>
      <c r="AC81" s="370" t="s">
        <v>759</v>
      </c>
      <c r="AD81" s="370" t="s">
        <v>745</v>
      </c>
      <c r="AE81" s="370" t="s">
        <v>746</v>
      </c>
    </row>
    <row r="82" spans="1:31">
      <c r="A82" s="341" t="s">
        <v>4</v>
      </c>
      <c r="B82" s="342" t="s">
        <v>1022</v>
      </c>
      <c r="C82" s="343" t="s">
        <v>774</v>
      </c>
      <c r="D82" s="344">
        <v>60</v>
      </c>
      <c r="E82" s="345">
        <v>2</v>
      </c>
      <c r="F82" s="345">
        <v>0</v>
      </c>
      <c r="G82" s="345">
        <v>10</v>
      </c>
      <c r="H82" s="345">
        <v>0</v>
      </c>
      <c r="I82" s="345">
        <v>75</v>
      </c>
      <c r="J82" s="346">
        <v>0.22499999999999998</v>
      </c>
      <c r="K82" s="345">
        <v>0</v>
      </c>
      <c r="L82" s="347" t="b">
        <v>1</v>
      </c>
      <c r="M82" s="348">
        <v>0</v>
      </c>
      <c r="N82" s="348">
        <v>5</v>
      </c>
      <c r="O82" s="347">
        <v>1</v>
      </c>
      <c r="P82" s="348">
        <v>0</v>
      </c>
      <c r="Q82" s="347" t="b">
        <v>1</v>
      </c>
      <c r="R82" s="347" t="b">
        <v>0</v>
      </c>
      <c r="S82" s="347" t="b">
        <v>1</v>
      </c>
      <c r="T82" s="347">
        <v>50</v>
      </c>
      <c r="U82" s="347">
        <v>6</v>
      </c>
      <c r="V82" s="347">
        <v>0</v>
      </c>
      <c r="W82" s="349">
        <v>0.25</v>
      </c>
      <c r="X82" s="349">
        <v>0.25</v>
      </c>
      <c r="Y82" s="349">
        <v>0.8</v>
      </c>
      <c r="Z82" s="350">
        <v>0</v>
      </c>
      <c r="AA82" s="366" t="s">
        <v>1198</v>
      </c>
      <c r="AB82" s="352" t="s">
        <v>1268</v>
      </c>
      <c r="AC82" s="352" t="s">
        <v>1278</v>
      </c>
      <c r="AD82" s="352" t="s">
        <v>1287</v>
      </c>
      <c r="AE82" s="352" t="s">
        <v>1295</v>
      </c>
    </row>
    <row r="83" spans="1:31">
      <c r="A83" s="353" t="s">
        <v>4</v>
      </c>
      <c r="B83" s="354" t="s">
        <v>1040</v>
      </c>
      <c r="C83" s="355" t="s">
        <v>356</v>
      </c>
      <c r="D83" s="356">
        <v>120</v>
      </c>
      <c r="E83" s="357">
        <v>9</v>
      </c>
      <c r="F83" s="357">
        <v>0</v>
      </c>
      <c r="G83" s="357">
        <v>20</v>
      </c>
      <c r="H83" s="357">
        <v>0</v>
      </c>
      <c r="I83" s="357">
        <v>70</v>
      </c>
      <c r="J83" s="358">
        <v>0.15</v>
      </c>
      <c r="K83" s="357">
        <v>0</v>
      </c>
      <c r="L83" s="359" t="b">
        <v>1</v>
      </c>
      <c r="M83" s="360">
        <v>5</v>
      </c>
      <c r="N83" s="360">
        <v>5</v>
      </c>
      <c r="O83" s="359">
        <v>2</v>
      </c>
      <c r="P83" s="360">
        <f>entityDefinitions[[#This Row],['[edibleFromTier']]]</f>
        <v>2</v>
      </c>
      <c r="Q83" s="347" t="b">
        <v>1</v>
      </c>
      <c r="R83" s="359" t="b">
        <v>0</v>
      </c>
      <c r="S83" s="359" t="b">
        <v>0</v>
      </c>
      <c r="T83" s="359">
        <v>1</v>
      </c>
      <c r="U83" s="359">
        <v>4</v>
      </c>
      <c r="V83" s="359">
        <v>0</v>
      </c>
      <c r="W83" s="361">
        <v>0</v>
      </c>
      <c r="X83" s="361">
        <v>0</v>
      </c>
      <c r="Y83" s="361">
        <v>1</v>
      </c>
      <c r="Z83" s="362">
        <v>0</v>
      </c>
      <c r="AA83" s="367" t="s">
        <v>568</v>
      </c>
      <c r="AB83" s="368" t="s">
        <v>692</v>
      </c>
      <c r="AC83" s="368" t="s">
        <v>761</v>
      </c>
      <c r="AD83" s="368" t="s">
        <v>747</v>
      </c>
      <c r="AE83" s="368" t="s">
        <v>728</v>
      </c>
    </row>
    <row r="84" spans="1:31">
      <c r="A84" s="353" t="s">
        <v>4</v>
      </c>
      <c r="B84" s="354" t="s">
        <v>1041</v>
      </c>
      <c r="C84" s="355" t="s">
        <v>356</v>
      </c>
      <c r="D84" s="356">
        <v>120</v>
      </c>
      <c r="E84" s="357">
        <v>9</v>
      </c>
      <c r="F84" s="357">
        <v>0</v>
      </c>
      <c r="G84" s="357">
        <v>20</v>
      </c>
      <c r="H84" s="357">
        <v>0</v>
      </c>
      <c r="I84" s="357">
        <v>70</v>
      </c>
      <c r="J84" s="358">
        <v>0.15</v>
      </c>
      <c r="K84" s="357">
        <v>0</v>
      </c>
      <c r="L84" s="359" t="b">
        <v>1</v>
      </c>
      <c r="M84" s="360">
        <v>5</v>
      </c>
      <c r="N84" s="360">
        <v>5</v>
      </c>
      <c r="O84" s="359">
        <v>2</v>
      </c>
      <c r="P84" s="360">
        <f>entityDefinitions[[#This Row],['[edibleFromTier']]]</f>
        <v>2</v>
      </c>
      <c r="Q84" s="347" t="b">
        <v>1</v>
      </c>
      <c r="R84" s="359" t="b">
        <v>0</v>
      </c>
      <c r="S84" s="359" t="b">
        <v>0</v>
      </c>
      <c r="T84" s="359">
        <v>1</v>
      </c>
      <c r="U84" s="359">
        <v>4</v>
      </c>
      <c r="V84" s="359">
        <v>0</v>
      </c>
      <c r="W84" s="361">
        <v>0</v>
      </c>
      <c r="X84" s="361">
        <v>0</v>
      </c>
      <c r="Y84" s="361">
        <v>1</v>
      </c>
      <c r="Z84" s="362">
        <v>0</v>
      </c>
      <c r="AA84" s="367" t="s">
        <v>567</v>
      </c>
      <c r="AB84" s="368" t="s">
        <v>693</v>
      </c>
      <c r="AC84" s="368" t="s">
        <v>760</v>
      </c>
      <c r="AD84" s="368" t="s">
        <v>747</v>
      </c>
      <c r="AE84" s="382" t="s">
        <v>729</v>
      </c>
    </row>
    <row r="85" spans="1:31">
      <c r="A85" s="353" t="s">
        <v>4</v>
      </c>
      <c r="B85" s="354" t="s">
        <v>1042</v>
      </c>
      <c r="C85" s="355" t="s">
        <v>356</v>
      </c>
      <c r="D85" s="356">
        <v>20</v>
      </c>
      <c r="E85" s="357">
        <v>2</v>
      </c>
      <c r="F85" s="357">
        <v>0</v>
      </c>
      <c r="G85" s="357">
        <v>4</v>
      </c>
      <c r="H85" s="357">
        <v>0</v>
      </c>
      <c r="I85" s="357">
        <v>25</v>
      </c>
      <c r="J85" s="358">
        <v>7.4999999999999997E-2</v>
      </c>
      <c r="K85" s="357">
        <v>0</v>
      </c>
      <c r="L85" s="359" t="b">
        <v>1</v>
      </c>
      <c r="M85" s="360">
        <v>5</v>
      </c>
      <c r="N85" s="360">
        <v>5</v>
      </c>
      <c r="O85" s="359">
        <v>0</v>
      </c>
      <c r="P85" s="360">
        <f>entityDefinitions[[#This Row],['[edibleFromTier']]]</f>
        <v>0</v>
      </c>
      <c r="Q85" s="347" t="b">
        <v>1</v>
      </c>
      <c r="R85" s="359" t="b">
        <v>0</v>
      </c>
      <c r="S85" s="359" t="b">
        <v>0</v>
      </c>
      <c r="T85" s="359">
        <v>1</v>
      </c>
      <c r="U85" s="359">
        <v>3</v>
      </c>
      <c r="V85" s="359">
        <v>0</v>
      </c>
      <c r="W85" s="361">
        <v>0</v>
      </c>
      <c r="X85" s="361">
        <v>0</v>
      </c>
      <c r="Y85" s="361">
        <v>0</v>
      </c>
      <c r="Z85" s="362">
        <v>0</v>
      </c>
      <c r="AA85" s="367" t="s">
        <v>566</v>
      </c>
      <c r="AB85" s="368" t="s">
        <v>706</v>
      </c>
      <c r="AC85" s="368" t="s">
        <v>722</v>
      </c>
      <c r="AD85" s="364"/>
      <c r="AE85" s="369"/>
    </row>
    <row r="86" spans="1:31">
      <c r="A86" s="353" t="s">
        <v>4</v>
      </c>
      <c r="B86" s="354" t="s">
        <v>1018</v>
      </c>
      <c r="C86" s="355" t="s">
        <v>356</v>
      </c>
      <c r="D86" s="356">
        <v>20</v>
      </c>
      <c r="E86" s="357">
        <v>2</v>
      </c>
      <c r="F86" s="357">
        <v>0</v>
      </c>
      <c r="G86" s="357">
        <v>3</v>
      </c>
      <c r="H86" s="357">
        <v>0</v>
      </c>
      <c r="I86" s="357">
        <v>25</v>
      </c>
      <c r="J86" s="358">
        <v>7.4999999999999997E-2</v>
      </c>
      <c r="K86" s="357">
        <v>0</v>
      </c>
      <c r="L86" s="359" t="b">
        <v>1</v>
      </c>
      <c r="M86" s="360">
        <v>5</v>
      </c>
      <c r="N86" s="360">
        <v>5</v>
      </c>
      <c r="O86" s="359">
        <v>0</v>
      </c>
      <c r="P86" s="360">
        <f>entityDefinitions[[#This Row],['[edibleFromTier']]]</f>
        <v>0</v>
      </c>
      <c r="Q86" s="347" t="b">
        <v>1</v>
      </c>
      <c r="R86" s="359" t="b">
        <v>0</v>
      </c>
      <c r="S86" s="359" t="b">
        <v>0</v>
      </c>
      <c r="T86" s="359">
        <v>1</v>
      </c>
      <c r="U86" s="359">
        <v>1</v>
      </c>
      <c r="V86" s="359">
        <v>0</v>
      </c>
      <c r="W86" s="361">
        <v>0.05</v>
      </c>
      <c r="X86" s="361">
        <v>0.05</v>
      </c>
      <c r="Y86" s="361">
        <v>0</v>
      </c>
      <c r="Z86" s="362">
        <v>0</v>
      </c>
      <c r="AA86" s="367" t="s">
        <v>574</v>
      </c>
      <c r="AB86" s="368" t="s">
        <v>691</v>
      </c>
      <c r="AC86" s="368" t="s">
        <v>762</v>
      </c>
      <c r="AD86" s="364"/>
      <c r="AE86" s="369"/>
    </row>
    <row r="87" spans="1:31" s="27" customFormat="1">
      <c r="A87" s="353" t="s">
        <v>4</v>
      </c>
      <c r="B87" s="354" t="s">
        <v>1025</v>
      </c>
      <c r="C87" s="355" t="s">
        <v>788</v>
      </c>
      <c r="D87" s="356">
        <v>810</v>
      </c>
      <c r="E87" s="357">
        <v>4</v>
      </c>
      <c r="F87" s="357">
        <v>0</v>
      </c>
      <c r="G87" s="357">
        <v>150</v>
      </c>
      <c r="H87" s="357">
        <v>0</v>
      </c>
      <c r="I87" s="357">
        <v>83</v>
      </c>
      <c r="J87" s="358">
        <v>0.22499999999999998</v>
      </c>
      <c r="K87" s="357">
        <v>0</v>
      </c>
      <c r="L87" s="359" t="b">
        <v>1</v>
      </c>
      <c r="M87" s="360">
        <v>5</v>
      </c>
      <c r="N87" s="360">
        <v>5</v>
      </c>
      <c r="O87" s="359">
        <v>1</v>
      </c>
      <c r="P87" s="360">
        <v>2</v>
      </c>
      <c r="Q87" s="347" t="b">
        <v>1</v>
      </c>
      <c r="R87" s="359" t="b">
        <v>0</v>
      </c>
      <c r="S87" s="359" t="b">
        <v>0</v>
      </c>
      <c r="T87" s="359">
        <v>1</v>
      </c>
      <c r="U87" s="359">
        <v>0</v>
      </c>
      <c r="V87" s="359">
        <v>0</v>
      </c>
      <c r="W87" s="361">
        <v>0.1</v>
      </c>
      <c r="X87" s="361">
        <v>0.1</v>
      </c>
      <c r="Y87" s="361">
        <v>1</v>
      </c>
      <c r="Z87" s="362">
        <v>0</v>
      </c>
      <c r="AA87" s="363" t="s">
        <v>1195</v>
      </c>
      <c r="AB87" s="368" t="s">
        <v>1275</v>
      </c>
      <c r="AC87" s="368" t="s">
        <v>1285</v>
      </c>
      <c r="AD87" s="368" t="s">
        <v>1294</v>
      </c>
      <c r="AE87" s="382" t="s">
        <v>1300</v>
      </c>
    </row>
    <row r="88" spans="1:31">
      <c r="A88" s="341" t="s">
        <v>4</v>
      </c>
      <c r="B88" s="342" t="s">
        <v>1043</v>
      </c>
      <c r="C88" s="343" t="s">
        <v>357</v>
      </c>
      <c r="D88" s="344">
        <v>40</v>
      </c>
      <c r="E88" s="345">
        <v>2</v>
      </c>
      <c r="F88" s="345">
        <v>0</v>
      </c>
      <c r="G88" s="345">
        <v>15</v>
      </c>
      <c r="H88" s="345">
        <v>0</v>
      </c>
      <c r="I88" s="345">
        <v>50</v>
      </c>
      <c r="J88" s="346">
        <v>0.15</v>
      </c>
      <c r="K88" s="345">
        <v>0</v>
      </c>
      <c r="L88" s="347" t="b">
        <v>1</v>
      </c>
      <c r="M88" s="348">
        <v>5</v>
      </c>
      <c r="N88" s="348">
        <v>0</v>
      </c>
      <c r="O88" s="347">
        <v>1</v>
      </c>
      <c r="P88" s="348">
        <v>0</v>
      </c>
      <c r="Q88" s="347" t="b">
        <v>1</v>
      </c>
      <c r="R88" s="347" t="b">
        <v>1</v>
      </c>
      <c r="S88" s="347" t="b">
        <v>0</v>
      </c>
      <c r="T88" s="347">
        <v>35</v>
      </c>
      <c r="U88" s="347">
        <v>7</v>
      </c>
      <c r="V88" s="347">
        <v>0</v>
      </c>
      <c r="W88" s="349">
        <v>0.25</v>
      </c>
      <c r="X88" s="349">
        <v>0.25</v>
      </c>
      <c r="Y88" s="349">
        <v>0</v>
      </c>
      <c r="Z88" s="350">
        <v>0</v>
      </c>
      <c r="AA88" s="351" t="s">
        <v>519</v>
      </c>
      <c r="AB88" s="352" t="s">
        <v>703</v>
      </c>
      <c r="AC88" s="352" t="s">
        <v>766</v>
      </c>
      <c r="AD88" s="370"/>
      <c r="AE88" s="371"/>
    </row>
    <row r="89" spans="1:31">
      <c r="A89" s="341" t="s">
        <v>4</v>
      </c>
      <c r="B89" s="342" t="s">
        <v>1044</v>
      </c>
      <c r="C89" s="343" t="s">
        <v>357</v>
      </c>
      <c r="D89" s="344">
        <v>40</v>
      </c>
      <c r="E89" s="345">
        <v>2</v>
      </c>
      <c r="F89" s="345">
        <v>0</v>
      </c>
      <c r="G89" s="345">
        <v>15</v>
      </c>
      <c r="H89" s="345">
        <v>0</v>
      </c>
      <c r="I89" s="345">
        <v>50</v>
      </c>
      <c r="J89" s="346">
        <v>0.15</v>
      </c>
      <c r="K89" s="345">
        <v>0</v>
      </c>
      <c r="L89" s="347" t="b">
        <v>1</v>
      </c>
      <c r="M89" s="348">
        <v>5</v>
      </c>
      <c r="N89" s="348">
        <v>0</v>
      </c>
      <c r="O89" s="347">
        <v>1</v>
      </c>
      <c r="P89" s="348">
        <v>0</v>
      </c>
      <c r="Q89" s="347" t="b">
        <v>1</v>
      </c>
      <c r="R89" s="347" t="b">
        <v>1</v>
      </c>
      <c r="S89" s="347" t="b">
        <v>0</v>
      </c>
      <c r="T89" s="347">
        <v>75</v>
      </c>
      <c r="U89" s="347">
        <v>7</v>
      </c>
      <c r="V89" s="347">
        <v>0</v>
      </c>
      <c r="W89" s="349">
        <v>0.25</v>
      </c>
      <c r="X89" s="349">
        <v>0.25</v>
      </c>
      <c r="Y89" s="349">
        <v>0</v>
      </c>
      <c r="Z89" s="350">
        <v>0</v>
      </c>
      <c r="AA89" s="351" t="s">
        <v>519</v>
      </c>
      <c r="AB89" s="352" t="s">
        <v>704</v>
      </c>
      <c r="AC89" s="352" t="s">
        <v>767</v>
      </c>
      <c r="AD89" s="370"/>
      <c r="AE89" s="371"/>
    </row>
    <row r="90" spans="1:31" s="5" customFormat="1" ht="15.75" thickBot="1">
      <c r="A90" s="353" t="s">
        <v>4</v>
      </c>
      <c r="B90" s="354" t="s">
        <v>1019</v>
      </c>
      <c r="C90" s="355" t="s">
        <v>788</v>
      </c>
      <c r="D90" s="356">
        <v>60</v>
      </c>
      <c r="E90" s="357">
        <v>4</v>
      </c>
      <c r="F90" s="357">
        <v>0</v>
      </c>
      <c r="G90" s="357">
        <v>20</v>
      </c>
      <c r="H90" s="357">
        <v>0</v>
      </c>
      <c r="I90" s="357">
        <v>55</v>
      </c>
      <c r="J90" s="358">
        <v>0.15</v>
      </c>
      <c r="K90" s="357">
        <v>0</v>
      </c>
      <c r="L90" s="359" t="b">
        <v>1</v>
      </c>
      <c r="M90" s="360">
        <v>5</v>
      </c>
      <c r="N90" s="360">
        <v>5</v>
      </c>
      <c r="O90" s="359">
        <v>1</v>
      </c>
      <c r="P90" s="360">
        <v>1</v>
      </c>
      <c r="Q90" s="347" t="b">
        <v>1</v>
      </c>
      <c r="R90" s="359" t="b">
        <v>0</v>
      </c>
      <c r="S90" s="359" t="b">
        <v>0</v>
      </c>
      <c r="T90" s="359">
        <v>1</v>
      </c>
      <c r="U90" s="359">
        <v>6</v>
      </c>
      <c r="V90" s="389">
        <v>0</v>
      </c>
      <c r="W90" s="361">
        <v>0</v>
      </c>
      <c r="X90" s="361">
        <v>0</v>
      </c>
      <c r="Y90" s="361">
        <v>0.6</v>
      </c>
      <c r="Z90" s="362">
        <v>0</v>
      </c>
      <c r="AA90" s="367" t="s">
        <v>520</v>
      </c>
      <c r="AB90" s="368" t="s">
        <v>705</v>
      </c>
      <c r="AC90" s="368" t="s">
        <v>768</v>
      </c>
      <c r="AD90" s="368" t="s">
        <v>748</v>
      </c>
      <c r="AE90" s="382" t="s">
        <v>749</v>
      </c>
    </row>
    <row r="91" spans="1:31">
      <c r="A91" s="390" t="s">
        <v>4</v>
      </c>
      <c r="B91" s="391" t="s">
        <v>1023</v>
      </c>
      <c r="C91" s="392" t="s">
        <v>774</v>
      </c>
      <c r="D91" s="344">
        <v>60</v>
      </c>
      <c r="E91" s="393">
        <v>2</v>
      </c>
      <c r="F91" s="393">
        <v>0</v>
      </c>
      <c r="G91" s="393">
        <v>8</v>
      </c>
      <c r="H91" s="393">
        <v>0</v>
      </c>
      <c r="I91" s="393">
        <v>75</v>
      </c>
      <c r="J91" s="346">
        <v>0.22499999999999998</v>
      </c>
      <c r="K91" s="393">
        <v>0</v>
      </c>
      <c r="L91" s="394" t="b">
        <v>1</v>
      </c>
      <c r="M91" s="348">
        <v>5</v>
      </c>
      <c r="N91" s="348">
        <v>0</v>
      </c>
      <c r="O91" s="394">
        <v>1</v>
      </c>
      <c r="P91" s="348">
        <v>0</v>
      </c>
      <c r="Q91" s="347" t="b">
        <v>1</v>
      </c>
      <c r="R91" s="347" t="b">
        <v>1</v>
      </c>
      <c r="S91" s="347" t="b">
        <v>0</v>
      </c>
      <c r="T91" s="347">
        <v>25</v>
      </c>
      <c r="U91" s="347">
        <v>7</v>
      </c>
      <c r="V91" s="347">
        <v>0</v>
      </c>
      <c r="W91" s="395">
        <v>0.25</v>
      </c>
      <c r="X91" s="395">
        <v>0.25</v>
      </c>
      <c r="Y91" s="395">
        <v>0.8</v>
      </c>
      <c r="Z91" s="396">
        <v>0</v>
      </c>
      <c r="AA91" s="397" t="s">
        <v>1197</v>
      </c>
      <c r="AB91" s="398" t="s">
        <v>1271</v>
      </c>
      <c r="AC91" s="398" t="s">
        <v>1281</v>
      </c>
      <c r="AD91" s="399"/>
      <c r="AE91" s="400"/>
    </row>
    <row r="92" spans="1:31" ht="15.75" thickBot="1">
      <c r="A92" s="401"/>
      <c r="B92" s="402"/>
      <c r="C92" s="355"/>
      <c r="D92" s="403">
        <v>60</v>
      </c>
      <c r="E92" s="357">
        <v>2</v>
      </c>
      <c r="F92" s="357"/>
      <c r="G92" s="357"/>
      <c r="H92" s="357"/>
      <c r="I92" s="357">
        <v>75</v>
      </c>
      <c r="J92" s="404">
        <v>0.22499999999999998</v>
      </c>
      <c r="K92" s="357"/>
      <c r="L92" s="359"/>
      <c r="M92" s="405"/>
      <c r="N92" s="405"/>
      <c r="O92" s="383"/>
      <c r="P92" s="405"/>
      <c r="Q92" s="406"/>
      <c r="R92" s="407"/>
      <c r="S92" s="407"/>
      <c r="T92" s="408"/>
      <c r="U92" s="385"/>
      <c r="V92" s="409"/>
      <c r="W92" s="410"/>
      <c r="X92" s="411"/>
      <c r="Y92" s="411"/>
      <c r="Z92" s="412"/>
      <c r="AA92" s="413"/>
      <c r="AB92" s="414"/>
      <c r="AC92" s="415"/>
      <c r="AD92" s="415"/>
      <c r="AE92" s="416"/>
    </row>
    <row r="93" spans="1:31" ht="23.25">
      <c r="A93" s="12" t="s">
        <v>557</v>
      </c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</row>
    <row r="94" spans="1:31">
      <c r="A94" s="203"/>
      <c r="B94" s="203"/>
      <c r="C94" s="205"/>
      <c r="D94" s="203"/>
      <c r="E94" s="203"/>
      <c r="F94" s="592"/>
      <c r="G94" s="592"/>
      <c r="H94" s="161" t="s">
        <v>375</v>
      </c>
      <c r="I94" s="161"/>
      <c r="J94" s="203"/>
      <c r="K94" s="5"/>
      <c r="L94" s="5"/>
      <c r="M94" s="5" t="s">
        <v>407</v>
      </c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161"/>
      <c r="AB94" s="161"/>
      <c r="AC94" s="161"/>
      <c r="AD94" s="161"/>
      <c r="AE94" s="5"/>
    </row>
    <row r="95" spans="1:31" ht="145.5">
      <c r="A95" s="141" t="s">
        <v>561</v>
      </c>
      <c r="B95" s="141" t="s">
        <v>5</v>
      </c>
      <c r="C95" s="141" t="s">
        <v>362</v>
      </c>
      <c r="D95" s="152" t="s">
        <v>1227</v>
      </c>
      <c r="E95" s="152" t="s">
        <v>1214</v>
      </c>
      <c r="F95" s="152" t="s">
        <v>558</v>
      </c>
      <c r="G95" s="152" t="s">
        <v>489</v>
      </c>
      <c r="H95" s="152" t="s">
        <v>376</v>
      </c>
      <c r="I95" s="152" t="s">
        <v>379</v>
      </c>
      <c r="J95" s="152" t="s">
        <v>638</v>
      </c>
      <c r="K95" s="152" t="s">
        <v>637</v>
      </c>
      <c r="L95" s="152" t="s">
        <v>363</v>
      </c>
      <c r="M95" s="147" t="s">
        <v>38</v>
      </c>
      <c r="N95" s="147" t="s">
        <v>404</v>
      </c>
      <c r="O95" s="147" t="s">
        <v>406</v>
      </c>
    </row>
    <row r="96" spans="1:31">
      <c r="A96" s="245" t="s">
        <v>4</v>
      </c>
      <c r="B96" s="178" t="s">
        <v>1215</v>
      </c>
      <c r="C96" s="178" t="s">
        <v>355</v>
      </c>
      <c r="D96" s="246" t="s">
        <v>1228</v>
      </c>
      <c r="E96" s="246">
        <v>3</v>
      </c>
      <c r="F96" s="314">
        <v>0</v>
      </c>
      <c r="G96" s="314">
        <v>0</v>
      </c>
      <c r="H96" s="314">
        <v>0</v>
      </c>
      <c r="I96" s="314">
        <v>0</v>
      </c>
      <c r="J96" s="247">
        <v>2</v>
      </c>
      <c r="K96" s="247">
        <v>0</v>
      </c>
      <c r="L96" s="247">
        <v>0</v>
      </c>
      <c r="M96" s="209" t="s">
        <v>627</v>
      </c>
      <c r="N96" s="209" t="s">
        <v>730</v>
      </c>
      <c r="O96" s="206" t="s">
        <v>698</v>
      </c>
      <c r="P96" s="5"/>
      <c r="Q96" s="5"/>
    </row>
    <row r="97" spans="1:31">
      <c r="A97" s="245" t="s">
        <v>4</v>
      </c>
      <c r="B97" s="178" t="s">
        <v>1216</v>
      </c>
      <c r="C97" s="178" t="s">
        <v>355</v>
      </c>
      <c r="D97" s="246" t="s">
        <v>311</v>
      </c>
      <c r="E97" s="246">
        <v>3</v>
      </c>
      <c r="F97" s="314">
        <v>0</v>
      </c>
      <c r="G97" s="314">
        <v>1</v>
      </c>
      <c r="H97" s="314">
        <v>0</v>
      </c>
      <c r="I97" s="314">
        <v>0</v>
      </c>
      <c r="J97" s="247">
        <v>2</v>
      </c>
      <c r="K97" s="247">
        <v>0</v>
      </c>
      <c r="L97" s="247">
        <v>0</v>
      </c>
      <c r="M97" s="209" t="s">
        <v>627</v>
      </c>
      <c r="N97" s="209" t="s">
        <v>730</v>
      </c>
      <c r="O97" s="206" t="s">
        <v>698</v>
      </c>
      <c r="P97" s="5"/>
      <c r="Q97" s="5"/>
    </row>
    <row r="98" spans="1:31">
      <c r="A98" s="245" t="s">
        <v>4</v>
      </c>
      <c r="B98" s="178" t="s">
        <v>1217</v>
      </c>
      <c r="C98" s="178" t="s">
        <v>361</v>
      </c>
      <c r="D98" s="246" t="s">
        <v>1228</v>
      </c>
      <c r="E98" s="246">
        <v>3</v>
      </c>
      <c r="F98" s="314">
        <v>0</v>
      </c>
      <c r="G98" s="314">
        <v>0</v>
      </c>
      <c r="H98" s="314">
        <v>0</v>
      </c>
      <c r="I98" s="314">
        <v>0</v>
      </c>
      <c r="J98" s="247">
        <v>2</v>
      </c>
      <c r="K98" s="247">
        <v>0</v>
      </c>
      <c r="L98" s="247">
        <v>0</v>
      </c>
      <c r="M98" s="209" t="s">
        <v>627</v>
      </c>
      <c r="N98" s="209" t="s">
        <v>730</v>
      </c>
      <c r="O98" s="206" t="s">
        <v>698</v>
      </c>
      <c r="P98" s="5"/>
      <c r="Q98" s="5"/>
    </row>
    <row r="99" spans="1:31">
      <c r="A99" s="245" t="s">
        <v>4</v>
      </c>
      <c r="B99" s="178" t="s">
        <v>1218</v>
      </c>
      <c r="C99" s="178" t="s">
        <v>361</v>
      </c>
      <c r="D99" s="246" t="s">
        <v>311</v>
      </c>
      <c r="E99" s="246">
        <v>3</v>
      </c>
      <c r="F99" s="314">
        <v>0</v>
      </c>
      <c r="G99" s="314">
        <v>1</v>
      </c>
      <c r="H99" s="314">
        <v>0</v>
      </c>
      <c r="I99" s="314">
        <v>0</v>
      </c>
      <c r="J99" s="247">
        <v>2</v>
      </c>
      <c r="K99" s="247">
        <v>0</v>
      </c>
      <c r="L99" s="247">
        <v>0</v>
      </c>
      <c r="M99" s="209" t="s">
        <v>627</v>
      </c>
      <c r="N99" s="209" t="s">
        <v>730</v>
      </c>
      <c r="O99" s="206" t="s">
        <v>698</v>
      </c>
      <c r="P99" s="5"/>
      <c r="Q99" s="5"/>
    </row>
    <row r="100" spans="1:31">
      <c r="A100" s="245" t="s">
        <v>4</v>
      </c>
      <c r="B100" s="178" t="s">
        <v>1219</v>
      </c>
      <c r="C100" s="178" t="s">
        <v>358</v>
      </c>
      <c r="D100" s="246" t="s">
        <v>1228</v>
      </c>
      <c r="E100" s="246">
        <v>3</v>
      </c>
      <c r="F100" s="314">
        <v>0</v>
      </c>
      <c r="G100" s="314">
        <v>0</v>
      </c>
      <c r="H100" s="314">
        <v>0</v>
      </c>
      <c r="I100" s="314">
        <v>0</v>
      </c>
      <c r="J100" s="247">
        <v>2</v>
      </c>
      <c r="K100" s="247">
        <v>0</v>
      </c>
      <c r="L100" s="247">
        <v>0</v>
      </c>
      <c r="M100" s="209" t="s">
        <v>627</v>
      </c>
      <c r="N100" s="209" t="s">
        <v>730</v>
      </c>
      <c r="O100" s="206" t="s">
        <v>698</v>
      </c>
      <c r="P100" s="5"/>
      <c r="Q100" s="5"/>
    </row>
    <row r="101" spans="1:31">
      <c r="A101" s="245" t="s">
        <v>4</v>
      </c>
      <c r="B101" s="178" t="s">
        <v>1220</v>
      </c>
      <c r="C101" s="178" t="s">
        <v>358</v>
      </c>
      <c r="D101" s="246" t="s">
        <v>311</v>
      </c>
      <c r="E101" s="246">
        <v>3</v>
      </c>
      <c r="F101" s="314">
        <v>0</v>
      </c>
      <c r="G101" s="314">
        <v>1</v>
      </c>
      <c r="H101" s="314">
        <v>0</v>
      </c>
      <c r="I101" s="314">
        <v>0</v>
      </c>
      <c r="J101" s="247">
        <v>2</v>
      </c>
      <c r="K101" s="247">
        <v>0</v>
      </c>
      <c r="L101" s="247">
        <v>0</v>
      </c>
      <c r="M101" s="209" t="s">
        <v>627</v>
      </c>
      <c r="N101" s="209" t="s">
        <v>730</v>
      </c>
      <c r="O101" s="206" t="s">
        <v>698</v>
      </c>
      <c r="P101" s="5"/>
      <c r="Q101" s="5"/>
    </row>
    <row r="102" spans="1:31">
      <c r="A102" s="245" t="s">
        <v>4</v>
      </c>
      <c r="B102" s="178" t="s">
        <v>1221</v>
      </c>
      <c r="C102" s="178" t="s">
        <v>358</v>
      </c>
      <c r="D102" s="246" t="s">
        <v>1229</v>
      </c>
      <c r="E102" s="246">
        <v>3</v>
      </c>
      <c r="F102" s="314">
        <v>0</v>
      </c>
      <c r="G102" s="314">
        <v>2</v>
      </c>
      <c r="H102" s="314">
        <v>0</v>
      </c>
      <c r="I102" s="314">
        <v>0</v>
      </c>
      <c r="J102" s="247">
        <v>2</v>
      </c>
      <c r="K102" s="247">
        <v>0</v>
      </c>
      <c r="L102" s="247">
        <v>0</v>
      </c>
      <c r="M102" s="209" t="s">
        <v>627</v>
      </c>
      <c r="N102" s="209" t="s">
        <v>730</v>
      </c>
      <c r="O102" s="206" t="s">
        <v>698</v>
      </c>
      <c r="P102" s="5"/>
      <c r="Q102" s="5"/>
    </row>
    <row r="103" spans="1:31" s="204" customFormat="1">
      <c r="A103" s="245" t="s">
        <v>4</v>
      </c>
      <c r="B103" s="178" t="s">
        <v>1222</v>
      </c>
      <c r="C103" s="178" t="s">
        <v>360</v>
      </c>
      <c r="D103" s="246" t="s">
        <v>1228</v>
      </c>
      <c r="E103" s="246">
        <v>3</v>
      </c>
      <c r="F103" s="314">
        <v>0</v>
      </c>
      <c r="G103" s="314">
        <v>0</v>
      </c>
      <c r="H103" s="314">
        <v>0</v>
      </c>
      <c r="I103" s="314">
        <v>0</v>
      </c>
      <c r="J103" s="247">
        <v>2</v>
      </c>
      <c r="K103" s="247">
        <v>0</v>
      </c>
      <c r="L103" s="247">
        <v>0</v>
      </c>
      <c r="M103" s="209" t="s">
        <v>627</v>
      </c>
      <c r="N103" s="209" t="s">
        <v>730</v>
      </c>
      <c r="O103" s="206" t="s">
        <v>698</v>
      </c>
      <c r="P103" s="5"/>
      <c r="Q103" s="5"/>
      <c r="R103" s="67"/>
      <c r="S103" s="67"/>
      <c r="T103" s="67"/>
      <c r="U103" s="67"/>
      <c r="V103" s="67"/>
      <c r="W103" s="67"/>
      <c r="X103" s="67"/>
      <c r="Y103" s="67"/>
      <c r="Z103" s="67"/>
      <c r="AA103" s="67"/>
      <c r="AB103" s="67"/>
      <c r="AC103" s="67"/>
      <c r="AD103" s="67"/>
      <c r="AE103" s="67"/>
    </row>
    <row r="104" spans="1:31">
      <c r="A104" s="245" t="s">
        <v>4</v>
      </c>
      <c r="B104" s="178" t="s">
        <v>1223</v>
      </c>
      <c r="C104" s="178" t="s">
        <v>360</v>
      </c>
      <c r="D104" s="246" t="s">
        <v>311</v>
      </c>
      <c r="E104" s="246">
        <v>3</v>
      </c>
      <c r="F104" s="314">
        <v>0</v>
      </c>
      <c r="G104" s="314">
        <v>1</v>
      </c>
      <c r="H104" s="314">
        <v>0</v>
      </c>
      <c r="I104" s="314">
        <v>0</v>
      </c>
      <c r="J104" s="247">
        <v>2</v>
      </c>
      <c r="K104" s="247">
        <v>0</v>
      </c>
      <c r="L104" s="247">
        <v>0</v>
      </c>
      <c r="M104" s="209" t="s">
        <v>627</v>
      </c>
      <c r="N104" s="209" t="s">
        <v>730</v>
      </c>
      <c r="O104" s="206" t="s">
        <v>698</v>
      </c>
      <c r="P104" s="5"/>
      <c r="Q104" s="5"/>
    </row>
    <row r="105" spans="1:31">
      <c r="A105" s="245" t="s">
        <v>4</v>
      </c>
      <c r="B105" s="178" t="s">
        <v>1224</v>
      </c>
      <c r="C105" s="178" t="s">
        <v>360</v>
      </c>
      <c r="D105" s="246" t="s">
        <v>1229</v>
      </c>
      <c r="E105" s="246">
        <v>3</v>
      </c>
      <c r="F105" s="314">
        <v>0</v>
      </c>
      <c r="G105" s="314">
        <v>2</v>
      </c>
      <c r="H105" s="314">
        <v>0</v>
      </c>
      <c r="I105" s="314">
        <v>0</v>
      </c>
      <c r="J105" s="247">
        <v>2</v>
      </c>
      <c r="K105" s="247">
        <v>0</v>
      </c>
      <c r="L105" s="247">
        <v>0</v>
      </c>
      <c r="M105" s="209" t="s">
        <v>627</v>
      </c>
      <c r="N105" s="209" t="s">
        <v>730</v>
      </c>
      <c r="O105" s="206" t="s">
        <v>698</v>
      </c>
      <c r="P105" s="5"/>
      <c r="Q105" s="5"/>
    </row>
    <row r="106" spans="1:31">
      <c r="A106" s="223"/>
      <c r="B106" s="223"/>
      <c r="C106" s="223"/>
      <c r="D106" s="224"/>
      <c r="E106" s="225"/>
      <c r="F106" s="225"/>
      <c r="G106" s="225"/>
      <c r="H106" s="225"/>
      <c r="I106" s="225"/>
      <c r="J106" s="226"/>
      <c r="K106" s="226"/>
      <c r="L106" s="226"/>
      <c r="M106" s="225"/>
    </row>
    <row r="107" spans="1:31">
      <c r="N107" s="204"/>
      <c r="O107" s="204"/>
      <c r="P107" s="204"/>
      <c r="Q107" s="204"/>
      <c r="R107" s="204"/>
      <c r="S107" s="204"/>
      <c r="T107" s="204"/>
      <c r="U107" s="204"/>
      <c r="V107" s="204"/>
      <c r="W107" s="204"/>
      <c r="X107" s="204"/>
      <c r="Y107" s="204"/>
      <c r="Z107" s="204"/>
      <c r="AA107" s="204"/>
      <c r="AB107" s="204"/>
      <c r="AC107" s="204"/>
      <c r="AD107" s="204"/>
      <c r="AE107" s="204"/>
    </row>
    <row r="108" spans="1:31" ht="15.75" thickBot="1"/>
    <row r="109" spans="1:31" ht="23.25">
      <c r="A109" s="12" t="s">
        <v>444</v>
      </c>
      <c r="B109" s="12"/>
      <c r="C109" s="12"/>
      <c r="D109" s="12"/>
      <c r="E109" s="204"/>
      <c r="F109" s="204"/>
      <c r="G109" s="204"/>
      <c r="H109" s="204"/>
      <c r="I109" s="204"/>
      <c r="J109" s="204"/>
      <c r="K109" s="204"/>
      <c r="L109" s="204"/>
    </row>
    <row r="111" spans="1:31" ht="159.75">
      <c r="A111" s="141" t="s">
        <v>445</v>
      </c>
      <c r="B111" s="142" t="s">
        <v>5</v>
      </c>
      <c r="C111" s="142" t="s">
        <v>190</v>
      </c>
      <c r="D111" s="145" t="s">
        <v>25</v>
      </c>
      <c r="E111" s="145" t="s">
        <v>220</v>
      </c>
      <c r="F111" s="145" t="s">
        <v>336</v>
      </c>
      <c r="G111" s="145" t="s">
        <v>400</v>
      </c>
      <c r="H111" s="145" t="s">
        <v>450</v>
      </c>
    </row>
    <row r="112" spans="1:31">
      <c r="A112" s="208" t="s">
        <v>4</v>
      </c>
      <c r="B112" s="183" t="s">
        <v>446</v>
      </c>
      <c r="C112" s="183" t="s">
        <v>187</v>
      </c>
      <c r="D112" s="190">
        <v>42</v>
      </c>
      <c r="E112" s="190">
        <v>8</v>
      </c>
      <c r="F112" s="190">
        <v>1.3</v>
      </c>
      <c r="G112" s="190">
        <v>2</v>
      </c>
      <c r="H112" s="190">
        <v>0.25</v>
      </c>
    </row>
    <row r="113" spans="1:9">
      <c r="A113" s="208" t="s">
        <v>4</v>
      </c>
      <c r="B113" s="183" t="s">
        <v>447</v>
      </c>
      <c r="C113" s="183" t="s">
        <v>188</v>
      </c>
      <c r="D113" s="190">
        <v>92</v>
      </c>
      <c r="E113" s="190">
        <v>10</v>
      </c>
      <c r="F113" s="190">
        <v>1.1000000000000001</v>
      </c>
      <c r="G113" s="190">
        <v>2</v>
      </c>
      <c r="H113" s="190">
        <v>0.3</v>
      </c>
    </row>
    <row r="114" spans="1:9">
      <c r="A114" s="208" t="s">
        <v>4</v>
      </c>
      <c r="B114" s="183" t="s">
        <v>448</v>
      </c>
      <c r="C114" s="183" t="s">
        <v>189</v>
      </c>
      <c r="D114" s="190">
        <v>235</v>
      </c>
      <c r="E114" s="190">
        <v>12</v>
      </c>
      <c r="F114" s="190">
        <v>0.9</v>
      </c>
      <c r="G114" s="190">
        <v>2</v>
      </c>
      <c r="H114" s="190">
        <v>0.32500000000000001</v>
      </c>
    </row>
    <row r="115" spans="1:9">
      <c r="A115" s="208" t="s">
        <v>4</v>
      </c>
      <c r="B115" s="183" t="s">
        <v>449</v>
      </c>
      <c r="C115" s="183" t="s">
        <v>210</v>
      </c>
      <c r="D115" s="190">
        <v>686</v>
      </c>
      <c r="E115" s="190">
        <v>14</v>
      </c>
      <c r="F115" s="190">
        <v>0.7</v>
      </c>
      <c r="G115" s="190">
        <v>2</v>
      </c>
      <c r="H115" s="190">
        <v>0.35</v>
      </c>
    </row>
    <row r="116" spans="1:9">
      <c r="A116" s="208" t="s">
        <v>4</v>
      </c>
      <c r="B116" s="183" t="s">
        <v>469</v>
      </c>
      <c r="C116" s="183" t="s">
        <v>211</v>
      </c>
      <c r="D116" s="190">
        <v>1040</v>
      </c>
      <c r="E116" s="190">
        <v>14</v>
      </c>
      <c r="F116" s="190">
        <v>0.5</v>
      </c>
      <c r="G116" s="190">
        <v>2</v>
      </c>
      <c r="H116" s="190">
        <v>0.35</v>
      </c>
    </row>
    <row r="119" spans="1:9">
      <c r="D119" s="275">
        <v>42</v>
      </c>
      <c r="F119" s="275">
        <v>1.3</v>
      </c>
      <c r="G119" s="67">
        <f>D112*F112</f>
        <v>54.6</v>
      </c>
      <c r="I119" s="67">
        <f>D119*F119</f>
        <v>54.6</v>
      </c>
    </row>
    <row r="120" spans="1:9">
      <c r="D120" s="275">
        <v>92</v>
      </c>
      <c r="F120" s="275">
        <v>1.1000000000000001</v>
      </c>
      <c r="G120" s="67">
        <f>D113*F113</f>
        <v>101.2</v>
      </c>
      <c r="I120" s="67">
        <f t="shared" ref="I120:I123" si="0">D120*F120</f>
        <v>101.2</v>
      </c>
    </row>
    <row r="121" spans="1:9">
      <c r="D121" s="275">
        <v>235</v>
      </c>
      <c r="F121" s="275">
        <v>0.9</v>
      </c>
      <c r="G121" s="67">
        <f>D114*F114</f>
        <v>211.5</v>
      </c>
      <c r="I121" s="67">
        <f t="shared" si="0"/>
        <v>211.5</v>
      </c>
    </row>
    <row r="122" spans="1:9">
      <c r="D122" s="275">
        <v>686</v>
      </c>
      <c r="F122" s="275">
        <v>0.7</v>
      </c>
      <c r="G122" s="67">
        <f>D115*F115</f>
        <v>480.2</v>
      </c>
      <c r="I122" s="67">
        <f t="shared" si="0"/>
        <v>480.2</v>
      </c>
    </row>
    <row r="123" spans="1:9">
      <c r="D123" s="275">
        <v>1040</v>
      </c>
      <c r="F123" s="275">
        <v>0.5</v>
      </c>
      <c r="G123" s="67">
        <f>D116*F116</f>
        <v>520</v>
      </c>
      <c r="I123" s="67">
        <f t="shared" si="0"/>
        <v>520</v>
      </c>
    </row>
  </sheetData>
  <mergeCells count="3">
    <mergeCell ref="E21:F21"/>
    <mergeCell ref="E3:F3"/>
    <mergeCell ref="F94:G94"/>
  </mergeCells>
  <conditionalFormatting sqref="M91:P91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1:P73 M23:P26 M48:P68 M29:P46 M75:P80 M82:P91">
    <cfRule type="colorScale" priority="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69:P69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0:P70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7:P47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7:P27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8:P28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4:P74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81:P8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xWindow="1339" yWindow="705" count="10">
    <dataValidation allowBlank="1" showErrorMessage="1" prompt="percentage [0..1]" sqref="M96:O105 J106:L106 AA23:AE92"/>
    <dataValidation type="list" allowBlank="1" showInputMessage="1" showErrorMessage="1" sqref="C96:C106 C23:C92">
      <formula1>INDIRECT("entityCategoryDefinitions['[sku']]")</formula1>
    </dataValidation>
    <dataValidation type="decimal" allowBlank="1" showInputMessage="1" prompt="probability [0..1]" sqref="M106 H106:I106 H96:L105 W23:Z92">
      <formula1>0</formula1>
      <formula2>1</formula2>
    </dataValidation>
    <dataValidation type="decimal" allowBlank="1" sqref="D96:G106 P23:V92 M23:N92">
      <formula1>1</formula1>
      <formula2>10</formula2>
    </dataValidation>
    <dataValidation type="decimal" operator="greaterThanOrEqual" showInputMessage="1" showErrorMessage="1" sqref="H40:I41 G40 G23:I39 G42:I91">
      <formula1>0</formula1>
    </dataValidation>
    <dataValidation operator="greaterThanOrEqual" showInputMessage="1" showErrorMessage="1" sqref="G41"/>
    <dataValidation type="list" sqref="L23:L92">
      <formula1>"true,false"</formula1>
    </dataValidation>
    <dataValidation type="whole" operator="greaterThanOrEqual" showInputMessage="1" showErrorMessage="1" sqref="D23:F92">
      <formula1>0</formula1>
    </dataValidation>
    <dataValidation type="decimal" showInputMessage="1" showErrorMessage="1" prompt="probability [0..1]" sqref="J23:K92">
      <formula1>0</formula1>
      <formula2>1</formula2>
    </dataValidation>
    <dataValidation type="list" sqref="O23:O92">
      <formula1>INDIRECT("dragonTierDefinitions['[order']]")</formula1>
    </dataValidation>
  </dataValidation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6"/>
  </sheetPr>
  <dimension ref="A1:Y17"/>
  <sheetViews>
    <sheetView tabSelected="1" topLeftCell="G1" workbookViewId="0">
      <selection activeCell="I5" sqref="I5"/>
    </sheetView>
  </sheetViews>
  <sheetFormatPr defaultColWidth="255.42578125" defaultRowHeight="15"/>
  <cols>
    <col min="1" max="1" width="135.42578125" bestFit="1" customWidth="1"/>
    <col min="2" max="4" width="8.42578125" bestFit="1" customWidth="1"/>
    <col min="5" max="5" width="12.28515625" style="67" bestFit="1" customWidth="1"/>
    <col min="6" max="6" width="179.28515625" bestFit="1" customWidth="1"/>
    <col min="7" max="7" width="45.42578125" bestFit="1" customWidth="1"/>
    <col min="8" max="8" width="23" bestFit="1" customWidth="1"/>
    <col min="9" max="9" width="44" style="67" bestFit="1" customWidth="1"/>
    <col min="10" max="10" width="41" style="67" bestFit="1" customWidth="1"/>
    <col min="11" max="11" width="22.7109375" bestFit="1" customWidth="1"/>
    <col min="12" max="12" width="26.85546875" bestFit="1" customWidth="1"/>
    <col min="13" max="13" width="13.140625" style="67" bestFit="1" customWidth="1"/>
    <col min="14" max="14" width="22.140625" style="67" bestFit="1" customWidth="1"/>
    <col min="15" max="20" width="8.42578125" style="67" bestFit="1" customWidth="1"/>
    <col min="21" max="21" width="24.85546875" bestFit="1" customWidth="1"/>
    <col min="22" max="22" width="27.85546875" bestFit="1" customWidth="1"/>
    <col min="23" max="23" width="9.7109375" bestFit="1" customWidth="1"/>
  </cols>
  <sheetData>
    <row r="1" spans="1:25" ht="15.75" thickBot="1"/>
    <row r="2" spans="1:25" ht="23.25">
      <c r="A2" s="12" t="s">
        <v>239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</row>
    <row r="3" spans="1:25">
      <c r="A3" s="162" t="s">
        <v>243</v>
      </c>
      <c r="B3" s="10"/>
      <c r="C3" s="10"/>
      <c r="D3" s="10"/>
      <c r="E3" s="227"/>
      <c r="F3" s="10"/>
      <c r="G3" s="10"/>
      <c r="H3" s="67"/>
      <c r="U3" s="67"/>
      <c r="V3" s="67"/>
    </row>
    <row r="4" spans="1:25" ht="96">
      <c r="A4" s="141" t="s">
        <v>238</v>
      </c>
      <c r="B4" s="141" t="s">
        <v>5</v>
      </c>
      <c r="C4" s="228" t="s">
        <v>628</v>
      </c>
      <c r="D4" s="229" t="s">
        <v>629</v>
      </c>
      <c r="E4" s="146" t="s">
        <v>633</v>
      </c>
      <c r="F4" s="146" t="s">
        <v>1056</v>
      </c>
      <c r="G4" s="146" t="s">
        <v>1057</v>
      </c>
      <c r="H4" s="146" t="s">
        <v>1058</v>
      </c>
      <c r="I4" s="146" t="s">
        <v>1104</v>
      </c>
      <c r="J4" s="146" t="s">
        <v>1105</v>
      </c>
      <c r="K4" s="146" t="s">
        <v>1059</v>
      </c>
      <c r="L4" s="146" t="s">
        <v>1061</v>
      </c>
      <c r="M4" s="146" t="s">
        <v>1062</v>
      </c>
      <c r="N4" s="146" t="s">
        <v>1063</v>
      </c>
      <c r="O4" s="146" t="s">
        <v>1064</v>
      </c>
      <c r="P4" s="146" t="s">
        <v>1065</v>
      </c>
      <c r="Q4" s="146" t="s">
        <v>1066</v>
      </c>
      <c r="R4" s="146" t="s">
        <v>1067</v>
      </c>
      <c r="S4" s="146" t="s">
        <v>1068</v>
      </c>
      <c r="T4" s="146" t="s">
        <v>1069</v>
      </c>
      <c r="U4" s="146" t="s">
        <v>1159</v>
      </c>
      <c r="V4" s="146" t="s">
        <v>1160</v>
      </c>
      <c r="W4" s="231" t="s">
        <v>630</v>
      </c>
      <c r="X4" s="233" t="s">
        <v>631</v>
      </c>
      <c r="Y4" s="234" t="s">
        <v>632</v>
      </c>
    </row>
    <row r="5" spans="1:25">
      <c r="A5" s="134" t="s">
        <v>4</v>
      </c>
      <c r="B5" s="155" t="s">
        <v>240</v>
      </c>
      <c r="C5" s="210">
        <v>0</v>
      </c>
      <c r="D5" s="230">
        <v>0</v>
      </c>
      <c r="E5" s="15" t="s">
        <v>634</v>
      </c>
      <c r="F5" s="15" t="s">
        <v>1469</v>
      </c>
      <c r="G5" s="15" t="s">
        <v>1470</v>
      </c>
      <c r="H5" s="15" t="s">
        <v>675</v>
      </c>
      <c r="I5" s="15" t="s">
        <v>1526</v>
      </c>
      <c r="J5" s="15" t="s">
        <v>1471</v>
      </c>
      <c r="K5" s="15" t="s">
        <v>1060</v>
      </c>
      <c r="L5" s="15" t="s">
        <v>1060</v>
      </c>
      <c r="M5" s="15" t="s">
        <v>1060</v>
      </c>
      <c r="N5" s="15" t="s">
        <v>1060</v>
      </c>
      <c r="O5" s="15" t="s">
        <v>1060</v>
      </c>
      <c r="P5" s="15" t="s">
        <v>1060</v>
      </c>
      <c r="Q5" s="15" t="s">
        <v>1060</v>
      </c>
      <c r="R5" s="15" t="s">
        <v>1060</v>
      </c>
      <c r="S5" s="15" t="s">
        <v>1060</v>
      </c>
      <c r="T5" s="15" t="s">
        <v>1060</v>
      </c>
      <c r="U5" s="15" t="s">
        <v>1162</v>
      </c>
      <c r="V5" s="15" t="s">
        <v>1161</v>
      </c>
      <c r="W5" s="232" t="b">
        <v>0</v>
      </c>
      <c r="X5" s="235" t="s">
        <v>507</v>
      </c>
      <c r="Y5" s="236" t="s">
        <v>470</v>
      </c>
    </row>
    <row r="6" spans="1:25">
      <c r="A6" s="134" t="s">
        <v>4</v>
      </c>
      <c r="B6" s="155" t="s">
        <v>241</v>
      </c>
      <c r="C6" s="210">
        <v>1</v>
      </c>
      <c r="D6" s="230">
        <v>0</v>
      </c>
      <c r="E6" s="15" t="s">
        <v>635</v>
      </c>
      <c r="F6" s="15" t="s">
        <v>1070</v>
      </c>
      <c r="G6" s="15"/>
      <c r="H6" s="15" t="s">
        <v>506</v>
      </c>
      <c r="I6" s="15"/>
      <c r="J6" s="15"/>
      <c r="K6" s="15" t="s">
        <v>1060</v>
      </c>
      <c r="L6" s="15" t="s">
        <v>1060</v>
      </c>
      <c r="M6" s="15" t="s">
        <v>1060</v>
      </c>
      <c r="N6" s="15" t="s">
        <v>1060</v>
      </c>
      <c r="O6" s="15" t="s">
        <v>1060</v>
      </c>
      <c r="P6" s="15" t="s">
        <v>1060</v>
      </c>
      <c r="Q6" s="15" t="s">
        <v>1060</v>
      </c>
      <c r="R6" s="15" t="s">
        <v>1060</v>
      </c>
      <c r="S6" s="15" t="s">
        <v>1060</v>
      </c>
      <c r="T6" s="15" t="s">
        <v>1060</v>
      </c>
      <c r="U6" s="15"/>
      <c r="V6" s="15"/>
      <c r="W6" s="232" t="b">
        <v>0</v>
      </c>
      <c r="X6" s="235" t="s">
        <v>483</v>
      </c>
      <c r="Y6" s="236" t="s">
        <v>470</v>
      </c>
    </row>
    <row r="7" spans="1:25" s="67" customFormat="1">
      <c r="A7" s="136" t="s">
        <v>4</v>
      </c>
      <c r="B7" s="136" t="s">
        <v>472</v>
      </c>
      <c r="C7" s="237">
        <v>2</v>
      </c>
      <c r="D7" s="238">
        <v>0</v>
      </c>
      <c r="E7" s="15" t="s">
        <v>636</v>
      </c>
      <c r="F7" s="239" t="s">
        <v>1071</v>
      </c>
      <c r="G7" s="240"/>
      <c r="H7" s="240" t="s">
        <v>589</v>
      </c>
      <c r="I7" s="240"/>
      <c r="J7" s="240"/>
      <c r="K7" s="239" t="s">
        <v>1060</v>
      </c>
      <c r="L7" s="239" t="s">
        <v>1060</v>
      </c>
      <c r="M7" s="239" t="s">
        <v>1060</v>
      </c>
      <c r="N7" s="239" t="s">
        <v>1060</v>
      </c>
      <c r="O7" s="239" t="s">
        <v>1060</v>
      </c>
      <c r="P7" s="239" t="s">
        <v>1060</v>
      </c>
      <c r="Q7" s="239" t="s">
        <v>1060</v>
      </c>
      <c r="R7" s="239" t="s">
        <v>1060</v>
      </c>
      <c r="S7" s="239" t="s">
        <v>1060</v>
      </c>
      <c r="T7" s="239" t="s">
        <v>1060</v>
      </c>
      <c r="U7" s="239"/>
      <c r="V7" s="239"/>
      <c r="W7" s="241" t="b">
        <v>0</v>
      </c>
      <c r="X7" s="242" t="s">
        <v>590</v>
      </c>
      <c r="Y7" s="243" t="s">
        <v>590</v>
      </c>
    </row>
    <row r="10" spans="1:25">
      <c r="F10" s="67"/>
    </row>
    <row r="17" spans="12:12">
      <c r="L17" s="67"/>
    </row>
  </sheetData>
  <conditionalFormatting sqref="B6">
    <cfRule type="duplicateValues" dxfId="223" priority="12"/>
  </conditionalFormatting>
  <conditionalFormatting sqref="B7">
    <cfRule type="duplicateValues" dxfId="222" priority="10"/>
  </conditionalFormatting>
  <conditionalFormatting sqref="B5">
    <cfRule type="duplicateValues" dxfId="221" priority="23"/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6"/>
  </sheetPr>
  <dimension ref="B1:P65"/>
  <sheetViews>
    <sheetView topLeftCell="I1" workbookViewId="0">
      <selection activeCell="K4" sqref="K4"/>
    </sheetView>
  </sheetViews>
  <sheetFormatPr defaultColWidth="10.85546875" defaultRowHeight="15"/>
  <cols>
    <col min="1" max="1" width="3.7109375" style="67" customWidth="1"/>
    <col min="2" max="2" width="59.140625" style="67" bestFit="1" customWidth="1"/>
    <col min="3" max="3" width="16.42578125" style="67" bestFit="1" customWidth="1"/>
    <col min="4" max="4" width="12.42578125" style="67" bestFit="1" customWidth="1"/>
    <col min="5" max="5" width="36" style="67" bestFit="1" customWidth="1"/>
    <col min="6" max="6" width="58.7109375" style="67" bestFit="1" customWidth="1"/>
    <col min="7" max="7" width="50.42578125" style="67" bestFit="1" customWidth="1"/>
    <col min="8" max="8" width="50.140625" style="67" bestFit="1" customWidth="1"/>
    <col min="9" max="9" width="49.42578125" style="67" bestFit="1" customWidth="1"/>
    <col min="10" max="10" width="52" style="67" bestFit="1" customWidth="1"/>
    <col min="11" max="11" width="8.42578125" style="67" bestFit="1" customWidth="1"/>
    <col min="12" max="12" width="10.85546875" style="67"/>
    <col min="13" max="13" width="15" style="67" customWidth="1"/>
    <col min="14" max="14" width="23.85546875" style="67" customWidth="1"/>
    <col min="15" max="16" width="15" style="67" customWidth="1"/>
    <col min="17" max="16384" width="10.85546875" style="67"/>
  </cols>
  <sheetData>
    <row r="1" spans="2:16" ht="15.75" thickBot="1"/>
    <row r="2" spans="2:16" ht="23.25">
      <c r="B2" s="12" t="s">
        <v>1158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2:16">
      <c r="B3" s="162"/>
      <c r="C3" s="10"/>
      <c r="D3" s="10"/>
      <c r="E3" s="313" t="s">
        <v>1145</v>
      </c>
      <c r="F3" s="313" t="s">
        <v>1144</v>
      </c>
      <c r="G3" s="10"/>
      <c r="J3" s="592" t="s">
        <v>306</v>
      </c>
      <c r="K3" s="592"/>
      <c r="M3" s="592"/>
      <c r="N3" s="592"/>
      <c r="O3" s="592"/>
      <c r="P3" s="592"/>
    </row>
    <row r="4" spans="2:16" customFormat="1" ht="106.5">
      <c r="B4" s="302" t="s">
        <v>1157</v>
      </c>
      <c r="C4" s="303" t="s">
        <v>5</v>
      </c>
      <c r="D4" s="304" t="s">
        <v>204</v>
      </c>
      <c r="E4" s="304" t="s">
        <v>1131</v>
      </c>
      <c r="F4" s="304" t="s">
        <v>1132</v>
      </c>
      <c r="G4" s="304" t="s">
        <v>1133</v>
      </c>
      <c r="H4" s="304" t="s">
        <v>1134</v>
      </c>
      <c r="I4" s="305" t="s">
        <v>23</v>
      </c>
      <c r="J4" s="305" t="s">
        <v>1164</v>
      </c>
      <c r="K4" s="523" t="s">
        <v>1510</v>
      </c>
    </row>
    <row r="5" spans="2:16">
      <c r="B5" s="306" t="s">
        <v>4</v>
      </c>
      <c r="C5" s="300" t="s">
        <v>1209</v>
      </c>
      <c r="D5" s="300" t="s">
        <v>302</v>
      </c>
      <c r="E5" s="300">
        <v>0</v>
      </c>
      <c r="F5" s="300" t="s">
        <v>1054</v>
      </c>
      <c r="G5" s="300">
        <v>30</v>
      </c>
      <c r="H5" s="307">
        <v>30</v>
      </c>
      <c r="I5" s="307" t="s">
        <v>1443</v>
      </c>
      <c r="J5" s="307" t="s">
        <v>1147</v>
      </c>
      <c r="K5" s="522" t="s">
        <v>936</v>
      </c>
    </row>
    <row r="6" spans="2:16">
      <c r="B6" s="306" t="s">
        <v>4</v>
      </c>
      <c r="C6" s="300" t="s">
        <v>1210</v>
      </c>
      <c r="D6" s="301" t="s">
        <v>301</v>
      </c>
      <c r="E6" s="300">
        <v>0</v>
      </c>
      <c r="F6" s="300"/>
      <c r="G6" s="300">
        <v>60</v>
      </c>
      <c r="H6" s="307">
        <v>60</v>
      </c>
      <c r="I6" s="307" t="s">
        <v>1444</v>
      </c>
      <c r="J6" s="307"/>
      <c r="K6" s="522" t="s">
        <v>936</v>
      </c>
    </row>
    <row r="7" spans="2:16">
      <c r="B7" s="306" t="s">
        <v>4</v>
      </c>
      <c r="C7" s="300" t="s">
        <v>1211</v>
      </c>
      <c r="D7" s="300" t="s">
        <v>300</v>
      </c>
      <c r="E7" s="300">
        <v>0</v>
      </c>
      <c r="F7" s="300"/>
      <c r="G7" s="300">
        <v>10000</v>
      </c>
      <c r="H7" s="307">
        <v>10000</v>
      </c>
      <c r="I7" s="307" t="s">
        <v>1305</v>
      </c>
      <c r="J7" s="307"/>
      <c r="K7" s="522" t="s">
        <v>936</v>
      </c>
    </row>
    <row r="8" spans="2:16" customFormat="1">
      <c r="B8" s="306" t="s">
        <v>4</v>
      </c>
      <c r="C8" s="300" t="s">
        <v>1135</v>
      </c>
      <c r="D8" s="300" t="s">
        <v>302</v>
      </c>
      <c r="E8" s="300">
        <v>1</v>
      </c>
      <c r="F8" s="300" t="s">
        <v>1054</v>
      </c>
      <c r="G8" s="300">
        <v>30</v>
      </c>
      <c r="H8" s="307">
        <v>50</v>
      </c>
      <c r="I8" s="307" t="s">
        <v>1443</v>
      </c>
      <c r="J8" s="307" t="s">
        <v>1147</v>
      </c>
      <c r="K8" s="522" t="s">
        <v>936</v>
      </c>
    </row>
    <row r="9" spans="2:16" customFormat="1">
      <c r="B9" s="306" t="s">
        <v>4</v>
      </c>
      <c r="C9" s="300" t="s">
        <v>1136</v>
      </c>
      <c r="D9" s="300" t="s">
        <v>302</v>
      </c>
      <c r="E9" s="300">
        <v>1</v>
      </c>
      <c r="F9" s="300" t="s">
        <v>1053</v>
      </c>
      <c r="G9" s="300">
        <v>7</v>
      </c>
      <c r="H9" s="307">
        <v>9</v>
      </c>
      <c r="I9" s="307" t="s">
        <v>1445</v>
      </c>
      <c r="J9" s="307" t="s">
        <v>1146</v>
      </c>
      <c r="K9" s="522" t="s">
        <v>936</v>
      </c>
    </row>
    <row r="10" spans="2:16" customFormat="1">
      <c r="B10" s="306" t="s">
        <v>4</v>
      </c>
      <c r="C10" s="300" t="s">
        <v>1137</v>
      </c>
      <c r="D10" s="300" t="s">
        <v>979</v>
      </c>
      <c r="E10" s="300">
        <v>1</v>
      </c>
      <c r="F10" s="300" t="s">
        <v>1225</v>
      </c>
      <c r="G10" s="300">
        <v>1</v>
      </c>
      <c r="H10" s="307">
        <v>1.5</v>
      </c>
      <c r="I10" s="307" t="s">
        <v>1446</v>
      </c>
      <c r="J10" s="307" t="s">
        <v>1149</v>
      </c>
      <c r="K10" s="522" t="s">
        <v>936</v>
      </c>
    </row>
    <row r="11" spans="2:16">
      <c r="B11" s="306" t="s">
        <v>4</v>
      </c>
      <c r="C11" s="300" t="s">
        <v>1226</v>
      </c>
      <c r="D11" s="301" t="s">
        <v>979</v>
      </c>
      <c r="E11" s="301">
        <v>1</v>
      </c>
      <c r="F11" s="301" t="s">
        <v>1215</v>
      </c>
      <c r="G11" s="300">
        <v>1</v>
      </c>
      <c r="H11" s="301">
        <v>1.5</v>
      </c>
      <c r="I11" s="307" t="s">
        <v>1447</v>
      </c>
      <c r="J11" s="307" t="s">
        <v>1149</v>
      </c>
      <c r="K11" s="522" t="s">
        <v>936</v>
      </c>
    </row>
    <row r="12" spans="2:16" customFormat="1">
      <c r="B12" s="306" t="s">
        <v>4</v>
      </c>
      <c r="C12" s="300" t="s">
        <v>324</v>
      </c>
      <c r="D12" s="300" t="s">
        <v>980</v>
      </c>
      <c r="E12" s="300">
        <v>1</v>
      </c>
      <c r="F12" s="300" t="s">
        <v>324</v>
      </c>
      <c r="G12" s="300">
        <v>50</v>
      </c>
      <c r="H12" s="307">
        <v>100</v>
      </c>
      <c r="I12" s="307" t="s">
        <v>1448</v>
      </c>
      <c r="J12" s="307" t="s">
        <v>1212</v>
      </c>
      <c r="K12" s="522" t="s">
        <v>936</v>
      </c>
    </row>
    <row r="13" spans="2:16" customFormat="1">
      <c r="B13" s="308" t="s">
        <v>4</v>
      </c>
      <c r="C13" s="301" t="s">
        <v>1138</v>
      </c>
      <c r="D13" s="300" t="s">
        <v>980</v>
      </c>
      <c r="E13" s="300">
        <v>1</v>
      </c>
      <c r="F13" s="301" t="s">
        <v>1138</v>
      </c>
      <c r="G13" s="300">
        <v>0.5</v>
      </c>
      <c r="H13" s="307">
        <v>0.7</v>
      </c>
      <c r="I13" s="307" t="s">
        <v>1449</v>
      </c>
      <c r="J13" s="307" t="s">
        <v>1213</v>
      </c>
      <c r="K13" s="522" t="s">
        <v>936</v>
      </c>
    </row>
    <row r="14" spans="2:16" customFormat="1">
      <c r="B14" s="308" t="s">
        <v>4</v>
      </c>
      <c r="C14" s="300" t="s">
        <v>1139</v>
      </c>
      <c r="D14" s="300" t="s">
        <v>302</v>
      </c>
      <c r="E14" s="300">
        <v>1</v>
      </c>
      <c r="F14" s="300" t="s">
        <v>1140</v>
      </c>
      <c r="G14" s="300">
        <v>2</v>
      </c>
      <c r="H14" s="307">
        <v>5</v>
      </c>
      <c r="I14" s="307" t="s">
        <v>1450</v>
      </c>
      <c r="J14" s="307" t="s">
        <v>1148</v>
      </c>
      <c r="K14" s="522" t="s">
        <v>936</v>
      </c>
    </row>
    <row r="15" spans="2:16" customFormat="1">
      <c r="B15" s="308" t="s">
        <v>4</v>
      </c>
      <c r="C15" s="300" t="s">
        <v>1141</v>
      </c>
      <c r="D15" s="300" t="s">
        <v>625</v>
      </c>
      <c r="E15" s="300">
        <v>1</v>
      </c>
      <c r="F15" s="300"/>
      <c r="G15" s="300">
        <v>1</v>
      </c>
      <c r="H15" s="307">
        <v>2</v>
      </c>
      <c r="I15" s="307" t="s">
        <v>1451</v>
      </c>
      <c r="J15" s="307"/>
      <c r="K15" s="522" t="s">
        <v>936</v>
      </c>
    </row>
    <row r="16" spans="2:16">
      <c r="B16" s="308" t="s">
        <v>4</v>
      </c>
      <c r="C16" s="300" t="s">
        <v>388</v>
      </c>
      <c r="D16" s="301" t="s">
        <v>388</v>
      </c>
      <c r="E16" s="300">
        <v>1</v>
      </c>
      <c r="F16" s="300"/>
      <c r="G16" s="300">
        <v>5</v>
      </c>
      <c r="H16" s="307">
        <v>10</v>
      </c>
      <c r="I16" s="307" t="s">
        <v>1452</v>
      </c>
      <c r="J16" s="307"/>
      <c r="K16" s="522" t="s">
        <v>936</v>
      </c>
    </row>
    <row r="17" spans="2:12">
      <c r="B17" s="308" t="s">
        <v>4</v>
      </c>
      <c r="C17" s="301" t="s">
        <v>301</v>
      </c>
      <c r="D17" s="301" t="s">
        <v>301</v>
      </c>
      <c r="E17" s="300">
        <v>1</v>
      </c>
      <c r="F17" s="300"/>
      <c r="G17" s="300">
        <v>60</v>
      </c>
      <c r="H17" s="307">
        <v>90</v>
      </c>
      <c r="I17" s="307" t="s">
        <v>1444</v>
      </c>
      <c r="J17" s="307"/>
      <c r="K17" s="522" t="s">
        <v>936</v>
      </c>
    </row>
    <row r="18" spans="2:12" customFormat="1">
      <c r="B18" s="308" t="s">
        <v>4</v>
      </c>
      <c r="C18" s="300" t="s">
        <v>300</v>
      </c>
      <c r="D18" s="300" t="s">
        <v>300</v>
      </c>
      <c r="E18" s="300">
        <v>1</v>
      </c>
      <c r="F18" s="300"/>
      <c r="G18" s="300">
        <v>10000</v>
      </c>
      <c r="H18" s="307">
        <v>20000</v>
      </c>
      <c r="I18" s="307" t="s">
        <v>1305</v>
      </c>
      <c r="J18" s="307"/>
      <c r="K18" s="522" t="s">
        <v>936</v>
      </c>
    </row>
    <row r="19" spans="2:12">
      <c r="B19" s="308" t="s">
        <v>4</v>
      </c>
      <c r="C19" s="301" t="s">
        <v>981</v>
      </c>
      <c r="D19" s="301" t="s">
        <v>981</v>
      </c>
      <c r="E19" s="301">
        <v>1</v>
      </c>
      <c r="F19" s="301"/>
      <c r="G19" s="301">
        <v>500</v>
      </c>
      <c r="H19" s="326">
        <v>1000</v>
      </c>
      <c r="I19" s="326" t="s">
        <v>1453</v>
      </c>
      <c r="J19" s="326"/>
      <c r="K19" s="522" t="s">
        <v>936</v>
      </c>
    </row>
    <row r="20" spans="2:12" customFormat="1" ht="15.75" thickBot="1"/>
    <row r="21" spans="2:12" ht="23.25">
      <c r="B21" s="12" t="s">
        <v>303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</row>
    <row r="22" spans="2:12">
      <c r="B22" s="162"/>
      <c r="C22" s="162"/>
      <c r="D22" s="162"/>
      <c r="E22" s="162"/>
      <c r="F22" s="593"/>
      <c r="G22" s="593"/>
      <c r="H22" s="593"/>
      <c r="I22" s="162"/>
      <c r="J22" s="162"/>
    </row>
    <row r="23" spans="2:12" customFormat="1" ht="96">
      <c r="B23" s="302" t="s">
        <v>304</v>
      </c>
      <c r="C23" s="303" t="s">
        <v>5</v>
      </c>
      <c r="D23" s="309" t="s">
        <v>1142</v>
      </c>
      <c r="E23" s="309" t="s">
        <v>1131</v>
      </c>
      <c r="F23" s="310" t="s">
        <v>1143</v>
      </c>
      <c r="G23" s="303" t="s">
        <v>305</v>
      </c>
      <c r="H23" s="303" t="s">
        <v>307</v>
      </c>
    </row>
    <row r="24" spans="2:12" customFormat="1">
      <c r="B24" s="306" t="s">
        <v>4</v>
      </c>
      <c r="C24" s="300" t="s">
        <v>302</v>
      </c>
      <c r="D24" s="300">
        <v>0</v>
      </c>
      <c r="E24" s="300">
        <v>2</v>
      </c>
      <c r="F24" s="311" t="b">
        <v>1</v>
      </c>
      <c r="G24" s="311" t="s">
        <v>1150</v>
      </c>
      <c r="H24" s="311" t="s">
        <v>1151</v>
      </c>
    </row>
    <row r="25" spans="2:12" customFormat="1">
      <c r="B25" s="306" t="s">
        <v>4</v>
      </c>
      <c r="C25" s="300" t="s">
        <v>625</v>
      </c>
      <c r="D25" s="300">
        <v>0</v>
      </c>
      <c r="E25" s="300">
        <v>1</v>
      </c>
      <c r="F25" s="311" t="b">
        <v>1</v>
      </c>
      <c r="G25" s="311" t="s">
        <v>1165</v>
      </c>
      <c r="H25" s="311" t="s">
        <v>1163</v>
      </c>
    </row>
    <row r="26" spans="2:12" customFormat="1">
      <c r="B26" s="306" t="s">
        <v>4</v>
      </c>
      <c r="C26" s="300" t="s">
        <v>300</v>
      </c>
      <c r="D26" s="300">
        <v>0</v>
      </c>
      <c r="E26" s="300">
        <v>2</v>
      </c>
      <c r="F26" s="311" t="b">
        <v>1</v>
      </c>
      <c r="G26" s="311" t="s">
        <v>1152</v>
      </c>
      <c r="H26" s="311" t="s">
        <v>1153</v>
      </c>
    </row>
    <row r="27" spans="2:12" customFormat="1">
      <c r="B27" s="306" t="s">
        <v>4</v>
      </c>
      <c r="C27" s="300" t="s">
        <v>979</v>
      </c>
      <c r="D27" s="300">
        <v>0</v>
      </c>
      <c r="E27" s="300">
        <v>1</v>
      </c>
      <c r="F27" s="311" t="b">
        <v>1</v>
      </c>
      <c r="G27" s="311" t="s">
        <v>1167</v>
      </c>
      <c r="H27" s="311" t="s">
        <v>1166</v>
      </c>
    </row>
    <row r="28" spans="2:12" customFormat="1">
      <c r="B28" s="308" t="s">
        <v>4</v>
      </c>
      <c r="C28" s="301" t="s">
        <v>301</v>
      </c>
      <c r="D28" s="301">
        <v>0</v>
      </c>
      <c r="E28" s="301">
        <v>1</v>
      </c>
      <c r="F28" s="311" t="b">
        <v>0</v>
      </c>
      <c r="G28" s="311" t="s">
        <v>1154</v>
      </c>
      <c r="H28" s="311" t="s">
        <v>1155</v>
      </c>
    </row>
    <row r="29" spans="2:12" customFormat="1">
      <c r="B29" s="308" t="s">
        <v>4</v>
      </c>
      <c r="C29" s="300" t="s">
        <v>980</v>
      </c>
      <c r="D29" s="300">
        <v>0</v>
      </c>
      <c r="E29" s="300">
        <v>1</v>
      </c>
      <c r="F29" s="311" t="b">
        <v>0</v>
      </c>
      <c r="G29" s="311" t="s">
        <v>1168</v>
      </c>
      <c r="H29" s="311" t="s">
        <v>1169</v>
      </c>
    </row>
    <row r="30" spans="2:12">
      <c r="B30" s="308" t="s">
        <v>4</v>
      </c>
      <c r="C30" s="300" t="s">
        <v>981</v>
      </c>
      <c r="D30" s="300">
        <v>0</v>
      </c>
      <c r="E30" s="300">
        <v>1</v>
      </c>
      <c r="F30" s="311" t="b">
        <v>1</v>
      </c>
      <c r="G30" s="311" t="s">
        <v>1315</v>
      </c>
      <c r="H30" s="311" t="s">
        <v>1316</v>
      </c>
    </row>
    <row r="31" spans="2:12" customFormat="1">
      <c r="B31" s="308" t="s">
        <v>4</v>
      </c>
      <c r="C31" s="301" t="s">
        <v>388</v>
      </c>
      <c r="D31" s="301">
        <v>0</v>
      </c>
      <c r="E31" s="301">
        <v>1</v>
      </c>
      <c r="F31" s="312" t="b">
        <v>0</v>
      </c>
      <c r="G31" s="312" t="s">
        <v>1170</v>
      </c>
      <c r="H31" s="312" t="s">
        <v>1171</v>
      </c>
    </row>
    <row r="32" spans="2:12" ht="15.75" thickBot="1"/>
    <row r="33" spans="2:13" ht="23.25">
      <c r="B33" s="12" t="s">
        <v>308</v>
      </c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</row>
    <row r="34" spans="2:13" ht="30">
      <c r="B34" s="162"/>
      <c r="C34" s="162"/>
      <c r="D34" s="162"/>
      <c r="E34" s="162"/>
      <c r="F34" s="175" t="s">
        <v>315</v>
      </c>
      <c r="G34" s="594" t="s">
        <v>313</v>
      </c>
      <c r="H34" s="594"/>
      <c r="I34" s="162"/>
    </row>
    <row r="35" spans="2:13" ht="142.5">
      <c r="B35" s="173" t="s">
        <v>309</v>
      </c>
      <c r="C35" s="173" t="s">
        <v>5</v>
      </c>
      <c r="D35" s="142" t="s">
        <v>319</v>
      </c>
      <c r="E35" s="152" t="s">
        <v>242</v>
      </c>
      <c r="F35" s="152" t="s">
        <v>318</v>
      </c>
      <c r="G35" s="152" t="s">
        <v>314</v>
      </c>
      <c r="H35" s="144" t="s">
        <v>316</v>
      </c>
      <c r="I35" s="144" t="s">
        <v>317</v>
      </c>
      <c r="J35" s="147" t="s">
        <v>38</v>
      </c>
      <c r="K35" s="143" t="s">
        <v>427</v>
      </c>
    </row>
    <row r="36" spans="2:13">
      <c r="B36" s="154" t="s">
        <v>4</v>
      </c>
      <c r="C36" s="171" t="s">
        <v>310</v>
      </c>
      <c r="D36" s="171">
        <v>0</v>
      </c>
      <c r="E36" s="20">
        <v>0</v>
      </c>
      <c r="F36" s="20">
        <v>15</v>
      </c>
      <c r="G36" s="20">
        <v>200</v>
      </c>
      <c r="H36" s="14">
        <v>0.5</v>
      </c>
      <c r="I36" s="14">
        <v>1</v>
      </c>
      <c r="J36" s="135" t="s">
        <v>424</v>
      </c>
      <c r="K36" s="132" t="s">
        <v>428</v>
      </c>
    </row>
    <row r="37" spans="2:13">
      <c r="B37" s="154" t="s">
        <v>4</v>
      </c>
      <c r="C37" s="171" t="s">
        <v>311</v>
      </c>
      <c r="D37" s="171">
        <v>1</v>
      </c>
      <c r="E37" s="20">
        <v>0</v>
      </c>
      <c r="F37" s="20">
        <v>60</v>
      </c>
      <c r="G37" s="20">
        <v>300</v>
      </c>
      <c r="H37" s="14">
        <v>0.5</v>
      </c>
      <c r="I37" s="14">
        <v>1</v>
      </c>
      <c r="J37" s="135" t="s">
        <v>425</v>
      </c>
      <c r="K37" s="132" t="s">
        <v>429</v>
      </c>
    </row>
    <row r="38" spans="2:13">
      <c r="B38" s="154" t="s">
        <v>4</v>
      </c>
      <c r="C38" s="171" t="s">
        <v>312</v>
      </c>
      <c r="D38" s="171">
        <v>2</v>
      </c>
      <c r="E38" s="20">
        <v>0</v>
      </c>
      <c r="F38" s="20">
        <v>240</v>
      </c>
      <c r="G38" s="20">
        <v>600</v>
      </c>
      <c r="H38" s="14">
        <v>0.5</v>
      </c>
      <c r="I38" s="14">
        <v>1</v>
      </c>
      <c r="J38" s="135" t="s">
        <v>426</v>
      </c>
      <c r="K38" s="138" t="s">
        <v>430</v>
      </c>
    </row>
    <row r="40" spans="2:13" ht="15.75" thickBot="1"/>
    <row r="41" spans="2:13" ht="23.25">
      <c r="B41" s="12" t="s">
        <v>1124</v>
      </c>
      <c r="C41" s="12"/>
      <c r="D41" s="12"/>
      <c r="E41" s="12"/>
      <c r="F41" s="12"/>
      <c r="G41" s="12"/>
    </row>
    <row r="43" spans="2:13" ht="135.75">
      <c r="B43" s="295" t="s">
        <v>1125</v>
      </c>
      <c r="C43" s="296" t="s">
        <v>5</v>
      </c>
      <c r="D43" s="297" t="s">
        <v>1126</v>
      </c>
      <c r="E43" s="297" t="s">
        <v>1431</v>
      </c>
    </row>
    <row r="44" spans="2:13">
      <c r="B44" s="298" t="s">
        <v>4</v>
      </c>
      <c r="C44" s="299" t="s">
        <v>423</v>
      </c>
      <c r="D44" s="299">
        <v>1</v>
      </c>
      <c r="E44" s="299">
        <v>2</v>
      </c>
    </row>
    <row r="45" spans="2:13">
      <c r="B45" s="298" t="s">
        <v>4</v>
      </c>
      <c r="C45" s="299" t="s">
        <v>415</v>
      </c>
      <c r="D45" s="299">
        <v>3</v>
      </c>
      <c r="E45" s="299">
        <v>6</v>
      </c>
    </row>
    <row r="46" spans="2:13">
      <c r="B46" s="298" t="s">
        <v>4</v>
      </c>
      <c r="C46" s="299" t="s">
        <v>418</v>
      </c>
      <c r="D46" s="299">
        <v>3</v>
      </c>
      <c r="E46" s="299">
        <v>12</v>
      </c>
    </row>
    <row r="47" spans="2:13">
      <c r="B47" s="298" t="s">
        <v>4</v>
      </c>
      <c r="C47" s="299" t="s">
        <v>414</v>
      </c>
      <c r="D47" s="299">
        <v>3</v>
      </c>
      <c r="E47" s="299">
        <v>18</v>
      </c>
    </row>
    <row r="48" spans="2:13">
      <c r="B48" s="298" t="s">
        <v>4</v>
      </c>
      <c r="C48" s="299" t="s">
        <v>416</v>
      </c>
      <c r="D48" s="299">
        <v>4</v>
      </c>
      <c r="E48" s="299">
        <v>26</v>
      </c>
    </row>
    <row r="49" spans="2:7">
      <c r="B49" s="298" t="s">
        <v>4</v>
      </c>
      <c r="C49" s="299" t="s">
        <v>417</v>
      </c>
      <c r="D49" s="299">
        <v>4</v>
      </c>
      <c r="E49" s="299">
        <v>35</v>
      </c>
    </row>
    <row r="50" spans="2:7">
      <c r="B50" s="298" t="s">
        <v>4</v>
      </c>
      <c r="C50" s="299" t="s">
        <v>419</v>
      </c>
      <c r="D50" s="299">
        <v>4</v>
      </c>
      <c r="E50" s="299">
        <v>45</v>
      </c>
    </row>
    <row r="51" spans="2:7">
      <c r="B51" s="298" t="s">
        <v>4</v>
      </c>
      <c r="C51" s="299" t="s">
        <v>420</v>
      </c>
      <c r="D51" s="299">
        <v>5</v>
      </c>
      <c r="E51" s="299">
        <v>56</v>
      </c>
    </row>
    <row r="52" spans="2:7">
      <c r="B52" s="298" t="s">
        <v>4</v>
      </c>
      <c r="C52" s="299" t="s">
        <v>421</v>
      </c>
      <c r="D52" s="299">
        <v>5</v>
      </c>
      <c r="E52" s="299">
        <v>67</v>
      </c>
    </row>
    <row r="53" spans="2:7">
      <c r="B53" s="298" t="s">
        <v>4</v>
      </c>
      <c r="C53" s="299" t="s">
        <v>422</v>
      </c>
      <c r="D53" s="299">
        <v>6</v>
      </c>
      <c r="E53" s="299">
        <v>80</v>
      </c>
    </row>
    <row r="54" spans="2:7" ht="15.75" thickBot="1"/>
    <row r="55" spans="2:7" ht="23.25">
      <c r="B55" s="12" t="s">
        <v>1127</v>
      </c>
      <c r="C55" s="12"/>
      <c r="D55" s="12"/>
      <c r="E55" s="12"/>
      <c r="F55" s="12"/>
      <c r="G55" s="12"/>
    </row>
    <row r="57" spans="2:7" ht="142.5">
      <c r="B57" s="295" t="s">
        <v>1128</v>
      </c>
      <c r="C57" s="296" t="s">
        <v>5</v>
      </c>
      <c r="D57" s="297" t="s">
        <v>1126</v>
      </c>
    </row>
    <row r="58" spans="2:7">
      <c r="B58" s="298" t="s">
        <v>4</v>
      </c>
      <c r="C58" s="299" t="s">
        <v>310</v>
      </c>
      <c r="D58" s="299">
        <v>0.3</v>
      </c>
    </row>
    <row r="59" spans="2:7">
      <c r="B59" s="298" t="s">
        <v>4</v>
      </c>
      <c r="C59" s="299" t="s">
        <v>311</v>
      </c>
      <c r="D59" s="299">
        <v>0.6</v>
      </c>
    </row>
    <row r="60" spans="2:7">
      <c r="B60" s="298" t="s">
        <v>4</v>
      </c>
      <c r="C60" s="299" t="s">
        <v>312</v>
      </c>
      <c r="D60" s="299">
        <v>1</v>
      </c>
    </row>
    <row r="61" spans="2:7" ht="15.75" thickBot="1"/>
    <row r="62" spans="2:7" ht="23.25">
      <c r="B62" s="12" t="s">
        <v>1129</v>
      </c>
      <c r="C62" s="12"/>
      <c r="D62" s="12"/>
      <c r="E62" s="12"/>
      <c r="F62" s="12"/>
      <c r="G62" s="12"/>
    </row>
    <row r="64" spans="2:7" ht="132">
      <c r="B64" s="295" t="s">
        <v>1130</v>
      </c>
      <c r="C64" s="296" t="s">
        <v>5</v>
      </c>
      <c r="D64" s="297" t="s">
        <v>1126</v>
      </c>
    </row>
    <row r="65" spans="2:4">
      <c r="B65" s="298" t="s">
        <v>4</v>
      </c>
      <c r="C65" s="299" t="s">
        <v>1156</v>
      </c>
      <c r="D65" s="299">
        <v>0.1</v>
      </c>
    </row>
  </sheetData>
  <mergeCells count="4">
    <mergeCell ref="M3:P3"/>
    <mergeCell ref="J3:K3"/>
    <mergeCell ref="F22:H22"/>
    <mergeCell ref="G34:H34"/>
  </mergeCells>
  <conditionalFormatting sqref="C36:D38">
    <cfRule type="duplicateValues" dxfId="193" priority="5"/>
  </conditionalFormatting>
  <pageMargins left="0.7" right="0.7" top="0.75" bottom="0.75" header="0.3" footer="0.3"/>
  <pageSetup paperSize="9"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7"/>
  </sheetPr>
  <dimension ref="B1:Y36"/>
  <sheetViews>
    <sheetView workbookViewId="0">
      <selection activeCell="J9" sqref="J9"/>
    </sheetView>
  </sheetViews>
  <sheetFormatPr defaultColWidth="11.42578125" defaultRowHeight="15"/>
  <cols>
    <col min="1" max="1" width="3.140625" customWidth="1"/>
    <col min="2" max="2" width="14" customWidth="1"/>
    <col min="3" max="3" width="28.28515625" bestFit="1" customWidth="1"/>
    <col min="4" max="4" width="12" customWidth="1"/>
    <col min="5" max="5" width="33.140625" bestFit="1" customWidth="1"/>
    <col min="6" max="6" width="16.28515625" customWidth="1"/>
    <col min="7" max="7" width="27.7109375" customWidth="1"/>
    <col min="8" max="8" width="25.42578125" customWidth="1"/>
    <col min="9" max="9" width="38" customWidth="1"/>
    <col min="10" max="10" width="45" bestFit="1" customWidth="1"/>
    <col min="11" max="11" width="26.28515625" customWidth="1"/>
  </cols>
  <sheetData>
    <row r="1" spans="2:25" ht="15.75" thickBot="1"/>
    <row r="2" spans="2:25" ht="23.25">
      <c r="B2" s="12" t="s">
        <v>175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>
      <c r="B3" s="10"/>
      <c r="C3" s="10"/>
      <c r="D3" s="10"/>
      <c r="E3" s="10"/>
      <c r="F3" s="10"/>
      <c r="G3" s="10"/>
    </row>
    <row r="4" spans="2:25" ht="103.5">
      <c r="B4" s="141" t="s">
        <v>182</v>
      </c>
      <c r="C4" s="141" t="s">
        <v>5</v>
      </c>
      <c r="D4" s="144" t="s">
        <v>174</v>
      </c>
      <c r="E4" s="145" t="s">
        <v>176</v>
      </c>
      <c r="F4" s="146" t="s">
        <v>208</v>
      </c>
      <c r="G4" s="147" t="s">
        <v>38</v>
      </c>
      <c r="H4" s="147" t="s">
        <v>23</v>
      </c>
      <c r="I4" s="147" t="s">
        <v>1510</v>
      </c>
    </row>
    <row r="5" spans="2:25">
      <c r="B5" s="134" t="s">
        <v>4</v>
      </c>
      <c r="C5" s="155" t="s">
        <v>471</v>
      </c>
      <c r="D5" s="14">
        <v>0</v>
      </c>
      <c r="E5" s="133">
        <v>240</v>
      </c>
      <c r="F5" s="15" t="s">
        <v>653</v>
      </c>
      <c r="G5" s="21" t="s">
        <v>1460</v>
      </c>
      <c r="H5" t="s">
        <v>1449</v>
      </c>
      <c r="I5" t="s">
        <v>936</v>
      </c>
    </row>
    <row r="6" spans="2:25" s="67" customFormat="1">
      <c r="B6" s="134" t="s">
        <v>4</v>
      </c>
      <c r="C6" s="258" t="s">
        <v>488</v>
      </c>
      <c r="D6" s="14">
        <v>25</v>
      </c>
      <c r="E6" s="133">
        <v>0</v>
      </c>
      <c r="F6" s="15" t="s">
        <v>654</v>
      </c>
      <c r="G6" s="21" t="s">
        <v>1461</v>
      </c>
      <c r="H6" s="67" t="s">
        <v>1463</v>
      </c>
      <c r="I6" s="67" t="s">
        <v>936</v>
      </c>
    </row>
    <row r="7" spans="2:25" s="67" customFormat="1">
      <c r="B7" s="134" t="s">
        <v>4</v>
      </c>
      <c r="C7" s="258" t="s">
        <v>938</v>
      </c>
      <c r="D7" s="14">
        <v>0</v>
      </c>
      <c r="E7" s="133">
        <v>0</v>
      </c>
      <c r="F7" s="15" t="s">
        <v>939</v>
      </c>
      <c r="G7" s="21" t="s">
        <v>1462</v>
      </c>
      <c r="H7" t="s">
        <v>1464</v>
      </c>
      <c r="I7" s="67" t="s">
        <v>936</v>
      </c>
    </row>
    <row r="8" spans="2:25" s="67" customFormat="1" ht="15.75" thickBot="1">
      <c r="B8"/>
      <c r="C8"/>
      <c r="D8"/>
      <c r="E8"/>
      <c r="F8"/>
      <c r="G8"/>
      <c r="H8"/>
      <c r="I8"/>
    </row>
    <row r="9" spans="2:25" s="67" customFormat="1" ht="23.25">
      <c r="B9" s="12" t="s">
        <v>940</v>
      </c>
      <c r="C9" s="12"/>
      <c r="D9" s="12"/>
      <c r="E9" s="12"/>
      <c r="F9" s="12"/>
    </row>
    <row r="10" spans="2:25" s="67" customFormat="1">
      <c r="B10" s="257"/>
      <c r="C10" s="257"/>
      <c r="D10" s="257"/>
      <c r="E10" s="257"/>
      <c r="F10" s="257"/>
      <c r="G10" s="257"/>
      <c r="J10"/>
    </row>
    <row r="11" spans="2:25" s="67" customFormat="1" ht="114">
      <c r="B11" s="141" t="s">
        <v>941</v>
      </c>
      <c r="C11" s="141" t="s">
        <v>5</v>
      </c>
      <c r="D11" s="143" t="s">
        <v>186</v>
      </c>
      <c r="E11" s="143" t="s">
        <v>945</v>
      </c>
      <c r="F11"/>
      <c r="G11"/>
    </row>
    <row r="12" spans="2:25">
      <c r="B12" s="134" t="s">
        <v>4</v>
      </c>
      <c r="C12" s="155" t="s">
        <v>942</v>
      </c>
      <c r="D12" s="132">
        <v>0</v>
      </c>
      <c r="E12" s="132">
        <v>50</v>
      </c>
    </row>
    <row r="13" spans="2:25">
      <c r="B13" s="134" t="s">
        <v>4</v>
      </c>
      <c r="C13" s="155" t="s">
        <v>943</v>
      </c>
      <c r="D13" s="132">
        <v>1</v>
      </c>
      <c r="E13" s="132">
        <v>100</v>
      </c>
    </row>
    <row r="14" spans="2:25" s="67" customFormat="1">
      <c r="B14" s="134" t="s">
        <v>4</v>
      </c>
      <c r="C14" s="155" t="s">
        <v>944</v>
      </c>
      <c r="D14" s="132">
        <v>2</v>
      </c>
      <c r="E14" s="132">
        <v>150</v>
      </c>
      <c r="F14"/>
    </row>
    <row r="15" spans="2:25" s="67" customFormat="1" ht="15.75" thickBot="1">
      <c r="B15" s="257"/>
      <c r="C15" s="257"/>
      <c r="D15" s="257"/>
      <c r="E15" s="257"/>
      <c r="F15" s="257"/>
      <c r="G15" s="257"/>
    </row>
    <row r="16" spans="2:25" ht="23.25">
      <c r="B16" s="12" t="s">
        <v>199</v>
      </c>
      <c r="C16" s="12"/>
      <c r="D16" s="12"/>
      <c r="E16" s="12"/>
      <c r="F16" s="12"/>
      <c r="G16" s="12"/>
      <c r="H16" s="12"/>
      <c r="I16" s="67"/>
    </row>
    <row r="17" spans="2:10" ht="30">
      <c r="B17" s="10"/>
      <c r="C17" s="10"/>
      <c r="E17" s="10"/>
      <c r="F17" s="10"/>
      <c r="G17" s="10" t="s">
        <v>951</v>
      </c>
      <c r="H17" s="5" t="s">
        <v>950</v>
      </c>
    </row>
    <row r="18" spans="2:10" ht="131.25">
      <c r="B18" s="141" t="s">
        <v>203</v>
      </c>
      <c r="C18" s="142" t="s">
        <v>5</v>
      </c>
      <c r="D18" s="143" t="s">
        <v>204</v>
      </c>
      <c r="E18" s="143" t="s">
        <v>639</v>
      </c>
      <c r="F18" s="144" t="s">
        <v>200</v>
      </c>
      <c r="G18" s="157" t="s">
        <v>948</v>
      </c>
      <c r="H18" s="157" t="s">
        <v>949</v>
      </c>
      <c r="I18" s="148" t="s">
        <v>38</v>
      </c>
    </row>
    <row r="19" spans="2:10">
      <c r="B19" s="134" t="s">
        <v>4</v>
      </c>
      <c r="C19" s="13" t="s">
        <v>532</v>
      </c>
      <c r="D19" s="132" t="s">
        <v>205</v>
      </c>
      <c r="E19" s="132" t="s">
        <v>642</v>
      </c>
      <c r="F19" s="14">
        <v>0.8</v>
      </c>
      <c r="G19" s="259">
        <v>1</v>
      </c>
      <c r="H19" s="259">
        <v>100</v>
      </c>
      <c r="I19" s="135" t="s">
        <v>533</v>
      </c>
    </row>
    <row r="20" spans="2:10">
      <c r="B20" s="134" t="s">
        <v>4</v>
      </c>
      <c r="C20" s="13" t="s">
        <v>201</v>
      </c>
      <c r="D20" s="132" t="s">
        <v>205</v>
      </c>
      <c r="E20" s="132" t="s">
        <v>643</v>
      </c>
      <c r="F20" s="14">
        <v>0.15</v>
      </c>
      <c r="G20" s="259">
        <v>3</v>
      </c>
      <c r="H20" s="259">
        <v>300</v>
      </c>
      <c r="I20" s="135" t="s">
        <v>453</v>
      </c>
    </row>
    <row r="21" spans="2:10">
      <c r="B21" s="134" t="s">
        <v>4</v>
      </c>
      <c r="C21" s="13" t="s">
        <v>202</v>
      </c>
      <c r="D21" s="132" t="s">
        <v>205</v>
      </c>
      <c r="E21" s="132" t="s">
        <v>644</v>
      </c>
      <c r="F21" s="14">
        <v>0.05</v>
      </c>
      <c r="G21" s="259">
        <v>5</v>
      </c>
      <c r="H21" s="259">
        <v>500</v>
      </c>
      <c r="I21" s="135" t="s">
        <v>454</v>
      </c>
    </row>
    <row r="22" spans="2:10">
      <c r="B22" s="134" t="s">
        <v>4</v>
      </c>
      <c r="C22" s="13" t="s">
        <v>946</v>
      </c>
      <c r="D22" s="132" t="s">
        <v>205</v>
      </c>
      <c r="E22" s="132" t="s">
        <v>815</v>
      </c>
      <c r="F22" s="14">
        <v>0</v>
      </c>
      <c r="G22" s="259">
        <v>0</v>
      </c>
      <c r="H22" s="259">
        <v>0</v>
      </c>
      <c r="I22" s="135" t="s">
        <v>947</v>
      </c>
      <c r="J22" s="67"/>
    </row>
    <row r="23" spans="2:10" ht="15.75" thickBot="1"/>
    <row r="24" spans="2:10" ht="23.25">
      <c r="B24" s="12" t="s">
        <v>640</v>
      </c>
      <c r="C24" s="12"/>
      <c r="D24" s="12"/>
      <c r="E24" s="12"/>
      <c r="F24" s="12"/>
      <c r="G24" s="12"/>
    </row>
    <row r="25" spans="2:10">
      <c r="B25" s="244"/>
      <c r="C25" s="244"/>
      <c r="D25" s="5" t="s">
        <v>816</v>
      </c>
      <c r="E25" s="244"/>
      <c r="F25" s="244"/>
      <c r="G25" s="244"/>
    </row>
    <row r="26" spans="2:10" ht="94.5">
      <c r="B26" s="141" t="s">
        <v>641</v>
      </c>
      <c r="C26" s="142" t="s">
        <v>5</v>
      </c>
      <c r="D26" s="249" t="s">
        <v>186</v>
      </c>
      <c r="E26" s="148" t="s">
        <v>38</v>
      </c>
    </row>
    <row r="27" spans="2:10">
      <c r="B27" s="134" t="s">
        <v>4</v>
      </c>
      <c r="C27" s="13" t="s">
        <v>642</v>
      </c>
      <c r="D27" s="250">
        <v>0</v>
      </c>
      <c r="E27" s="135" t="s">
        <v>677</v>
      </c>
    </row>
    <row r="28" spans="2:10">
      <c r="B28" s="134" t="s">
        <v>4</v>
      </c>
      <c r="C28" s="13" t="s">
        <v>643</v>
      </c>
      <c r="D28" s="250">
        <v>1</v>
      </c>
      <c r="E28" s="135" t="s">
        <v>678</v>
      </c>
    </row>
    <row r="29" spans="2:10">
      <c r="B29" s="134" t="s">
        <v>4</v>
      </c>
      <c r="C29" s="13" t="s">
        <v>644</v>
      </c>
      <c r="D29" s="250">
        <v>2</v>
      </c>
      <c r="E29" s="135" t="s">
        <v>679</v>
      </c>
    </row>
    <row r="30" spans="2:10">
      <c r="B30" s="134" t="s">
        <v>4</v>
      </c>
      <c r="C30" s="13" t="s">
        <v>815</v>
      </c>
      <c r="D30" s="250">
        <v>3</v>
      </c>
      <c r="E30" s="135" t="s">
        <v>955</v>
      </c>
    </row>
    <row r="31" spans="2:10">
      <c r="B31" s="67"/>
      <c r="C31" s="67"/>
      <c r="D31" s="67"/>
    </row>
    <row r="32" spans="2:10">
      <c r="B32" s="67"/>
      <c r="C32" s="67"/>
      <c r="D32" s="67"/>
    </row>
    <row r="33" spans="2:4">
      <c r="B33" s="67"/>
      <c r="C33" s="67"/>
      <c r="D33" s="67"/>
    </row>
    <row r="34" spans="2:4">
      <c r="B34" s="67"/>
      <c r="C34" s="67"/>
      <c r="D34" s="67"/>
    </row>
    <row r="35" spans="2:4">
      <c r="B35" s="67"/>
      <c r="C35" s="67"/>
      <c r="D35" s="67"/>
    </row>
    <row r="36" spans="2:4">
      <c r="B36" s="67"/>
      <c r="C36" s="67"/>
      <c r="D36" s="67"/>
    </row>
  </sheetData>
  <conditionalFormatting sqref="C5:C7">
    <cfRule type="duplicateValues" dxfId="129" priority="18"/>
  </conditionalFormatting>
  <conditionalFormatting sqref="C19">
    <cfRule type="duplicateValues" dxfId="128" priority="5"/>
  </conditionalFormatting>
  <conditionalFormatting sqref="C20:C22">
    <cfRule type="duplicateValues" dxfId="127" priority="20"/>
  </conditionalFormatting>
  <conditionalFormatting sqref="C27:D27">
    <cfRule type="duplicateValues" dxfId="126" priority="3"/>
  </conditionalFormatting>
  <conditionalFormatting sqref="C28:D29">
    <cfRule type="duplicateValues" dxfId="125" priority="4"/>
  </conditionalFormatting>
  <conditionalFormatting sqref="C30:D30">
    <cfRule type="duplicateValues" dxfId="124" priority="2"/>
  </conditionalFormatting>
  <conditionalFormatting sqref="C12:C14">
    <cfRule type="duplicateValues" dxfId="123" priority="1"/>
  </conditionalFormatting>
  <dataValidations count="3">
    <dataValidation type="decimal" showInputMessage="1" showErrorMessage="1" promptTitle="Probability" prompt="Probability [0..1] of each item to appear._x000a_The sum of all the items should be 1." sqref="F19:F22">
      <formula1>0</formula1>
      <formula2>1</formula2>
    </dataValidation>
    <dataValidation type="list" showInputMessage="1" showErrorMessage="1" sqref="D19:D22">
      <formula1>"suit, pet, dragon"</formula1>
    </dataValidation>
    <dataValidation type="list" showInputMessage="1" showErrorMessage="1" sqref="E19:E22">
      <formula1>$C$27:$C$30</formula1>
    </dataValidation>
  </dataValidations>
  <pageMargins left="0.7" right="0.7" top="0.75" bottom="0.75" header="0.3" footer="0.3"/>
  <pageSetup paperSize="9" orientation="portrait" horizontalDpi="0" verticalDpi="0"/>
  <tableParts count="4">
    <tablePart r:id="rId1"/>
    <tablePart r:id="rId2"/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7"/>
  </sheetPr>
  <dimension ref="B1:L23"/>
  <sheetViews>
    <sheetView workbookViewId="0"/>
  </sheetViews>
  <sheetFormatPr defaultColWidth="11.42578125" defaultRowHeight="15"/>
  <cols>
    <col min="1" max="1" width="3.7109375" customWidth="1"/>
    <col min="2" max="29" width="15" customWidth="1"/>
  </cols>
  <sheetData>
    <row r="1" spans="2:12" ht="15.75" thickBot="1"/>
    <row r="2" spans="2:12" ht="23.25">
      <c r="B2" s="12" t="s">
        <v>323</v>
      </c>
      <c r="C2" s="12"/>
      <c r="D2" s="12"/>
      <c r="E2" s="12"/>
      <c r="F2" s="12"/>
      <c r="G2" s="12"/>
      <c r="H2" s="12"/>
      <c r="I2" s="12"/>
      <c r="J2" s="12"/>
      <c r="K2" s="12"/>
    </row>
    <row r="3" spans="2:12" ht="45">
      <c r="B3" s="151"/>
      <c r="C3" s="176"/>
      <c r="D3" s="176" t="s">
        <v>326</v>
      </c>
      <c r="E3" s="176"/>
      <c r="F3" s="592"/>
      <c r="G3" s="592"/>
      <c r="H3" s="176"/>
      <c r="I3" s="161"/>
      <c r="J3" s="160"/>
      <c r="K3" s="160"/>
    </row>
    <row r="4" spans="2:12" ht="126">
      <c r="B4" s="141" t="s">
        <v>322</v>
      </c>
      <c r="C4" s="142" t="s">
        <v>5</v>
      </c>
      <c r="D4" s="142" t="s">
        <v>504</v>
      </c>
      <c r="E4" s="152" t="s">
        <v>204</v>
      </c>
      <c r="F4" s="144" t="s">
        <v>505</v>
      </c>
      <c r="G4" s="67"/>
      <c r="H4" s="67"/>
      <c r="I4" s="67"/>
      <c r="J4" s="67"/>
      <c r="K4" s="67"/>
      <c r="L4" s="67"/>
    </row>
    <row r="5" spans="2:12">
      <c r="B5" s="136" t="s">
        <v>4</v>
      </c>
      <c r="C5" s="178" t="s">
        <v>499</v>
      </c>
      <c r="D5" s="178">
        <v>1</v>
      </c>
      <c r="E5" s="153" t="s">
        <v>324</v>
      </c>
      <c r="F5" s="139">
        <v>100</v>
      </c>
      <c r="G5" s="67"/>
      <c r="H5" s="67"/>
      <c r="I5" s="67"/>
      <c r="J5" s="67"/>
      <c r="K5" s="67"/>
      <c r="L5" s="67"/>
    </row>
    <row r="6" spans="2:12">
      <c r="B6" s="136" t="s">
        <v>4</v>
      </c>
      <c r="C6" s="178" t="s">
        <v>500</v>
      </c>
      <c r="D6" s="13">
        <v>2</v>
      </c>
      <c r="E6" s="20" t="s">
        <v>324</v>
      </c>
      <c r="F6" s="133">
        <v>200</v>
      </c>
      <c r="J6" s="67"/>
    </row>
    <row r="7" spans="2:12">
      <c r="B7" s="136" t="s">
        <v>4</v>
      </c>
      <c r="C7" s="178" t="s">
        <v>501</v>
      </c>
      <c r="D7" s="13">
        <v>3</v>
      </c>
      <c r="E7" s="20" t="s">
        <v>325</v>
      </c>
      <c r="F7" s="133">
        <v>3</v>
      </c>
      <c r="I7" s="67"/>
      <c r="J7" s="67"/>
    </row>
    <row r="8" spans="2:12">
      <c r="B8" s="136" t="s">
        <v>4</v>
      </c>
      <c r="C8" s="178" t="s">
        <v>502</v>
      </c>
      <c r="D8" s="13">
        <v>4</v>
      </c>
      <c r="E8" s="20" t="s">
        <v>324</v>
      </c>
      <c r="F8" s="133">
        <v>400</v>
      </c>
      <c r="H8" s="67"/>
      <c r="I8" s="67"/>
      <c r="J8" s="67"/>
    </row>
    <row r="9" spans="2:12">
      <c r="B9" s="136" t="s">
        <v>4</v>
      </c>
      <c r="C9" s="178" t="s">
        <v>503</v>
      </c>
      <c r="D9" s="13">
        <v>5</v>
      </c>
      <c r="E9" s="20" t="s">
        <v>325</v>
      </c>
      <c r="F9" s="133">
        <v>7</v>
      </c>
      <c r="H9" s="67"/>
      <c r="I9" s="67"/>
      <c r="J9" s="67"/>
    </row>
    <row r="10" spans="2:12">
      <c r="I10" s="67"/>
      <c r="J10" s="67"/>
      <c r="K10" s="67"/>
    </row>
    <row r="11" spans="2:12">
      <c r="I11" s="67"/>
      <c r="J11" s="67"/>
      <c r="K11" s="67"/>
    </row>
    <row r="12" spans="2:12">
      <c r="I12" s="67"/>
      <c r="J12" s="67"/>
    </row>
    <row r="13" spans="2:12">
      <c r="J13" s="67"/>
    </row>
    <row r="14" spans="2:12">
      <c r="J14" s="67"/>
    </row>
    <row r="15" spans="2:12">
      <c r="J15" s="67"/>
    </row>
    <row r="16" spans="2:12">
      <c r="J16" s="67"/>
    </row>
    <row r="17" spans="10:10">
      <c r="J17" s="67"/>
    </row>
    <row r="18" spans="10:10">
      <c r="J18" s="67"/>
    </row>
    <row r="19" spans="10:10">
      <c r="J19" s="67"/>
    </row>
    <row r="20" spans="10:10">
      <c r="J20" s="67"/>
    </row>
    <row r="21" spans="10:10">
      <c r="J21" s="67"/>
    </row>
    <row r="22" spans="10:10">
      <c r="J22" s="67"/>
    </row>
    <row r="23" spans="10:10">
      <c r="J23" s="67"/>
    </row>
  </sheetData>
  <mergeCells count="1">
    <mergeCell ref="F3:G3"/>
  </mergeCells>
  <dataValidations count="2">
    <dataValidation allowBlank="1" showInputMessage="1" showErrorMessage="1" prompt="percentage [0..1]" sqref="E5:E9"/>
    <dataValidation allowBlank="1" showErrorMessage="1" prompt="percentage [0..1]" sqref="F5:F9"/>
  </dataValidation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7"/>
  </sheetPr>
  <dimension ref="A1:R44"/>
  <sheetViews>
    <sheetView topLeftCell="L4" workbookViewId="0">
      <selection activeCell="T9" sqref="T9"/>
    </sheetView>
  </sheetViews>
  <sheetFormatPr defaultColWidth="11.42578125" defaultRowHeight="15"/>
  <cols>
    <col min="2" max="2" width="34.28515625" bestFit="1" customWidth="1"/>
    <col min="3" max="3" width="18.42578125" bestFit="1" customWidth="1"/>
    <col min="4" max="4" width="16.42578125" bestFit="1" customWidth="1"/>
    <col min="5" max="5" width="21.42578125" style="67" bestFit="1" customWidth="1"/>
    <col min="6" max="6" width="6.28515625" style="67" bestFit="1" customWidth="1"/>
    <col min="7" max="7" width="7" bestFit="1" customWidth="1"/>
    <col min="8" max="9" width="6.28515625" bestFit="1" customWidth="1"/>
    <col min="10" max="10" width="15.140625" bestFit="1" customWidth="1"/>
    <col min="11" max="11" width="18.42578125" bestFit="1" customWidth="1"/>
    <col min="12" max="13" width="8.42578125" bestFit="1" customWidth="1"/>
    <col min="14" max="14" width="66.42578125" style="67" bestFit="1" customWidth="1"/>
    <col min="15" max="15" width="29" bestFit="1" customWidth="1"/>
    <col min="16" max="16" width="31.85546875" bestFit="1" customWidth="1"/>
    <col min="17" max="17" width="37.85546875" customWidth="1"/>
    <col min="22" max="22" width="14.42578125" bestFit="1" customWidth="1"/>
  </cols>
  <sheetData>
    <row r="1" spans="1:18" ht="15.75" thickBot="1">
      <c r="A1" s="67"/>
      <c r="B1" s="67"/>
    </row>
    <row r="2" spans="1:18" s="67" customFormat="1" ht="23.25">
      <c r="B2" s="211" t="s">
        <v>383</v>
      </c>
      <c r="C2" s="211"/>
      <c r="D2" s="211"/>
      <c r="E2" s="211"/>
      <c r="F2" s="211"/>
      <c r="G2" s="211"/>
      <c r="H2" s="211"/>
      <c r="I2" s="212"/>
      <c r="J2" s="212"/>
      <c r="K2" s="212"/>
      <c r="L2" s="212"/>
      <c r="M2" s="211"/>
      <c r="N2" s="211"/>
      <c r="O2" s="211"/>
      <c r="P2" s="211"/>
      <c r="Q2" s="211"/>
    </row>
    <row r="3" spans="1:18" s="67" customFormat="1">
      <c r="B3" s="213"/>
      <c r="C3" s="213"/>
      <c r="D3" s="213"/>
      <c r="E3" s="213"/>
      <c r="F3" s="213"/>
      <c r="G3" s="213"/>
      <c r="H3" s="213"/>
      <c r="I3" s="214"/>
      <c r="J3" s="214"/>
      <c r="K3" s="214"/>
      <c r="L3" s="214"/>
      <c r="M3" s="213"/>
      <c r="N3" s="213"/>
      <c r="O3" s="213"/>
      <c r="P3" s="213"/>
    </row>
    <row r="4" spans="1:18" s="67" customFormat="1" ht="110.25" thickBot="1">
      <c r="B4" s="215" t="s">
        <v>384</v>
      </c>
      <c r="C4" s="216" t="s">
        <v>5</v>
      </c>
      <c r="D4" s="216" t="s">
        <v>184</v>
      </c>
      <c r="E4" s="217" t="s">
        <v>789</v>
      </c>
      <c r="F4" s="218" t="s">
        <v>30</v>
      </c>
      <c r="G4" s="219" t="s">
        <v>555</v>
      </c>
      <c r="H4" s="219" t="s">
        <v>556</v>
      </c>
      <c r="I4" s="219" t="s">
        <v>575</v>
      </c>
      <c r="J4" s="220" t="s">
        <v>23</v>
      </c>
      <c r="K4" s="220" t="s">
        <v>385</v>
      </c>
      <c r="L4" s="220" t="s">
        <v>386</v>
      </c>
      <c r="M4" s="220" t="s">
        <v>387</v>
      </c>
      <c r="N4" s="220" t="s">
        <v>1072</v>
      </c>
      <c r="O4" s="221" t="s">
        <v>38</v>
      </c>
      <c r="P4" s="222" t="s">
        <v>177</v>
      </c>
      <c r="Q4" s="222" t="s">
        <v>1510</v>
      </c>
      <c r="R4" s="142" t="s">
        <v>628</v>
      </c>
    </row>
    <row r="5" spans="1:18" s="67" customFormat="1">
      <c r="B5" s="524" t="s">
        <v>4</v>
      </c>
      <c r="C5" s="525" t="s">
        <v>456</v>
      </c>
      <c r="D5" s="525" t="s">
        <v>423</v>
      </c>
      <c r="E5" s="526"/>
      <c r="F5" s="527">
        <v>0</v>
      </c>
      <c r="G5" s="528">
        <v>0</v>
      </c>
      <c r="H5" s="528">
        <v>0</v>
      </c>
      <c r="I5" s="528">
        <v>0</v>
      </c>
      <c r="J5" s="529" t="s">
        <v>576</v>
      </c>
      <c r="K5" s="529" t="s">
        <v>456</v>
      </c>
      <c r="L5" s="529"/>
      <c r="M5" s="529"/>
      <c r="N5" s="530"/>
      <c r="O5" s="531" t="str">
        <f t="shared" ref="O5:O44" si="0">UPPER(CONCATENATE("TID_","SKIN",SUBSTITUTE(C5,"dragon",""),"_NAME"))</f>
        <v>TID_SKIN_BABY_0_NAME</v>
      </c>
      <c r="P5" s="532" t="str">
        <f t="shared" ref="P5:P44" si="1">UPPER(CONCATENATE("TID_",C5,"_DESC"))</f>
        <v>TID_DRAGON_BABY_0_DESC</v>
      </c>
      <c r="Q5" s="533" t="s">
        <v>936</v>
      </c>
      <c r="R5" s="315">
        <v>1</v>
      </c>
    </row>
    <row r="6" spans="1:18" s="67" customFormat="1" ht="15.75" thickBot="1">
      <c r="B6" s="534" t="s">
        <v>4</v>
      </c>
      <c r="C6" s="315" t="s">
        <v>577</v>
      </c>
      <c r="D6" s="315" t="s">
        <v>423</v>
      </c>
      <c r="E6" s="535" t="s">
        <v>817</v>
      </c>
      <c r="F6" s="536">
        <v>1</v>
      </c>
      <c r="G6" s="537">
        <v>390</v>
      </c>
      <c r="H6" s="537">
        <v>0</v>
      </c>
      <c r="I6" s="537">
        <v>3</v>
      </c>
      <c r="J6" s="538" t="s">
        <v>578</v>
      </c>
      <c r="K6" s="538" t="s">
        <v>577</v>
      </c>
      <c r="L6" s="538"/>
      <c r="M6" s="538"/>
      <c r="N6" s="538" t="s">
        <v>1073</v>
      </c>
      <c r="O6" s="539" t="str">
        <f t="shared" si="0"/>
        <v>TID_SKIN_BABY_1_NAME</v>
      </c>
      <c r="P6" s="533" t="str">
        <f t="shared" si="1"/>
        <v>TID_DRAGON_BABY_1_DESC</v>
      </c>
      <c r="Q6" s="533" t="s">
        <v>936</v>
      </c>
      <c r="R6" s="315">
        <v>2</v>
      </c>
    </row>
    <row r="7" spans="1:18" s="67" customFormat="1">
      <c r="B7" s="524" t="s">
        <v>4</v>
      </c>
      <c r="C7" s="525" t="s">
        <v>455</v>
      </c>
      <c r="D7" s="525" t="s">
        <v>415</v>
      </c>
      <c r="E7" s="526"/>
      <c r="F7" s="527">
        <v>0</v>
      </c>
      <c r="G7" s="528">
        <v>0</v>
      </c>
      <c r="H7" s="528">
        <v>0</v>
      </c>
      <c r="I7" s="528">
        <v>0</v>
      </c>
      <c r="J7" s="529" t="s">
        <v>576</v>
      </c>
      <c r="K7" s="529" t="s">
        <v>455</v>
      </c>
      <c r="L7" s="529"/>
      <c r="M7" s="529"/>
      <c r="N7" s="530"/>
      <c r="O7" s="531" t="str">
        <f t="shared" si="0"/>
        <v>TID_SKIN_CROCODILE_0_NAME</v>
      </c>
      <c r="P7" s="532" t="str">
        <f t="shared" si="1"/>
        <v>TID_DRAGON_CROCODILE_0_DESC</v>
      </c>
      <c r="Q7" s="533" t="s">
        <v>936</v>
      </c>
      <c r="R7" s="315">
        <v>3</v>
      </c>
    </row>
    <row r="8" spans="1:18" s="67" customFormat="1">
      <c r="B8" s="540" t="s">
        <v>4</v>
      </c>
      <c r="C8" s="541" t="s">
        <v>457</v>
      </c>
      <c r="D8" s="541" t="s">
        <v>415</v>
      </c>
      <c r="E8" s="542" t="s">
        <v>821</v>
      </c>
      <c r="F8" s="543">
        <v>1</v>
      </c>
      <c r="G8" s="544">
        <v>900</v>
      </c>
      <c r="H8" s="544">
        <v>0</v>
      </c>
      <c r="I8" s="544">
        <v>3</v>
      </c>
      <c r="J8" s="545" t="s">
        <v>578</v>
      </c>
      <c r="K8" s="545" t="s">
        <v>457</v>
      </c>
      <c r="L8" s="545"/>
      <c r="M8" s="545"/>
      <c r="N8" s="538" t="s">
        <v>1509</v>
      </c>
      <c r="O8" s="546" t="str">
        <f t="shared" si="0"/>
        <v>TID_SKIN_CROCODILE_1_NAME</v>
      </c>
      <c r="P8" s="547" t="str">
        <f t="shared" si="1"/>
        <v>TID_DRAGON_CROCODILE_1_DESC</v>
      </c>
      <c r="Q8" s="533" t="s">
        <v>936</v>
      </c>
      <c r="R8" s="315">
        <v>4</v>
      </c>
    </row>
    <row r="9" spans="1:18" s="67" customFormat="1" ht="15.75" thickBot="1">
      <c r="B9" s="534" t="s">
        <v>4</v>
      </c>
      <c r="C9" s="315" t="s">
        <v>458</v>
      </c>
      <c r="D9" s="315" t="s">
        <v>415</v>
      </c>
      <c r="E9" s="535" t="s">
        <v>910</v>
      </c>
      <c r="F9" s="536">
        <v>2</v>
      </c>
      <c r="G9" s="537">
        <v>0</v>
      </c>
      <c r="H9" s="537">
        <v>12</v>
      </c>
      <c r="I9" s="537">
        <v>6</v>
      </c>
      <c r="J9" s="538" t="s">
        <v>580</v>
      </c>
      <c r="K9" s="538" t="s">
        <v>458</v>
      </c>
      <c r="L9" s="538"/>
      <c r="M9" s="538"/>
      <c r="N9" s="548" t="s">
        <v>1442</v>
      </c>
      <c r="O9" s="539" t="str">
        <f t="shared" si="0"/>
        <v>TID_SKIN_CROCODILE_2_NAME</v>
      </c>
      <c r="P9" s="533" t="str">
        <f t="shared" si="1"/>
        <v>TID_DRAGON_CROCODILE_2_DESC</v>
      </c>
      <c r="Q9" s="533" t="s">
        <v>936</v>
      </c>
      <c r="R9" s="315">
        <v>5</v>
      </c>
    </row>
    <row r="10" spans="1:18" s="67" customFormat="1">
      <c r="B10" s="524" t="s">
        <v>4</v>
      </c>
      <c r="C10" s="525" t="s">
        <v>462</v>
      </c>
      <c r="D10" s="525" t="s">
        <v>418</v>
      </c>
      <c r="E10" s="526"/>
      <c r="F10" s="527">
        <v>0</v>
      </c>
      <c r="G10" s="528">
        <v>0</v>
      </c>
      <c r="H10" s="528">
        <v>0</v>
      </c>
      <c r="I10" s="528">
        <v>0</v>
      </c>
      <c r="J10" s="529" t="s">
        <v>576</v>
      </c>
      <c r="K10" s="529" t="s">
        <v>462</v>
      </c>
      <c r="L10" s="529"/>
      <c r="M10" s="529"/>
      <c r="N10" s="538"/>
      <c r="O10" s="531" t="str">
        <f t="shared" si="0"/>
        <v>TID_SKIN_REPTILE_0_NAME</v>
      </c>
      <c r="P10" s="532" t="str">
        <f t="shared" si="1"/>
        <v>TID_DRAGON_REPTILE_0_DESC</v>
      </c>
      <c r="Q10" s="533" t="s">
        <v>936</v>
      </c>
      <c r="R10" s="315">
        <v>6</v>
      </c>
    </row>
    <row r="11" spans="1:18" s="67" customFormat="1">
      <c r="B11" s="540" t="s">
        <v>4</v>
      </c>
      <c r="C11" s="541" t="s">
        <v>541</v>
      </c>
      <c r="D11" s="541" t="s">
        <v>418</v>
      </c>
      <c r="E11" s="484" t="s">
        <v>791</v>
      </c>
      <c r="F11" s="543">
        <v>1</v>
      </c>
      <c r="G11" s="544">
        <v>3150</v>
      </c>
      <c r="H11" s="544">
        <v>0</v>
      </c>
      <c r="I11" s="544">
        <v>4</v>
      </c>
      <c r="J11" s="545" t="s">
        <v>578</v>
      </c>
      <c r="K11" s="545" t="s">
        <v>541</v>
      </c>
      <c r="L11" s="545"/>
      <c r="M11" s="545"/>
      <c r="N11" s="538" t="s">
        <v>1310</v>
      </c>
      <c r="O11" s="546" t="str">
        <f t="shared" si="0"/>
        <v>TID_SKIN_REPTILE_1_NAME</v>
      </c>
      <c r="P11" s="547" t="str">
        <f t="shared" si="1"/>
        <v>TID_DRAGON_REPTILE_1_DESC</v>
      </c>
      <c r="Q11" s="533" t="s">
        <v>936</v>
      </c>
      <c r="R11" s="315">
        <v>7</v>
      </c>
    </row>
    <row r="12" spans="1:18" s="67" customFormat="1" ht="15.75" thickBot="1">
      <c r="B12" s="549" t="s">
        <v>4</v>
      </c>
      <c r="C12" s="316" t="s">
        <v>542</v>
      </c>
      <c r="D12" s="316" t="s">
        <v>418</v>
      </c>
      <c r="E12" s="550" t="s">
        <v>792</v>
      </c>
      <c r="F12" s="551">
        <v>2</v>
      </c>
      <c r="G12" s="552"/>
      <c r="H12" s="552">
        <v>20</v>
      </c>
      <c r="I12" s="552">
        <v>8</v>
      </c>
      <c r="J12" s="553" t="s">
        <v>580</v>
      </c>
      <c r="K12" s="553" t="s">
        <v>542</v>
      </c>
      <c r="L12" s="553"/>
      <c r="M12" s="553"/>
      <c r="N12" s="553" t="s">
        <v>1312</v>
      </c>
      <c r="O12" s="554" t="str">
        <f t="shared" si="0"/>
        <v>TID_SKIN_REPTILE_2_NAME</v>
      </c>
      <c r="P12" s="555" t="str">
        <f t="shared" si="1"/>
        <v>TID_DRAGON_REPTILE_2_DESC</v>
      </c>
      <c r="Q12" s="533" t="s">
        <v>936</v>
      </c>
      <c r="R12" s="316">
        <v>8</v>
      </c>
    </row>
    <row r="13" spans="1:18" s="67" customFormat="1">
      <c r="B13" s="540" t="s">
        <v>4</v>
      </c>
      <c r="C13" s="541" t="s">
        <v>459</v>
      </c>
      <c r="D13" s="541" t="s">
        <v>414</v>
      </c>
      <c r="E13" s="542"/>
      <c r="F13" s="543">
        <v>0</v>
      </c>
      <c r="G13" s="544">
        <v>0</v>
      </c>
      <c r="H13" s="544">
        <v>0</v>
      </c>
      <c r="I13" s="544">
        <v>0</v>
      </c>
      <c r="J13" s="545" t="s">
        <v>576</v>
      </c>
      <c r="K13" s="545" t="s">
        <v>459</v>
      </c>
      <c r="L13" s="545"/>
      <c r="M13" s="545"/>
      <c r="N13" s="538"/>
      <c r="O13" s="546" t="str">
        <f t="shared" si="0"/>
        <v>TID_SKIN_FAT_0_NAME</v>
      </c>
      <c r="P13" s="547" t="str">
        <f t="shared" si="1"/>
        <v>TID_DRAGON_FAT_0_DESC</v>
      </c>
      <c r="Q13" s="533" t="s">
        <v>936</v>
      </c>
      <c r="R13" s="315">
        <v>10</v>
      </c>
    </row>
    <row r="14" spans="1:18" s="67" customFormat="1">
      <c r="B14" s="540" t="s">
        <v>4</v>
      </c>
      <c r="C14" s="541" t="s">
        <v>536</v>
      </c>
      <c r="D14" s="541" t="s">
        <v>414</v>
      </c>
      <c r="E14" s="535" t="s">
        <v>829</v>
      </c>
      <c r="F14" s="543">
        <v>1</v>
      </c>
      <c r="G14" s="544">
        <v>4800</v>
      </c>
      <c r="H14" s="544">
        <v>0</v>
      </c>
      <c r="I14" s="544">
        <v>3</v>
      </c>
      <c r="J14" s="545" t="s">
        <v>578</v>
      </c>
      <c r="K14" s="545" t="s">
        <v>536</v>
      </c>
      <c r="L14" s="545"/>
      <c r="M14" s="545"/>
      <c r="N14" s="538" t="s">
        <v>1502</v>
      </c>
      <c r="O14" s="546" t="str">
        <f t="shared" si="0"/>
        <v>TID_SKIN_FAT_1_NAME</v>
      </c>
      <c r="P14" s="547" t="str">
        <f t="shared" si="1"/>
        <v>TID_DRAGON_FAT_1_DESC</v>
      </c>
      <c r="Q14" s="533" t="s">
        <v>936</v>
      </c>
      <c r="R14" s="315">
        <v>11</v>
      </c>
    </row>
    <row r="15" spans="1:18" s="67" customFormat="1">
      <c r="B15" s="534" t="s">
        <v>4</v>
      </c>
      <c r="C15" s="315" t="s">
        <v>579</v>
      </c>
      <c r="D15" s="315" t="s">
        <v>414</v>
      </c>
      <c r="E15" s="535" t="s">
        <v>792</v>
      </c>
      <c r="F15" s="536">
        <v>2</v>
      </c>
      <c r="G15" s="537">
        <v>6400</v>
      </c>
      <c r="H15" s="537"/>
      <c r="I15" s="537">
        <v>6</v>
      </c>
      <c r="J15" s="538" t="s">
        <v>580</v>
      </c>
      <c r="K15" s="538" t="s">
        <v>579</v>
      </c>
      <c r="L15" s="538"/>
      <c r="M15" s="538"/>
      <c r="N15" s="538"/>
      <c r="O15" s="539" t="str">
        <f t="shared" si="0"/>
        <v>TID_SKIN_FAT_2_NAME</v>
      </c>
      <c r="P15" s="533" t="str">
        <f t="shared" si="1"/>
        <v>TID_DRAGON_FAT_2_DESC</v>
      </c>
      <c r="Q15" s="533" t="s">
        <v>936</v>
      </c>
      <c r="R15" s="315">
        <v>12</v>
      </c>
    </row>
    <row r="16" spans="1:18" s="67" customFormat="1" ht="15.75" thickBot="1">
      <c r="B16" s="534" t="s">
        <v>4</v>
      </c>
      <c r="C16" s="315" t="s">
        <v>1309</v>
      </c>
      <c r="D16" s="315" t="s">
        <v>414</v>
      </c>
      <c r="E16" s="535" t="s">
        <v>300</v>
      </c>
      <c r="F16" s="536">
        <v>3</v>
      </c>
      <c r="G16" s="537">
        <v>0</v>
      </c>
      <c r="H16" s="537">
        <v>30</v>
      </c>
      <c r="I16" s="537">
        <v>6</v>
      </c>
      <c r="J16" s="538" t="s">
        <v>580</v>
      </c>
      <c r="K16" s="538" t="s">
        <v>579</v>
      </c>
      <c r="L16" s="538"/>
      <c r="M16" s="538"/>
      <c r="N16" s="538"/>
      <c r="O16" s="539" t="str">
        <f t="shared" si="0"/>
        <v>TID_SKIN_FAT_3_NAME</v>
      </c>
      <c r="P16" s="533" t="str">
        <f t="shared" si="1"/>
        <v>TID_DRAGON_FAT_3_DESC</v>
      </c>
      <c r="Q16" s="533" t="s">
        <v>936</v>
      </c>
      <c r="R16" s="315">
        <v>12</v>
      </c>
    </row>
    <row r="17" spans="2:18" s="67" customFormat="1">
      <c r="B17" s="524" t="s">
        <v>4</v>
      </c>
      <c r="C17" s="525" t="s">
        <v>460</v>
      </c>
      <c r="D17" s="525" t="s">
        <v>416</v>
      </c>
      <c r="E17" s="526"/>
      <c r="F17" s="527">
        <v>0</v>
      </c>
      <c r="G17" s="528">
        <v>0</v>
      </c>
      <c r="H17" s="528">
        <v>0</v>
      </c>
      <c r="I17" s="528">
        <v>0</v>
      </c>
      <c r="J17" s="529" t="s">
        <v>576</v>
      </c>
      <c r="K17" s="529" t="s">
        <v>460</v>
      </c>
      <c r="L17" s="529"/>
      <c r="M17" s="529"/>
      <c r="N17" s="530"/>
      <c r="O17" s="531" t="str">
        <f t="shared" si="0"/>
        <v>TID_SKIN_BUG_0_NAME</v>
      </c>
      <c r="P17" s="532" t="str">
        <f t="shared" si="1"/>
        <v>TID_DRAGON_BUG_0_DESC</v>
      </c>
      <c r="Q17" s="533" t="s">
        <v>936</v>
      </c>
      <c r="R17" s="315">
        <v>13</v>
      </c>
    </row>
    <row r="18" spans="2:18" s="67" customFormat="1">
      <c r="B18" s="540" t="s">
        <v>4</v>
      </c>
      <c r="C18" s="541" t="s">
        <v>537</v>
      </c>
      <c r="D18" s="541" t="s">
        <v>416</v>
      </c>
      <c r="E18" s="542" t="s">
        <v>790</v>
      </c>
      <c r="F18" s="543">
        <v>1</v>
      </c>
      <c r="G18" s="544">
        <v>9500</v>
      </c>
      <c r="H18" s="544">
        <v>0</v>
      </c>
      <c r="I18" s="544">
        <v>3</v>
      </c>
      <c r="J18" s="545" t="s">
        <v>578</v>
      </c>
      <c r="K18" s="545" t="s">
        <v>537</v>
      </c>
      <c r="L18" s="545"/>
      <c r="M18" s="545"/>
      <c r="N18" s="538"/>
      <c r="O18" s="546" t="str">
        <f t="shared" si="0"/>
        <v>TID_SKIN_BUG_1_NAME</v>
      </c>
      <c r="P18" s="547" t="str">
        <f t="shared" si="1"/>
        <v>TID_DRAGON_BUG_1_DESC</v>
      </c>
      <c r="Q18" s="533" t="s">
        <v>936</v>
      </c>
      <c r="R18" s="315">
        <v>14</v>
      </c>
    </row>
    <row r="19" spans="2:18" s="67" customFormat="1">
      <c r="B19" s="540" t="s">
        <v>4</v>
      </c>
      <c r="C19" s="541" t="s">
        <v>538</v>
      </c>
      <c r="D19" s="541" t="s">
        <v>416</v>
      </c>
      <c r="E19" s="542" t="s">
        <v>324</v>
      </c>
      <c r="F19" s="543">
        <v>2</v>
      </c>
      <c r="G19" s="544">
        <v>13000</v>
      </c>
      <c r="H19" s="544">
        <v>0</v>
      </c>
      <c r="I19" s="544">
        <v>6</v>
      </c>
      <c r="J19" s="545" t="s">
        <v>580</v>
      </c>
      <c r="K19" s="545" t="s">
        <v>538</v>
      </c>
      <c r="L19" s="545"/>
      <c r="M19" s="545"/>
      <c r="N19" s="538"/>
      <c r="O19" s="546" t="str">
        <f t="shared" si="0"/>
        <v>TID_SKIN_BUG_2_NAME</v>
      </c>
      <c r="P19" s="547" t="str">
        <f t="shared" si="1"/>
        <v>TID_DRAGON_BUG_2_DESC</v>
      </c>
      <c r="Q19" s="533" t="s">
        <v>936</v>
      </c>
      <c r="R19" s="315">
        <v>15</v>
      </c>
    </row>
    <row r="20" spans="2:18" s="67" customFormat="1" ht="15.75" thickBot="1">
      <c r="B20" s="534" t="s">
        <v>4</v>
      </c>
      <c r="C20" s="315" t="s">
        <v>581</v>
      </c>
      <c r="D20" s="315" t="s">
        <v>416</v>
      </c>
      <c r="E20" s="484" t="s">
        <v>791</v>
      </c>
      <c r="F20" s="536">
        <v>3</v>
      </c>
      <c r="G20" s="537">
        <v>0</v>
      </c>
      <c r="H20" s="537">
        <v>40</v>
      </c>
      <c r="I20" s="537">
        <v>9</v>
      </c>
      <c r="J20" s="538" t="s">
        <v>582</v>
      </c>
      <c r="K20" s="538" t="s">
        <v>581</v>
      </c>
      <c r="L20" s="538"/>
      <c r="M20" s="538"/>
      <c r="N20" s="538"/>
      <c r="O20" s="539" t="str">
        <f t="shared" si="0"/>
        <v>TID_SKIN_BUG_3_NAME</v>
      </c>
      <c r="P20" s="533" t="str">
        <f t="shared" si="1"/>
        <v>TID_DRAGON_BUG_3_DESC</v>
      </c>
      <c r="Q20" s="533" t="s">
        <v>936</v>
      </c>
      <c r="R20" s="315">
        <v>16</v>
      </c>
    </row>
    <row r="21" spans="2:18" s="67" customFormat="1">
      <c r="B21" s="524" t="s">
        <v>4</v>
      </c>
      <c r="C21" s="525" t="s">
        <v>461</v>
      </c>
      <c r="D21" s="525" t="s">
        <v>417</v>
      </c>
      <c r="E21" s="526"/>
      <c r="F21" s="527">
        <v>0</v>
      </c>
      <c r="G21" s="528">
        <v>0</v>
      </c>
      <c r="H21" s="528">
        <v>0</v>
      </c>
      <c r="I21" s="528">
        <v>0</v>
      </c>
      <c r="J21" s="529" t="s">
        <v>576</v>
      </c>
      <c r="K21" s="529" t="s">
        <v>461</v>
      </c>
      <c r="L21" s="529"/>
      <c r="M21" s="529"/>
      <c r="N21" s="530" t="s">
        <v>1079</v>
      </c>
      <c r="O21" s="531" t="str">
        <f t="shared" si="0"/>
        <v>TID_SKIN_CHINESE_0_NAME</v>
      </c>
      <c r="P21" s="532" t="str">
        <f t="shared" si="1"/>
        <v>TID_DRAGON_CHINESE_0_DESC</v>
      </c>
      <c r="Q21" s="533" t="s">
        <v>936</v>
      </c>
      <c r="R21" s="315">
        <v>17</v>
      </c>
    </row>
    <row r="22" spans="2:18" s="67" customFormat="1">
      <c r="B22" s="540" t="s">
        <v>4</v>
      </c>
      <c r="C22" s="541" t="s">
        <v>539</v>
      </c>
      <c r="D22" s="541" t="s">
        <v>417</v>
      </c>
      <c r="E22" s="542" t="s">
        <v>829</v>
      </c>
      <c r="F22" s="543">
        <v>1</v>
      </c>
      <c r="G22" s="544">
        <v>17000</v>
      </c>
      <c r="H22" s="544">
        <v>0</v>
      </c>
      <c r="I22" s="544">
        <v>4</v>
      </c>
      <c r="J22" s="545" t="s">
        <v>578</v>
      </c>
      <c r="K22" s="545" t="s">
        <v>539</v>
      </c>
      <c r="L22" s="545"/>
      <c r="M22" s="545"/>
      <c r="N22" s="538" t="s">
        <v>1080</v>
      </c>
      <c r="O22" s="546" t="str">
        <f t="shared" si="0"/>
        <v>TID_SKIN_CHINESE_1_NAME</v>
      </c>
      <c r="P22" s="547" t="str">
        <f t="shared" si="1"/>
        <v>TID_DRAGON_CHINESE_1_DESC</v>
      </c>
      <c r="Q22" s="533" t="s">
        <v>936</v>
      </c>
      <c r="R22" s="315">
        <v>18</v>
      </c>
    </row>
    <row r="23" spans="2:18" s="67" customFormat="1">
      <c r="B23" s="540" t="s">
        <v>4</v>
      </c>
      <c r="C23" s="541" t="s">
        <v>540</v>
      </c>
      <c r="D23" s="541" t="s">
        <v>417</v>
      </c>
      <c r="E23" s="542" t="s">
        <v>790</v>
      </c>
      <c r="F23" s="543">
        <v>2</v>
      </c>
      <c r="G23" s="544">
        <v>20000</v>
      </c>
      <c r="H23" s="544">
        <v>0</v>
      </c>
      <c r="I23" s="544">
        <v>8</v>
      </c>
      <c r="J23" s="545" t="s">
        <v>580</v>
      </c>
      <c r="K23" s="545" t="s">
        <v>540</v>
      </c>
      <c r="L23" s="545"/>
      <c r="M23" s="545"/>
      <c r="N23" s="538" t="s">
        <v>1311</v>
      </c>
      <c r="O23" s="546" t="str">
        <f t="shared" si="0"/>
        <v>TID_SKIN_CHINESE_2_NAME</v>
      </c>
      <c r="P23" s="547" t="str">
        <f t="shared" si="1"/>
        <v>TID_DRAGON_CHINESE_2_DESC</v>
      </c>
      <c r="Q23" s="533" t="s">
        <v>936</v>
      </c>
      <c r="R23" s="315">
        <v>19</v>
      </c>
    </row>
    <row r="24" spans="2:18" s="67" customFormat="1" ht="15.75" thickBot="1">
      <c r="B24" s="534" t="s">
        <v>4</v>
      </c>
      <c r="C24" s="315" t="s">
        <v>583</v>
      </c>
      <c r="D24" s="315" t="s">
        <v>417</v>
      </c>
      <c r="E24" s="535" t="s">
        <v>792</v>
      </c>
      <c r="F24" s="536">
        <v>3</v>
      </c>
      <c r="G24" s="537">
        <v>0</v>
      </c>
      <c r="H24" s="537">
        <v>80</v>
      </c>
      <c r="I24" s="537">
        <v>12</v>
      </c>
      <c r="J24" s="538" t="s">
        <v>582</v>
      </c>
      <c r="K24" s="538" t="s">
        <v>583</v>
      </c>
      <c r="L24" s="538"/>
      <c r="M24" s="538"/>
      <c r="N24" s="538" t="s">
        <v>1243</v>
      </c>
      <c r="O24" s="539" t="str">
        <f t="shared" si="0"/>
        <v>TID_SKIN_CHINESE_3_NAME</v>
      </c>
      <c r="P24" s="533" t="str">
        <f t="shared" si="1"/>
        <v>TID_DRAGON_CHINESE_3_DESC</v>
      </c>
      <c r="Q24" s="533" t="s">
        <v>936</v>
      </c>
      <c r="R24" s="315">
        <v>20</v>
      </c>
    </row>
    <row r="25" spans="2:18" s="67" customFormat="1">
      <c r="B25" s="524" t="s">
        <v>4</v>
      </c>
      <c r="C25" s="525" t="s">
        <v>463</v>
      </c>
      <c r="D25" s="525" t="s">
        <v>419</v>
      </c>
      <c r="E25" s="526"/>
      <c r="F25" s="527">
        <v>0</v>
      </c>
      <c r="G25" s="528">
        <v>0</v>
      </c>
      <c r="H25" s="528">
        <v>0</v>
      </c>
      <c r="I25" s="528">
        <v>0</v>
      </c>
      <c r="J25" s="529" t="s">
        <v>576</v>
      </c>
      <c r="K25" s="529" t="s">
        <v>463</v>
      </c>
      <c r="L25" s="529"/>
      <c r="M25" s="529"/>
      <c r="N25" s="530"/>
      <c r="O25" s="531" t="str">
        <f t="shared" si="0"/>
        <v>TID_SKIN_CLASSIC_0_NAME</v>
      </c>
      <c r="P25" s="532" t="str">
        <f t="shared" si="1"/>
        <v>TID_DRAGON_CLASSIC_0_DESC</v>
      </c>
      <c r="Q25" s="533" t="s">
        <v>936</v>
      </c>
      <c r="R25" s="315">
        <v>21</v>
      </c>
    </row>
    <row r="26" spans="2:18" s="67" customFormat="1">
      <c r="B26" s="540" t="s">
        <v>4</v>
      </c>
      <c r="C26" s="541" t="s">
        <v>543</v>
      </c>
      <c r="D26" s="541" t="s">
        <v>419</v>
      </c>
      <c r="E26" s="542" t="s">
        <v>820</v>
      </c>
      <c r="F26" s="543">
        <v>1</v>
      </c>
      <c r="G26" s="544">
        <v>20000</v>
      </c>
      <c r="H26" s="544">
        <v>0</v>
      </c>
      <c r="I26" s="544">
        <v>3</v>
      </c>
      <c r="J26" s="545" t="s">
        <v>578</v>
      </c>
      <c r="K26" s="545" t="s">
        <v>543</v>
      </c>
      <c r="L26" s="545"/>
      <c r="M26" s="545"/>
      <c r="N26" s="538" t="s">
        <v>1422</v>
      </c>
      <c r="O26" s="546" t="str">
        <f t="shared" si="0"/>
        <v>TID_SKIN_CLASSIC_1_NAME</v>
      </c>
      <c r="P26" s="547" t="str">
        <f t="shared" si="1"/>
        <v>TID_DRAGON_CLASSIC_1_DESC</v>
      </c>
      <c r="Q26" s="533" t="s">
        <v>936</v>
      </c>
      <c r="R26" s="315">
        <v>22</v>
      </c>
    </row>
    <row r="27" spans="2:18" s="67" customFormat="1">
      <c r="B27" s="540" t="s">
        <v>4</v>
      </c>
      <c r="C27" s="541" t="s">
        <v>544</v>
      </c>
      <c r="D27" s="541" t="s">
        <v>419</v>
      </c>
      <c r="E27" s="542" t="s">
        <v>790</v>
      </c>
      <c r="F27" s="543">
        <v>2</v>
      </c>
      <c r="G27" s="544">
        <v>25000</v>
      </c>
      <c r="H27" s="544">
        <v>0</v>
      </c>
      <c r="I27" s="544">
        <v>6</v>
      </c>
      <c r="J27" s="545" t="s">
        <v>580</v>
      </c>
      <c r="K27" s="545" t="s">
        <v>544</v>
      </c>
      <c r="L27" s="545"/>
      <c r="M27" s="545"/>
      <c r="N27" s="538" t="s">
        <v>1314</v>
      </c>
      <c r="O27" s="546" t="str">
        <f t="shared" si="0"/>
        <v>TID_SKIN_CLASSIC_2_NAME</v>
      </c>
      <c r="P27" s="547" t="str">
        <f t="shared" si="1"/>
        <v>TID_DRAGON_CLASSIC_2_DESC</v>
      </c>
      <c r="Q27" s="533" t="s">
        <v>936</v>
      </c>
      <c r="R27" s="315">
        <v>23</v>
      </c>
    </row>
    <row r="28" spans="2:18" s="67" customFormat="1">
      <c r="B28" s="540" t="s">
        <v>4</v>
      </c>
      <c r="C28" s="541" t="s">
        <v>545</v>
      </c>
      <c r="D28" s="541" t="s">
        <v>419</v>
      </c>
      <c r="E28" s="542" t="s">
        <v>324</v>
      </c>
      <c r="F28" s="543">
        <v>3</v>
      </c>
      <c r="G28" s="544">
        <v>30000</v>
      </c>
      <c r="H28" s="544">
        <v>0</v>
      </c>
      <c r="I28" s="544">
        <v>9</v>
      </c>
      <c r="J28" s="538" t="s">
        <v>582</v>
      </c>
      <c r="K28" s="538" t="s">
        <v>545</v>
      </c>
      <c r="L28" s="538"/>
      <c r="M28" s="538"/>
      <c r="N28" s="538" t="s">
        <v>1313</v>
      </c>
      <c r="O28" s="546" t="str">
        <f t="shared" si="0"/>
        <v>TID_SKIN_CLASSIC_3_NAME</v>
      </c>
      <c r="P28" s="547" t="str">
        <f t="shared" si="1"/>
        <v>TID_DRAGON_CLASSIC_3_DESC</v>
      </c>
      <c r="Q28" s="533" t="s">
        <v>936</v>
      </c>
      <c r="R28" s="315">
        <v>24</v>
      </c>
    </row>
    <row r="29" spans="2:18" s="67" customFormat="1" ht="15.75" thickBot="1">
      <c r="B29" s="534" t="s">
        <v>4</v>
      </c>
      <c r="C29" s="315" t="s">
        <v>584</v>
      </c>
      <c r="D29" s="315" t="s">
        <v>419</v>
      </c>
      <c r="E29" s="535" t="s">
        <v>824</v>
      </c>
      <c r="F29" s="536">
        <v>4</v>
      </c>
      <c r="G29" s="537">
        <v>0</v>
      </c>
      <c r="H29" s="537">
        <v>110</v>
      </c>
      <c r="I29" s="537">
        <v>12</v>
      </c>
      <c r="J29" s="538" t="s">
        <v>585</v>
      </c>
      <c r="K29" s="538" t="s">
        <v>584</v>
      </c>
      <c r="L29" s="538"/>
      <c r="M29" s="538"/>
      <c r="N29" s="538"/>
      <c r="O29" s="539" t="str">
        <f t="shared" si="0"/>
        <v>TID_SKIN_CLASSIC_4_NAME</v>
      </c>
      <c r="P29" s="533" t="str">
        <f t="shared" si="1"/>
        <v>TID_DRAGON_CLASSIC_4_DESC</v>
      </c>
      <c r="Q29" s="533" t="s">
        <v>936</v>
      </c>
      <c r="R29" s="315">
        <v>25</v>
      </c>
    </row>
    <row r="30" spans="2:18" s="67" customFormat="1">
      <c r="B30" s="524" t="s">
        <v>4</v>
      </c>
      <c r="C30" s="525" t="s">
        <v>464</v>
      </c>
      <c r="D30" s="525" t="s">
        <v>420</v>
      </c>
      <c r="E30" s="526"/>
      <c r="F30" s="527">
        <v>0</v>
      </c>
      <c r="G30" s="528">
        <v>0</v>
      </c>
      <c r="H30" s="528">
        <v>0</v>
      </c>
      <c r="I30" s="528">
        <v>0</v>
      </c>
      <c r="J30" s="529" t="s">
        <v>576</v>
      </c>
      <c r="K30" s="529" t="s">
        <v>464</v>
      </c>
      <c r="L30" s="529"/>
      <c r="M30" s="529"/>
      <c r="N30" s="530"/>
      <c r="O30" s="531" t="str">
        <f t="shared" si="0"/>
        <v>TID_SKIN_DEVIL_0_NAME</v>
      </c>
      <c r="P30" s="532" t="str">
        <f t="shared" si="1"/>
        <v>TID_DRAGON_DEVIL_0_DESC</v>
      </c>
      <c r="Q30" s="533" t="s">
        <v>936</v>
      </c>
      <c r="R30" s="315">
        <v>26</v>
      </c>
    </row>
    <row r="31" spans="2:18" s="67" customFormat="1">
      <c r="B31" s="540" t="s">
        <v>4</v>
      </c>
      <c r="C31" s="541" t="s">
        <v>546</v>
      </c>
      <c r="D31" s="541" t="s">
        <v>420</v>
      </c>
      <c r="E31" s="542" t="s">
        <v>817</v>
      </c>
      <c r="F31" s="543">
        <v>1</v>
      </c>
      <c r="G31" s="544">
        <v>32000</v>
      </c>
      <c r="H31" s="544">
        <v>0</v>
      </c>
      <c r="I31" s="544">
        <v>4</v>
      </c>
      <c r="J31" s="545" t="s">
        <v>578</v>
      </c>
      <c r="K31" s="545" t="s">
        <v>546</v>
      </c>
      <c r="L31" s="545"/>
      <c r="M31" s="545"/>
      <c r="N31" s="538"/>
      <c r="O31" s="546" t="str">
        <f t="shared" si="0"/>
        <v>TID_SKIN_DEVIL_1_NAME</v>
      </c>
      <c r="P31" s="547" t="str">
        <f t="shared" si="1"/>
        <v>TID_DRAGON_DEVIL_1_DESC</v>
      </c>
      <c r="Q31" s="533" t="s">
        <v>936</v>
      </c>
      <c r="R31" s="315">
        <v>27</v>
      </c>
    </row>
    <row r="32" spans="2:18" s="67" customFormat="1">
      <c r="B32" s="540" t="s">
        <v>4</v>
      </c>
      <c r="C32" s="541" t="s">
        <v>547</v>
      </c>
      <c r="D32" s="541" t="s">
        <v>420</v>
      </c>
      <c r="E32" s="542" t="s">
        <v>820</v>
      </c>
      <c r="F32" s="543">
        <v>2</v>
      </c>
      <c r="G32" s="544">
        <v>40000</v>
      </c>
      <c r="H32" s="544">
        <v>0</v>
      </c>
      <c r="I32" s="544">
        <v>8</v>
      </c>
      <c r="J32" s="545" t="s">
        <v>580</v>
      </c>
      <c r="K32" s="545" t="s">
        <v>547</v>
      </c>
      <c r="L32" s="545"/>
      <c r="M32" s="545"/>
      <c r="N32" s="538"/>
      <c r="O32" s="546" t="str">
        <f t="shared" si="0"/>
        <v>TID_SKIN_DEVIL_2_NAME</v>
      </c>
      <c r="P32" s="547" t="str">
        <f t="shared" si="1"/>
        <v>TID_DRAGON_DEVIL_2_DESC</v>
      </c>
      <c r="Q32" s="533" t="s">
        <v>936</v>
      </c>
      <c r="R32" s="315">
        <v>28</v>
      </c>
    </row>
    <row r="33" spans="2:18" s="67" customFormat="1">
      <c r="B33" s="540" t="s">
        <v>4</v>
      </c>
      <c r="C33" s="541" t="s">
        <v>548</v>
      </c>
      <c r="D33" s="541" t="s">
        <v>420</v>
      </c>
      <c r="E33" s="535" t="s">
        <v>300</v>
      </c>
      <c r="F33" s="543">
        <v>3</v>
      </c>
      <c r="G33" s="544">
        <v>48000</v>
      </c>
      <c r="H33" s="544">
        <v>0</v>
      </c>
      <c r="I33" s="544">
        <v>12</v>
      </c>
      <c r="J33" s="538" t="s">
        <v>582</v>
      </c>
      <c r="K33" s="538" t="s">
        <v>548</v>
      </c>
      <c r="L33" s="538"/>
      <c r="M33" s="538"/>
      <c r="N33" s="538"/>
      <c r="O33" s="546" t="str">
        <f t="shared" si="0"/>
        <v>TID_SKIN_DEVIL_3_NAME</v>
      </c>
      <c r="P33" s="547" t="str">
        <f t="shared" si="1"/>
        <v>TID_DRAGON_DEVIL_3_DESC</v>
      </c>
      <c r="Q33" s="533" t="s">
        <v>936</v>
      </c>
      <c r="R33" s="315">
        <v>29</v>
      </c>
    </row>
    <row r="34" spans="2:18" s="67" customFormat="1" ht="15.75" thickBot="1">
      <c r="B34" s="534" t="s">
        <v>4</v>
      </c>
      <c r="C34" s="315" t="s">
        <v>586</v>
      </c>
      <c r="D34" s="315" t="s">
        <v>420</v>
      </c>
      <c r="E34" s="535" t="s">
        <v>910</v>
      </c>
      <c r="F34" s="536">
        <v>4</v>
      </c>
      <c r="G34" s="537">
        <v>0</v>
      </c>
      <c r="H34" s="537">
        <v>160</v>
      </c>
      <c r="I34" s="537">
        <v>16</v>
      </c>
      <c r="J34" s="538" t="s">
        <v>585</v>
      </c>
      <c r="K34" s="538" t="s">
        <v>586</v>
      </c>
      <c r="L34" s="538"/>
      <c r="M34" s="538"/>
      <c r="N34" s="538"/>
      <c r="O34" s="539" t="str">
        <f t="shared" si="0"/>
        <v>TID_SKIN_DEVIL_4_NAME</v>
      </c>
      <c r="P34" s="533" t="str">
        <f t="shared" si="1"/>
        <v>TID_DRAGON_DEVIL_4_DESC</v>
      </c>
      <c r="Q34" s="533" t="s">
        <v>936</v>
      </c>
      <c r="R34" s="315">
        <v>30</v>
      </c>
    </row>
    <row r="35" spans="2:18" s="67" customFormat="1">
      <c r="B35" s="524" t="s">
        <v>4</v>
      </c>
      <c r="C35" s="525" t="s">
        <v>465</v>
      </c>
      <c r="D35" s="525" t="s">
        <v>421</v>
      </c>
      <c r="E35" s="526"/>
      <c r="F35" s="527">
        <v>0</v>
      </c>
      <c r="G35" s="528">
        <v>0</v>
      </c>
      <c r="H35" s="528">
        <v>0</v>
      </c>
      <c r="I35" s="528">
        <v>0</v>
      </c>
      <c r="J35" s="529" t="s">
        <v>576</v>
      </c>
      <c r="K35" s="529" t="s">
        <v>465</v>
      </c>
      <c r="L35" s="529"/>
      <c r="M35" s="529"/>
      <c r="N35" s="530"/>
      <c r="O35" s="531" t="str">
        <f t="shared" si="0"/>
        <v>TID_SKIN_BALROG_0_NAME</v>
      </c>
      <c r="P35" s="532" t="str">
        <f t="shared" si="1"/>
        <v>TID_DRAGON_BALROG_0_DESC</v>
      </c>
      <c r="Q35" s="533" t="s">
        <v>936</v>
      </c>
      <c r="R35" s="315">
        <v>31</v>
      </c>
    </row>
    <row r="36" spans="2:18" s="67" customFormat="1">
      <c r="B36" s="540" t="s">
        <v>4</v>
      </c>
      <c r="C36" s="541" t="s">
        <v>549</v>
      </c>
      <c r="D36" s="541" t="s">
        <v>421</v>
      </c>
      <c r="E36" s="542" t="s">
        <v>829</v>
      </c>
      <c r="F36" s="543">
        <v>1</v>
      </c>
      <c r="G36" s="544">
        <v>47000</v>
      </c>
      <c r="H36" s="544">
        <v>0</v>
      </c>
      <c r="I36" s="544">
        <v>4</v>
      </c>
      <c r="J36" s="545" t="s">
        <v>578</v>
      </c>
      <c r="K36" s="545" t="s">
        <v>549</v>
      </c>
      <c r="L36" s="545"/>
      <c r="M36" s="545"/>
      <c r="N36" s="538"/>
      <c r="O36" s="546" t="str">
        <f t="shared" si="0"/>
        <v>TID_SKIN_BALROG_1_NAME</v>
      </c>
      <c r="P36" s="547" t="str">
        <f t="shared" si="1"/>
        <v>TID_DRAGON_BALROG_1_DESC</v>
      </c>
      <c r="Q36" s="533" t="s">
        <v>936</v>
      </c>
      <c r="R36" s="315">
        <v>32</v>
      </c>
    </row>
    <row r="37" spans="2:18" s="67" customFormat="1">
      <c r="B37" s="540" t="s">
        <v>4</v>
      </c>
      <c r="C37" s="541" t="s">
        <v>551</v>
      </c>
      <c r="D37" s="541" t="s">
        <v>421</v>
      </c>
      <c r="E37" s="542" t="s">
        <v>820</v>
      </c>
      <c r="F37" s="543">
        <v>2</v>
      </c>
      <c r="G37" s="544">
        <v>60000</v>
      </c>
      <c r="H37" s="544">
        <v>0</v>
      </c>
      <c r="I37" s="544">
        <v>8</v>
      </c>
      <c r="J37" s="545" t="s">
        <v>580</v>
      </c>
      <c r="K37" s="545" t="s">
        <v>551</v>
      </c>
      <c r="L37" s="545"/>
      <c r="M37" s="545"/>
      <c r="N37" s="538"/>
      <c r="O37" s="546" t="str">
        <f t="shared" si="0"/>
        <v>TID_SKIN_BALROG_2_NAME</v>
      </c>
      <c r="P37" s="547" t="str">
        <f t="shared" si="1"/>
        <v>TID_DRAGON_BALROG_2_DESC</v>
      </c>
      <c r="Q37" s="533" t="s">
        <v>936</v>
      </c>
      <c r="R37" s="315">
        <v>33</v>
      </c>
    </row>
    <row r="38" spans="2:18" s="67" customFormat="1">
      <c r="B38" s="540" t="s">
        <v>4</v>
      </c>
      <c r="C38" s="541" t="s">
        <v>550</v>
      </c>
      <c r="D38" s="541" t="s">
        <v>421</v>
      </c>
      <c r="E38" s="542" t="s">
        <v>825</v>
      </c>
      <c r="F38" s="543">
        <v>3</v>
      </c>
      <c r="G38" s="544">
        <v>70000</v>
      </c>
      <c r="H38" s="544">
        <v>0</v>
      </c>
      <c r="I38" s="544">
        <v>12</v>
      </c>
      <c r="J38" s="538" t="s">
        <v>582</v>
      </c>
      <c r="K38" s="538" t="s">
        <v>550</v>
      </c>
      <c r="L38" s="538"/>
      <c r="M38" s="538"/>
      <c r="N38" s="538"/>
      <c r="O38" s="546" t="str">
        <f t="shared" si="0"/>
        <v>TID_SKIN_BALROG_3_NAME</v>
      </c>
      <c r="P38" s="547" t="str">
        <f t="shared" si="1"/>
        <v>TID_DRAGON_BALROG_3_DESC</v>
      </c>
      <c r="Q38" s="533" t="s">
        <v>936</v>
      </c>
      <c r="R38" s="315">
        <v>34</v>
      </c>
    </row>
    <row r="39" spans="2:18" s="67" customFormat="1" ht="15.75" thickBot="1">
      <c r="B39" s="534" t="s">
        <v>4</v>
      </c>
      <c r="C39" s="315" t="s">
        <v>587</v>
      </c>
      <c r="D39" s="315" t="s">
        <v>421</v>
      </c>
      <c r="E39" s="535" t="s">
        <v>300</v>
      </c>
      <c r="F39" s="536">
        <v>4</v>
      </c>
      <c r="G39" s="537">
        <v>0</v>
      </c>
      <c r="H39" s="537">
        <v>160</v>
      </c>
      <c r="I39" s="537">
        <v>16</v>
      </c>
      <c r="J39" s="538" t="s">
        <v>585</v>
      </c>
      <c r="K39" s="538" t="s">
        <v>587</v>
      </c>
      <c r="L39" s="538"/>
      <c r="M39" s="538"/>
      <c r="N39" s="538"/>
      <c r="O39" s="539" t="str">
        <f t="shared" si="0"/>
        <v>TID_SKIN_BALROG_4_NAME</v>
      </c>
      <c r="P39" s="533" t="str">
        <f t="shared" si="1"/>
        <v>TID_DRAGON_BALROG_4_DESC</v>
      </c>
      <c r="Q39" s="533" t="s">
        <v>936</v>
      </c>
      <c r="R39" s="315">
        <v>35</v>
      </c>
    </row>
    <row r="40" spans="2:18" s="67" customFormat="1">
      <c r="B40" s="524" t="s">
        <v>4</v>
      </c>
      <c r="C40" s="525" t="s">
        <v>466</v>
      </c>
      <c r="D40" s="525" t="s">
        <v>422</v>
      </c>
      <c r="E40" s="526"/>
      <c r="F40" s="527">
        <v>0</v>
      </c>
      <c r="G40" s="528">
        <v>0</v>
      </c>
      <c r="H40" s="528">
        <v>0</v>
      </c>
      <c r="I40" s="528">
        <v>0</v>
      </c>
      <c r="J40" s="529" t="s">
        <v>576</v>
      </c>
      <c r="K40" s="529" t="s">
        <v>466</v>
      </c>
      <c r="L40" s="529"/>
      <c r="M40" s="529"/>
      <c r="N40" s="530"/>
      <c r="O40" s="531" t="str">
        <f t="shared" si="0"/>
        <v>TID_SKIN_TITAN_0_NAME</v>
      </c>
      <c r="P40" s="532" t="str">
        <f t="shared" si="1"/>
        <v>TID_DRAGON_TITAN_0_DESC</v>
      </c>
      <c r="Q40" s="533" t="s">
        <v>936</v>
      </c>
      <c r="R40" s="315">
        <v>36</v>
      </c>
    </row>
    <row r="41" spans="2:18" s="67" customFormat="1">
      <c r="B41" s="540" t="s">
        <v>4</v>
      </c>
      <c r="C41" s="541" t="s">
        <v>552</v>
      </c>
      <c r="D41" s="541" t="s">
        <v>422</v>
      </c>
      <c r="E41" s="542" t="s">
        <v>825</v>
      </c>
      <c r="F41" s="543">
        <v>1</v>
      </c>
      <c r="G41" s="544">
        <v>70000</v>
      </c>
      <c r="H41" s="544">
        <v>0</v>
      </c>
      <c r="I41" s="544">
        <v>4</v>
      </c>
      <c r="J41" s="545" t="s">
        <v>578</v>
      </c>
      <c r="K41" s="545" t="s">
        <v>552</v>
      </c>
      <c r="L41" s="545"/>
      <c r="M41" s="545"/>
      <c r="N41" s="538"/>
      <c r="O41" s="546" t="str">
        <f t="shared" si="0"/>
        <v>TID_SKIN_TITAN_1_NAME</v>
      </c>
      <c r="P41" s="547" t="str">
        <f t="shared" si="1"/>
        <v>TID_DRAGON_TITAN_1_DESC</v>
      </c>
      <c r="Q41" s="533" t="s">
        <v>936</v>
      </c>
      <c r="R41" s="315">
        <v>37</v>
      </c>
    </row>
    <row r="42" spans="2:18" s="67" customFormat="1">
      <c r="B42" s="540" t="s">
        <v>4</v>
      </c>
      <c r="C42" s="541" t="s">
        <v>553</v>
      </c>
      <c r="D42" s="541" t="s">
        <v>422</v>
      </c>
      <c r="E42" s="535" t="s">
        <v>910</v>
      </c>
      <c r="F42" s="543">
        <v>2</v>
      </c>
      <c r="G42" s="544">
        <v>85000</v>
      </c>
      <c r="H42" s="544">
        <v>0</v>
      </c>
      <c r="I42" s="544">
        <v>8</v>
      </c>
      <c r="J42" s="545" t="s">
        <v>580</v>
      </c>
      <c r="K42" s="545" t="s">
        <v>553</v>
      </c>
      <c r="L42" s="545"/>
      <c r="M42" s="545"/>
      <c r="N42" s="538"/>
      <c r="O42" s="546" t="str">
        <f t="shared" si="0"/>
        <v>TID_SKIN_TITAN_2_NAME</v>
      </c>
      <c r="P42" s="547" t="str">
        <f t="shared" si="1"/>
        <v>TID_DRAGON_TITAN_2_DESC</v>
      </c>
      <c r="Q42" s="533" t="s">
        <v>936</v>
      </c>
      <c r="R42" s="315">
        <v>38</v>
      </c>
    </row>
    <row r="43" spans="2:18" s="67" customFormat="1">
      <c r="B43" s="540" t="s">
        <v>4</v>
      </c>
      <c r="C43" s="541" t="s">
        <v>554</v>
      </c>
      <c r="D43" s="541" t="s">
        <v>422</v>
      </c>
      <c r="E43" s="535" t="s">
        <v>791</v>
      </c>
      <c r="F43" s="543">
        <v>3</v>
      </c>
      <c r="G43" s="544">
        <v>100000</v>
      </c>
      <c r="H43" s="544">
        <v>0</v>
      </c>
      <c r="I43" s="544">
        <v>12</v>
      </c>
      <c r="J43" s="538" t="s">
        <v>582</v>
      </c>
      <c r="K43" s="538" t="s">
        <v>554</v>
      </c>
      <c r="L43" s="538"/>
      <c r="M43" s="538"/>
      <c r="N43" s="538"/>
      <c r="O43" s="546" t="str">
        <f t="shared" si="0"/>
        <v>TID_SKIN_TITAN_3_NAME</v>
      </c>
      <c r="P43" s="547" t="str">
        <f t="shared" si="1"/>
        <v>TID_DRAGON_TITAN_3_DESC</v>
      </c>
      <c r="Q43" s="533" t="s">
        <v>936</v>
      </c>
      <c r="R43" s="315">
        <v>39</v>
      </c>
    </row>
    <row r="44" spans="2:18" s="67" customFormat="1">
      <c r="B44" s="540" t="s">
        <v>4</v>
      </c>
      <c r="C44" s="541" t="s">
        <v>588</v>
      </c>
      <c r="D44" s="541" t="s">
        <v>422</v>
      </c>
      <c r="E44" s="535" t="s">
        <v>824</v>
      </c>
      <c r="F44" s="543">
        <v>4</v>
      </c>
      <c r="G44" s="544">
        <v>0</v>
      </c>
      <c r="H44" s="544">
        <v>220</v>
      </c>
      <c r="I44" s="544">
        <v>16</v>
      </c>
      <c r="J44" s="538" t="s">
        <v>585</v>
      </c>
      <c r="K44" s="538" t="s">
        <v>588</v>
      </c>
      <c r="L44" s="538"/>
      <c r="M44" s="538"/>
      <c r="N44" s="538"/>
      <c r="O44" s="546" t="str">
        <f t="shared" si="0"/>
        <v>TID_SKIN_TITAN_4_NAME</v>
      </c>
      <c r="P44" s="547" t="str">
        <f t="shared" si="1"/>
        <v>TID_DRAGON_TITAN_4_DESC</v>
      </c>
      <c r="Q44" s="533" t="s">
        <v>936</v>
      </c>
      <c r="R44" s="315">
        <v>40</v>
      </c>
    </row>
  </sheetData>
  <pageMargins left="0.7" right="0.7" top="0.75" bottom="0.75" header="0.3" footer="0.3"/>
  <pageSetup paperSize="9" orientation="portrait" horizontalDpi="4294967292" verticalDpi="4294967292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7" tint="-0.249977111117893"/>
  </sheetPr>
  <dimension ref="A1:XFD50"/>
  <sheetViews>
    <sheetView topLeftCell="E1" workbookViewId="0">
      <selection activeCell="I38" sqref="I38"/>
    </sheetView>
  </sheetViews>
  <sheetFormatPr defaultColWidth="11.42578125" defaultRowHeight="15"/>
  <cols>
    <col min="2" max="2" width="13.28515625" customWidth="1"/>
    <col min="3" max="3" width="22" customWidth="1"/>
    <col min="4" max="4" width="19.7109375" customWidth="1"/>
    <col min="5" max="5" width="28.5703125" customWidth="1"/>
    <col min="6" max="6" width="21.85546875" bestFit="1" customWidth="1"/>
    <col min="7" max="7" width="57" style="67" bestFit="1" customWidth="1"/>
    <col min="8" max="8" width="46.42578125" bestFit="1" customWidth="1"/>
    <col min="9" max="9" width="45.42578125" bestFit="1" customWidth="1"/>
    <col min="10" max="11" width="52.42578125" bestFit="1" customWidth="1"/>
    <col min="12" max="12" width="45.42578125" bestFit="1" customWidth="1"/>
    <col min="13" max="13" width="52.42578125" bestFit="1" customWidth="1"/>
  </cols>
  <sheetData>
    <row r="1" spans="2:13" s="67" customFormat="1" ht="23.25">
      <c r="B1" s="12" t="s">
        <v>390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2:13" s="67" customFormat="1"/>
    <row r="3" spans="2:13" s="67" customFormat="1" ht="114">
      <c r="D3" s="276" t="s">
        <v>391</v>
      </c>
      <c r="E3" s="277" t="s">
        <v>5</v>
      </c>
      <c r="F3" s="478" t="s">
        <v>204</v>
      </c>
      <c r="G3" s="479" t="s">
        <v>392</v>
      </c>
      <c r="H3" s="479" t="s">
        <v>393</v>
      </c>
      <c r="I3" s="279" t="s">
        <v>23</v>
      </c>
      <c r="J3" s="279" t="s">
        <v>900</v>
      </c>
      <c r="K3" s="480" t="s">
        <v>38</v>
      </c>
      <c r="L3" s="281" t="s">
        <v>177</v>
      </c>
      <c r="M3" s="481" t="s">
        <v>495</v>
      </c>
    </row>
    <row r="4" spans="2:13" s="67" customFormat="1">
      <c r="D4" s="482" t="s">
        <v>4</v>
      </c>
      <c r="E4" s="483" t="s">
        <v>793</v>
      </c>
      <c r="F4" s="484" t="s">
        <v>396</v>
      </c>
      <c r="G4" s="485" t="s">
        <v>397</v>
      </c>
      <c r="H4" s="485">
        <v>1</v>
      </c>
      <c r="I4" s="319" t="str">
        <f>CONCATENATE("icon_",powerUpsDefinitions[[#This Row],['[sku']]])</f>
        <v>icon_avoid_mine</v>
      </c>
      <c r="J4" s="319" t="s">
        <v>901</v>
      </c>
      <c r="K4" s="486" t="str">
        <f>CONCATENATE("TID_POWERUP_",UPPER(powerUpsDefinitions[[#This Row],['[sku']]]),"_NAME")</f>
        <v>TID_POWERUP_AVOID_MINE_NAME</v>
      </c>
      <c r="L4" s="487" t="str">
        <f>CONCATENATE("TID_POWERUP_",UPPER(powerUpsDefinitions[[#This Row],['[sku']]]),"_DESC")</f>
        <v>TID_POWERUP_AVOID_MINE_DESC</v>
      </c>
      <c r="M4" s="487" t="str">
        <f>CONCATENATE(powerUpsDefinitions[[#This Row],['[tidDesc']]],"_SHORT")</f>
        <v>TID_POWERUP_AVOID_MINE_DESC_SHORT</v>
      </c>
    </row>
    <row r="5" spans="2:13" s="67" customFormat="1">
      <c r="D5" s="482" t="s">
        <v>4</v>
      </c>
      <c r="E5" s="483" t="s">
        <v>794</v>
      </c>
      <c r="F5" s="484" t="s">
        <v>396</v>
      </c>
      <c r="G5" s="485" t="s">
        <v>398</v>
      </c>
      <c r="H5" s="485">
        <v>1</v>
      </c>
      <c r="I5" s="319" t="str">
        <f>CONCATENATE("icon_",powerUpsDefinitions[[#This Row],['[sku']]])</f>
        <v>icon_avoid_poison</v>
      </c>
      <c r="J5" s="319" t="s">
        <v>901</v>
      </c>
      <c r="K5" s="486" t="str">
        <f>CONCATENATE("TID_POWERUP_",UPPER(powerUpsDefinitions[[#This Row],['[sku']]]),"_NAME")</f>
        <v>TID_POWERUP_AVOID_POISON_NAME</v>
      </c>
      <c r="L5" s="487" t="str">
        <f>CONCATENATE("TID_POWERUP_",UPPER(powerUpsDefinitions[[#This Row],['[sku']]]),"_DESC")</f>
        <v>TID_POWERUP_AVOID_POISON_DESC</v>
      </c>
      <c r="M5" s="487" t="str">
        <f>CONCATENATE(powerUpsDefinitions[[#This Row],['[tidDesc']]],"_SHORT")</f>
        <v>TID_POWERUP_AVOID_POISON_DESC_SHORT</v>
      </c>
    </row>
    <row r="6" spans="2:13" s="67" customFormat="1">
      <c r="D6" s="482" t="s">
        <v>4</v>
      </c>
      <c r="E6" s="483" t="s">
        <v>792</v>
      </c>
      <c r="F6" s="484" t="s">
        <v>395</v>
      </c>
      <c r="G6" s="485">
        <v>10</v>
      </c>
      <c r="H6" s="485"/>
      <c r="I6" s="319" t="str">
        <f>CONCATENATE("icon_",powerUpsDefinitions[[#This Row],['[sku']]])</f>
        <v>icon_boost</v>
      </c>
      <c r="J6" s="319" t="s">
        <v>1306</v>
      </c>
      <c r="K6" s="486" t="str">
        <f>CONCATENATE("TID_POWERUP_",UPPER(powerUpsDefinitions[[#This Row],['[sku']]]),"_NAME")</f>
        <v>TID_POWERUP_BOOST_NAME</v>
      </c>
      <c r="L6" s="487" t="str">
        <f>CONCATENATE("TID_POWERUP_",UPPER(powerUpsDefinitions[[#This Row],['[sku']]]),"_DESC")</f>
        <v>TID_POWERUP_BOOST_DESC</v>
      </c>
      <c r="M6" s="487" t="str">
        <f>CONCATENATE(powerUpsDefinitions[[#This Row],['[tidDesc']]],"_SHORT")</f>
        <v>TID_POWERUP_BOOST_DESC_SHORT</v>
      </c>
    </row>
    <row r="7" spans="2:13" s="67" customFormat="1">
      <c r="D7" s="482" t="s">
        <v>4</v>
      </c>
      <c r="E7" s="483" t="s">
        <v>324</v>
      </c>
      <c r="F7" s="484" t="s">
        <v>827</v>
      </c>
      <c r="G7" s="485">
        <v>5</v>
      </c>
      <c r="H7" s="485"/>
      <c r="I7" s="319" t="str">
        <f>CONCATENATE("icon_",powerUpsDefinitions[[#This Row],['[sku']]])</f>
        <v>icon_coins</v>
      </c>
      <c r="J7" s="319" t="s">
        <v>1305</v>
      </c>
      <c r="K7" s="486" t="str">
        <f>CONCATENATE("TID_POWERUP_",UPPER(powerUpsDefinitions[[#This Row],['[sku']]]),"_NAME")</f>
        <v>TID_POWERUP_COINS_NAME</v>
      </c>
      <c r="L7" s="487" t="str">
        <f>CONCATENATE("TID_POWERUP_",UPPER(powerUpsDefinitions[[#This Row],['[sku']]]),"_DESC")</f>
        <v>TID_POWERUP_COINS_DESC</v>
      </c>
      <c r="M7" s="487" t="str">
        <f>CONCATENATE(powerUpsDefinitions[[#This Row],['[tidDesc']]],"_SHORT")</f>
        <v>TID_POWERUP_COINS_DESC_SHORT</v>
      </c>
    </row>
    <row r="8" spans="2:13" s="67" customFormat="1">
      <c r="D8" s="482" t="s">
        <v>4</v>
      </c>
      <c r="E8" s="483" t="s">
        <v>388</v>
      </c>
      <c r="F8" s="484" t="s">
        <v>388</v>
      </c>
      <c r="G8" s="485"/>
      <c r="H8" s="485"/>
      <c r="I8" s="319" t="str">
        <f>CONCATENATE("icon_",powerUpsDefinitions[[#This Row],['[sku']]])</f>
        <v>icon_dive</v>
      </c>
      <c r="J8" s="319" t="s">
        <v>1301</v>
      </c>
      <c r="K8" s="486" t="str">
        <f>CONCATENATE("TID_POWERUP_",UPPER(powerUpsDefinitions[[#This Row],['[sku']]]),"_NAME")</f>
        <v>TID_POWERUP_DIVE_NAME</v>
      </c>
      <c r="L8" s="487" t="str">
        <f>CONCATENATE("TID_POWERUP_",UPPER(powerUpsDefinitions[[#This Row],['[sku']]]),"_DESC")</f>
        <v>TID_POWERUP_DIVE_DESC</v>
      </c>
      <c r="M8" s="487" t="str">
        <f>CONCATENATE(powerUpsDefinitions[[#This Row],['[tidDesc']]],"_SHORT")</f>
        <v>TID_POWERUP_DIVE_DESC_SHORT</v>
      </c>
    </row>
    <row r="9" spans="2:13" s="67" customFormat="1">
      <c r="D9" s="482" t="s">
        <v>4</v>
      </c>
      <c r="E9" s="483" t="s">
        <v>389</v>
      </c>
      <c r="F9" s="484" t="s">
        <v>389</v>
      </c>
      <c r="G9" s="485">
        <v>1</v>
      </c>
      <c r="H9" s="485"/>
      <c r="I9" s="319" t="str">
        <f>CONCATENATE("icon_",powerUpsDefinitions[[#This Row],['[sku']]])</f>
        <v>icon_dragonram</v>
      </c>
      <c r="J9" s="319" t="s">
        <v>1301</v>
      </c>
      <c r="K9" s="486" t="str">
        <f>CONCATENATE("TID_POWERUP_",UPPER(powerUpsDefinitions[[#This Row],['[sku']]]),"_NAME")</f>
        <v>TID_POWERUP_DRAGONRAM_NAME</v>
      </c>
      <c r="L9" s="487" t="str">
        <f>CONCATENATE("TID_POWERUP_",UPPER(powerUpsDefinitions[[#This Row],['[sku']]]),"_DESC")</f>
        <v>TID_POWERUP_DRAGONRAM_DESC</v>
      </c>
      <c r="M9" s="487" t="str">
        <f>CONCATENATE(powerUpsDefinitions[[#This Row],['[tidDesc']]],"_SHORT")</f>
        <v>TID_POWERUP_DRAGONRAM_DESC_SHORT</v>
      </c>
    </row>
    <row r="10" spans="2:13" s="67" customFormat="1">
      <c r="D10" s="482" t="s">
        <v>4</v>
      </c>
      <c r="E10" s="483" t="s">
        <v>832</v>
      </c>
      <c r="F10" s="484" t="s">
        <v>833</v>
      </c>
      <c r="G10" s="485">
        <v>11</v>
      </c>
      <c r="H10" s="485"/>
      <c r="I10" s="319" t="str">
        <f>CONCATENATE("icon_",powerUpsDefinitions[[#This Row],['[sku']]])</f>
        <v>icon_eat_ghost</v>
      </c>
      <c r="J10" s="319" t="s">
        <v>902</v>
      </c>
      <c r="K10" s="486" t="str">
        <f>CONCATENATE("TID_POWERUP_",UPPER(powerUpsDefinitions[[#This Row],['[sku']]]),"_NAME")</f>
        <v>TID_POWERUP_EAT_GHOST_NAME</v>
      </c>
      <c r="L10" s="487" t="str">
        <f>CONCATENATE("TID_POWERUP_",UPPER(powerUpsDefinitions[[#This Row],['[sku']]]),"_DESC")</f>
        <v>TID_POWERUP_EAT_GHOST_DESC</v>
      </c>
      <c r="M10" s="487" t="str">
        <f>CONCATENATE(powerUpsDefinitions[[#This Row],['[tidDesc']]],"_SHORT")</f>
        <v>TID_POWERUP_EAT_GHOST_DESC_SHORT</v>
      </c>
    </row>
    <row r="11" spans="2:13" s="67" customFormat="1">
      <c r="D11" s="482" t="s">
        <v>4</v>
      </c>
      <c r="E11" s="483" t="s">
        <v>834</v>
      </c>
      <c r="F11" s="484" t="s">
        <v>833</v>
      </c>
      <c r="G11" s="485">
        <v>12</v>
      </c>
      <c r="H11" s="485"/>
      <c r="I11" s="319" t="str">
        <f>CONCATENATE("icon_",powerUpsDefinitions[[#This Row],['[sku']]])</f>
        <v>icon_eat_mine</v>
      </c>
      <c r="J11" s="319" t="s">
        <v>902</v>
      </c>
      <c r="K11" s="486" t="str">
        <f>CONCATENATE("TID_POWERUP_",UPPER(powerUpsDefinitions[[#This Row],['[sku']]]),"_NAME")</f>
        <v>TID_POWERUP_EAT_MINE_NAME</v>
      </c>
      <c r="L11" s="487" t="str">
        <f>CONCATENATE("TID_POWERUP_",UPPER(powerUpsDefinitions[[#This Row],['[sku']]]),"_DESC")</f>
        <v>TID_POWERUP_EAT_MINE_DESC</v>
      </c>
      <c r="M11" s="487" t="str">
        <f>CONCATENATE(powerUpsDefinitions[[#This Row],['[tidDesc']]],"_SHORT")</f>
        <v>TID_POWERUP_EAT_MINE_DESC_SHORT</v>
      </c>
    </row>
    <row r="12" spans="2:13" s="67" customFormat="1">
      <c r="D12" s="488" t="s">
        <v>4</v>
      </c>
      <c r="E12" s="489" t="s">
        <v>835</v>
      </c>
      <c r="F12" s="490" t="s">
        <v>835</v>
      </c>
      <c r="G12" s="491">
        <v>1</v>
      </c>
      <c r="H12" s="491"/>
      <c r="I12" s="319" t="str">
        <f>CONCATENATE("icon_",powerUpsDefinitions[[#This Row],['[sku']]])</f>
        <v>icon_explode_mine</v>
      </c>
      <c r="J12" s="319" t="s">
        <v>901</v>
      </c>
      <c r="K12" s="486" t="str">
        <f>CONCATENATE("TID_POWERUP_",UPPER(powerUpsDefinitions[[#This Row],['[sku']]]),"_NAME")</f>
        <v>TID_POWERUP_EXPLODE_MINE_NAME</v>
      </c>
      <c r="L12" s="487" t="str">
        <f>CONCATENATE("TID_POWERUP_",UPPER(powerUpsDefinitions[[#This Row],['[sku']]]),"_DESC")</f>
        <v>TID_POWERUP_EXPLODE_MINE_DESC</v>
      </c>
      <c r="M12" s="487" t="str">
        <f>CONCATENATE(powerUpsDefinitions[[#This Row],['[tidDesc']]],"_SHORT")</f>
        <v>TID_POWERUP_EXPLODE_MINE_DESC_SHORT</v>
      </c>
    </row>
    <row r="13" spans="2:13">
      <c r="D13" s="482" t="s">
        <v>4</v>
      </c>
      <c r="E13" s="483" t="s">
        <v>903</v>
      </c>
      <c r="F13" s="484" t="s">
        <v>903</v>
      </c>
      <c r="G13" s="485">
        <v>1</v>
      </c>
      <c r="H13" s="485"/>
      <c r="I13" s="492" t="str">
        <f>CONCATENATE("icon_",powerUpsDefinitions[[#This Row],['[sku']]])</f>
        <v>icon_fireball</v>
      </c>
      <c r="J13" s="492" t="s">
        <v>1301</v>
      </c>
      <c r="K13" s="486" t="str">
        <f>CONCATENATE("TID_POWERUP_",UPPER(powerUpsDefinitions[[#This Row],['[sku']]]),"_NAME")</f>
        <v>TID_POWERUP_FIREBALL_NAME</v>
      </c>
      <c r="L13" s="487" t="str">
        <f>CONCATENATE("TID_POWERUP_",UPPER(powerUpsDefinitions[[#This Row],['[sku']]]),"_DESC")</f>
        <v>TID_POWERUP_FIREBALL_DESC</v>
      </c>
      <c r="M13" s="487" t="str">
        <f>CONCATENATE(powerUpsDefinitions[[#This Row],['[tidDesc']]],"_SHORT")</f>
        <v>TID_POWERUP_FIREBALL_DESC_SHORT</v>
      </c>
    </row>
    <row r="14" spans="2:13">
      <c r="D14" s="482" t="s">
        <v>4</v>
      </c>
      <c r="E14" s="483" t="s">
        <v>817</v>
      </c>
      <c r="F14" s="484" t="s">
        <v>818</v>
      </c>
      <c r="G14" s="485">
        <v>10</v>
      </c>
      <c r="H14" s="485"/>
      <c r="I14" s="319" t="str">
        <f>CONCATENATE("icon_",powerUpsDefinitions[[#This Row],['[sku']]])</f>
        <v>icon_food</v>
      </c>
      <c r="J14" s="319" t="s">
        <v>1304</v>
      </c>
      <c r="K14" s="486" t="str">
        <f>CONCATENATE("TID_POWERUP_",UPPER(powerUpsDefinitions[[#This Row],['[sku']]]),"_NAME")</f>
        <v>TID_POWERUP_FOOD_NAME</v>
      </c>
      <c r="L14" s="487" t="str">
        <f>CONCATENATE("TID_POWERUP_",UPPER(powerUpsDefinitions[[#This Row],['[sku']]]),"_DESC")</f>
        <v>TID_POWERUP_FOOD_DESC</v>
      </c>
      <c r="M14" s="487" t="str">
        <f>CONCATENATE(powerUpsDefinitions[[#This Row],['[tidDesc']]],"_SHORT")</f>
        <v>TID_POWERUP_FOOD_DESC_SHORT</v>
      </c>
    </row>
    <row r="15" spans="2:13">
      <c r="D15" s="482" t="s">
        <v>4</v>
      </c>
      <c r="E15" s="493" t="s">
        <v>795</v>
      </c>
      <c r="F15" s="494" t="s">
        <v>399</v>
      </c>
      <c r="G15" s="495">
        <v>0</v>
      </c>
      <c r="H15" s="495"/>
      <c r="I15" s="319" t="str">
        <f>CONCATENATE("icon_",powerUpsDefinitions[[#This Row],['[sku']]])</f>
        <v>icon_free_revive</v>
      </c>
      <c r="J15" s="319" t="s">
        <v>1301</v>
      </c>
      <c r="K15" s="486" t="str">
        <f>CONCATENATE("TID_POWERUP_",UPPER(powerUpsDefinitions[[#This Row],['[sku']]]),"_NAME")</f>
        <v>TID_POWERUP_FREE_REVIVE_NAME</v>
      </c>
      <c r="L15" s="487" t="str">
        <f>CONCATENATE("TID_POWERUP_",UPPER(powerUpsDefinitions[[#This Row],['[sku']]]),"_DESC")</f>
        <v>TID_POWERUP_FREE_REVIVE_DESC</v>
      </c>
      <c r="M15" s="487" t="str">
        <f>CONCATENATE(powerUpsDefinitions[[#This Row],['[tidDesc']]],"_SHORT")</f>
        <v>TID_POWERUP_FREE_REVIVE_DESC_SHORT</v>
      </c>
    </row>
    <row r="16" spans="2:13">
      <c r="D16" s="482" t="s">
        <v>4</v>
      </c>
      <c r="E16" s="483" t="s">
        <v>905</v>
      </c>
      <c r="F16" s="484" t="s">
        <v>905</v>
      </c>
      <c r="G16" s="485">
        <v>1</v>
      </c>
      <c r="H16" s="485"/>
      <c r="I16" s="492" t="s">
        <v>907</v>
      </c>
      <c r="J16" s="492" t="s">
        <v>1301</v>
      </c>
      <c r="K16" s="486" t="str">
        <f>CONCATENATE("TID_POWERUP_",UPPER(powerUpsDefinitions[[#This Row],['[sku']]]),"_NAME")</f>
        <v>TID_POWERUP_FREEZE_AURA_NAME</v>
      </c>
      <c r="L16" s="487" t="str">
        <f>CONCATENATE("TID_POWERUP_",UPPER(powerUpsDefinitions[[#This Row],['[sku']]]),"_DESC")</f>
        <v>TID_POWERUP_FREEZE_AURA_DESC</v>
      </c>
      <c r="M16" s="496" t="str">
        <f>CONCATENATE(powerUpsDefinitions[[#This Row],['[tidDesc']]],"_SHORT")</f>
        <v>TID_POWERUP_FREEZE_AURA_DESC_SHORT</v>
      </c>
    </row>
    <row r="17" spans="4:13">
      <c r="D17" s="482" t="s">
        <v>4</v>
      </c>
      <c r="E17" s="483" t="s">
        <v>790</v>
      </c>
      <c r="F17" s="484" t="s">
        <v>790</v>
      </c>
      <c r="G17" s="485">
        <v>10</v>
      </c>
      <c r="H17" s="485"/>
      <c r="I17" s="319" t="str">
        <f>CONCATENATE("icon_",powerUpsDefinitions[[#This Row],['[sku']]])</f>
        <v>icon_fury_duration</v>
      </c>
      <c r="J17" s="319" t="s">
        <v>904</v>
      </c>
      <c r="K17" s="486" t="str">
        <f>CONCATENATE("TID_POWERUP_",UPPER(powerUpsDefinitions[[#This Row],['[sku']]]),"_NAME")</f>
        <v>TID_POWERUP_FURY_DURATION_NAME</v>
      </c>
      <c r="L17" s="487" t="str">
        <f>CONCATENATE("TID_POWERUP_",UPPER(powerUpsDefinitions[[#This Row],['[sku']]]),"_DESC")</f>
        <v>TID_POWERUP_FURY_DURATION_DESC</v>
      </c>
      <c r="M17" s="487" t="str">
        <f>CONCATENATE(powerUpsDefinitions[[#This Row],['[tidDesc']]],"_SHORT")</f>
        <v>TID_POWERUP_FURY_DURATION_DESC_SHORT</v>
      </c>
    </row>
    <row r="18" spans="4:13">
      <c r="D18" s="482" t="s">
        <v>4</v>
      </c>
      <c r="E18" s="483" t="s">
        <v>829</v>
      </c>
      <c r="F18" s="484" t="s">
        <v>830</v>
      </c>
      <c r="G18" s="485">
        <v>10</v>
      </c>
      <c r="H18" s="485"/>
      <c r="I18" s="319" t="str">
        <f>CONCATENATE("icon_",powerUpsDefinitions[[#This Row],['[sku']]])</f>
        <v>icon_fury_size</v>
      </c>
      <c r="J18" s="319" t="s">
        <v>904</v>
      </c>
      <c r="K18" s="486" t="str">
        <f>CONCATENATE("TID_POWERUP_",UPPER(powerUpsDefinitions[[#This Row],['[sku']]]),"_NAME")</f>
        <v>TID_POWERUP_FURY_SIZE_NAME</v>
      </c>
      <c r="L18" s="487" t="str">
        <f>CONCATENATE("TID_POWERUP_",UPPER(powerUpsDefinitions[[#This Row],['[sku']]]),"_DESC")</f>
        <v>TID_POWERUP_FURY_SIZE_DESC</v>
      </c>
      <c r="M18" s="487" t="str">
        <f>CONCATENATE(powerUpsDefinitions[[#This Row],['[tidDesc']]],"_SHORT")</f>
        <v>TID_POWERUP_FURY_SIZE_DESC_SHORT</v>
      </c>
    </row>
    <row r="19" spans="4:13">
      <c r="D19" s="482" t="s">
        <v>4</v>
      </c>
      <c r="E19" s="483" t="s">
        <v>791</v>
      </c>
      <c r="F19" s="484" t="s">
        <v>394</v>
      </c>
      <c r="G19" s="485">
        <v>10</v>
      </c>
      <c r="H19" s="485"/>
      <c r="I19" s="319" t="str">
        <f>CONCATENATE("icon_",powerUpsDefinitions[[#This Row],['[sku']]])</f>
        <v>icon_hp</v>
      </c>
      <c r="J19" s="319" t="s">
        <v>1304</v>
      </c>
      <c r="K19" s="486" t="str">
        <f>CONCATENATE("TID_POWERUP_",UPPER(powerUpsDefinitions[[#This Row],['[sku']]]),"_NAME")</f>
        <v>TID_POWERUP_HP_NAME</v>
      </c>
      <c r="L19" s="487" t="str">
        <f>CONCATENATE("TID_POWERUP_",UPPER(powerUpsDefinitions[[#This Row],['[sku']]]),"_DESC")</f>
        <v>TID_POWERUP_HP_DESC</v>
      </c>
      <c r="M19" s="487" t="str">
        <f>CONCATENATE(powerUpsDefinitions[[#This Row],['[tidDesc']]],"_SHORT")</f>
        <v>TID_POWERUP_HP_DESC_SHORT</v>
      </c>
    </row>
    <row r="20" spans="4:13">
      <c r="D20" s="482" t="s">
        <v>4</v>
      </c>
      <c r="E20" s="483" t="s">
        <v>822</v>
      </c>
      <c r="F20" s="484" t="s">
        <v>819</v>
      </c>
      <c r="G20" s="485" t="s">
        <v>823</v>
      </c>
      <c r="H20" s="485">
        <v>10</v>
      </c>
      <c r="I20" s="319" t="str">
        <f>CONCATENATE("icon_",powerUpsDefinitions[[#This Row],['[sku']]])</f>
        <v>icon_lower_damage_arrows</v>
      </c>
      <c r="J20" s="319" t="s">
        <v>901</v>
      </c>
      <c r="K20" s="486" t="str">
        <f>CONCATENATE("TID_POWERUP_",UPPER(powerUpsDefinitions[[#This Row],['[sku']]]),"_NAME")</f>
        <v>TID_POWERUP_LOWER_DAMAGE_ARROWS_NAME</v>
      </c>
      <c r="L20" s="487" t="str">
        <f>CONCATENATE("TID_POWERUP_",UPPER(powerUpsDefinitions[[#This Row],['[sku']]]),"_DESC")</f>
        <v>TID_POWERUP_LOWER_DAMAGE_ARROWS_DESC</v>
      </c>
      <c r="M20" s="487" t="str">
        <f>CONCATENATE(powerUpsDefinitions[[#This Row],['[tidDesc']]],"_SHORT")</f>
        <v>TID_POWERUP_LOWER_DAMAGE_ARROWS_DESC_SHORT</v>
      </c>
    </row>
    <row r="21" spans="4:13">
      <c r="D21" s="482" t="s">
        <v>4</v>
      </c>
      <c r="E21" s="483" t="s">
        <v>820</v>
      </c>
      <c r="F21" s="484" t="s">
        <v>819</v>
      </c>
      <c r="G21" s="485" t="s">
        <v>397</v>
      </c>
      <c r="H21" s="485">
        <v>10</v>
      </c>
      <c r="I21" s="319" t="str">
        <f>CONCATENATE("icon_",powerUpsDefinitions[[#This Row],['[sku']]])</f>
        <v>icon_lower_damage_mine</v>
      </c>
      <c r="J21" s="319" t="s">
        <v>901</v>
      </c>
      <c r="K21" s="486" t="str">
        <f>CONCATENATE("TID_POWERUP_",UPPER(powerUpsDefinitions[[#This Row],['[sku']]]),"_NAME")</f>
        <v>TID_POWERUP_LOWER_DAMAGE_MINE_NAME</v>
      </c>
      <c r="L21" s="487" t="str">
        <f>CONCATENATE("TID_POWERUP_",UPPER(powerUpsDefinitions[[#This Row],['[sku']]]),"_DESC")</f>
        <v>TID_POWERUP_LOWER_DAMAGE_MINE_DESC</v>
      </c>
      <c r="M21" s="487" t="str">
        <f>CONCATENATE(powerUpsDefinitions[[#This Row],['[tidDesc']]],"_SHORT")</f>
        <v>TID_POWERUP_LOWER_DAMAGE_MINE_DESC_SHORT</v>
      </c>
    </row>
    <row r="22" spans="4:13">
      <c r="D22" s="482" t="s">
        <v>4</v>
      </c>
      <c r="E22" s="483" t="s">
        <v>821</v>
      </c>
      <c r="F22" s="484" t="s">
        <v>819</v>
      </c>
      <c r="G22" s="485" t="s">
        <v>398</v>
      </c>
      <c r="H22" s="485">
        <v>10</v>
      </c>
      <c r="I22" s="319" t="str">
        <f>CONCATENATE("icon_",powerUpsDefinitions[[#This Row],['[sku']]])</f>
        <v>icon_lower_damage_poison</v>
      </c>
      <c r="J22" s="319" t="s">
        <v>901</v>
      </c>
      <c r="K22" s="486" t="str">
        <f>CONCATENATE("TID_POWERUP_",UPPER(powerUpsDefinitions[[#This Row],['[sku']]]),"_NAME")</f>
        <v>TID_POWERUP_LOWER_DAMAGE_POISON_NAME</v>
      </c>
      <c r="L22" s="487" t="str">
        <f>CONCATENATE("TID_POWERUP_",UPPER(powerUpsDefinitions[[#This Row],['[sku']]]),"_DESC")</f>
        <v>TID_POWERUP_LOWER_DAMAGE_POISON_DESC</v>
      </c>
      <c r="M22" s="487" t="str">
        <f>CONCATENATE(powerUpsDefinitions[[#This Row],['[tidDesc']]],"_SHORT")</f>
        <v>TID_POWERUP_LOWER_DAMAGE_POISON_DESC_SHORT</v>
      </c>
    </row>
    <row r="23" spans="4:13">
      <c r="D23" s="497" t="s">
        <v>4</v>
      </c>
      <c r="E23" s="483" t="s">
        <v>909</v>
      </c>
      <c r="F23" s="484" t="s">
        <v>909</v>
      </c>
      <c r="G23" s="498">
        <v>1</v>
      </c>
      <c r="H23" s="498"/>
      <c r="I23" s="492" t="str">
        <f>CONCATENATE("icon_",powerUpsDefinitions[[#This Row],['[sku']]])</f>
        <v>icon_magnet</v>
      </c>
      <c r="J23" s="492" t="s">
        <v>1301</v>
      </c>
      <c r="K23" s="499" t="str">
        <f>CONCATENATE("TID_POWERUP_",UPPER(powerUpsDefinitions[[#This Row],['[sku']]]),"_NAME")</f>
        <v>TID_POWERUP_MAGNET_NAME</v>
      </c>
      <c r="L23" s="500" t="str">
        <f>CONCATENATE("TID_POWERUP_",UPPER(powerUpsDefinitions[[#This Row],['[sku']]]),"_DESC")</f>
        <v>TID_POWERUP_MAGNET_DESC</v>
      </c>
      <c r="M23" s="501" t="str">
        <f>CONCATENATE(powerUpsDefinitions[[#This Row],['[tidDesc']]],"_SHORT")</f>
        <v>TID_POWERUP_MAGNET_DESC_SHORT</v>
      </c>
    </row>
    <row r="24" spans="4:13">
      <c r="D24" s="482" t="s">
        <v>4</v>
      </c>
      <c r="E24" s="483" t="s">
        <v>910</v>
      </c>
      <c r="F24" s="484" t="s">
        <v>910</v>
      </c>
      <c r="G24" s="485">
        <v>5</v>
      </c>
      <c r="H24" s="485"/>
      <c r="I24" s="492" t="s">
        <v>954</v>
      </c>
      <c r="J24" s="319" t="s">
        <v>1305</v>
      </c>
      <c r="K24" s="486" t="str">
        <f>CONCATENATE("TID_POWERUP_",UPPER(powerUpsDefinitions[[#This Row],['[sku']]]),"_NAME")</f>
        <v>TID_POWERUP_MORE_XP_NAME</v>
      </c>
      <c r="L24" s="487" t="str">
        <f>CONCATENATE("TID_POWERUP_",UPPER(powerUpsDefinitions[[#This Row],['[sku']]]),"_DESC")</f>
        <v>TID_POWERUP_MORE_XP_DESC</v>
      </c>
      <c r="M24" s="496" t="str">
        <f>CONCATENATE(powerUpsDefinitions[[#This Row],['[tidDesc']]],"_SHORT")</f>
        <v>TID_POWERUP_MORE_XP_DESC_SHORT</v>
      </c>
    </row>
    <row r="25" spans="4:13">
      <c r="D25" s="482" t="s">
        <v>4</v>
      </c>
      <c r="E25" s="483" t="s">
        <v>836</v>
      </c>
      <c r="F25" s="484" t="s">
        <v>836</v>
      </c>
      <c r="G25" s="485">
        <v>1</v>
      </c>
      <c r="H25" s="485"/>
      <c r="I25" s="319" t="str">
        <f>CONCATENATE("icon_",powerUpsDefinitions[[#This Row],['[sku']]])</f>
        <v>icon_phoenix</v>
      </c>
      <c r="J25" s="319" t="s">
        <v>1301</v>
      </c>
      <c r="K25" s="486" t="str">
        <f>CONCATENATE("TID_POWERUP_",UPPER(powerUpsDefinitions[[#This Row],['[sku']]]),"_NAME")</f>
        <v>TID_POWERUP_PHOENIX_NAME</v>
      </c>
      <c r="L25" s="487" t="str">
        <f>CONCATENATE("TID_POWERUP_",UPPER(powerUpsDefinitions[[#This Row],['[sku']]]),"_DESC")</f>
        <v>TID_POWERUP_PHOENIX_DESC</v>
      </c>
      <c r="M25" s="487" t="str">
        <f>CONCATENATE(powerUpsDefinitions[[#This Row],['[tidDesc']]],"_SHORT")</f>
        <v>TID_POWERUP_PHOENIX_DESC_SHORT</v>
      </c>
    </row>
    <row r="26" spans="4:13">
      <c r="D26" s="482" t="s">
        <v>4</v>
      </c>
      <c r="E26" s="483" t="s">
        <v>824</v>
      </c>
      <c r="F26" s="484" t="s">
        <v>824</v>
      </c>
      <c r="G26" s="485">
        <v>15</v>
      </c>
      <c r="H26" s="485"/>
      <c r="I26" s="319" t="str">
        <f>CONCATENATE("icon_",powerUpsDefinitions[[#This Row],['[sku']]])</f>
        <v>icon_reduce_life_drain</v>
      </c>
      <c r="J26" s="319" t="s">
        <v>901</v>
      </c>
      <c r="K26" s="486" t="str">
        <f>CONCATENATE("TID_POWERUP_",UPPER(powerUpsDefinitions[[#This Row],['[sku']]]),"_NAME")</f>
        <v>TID_POWERUP_REDUCE_LIFE_DRAIN_NAME</v>
      </c>
      <c r="L26" s="487" t="str">
        <f>CONCATENATE("TID_POWERUP_",UPPER(powerUpsDefinitions[[#This Row],['[sku']]]),"_DESC")</f>
        <v>TID_POWERUP_REDUCE_LIFE_DRAIN_DESC</v>
      </c>
      <c r="M26" s="487" t="str">
        <f>CONCATENATE(powerUpsDefinitions[[#This Row],['[tidDesc']]],"_SHORT")</f>
        <v>TID_POWERUP_REDUCE_LIFE_DRAIN_DESC_SHORT</v>
      </c>
    </row>
    <row r="27" spans="4:13">
      <c r="D27" s="482" t="s">
        <v>4</v>
      </c>
      <c r="E27" s="483" t="s">
        <v>300</v>
      </c>
      <c r="F27" s="484" t="s">
        <v>828</v>
      </c>
      <c r="G27" s="485">
        <v>20</v>
      </c>
      <c r="H27" s="485"/>
      <c r="I27" s="319" t="str">
        <f>CONCATENATE("icon_",powerUpsDefinitions[[#This Row],['[sku']]])</f>
        <v>icon_score</v>
      </c>
      <c r="J27" s="319" t="s">
        <v>1305</v>
      </c>
      <c r="K27" s="486" t="str">
        <f>CONCATENATE("TID_POWERUP_",UPPER(powerUpsDefinitions[[#This Row],['[sku']]]),"_NAME")</f>
        <v>TID_POWERUP_SCORE_NAME</v>
      </c>
      <c r="L27" s="487" t="str">
        <f>CONCATENATE("TID_POWERUP_",UPPER(powerUpsDefinitions[[#This Row],['[sku']]]),"_DESC")</f>
        <v>TID_POWERUP_SCORE_DESC</v>
      </c>
      <c r="M27" s="487" t="str">
        <f>CONCATENATE(powerUpsDefinitions[[#This Row],['[tidDesc']]],"_SHORT")</f>
        <v>TID_POWERUP_SCORE_DESC_SHORT</v>
      </c>
    </row>
    <row r="28" spans="4:13">
      <c r="D28" s="482" t="s">
        <v>4</v>
      </c>
      <c r="E28" s="483" t="s">
        <v>825</v>
      </c>
      <c r="F28" s="484" t="s">
        <v>826</v>
      </c>
      <c r="G28" s="485">
        <v>10</v>
      </c>
      <c r="H28" s="485"/>
      <c r="I28" s="319" t="str">
        <f>CONCATENATE("icon_",powerUpsDefinitions[[#This Row],['[sku']]])</f>
        <v>icon_speed</v>
      </c>
      <c r="J28" s="319" t="s">
        <v>1306</v>
      </c>
      <c r="K28" s="486" t="str">
        <f>CONCATENATE("TID_POWERUP_",UPPER(powerUpsDefinitions[[#This Row],['[sku']]]),"_NAME")</f>
        <v>TID_POWERUP_SPEED_NAME</v>
      </c>
      <c r="L28" s="487" t="str">
        <f>CONCATENATE("TID_POWERUP_",UPPER(powerUpsDefinitions[[#This Row],['[sku']]]),"_DESC")</f>
        <v>TID_POWERUP_SPEED_DESC</v>
      </c>
      <c r="M28" s="487" t="str">
        <f>CONCATENATE(powerUpsDefinitions[[#This Row],['[tidDesc']]],"_SHORT")</f>
        <v>TID_POWERUP_SPEED_DESC_SHORT</v>
      </c>
    </row>
    <row r="29" spans="4:13">
      <c r="D29" s="497" t="s">
        <v>4</v>
      </c>
      <c r="E29" s="502" t="s">
        <v>908</v>
      </c>
      <c r="F29" s="503" t="s">
        <v>908</v>
      </c>
      <c r="G29" s="498">
        <v>100</v>
      </c>
      <c r="H29" s="498"/>
      <c r="I29" s="492" t="s">
        <v>937</v>
      </c>
      <c r="J29" s="492" t="s">
        <v>902</v>
      </c>
      <c r="K29" s="499" t="str">
        <f>CONCATENATE("TID_POWERUP_",UPPER(powerUpsDefinitions[[#This Row],['[sku']]]),"_NAME")</f>
        <v>TID_POWERUP_VACUUM_NAME</v>
      </c>
      <c r="L29" s="500" t="str">
        <f>CONCATENATE("TID_POWERUP_",UPPER(powerUpsDefinitions[[#This Row],['[sku']]]),"_DESC")</f>
        <v>TID_POWERUP_VACUUM_DESC</v>
      </c>
      <c r="M29" s="501" t="str">
        <f>CONCATENATE(powerUpsDefinitions[[#This Row],['[tidDesc']]],"_SHORT")</f>
        <v>TID_POWERUP_VACUUM_DESC_SHORT</v>
      </c>
    </row>
    <row r="30" spans="4:13">
      <c r="D30" s="497" t="s">
        <v>4</v>
      </c>
      <c r="E30" s="483" t="s">
        <v>982</v>
      </c>
      <c r="F30" s="484" t="s">
        <v>982</v>
      </c>
      <c r="G30" s="498">
        <v>0</v>
      </c>
      <c r="H30" s="498"/>
      <c r="I30" s="492" t="s">
        <v>983</v>
      </c>
      <c r="J30" s="492" t="s">
        <v>1301</v>
      </c>
      <c r="K30" s="499" t="str">
        <f>CONCATENATE("TID_POWERUP_",UPPER(powerUpsDefinitions[[#This Row],['[sku']]]),"_NAME")</f>
        <v>TID_POWERUP_DOG_NAME</v>
      </c>
      <c r="L30" s="500" t="str">
        <f>CONCATENATE("TID_POWERUP_",UPPER(powerUpsDefinitions[[#This Row],['[sku']]]),"_DESC")</f>
        <v>TID_POWERUP_DOG_DESC</v>
      </c>
      <c r="M30" s="501" t="str">
        <f>CONCATENATE(powerUpsDefinitions[[#This Row],['[tidDesc']]],"_SHORT")</f>
        <v>TID_POWERUP_DOG_DESC_SHORT</v>
      </c>
    </row>
    <row r="31" spans="4:13" s="67" customFormat="1">
      <c r="D31" s="482" t="s">
        <v>4</v>
      </c>
      <c r="E31" s="483" t="s">
        <v>1253</v>
      </c>
      <c r="F31" s="484" t="s">
        <v>1253</v>
      </c>
      <c r="G31" s="485">
        <v>0</v>
      </c>
      <c r="H31" s="485"/>
      <c r="I31" s="492" t="s">
        <v>1504</v>
      </c>
      <c r="J31" s="319" t="s">
        <v>1301</v>
      </c>
      <c r="K31" s="486" t="str">
        <f>CONCATENATE("TID_POWERUP_",UPPER(powerUpsDefinitions[[#This Row],['[sku']]]),"_NAME")</f>
        <v>TID_POWERUP_BOMB_NAME</v>
      </c>
      <c r="L31" s="487" t="str">
        <f>CONCATENATE("TID_POWERUP_",UPPER(powerUpsDefinitions[[#This Row],['[sku']]]),"_DESC")</f>
        <v>TID_POWERUP_BOMB_DESC</v>
      </c>
      <c r="M31" s="496" t="str">
        <f>CONCATENATE(powerUpsDefinitions[[#This Row],['[tidDesc']]],"_SHORT")</f>
        <v>TID_POWERUP_BOMB_DESC_SHORT</v>
      </c>
    </row>
    <row r="32" spans="4:13" s="67" customFormat="1">
      <c r="D32" s="482" t="s">
        <v>4</v>
      </c>
      <c r="E32" s="483" t="s">
        <v>1350</v>
      </c>
      <c r="F32" s="484" t="s">
        <v>1350</v>
      </c>
      <c r="G32" s="485" t="s">
        <v>1051</v>
      </c>
      <c r="H32" s="485"/>
      <c r="I32" s="492" t="s">
        <v>983</v>
      </c>
      <c r="J32" s="319" t="s">
        <v>904</v>
      </c>
      <c r="K32" s="486" t="str">
        <f>CONCATENATE("TID_POWERUP_",UPPER(powerUpsDefinitions[[#This Row],['[sku']]]),"_NAME")</f>
        <v>TID_POWERUP_IMMUNE_TRASH_NAME</v>
      </c>
      <c r="L32" s="487" t="str">
        <f>CONCATENATE("TID_POWERUP_",UPPER(powerUpsDefinitions[[#This Row],['[sku']]]),"_DESC")</f>
        <v>TID_POWERUP_IMMUNE_TRASH_DESC</v>
      </c>
      <c r="M32" s="496" t="str">
        <f>CONCATENATE(powerUpsDefinitions[[#This Row],['[tidDesc']]],"_SHORT")</f>
        <v>TID_POWERUP_IMMUNE_TRASH_DESC_SHORT</v>
      </c>
    </row>
    <row r="33" spans="1:16384" s="67" customFormat="1" ht="30">
      <c r="D33" s="504" t="s">
        <v>4</v>
      </c>
      <c r="E33" s="505" t="s">
        <v>1480</v>
      </c>
      <c r="F33" s="506" t="s">
        <v>1359</v>
      </c>
      <c r="G33" s="327" t="s">
        <v>1356</v>
      </c>
      <c r="H33" s="327">
        <v>10</v>
      </c>
      <c r="I33" s="507" t="s">
        <v>1483</v>
      </c>
      <c r="J33" s="508" t="s">
        <v>902</v>
      </c>
      <c r="K33" s="509" t="str">
        <f>CONCATENATE("TID_POWERUP_",UPPER(powerUpsDefinitions[[#This Row],['[sku']]]),"_NAME")</f>
        <v>TID_POWERUP_PREY_HP_BOOST_HUMANS_NAME</v>
      </c>
      <c r="L33" s="510" t="str">
        <f>CONCATENATE("TID_POWERUP_",UPPER(powerUpsDefinitions[[#This Row],['[sku']]]),"_DESC")</f>
        <v>TID_POWERUP_PREY_HP_BOOST_HUMANS_DESC</v>
      </c>
      <c r="M33" s="511" t="str">
        <f>CONCATENATE(powerUpsDefinitions[[#This Row],['[tidDesc']]],"_SHORT")</f>
        <v>TID_POWERUP_PREY_HP_BOOST_HUMANS_DESC_SHORT</v>
      </c>
    </row>
    <row r="34" spans="1:16384" s="67" customFormat="1">
      <c r="D34" s="482" t="s">
        <v>4</v>
      </c>
      <c r="E34" s="483" t="s">
        <v>1352</v>
      </c>
      <c r="F34" s="506" t="s">
        <v>1359</v>
      </c>
      <c r="G34" s="327" t="s">
        <v>1140</v>
      </c>
      <c r="H34" s="327">
        <v>10</v>
      </c>
      <c r="I34" s="492" t="s">
        <v>1483</v>
      </c>
      <c r="J34" s="319" t="s">
        <v>902</v>
      </c>
      <c r="K34" s="486" t="str">
        <f>CONCATENATE("TID_POWERUP_",UPPER(powerUpsDefinitions[[#This Row],['[sku']]]),"_NAME")</f>
        <v>TID_POWERUP_PREY_HP_BOOST_DRAGON_NAME</v>
      </c>
      <c r="L34" s="487" t="str">
        <f>CONCATENATE("TID_POWERUP_",UPPER(powerUpsDefinitions[[#This Row],['[sku']]]),"_DESC")</f>
        <v>TID_POWERUP_PREY_HP_BOOST_DRAGON_DESC</v>
      </c>
      <c r="M34" s="496" t="str">
        <f>CONCATENATE(powerUpsDefinitions[[#This Row],['[tidDesc']]],"_SHORT")</f>
        <v>TID_POWERUP_PREY_HP_BOOST_DRAGON_DESC_SHORT</v>
      </c>
    </row>
    <row r="35" spans="1:16384" s="67" customFormat="1">
      <c r="D35" s="482" t="s">
        <v>4</v>
      </c>
      <c r="E35" s="483" t="s">
        <v>1353</v>
      </c>
      <c r="F35" s="506" t="s">
        <v>1359</v>
      </c>
      <c r="G35" s="327" t="s">
        <v>1357</v>
      </c>
      <c r="H35" s="327">
        <v>10</v>
      </c>
      <c r="I35" s="492" t="s">
        <v>1483</v>
      </c>
      <c r="J35" s="319" t="s">
        <v>902</v>
      </c>
      <c r="K35" s="486" t="str">
        <f>CONCATENATE("TID_POWERUP_",UPPER(powerUpsDefinitions[[#This Row],['[sku']]]),"_NAME")</f>
        <v>TID_POWERUP_PREY_HP_BOOST_SPIDER_NAME</v>
      </c>
      <c r="L35" s="487" t="str">
        <f>CONCATENATE("TID_POWERUP_",UPPER(powerUpsDefinitions[[#This Row],['[sku']]]),"_DESC")</f>
        <v>TID_POWERUP_PREY_HP_BOOST_SPIDER_DESC</v>
      </c>
      <c r="M35" s="496" t="str">
        <f>CONCATENATE(powerUpsDefinitions[[#This Row],['[tidDesc']]],"_SHORT")</f>
        <v>TID_POWERUP_PREY_HP_BOOST_SPIDER_DESC_SHORT</v>
      </c>
    </row>
    <row r="36" spans="1:16384" s="67" customFormat="1">
      <c r="D36" s="482" t="s">
        <v>4</v>
      </c>
      <c r="E36" s="483" t="s">
        <v>1354</v>
      </c>
      <c r="F36" s="506" t="s">
        <v>1359</v>
      </c>
      <c r="G36" s="485" t="s">
        <v>1358</v>
      </c>
      <c r="H36" s="327">
        <v>10</v>
      </c>
      <c r="I36" s="492" t="s">
        <v>1483</v>
      </c>
      <c r="J36" s="319" t="s">
        <v>902</v>
      </c>
      <c r="K36" s="486" t="str">
        <f>CONCATENATE("TID_POWERUP_",UPPER(powerUpsDefinitions[[#This Row],['[sku']]]),"_NAME")</f>
        <v>TID_POWERUP_PREY_HP_BOOST_GOBLIN_NAME</v>
      </c>
      <c r="L36" s="487" t="str">
        <f>CONCATENATE("TID_POWERUP_",UPPER(powerUpsDefinitions[[#This Row],['[sku']]]),"_DESC")</f>
        <v>TID_POWERUP_PREY_HP_BOOST_GOBLIN_DESC</v>
      </c>
      <c r="M36" s="496" t="str">
        <f>CONCATENATE(powerUpsDefinitions[[#This Row],['[tidDesc']]],"_SHORT")</f>
        <v>TID_POWERUP_PREY_HP_BOOST_GOBLIN_DESC_SHORT</v>
      </c>
    </row>
    <row r="37" spans="1:16384" s="67" customFormat="1">
      <c r="D37" s="482" t="s">
        <v>4</v>
      </c>
      <c r="E37" s="483" t="s">
        <v>1351</v>
      </c>
      <c r="F37" s="484" t="s">
        <v>1427</v>
      </c>
      <c r="G37" s="485"/>
      <c r="H37" s="485"/>
      <c r="I37" s="492" t="s">
        <v>1503</v>
      </c>
      <c r="J37" s="319" t="s">
        <v>901</v>
      </c>
      <c r="K37" s="486" t="str">
        <f>CONCATENATE("TID_POWERUP_",UPPER(powerUpsDefinitions[[#This Row],['[sku']]]),"_NAME")</f>
        <v>TID_POWERUP_ALCOHOL_RESISTANCE _NAME</v>
      </c>
      <c r="L37" s="487" t="str">
        <f>CONCATENATE("TID_POWERUP_",UPPER(powerUpsDefinitions[[#This Row],['[sku']]]),"_DESC")</f>
        <v>TID_POWERUP_ALCOHOL_RESISTANCE _DESC</v>
      </c>
      <c r="M37" s="496" t="str">
        <f>CONCATENATE(powerUpsDefinitions[[#This Row],['[tidDesc']]],"_SHORT")</f>
        <v>TID_POWERUP_ALCOHOL_RESISTANCE _DESC_SHORT</v>
      </c>
    </row>
    <row r="38" spans="1:16384" s="67" customFormat="1">
      <c r="D38" s="482" t="s">
        <v>4</v>
      </c>
      <c r="E38" s="483" t="s">
        <v>1355</v>
      </c>
      <c r="F38" s="484" t="s">
        <v>1355</v>
      </c>
      <c r="G38" s="485"/>
      <c r="H38" s="485"/>
      <c r="I38" s="492" t="s">
        <v>1505</v>
      </c>
      <c r="J38" s="319" t="s">
        <v>904</v>
      </c>
      <c r="K38" s="486" t="str">
        <f>CONCATENATE("TID_POWERUP_",UPPER(powerUpsDefinitions[[#This Row],['[sku']]]),"_NAME")</f>
        <v>TID_POWERUP_CAGE_BREAKER_NAME</v>
      </c>
      <c r="L38" s="487" t="str">
        <f>CONCATENATE("TID_POWERUP_",UPPER(powerUpsDefinitions[[#This Row],['[sku']]]),"_DESC")</f>
        <v>TID_POWERUP_CAGE_BREAKER_DESC</v>
      </c>
      <c r="M38" s="496" t="str">
        <f>CONCATENATE(powerUpsDefinitions[[#This Row],['[tidDesc']]],"_SHORT")</f>
        <v>TID_POWERUP_CAGE_BREAKER_DESC_SHORT</v>
      </c>
    </row>
    <row r="39" spans="1:16384" s="67" customFormat="1">
      <c r="D39" s="482" t="s">
        <v>4</v>
      </c>
      <c r="E39" s="483" t="s">
        <v>1420</v>
      </c>
      <c r="F39" s="484" t="s">
        <v>1420</v>
      </c>
      <c r="G39" s="485"/>
      <c r="H39" s="485"/>
      <c r="I39" s="492" t="s">
        <v>983</v>
      </c>
      <c r="J39" s="492" t="s">
        <v>1301</v>
      </c>
      <c r="K39" s="486" t="str">
        <f>CONCATENATE("TID_POWERUP_",UPPER(powerUpsDefinitions[[#This Row],['[sku']]]),"_NAME")</f>
        <v>TID_POWERUP_STUN_NAME</v>
      </c>
      <c r="L39" s="487" t="str">
        <f>CONCATENATE("TID_POWERUP_",UPPER(powerUpsDefinitions[[#This Row],['[sku']]]),"_DESC")</f>
        <v>TID_POWERUP_STUN_DESC</v>
      </c>
      <c r="M39" s="496" t="str">
        <f>CONCATENATE(powerUpsDefinitions[[#This Row],['[tidDesc']]],"_SHORT")</f>
        <v>TID_POWERUP_STUN_DESC_SHORT</v>
      </c>
    </row>
    <row r="40" spans="1:16384" s="67" customFormat="1">
      <c r="D40" s="482" t="s">
        <v>4</v>
      </c>
      <c r="E40" s="483" t="s">
        <v>1472</v>
      </c>
      <c r="F40" s="484" t="s">
        <v>1472</v>
      </c>
      <c r="G40" s="485">
        <v>100</v>
      </c>
      <c r="H40" s="485"/>
      <c r="I40" s="492" t="s">
        <v>1473</v>
      </c>
      <c r="J40" s="492" t="s">
        <v>1306</v>
      </c>
      <c r="K40" s="486" t="str">
        <f>CONCATENATE("TID_POWERUP_",UPPER(powerUpsDefinitions[[#This Row],['[sku']]]),"_NAME")</f>
        <v>TID_POWERUP_FASTER_BOOST_NAME</v>
      </c>
      <c r="L40" s="487" t="str">
        <f>CONCATENATE("TID_POWERUP_",UPPER(powerUpsDefinitions[[#This Row],['[sku']]]),"_DESC")</f>
        <v>TID_POWERUP_FASTER_BOOST_DESC</v>
      </c>
      <c r="M40" s="496" t="str">
        <f>CONCATENATE(powerUpsDefinitions[[#This Row],['[tidDesc']]],"_SHORT")</f>
        <v>TID_POWERUP_FASTER_BOOST_DESC_SHORT</v>
      </c>
    </row>
    <row r="41" spans="1:16384" s="67" customFormat="1">
      <c r="D41" s="482" t="s">
        <v>4</v>
      </c>
      <c r="E41" s="483" t="s">
        <v>1474</v>
      </c>
      <c r="F41" s="484" t="s">
        <v>1474</v>
      </c>
      <c r="G41" s="485"/>
      <c r="H41" s="485"/>
      <c r="I41" s="492" t="s">
        <v>1473</v>
      </c>
      <c r="J41" s="492" t="s">
        <v>1306</v>
      </c>
      <c r="K41" s="486" t="str">
        <f>CONCATENATE("TID_POWERUP_",UPPER(powerUpsDefinitions[[#This Row],['[sku']]]),"_NAME")</f>
        <v>TID_POWERUP_UNLIMITED_BOOST_NAME</v>
      </c>
      <c r="L41" s="487" t="str">
        <f>CONCATENATE("TID_POWERUP_",UPPER(powerUpsDefinitions[[#This Row],['[sku']]]),"_DESC")</f>
        <v>TID_POWERUP_UNLIMITED_BOOST_DESC</v>
      </c>
      <c r="M41" s="496" t="str">
        <f>CONCATENATE(powerUpsDefinitions[[#This Row],['[tidDesc']]],"_SHORT")</f>
        <v>TID_POWERUP_UNLIMITED_BOOST_DESC_SHORT</v>
      </c>
    </row>
    <row r="42" spans="1:16384" s="67" customFormat="1">
      <c r="D42" s="482" t="s">
        <v>4</v>
      </c>
      <c r="E42" s="483" t="s">
        <v>1478</v>
      </c>
      <c r="F42" s="484" t="s">
        <v>1476</v>
      </c>
      <c r="G42" s="485"/>
      <c r="H42" s="485"/>
      <c r="I42" s="492" t="s">
        <v>983</v>
      </c>
      <c r="J42" s="492" t="s">
        <v>1301</v>
      </c>
      <c r="K42" s="486" t="str">
        <f>CONCATENATE("TID_POWERUP_",UPPER(powerUpsDefinitions[[#This Row],['[sku']]]),"_NAME")</f>
        <v>TID_POWERUP_FINDBONUSCHESTS_NAME</v>
      </c>
      <c r="L42" s="487" t="str">
        <f>CONCATENATE("TID_POWERUP_",UPPER(powerUpsDefinitions[[#This Row],['[sku']]]),"_DESC")</f>
        <v>TID_POWERUP_FINDBONUSCHESTS_DESC</v>
      </c>
      <c r="M42" s="496" t="str">
        <f>CONCATENATE(powerUpsDefinitions[[#This Row],['[tidDesc']]],"_SHORT")</f>
        <v>TID_POWERUP_FINDBONUSCHESTS_DESC_SHORT</v>
      </c>
    </row>
    <row r="43" spans="1:16384" s="67" customFormat="1">
      <c r="D43" s="482" t="s">
        <v>4</v>
      </c>
      <c r="E43" s="483" t="s">
        <v>1477</v>
      </c>
      <c r="F43" s="484" t="s">
        <v>1476</v>
      </c>
      <c r="G43" s="485"/>
      <c r="H43" s="485"/>
      <c r="I43" s="492" t="s">
        <v>983</v>
      </c>
      <c r="J43" s="492" t="s">
        <v>1301</v>
      </c>
      <c r="K43" s="486" t="str">
        <f>CONCATENATE("TID_POWERUP_",UPPER(powerUpsDefinitions[[#This Row],['[sku']]]),"_NAME")</f>
        <v>TID_POWERUP_FINDBONUSLETTERS_NAME</v>
      </c>
      <c r="L43" s="487" t="str">
        <f>CONCATENATE("TID_POWERUP_",UPPER(powerUpsDefinitions[[#This Row],['[sku']]]),"_DESC")</f>
        <v>TID_POWERUP_FINDBONUSLETTERS_DESC</v>
      </c>
      <c r="M43" s="496" t="str">
        <f>CONCATENATE(powerUpsDefinitions[[#This Row],['[tidDesc']]],"_SHORT")</f>
        <v>TID_POWERUP_FINDBONUSLETTERS_DESC_SHORT</v>
      </c>
    </row>
    <row r="44" spans="1:16384" s="67" customFormat="1">
      <c r="D44" s="482" t="s">
        <v>4</v>
      </c>
      <c r="E44" s="483" t="s">
        <v>1479</v>
      </c>
      <c r="F44" s="484" t="s">
        <v>1476</v>
      </c>
      <c r="G44" s="485"/>
      <c r="H44" s="485"/>
      <c r="I44" s="492" t="s">
        <v>983</v>
      </c>
      <c r="J44" s="492" t="s">
        <v>1301</v>
      </c>
      <c r="K44" s="486" t="str">
        <f>CONCATENATE("TID_POWERUP_",UPPER(powerUpsDefinitions[[#This Row],['[sku']]]),"_NAME")</f>
        <v>TID_POWERUP_FINDBONUSEGGS_NAME</v>
      </c>
      <c r="L44" s="487" t="str">
        <f>CONCATENATE("TID_POWERUP_",UPPER(powerUpsDefinitions[[#This Row],['[sku']]]),"_DESC")</f>
        <v>TID_POWERUP_FINDBONUSEGGS_DESC</v>
      </c>
      <c r="M44" s="496" t="str">
        <f>CONCATENATE(powerUpsDefinitions[[#This Row],['[tidDesc']]],"_SHORT")</f>
        <v>TID_POWERUP_FINDBONUSEGGS_DESC_SHORT</v>
      </c>
    </row>
    <row r="45" spans="1:16384" s="67" customFormat="1">
      <c r="D45" s="512" t="s">
        <v>4</v>
      </c>
      <c r="E45" s="493" t="s">
        <v>1481</v>
      </c>
      <c r="F45" s="494" t="s">
        <v>1482</v>
      </c>
      <c r="G45" s="495" t="s">
        <v>1140</v>
      </c>
      <c r="H45" s="495">
        <v>10</v>
      </c>
      <c r="I45" s="513" t="str">
        <f>CONCATENATE("icon_",powerUpsDefinitions[[#This Row],['[sku']]])</f>
        <v>icon_lower_damage_dragon</v>
      </c>
      <c r="J45" s="513" t="s">
        <v>901</v>
      </c>
      <c r="K45" s="514" t="str">
        <f>CONCATENATE("TID_POWERUP_",UPPER(powerUpsDefinitions[[#This Row],['[sku']]]),"_NAME")</f>
        <v>TID_POWERUP_LOWER_DAMAGE_DRAGON_NAME</v>
      </c>
      <c r="L45" s="515" t="str">
        <f>CONCATENATE("TID_POWERUP_",UPPER(powerUpsDefinitions[[#This Row],['[sku']]]),"_DESC")</f>
        <v>TID_POWERUP_LOWER_DAMAGE_DRAGON_DESC</v>
      </c>
      <c r="M45" s="516" t="str">
        <f>CONCATENATE(powerUpsDefinitions[[#This Row],['[tidDesc']]],"_SHORT")</f>
        <v>TID_POWERUP_LOWER_DAMAGE_DRAGON_DESC_SHORT</v>
      </c>
    </row>
    <row r="46" spans="1:16384" ht="15.75" thickBot="1">
      <c r="G46"/>
    </row>
    <row r="47" spans="1:16384" s="67" customFormat="1" ht="23.25">
      <c r="A47" s="12"/>
      <c r="B47" s="12"/>
      <c r="C47" s="12"/>
      <c r="D47" s="12" t="s">
        <v>919</v>
      </c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12"/>
      <c r="CF47" s="12"/>
      <c r="CG47" s="12"/>
      <c r="CH47" s="12"/>
      <c r="CI47" s="12"/>
      <c r="CJ47" s="12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12"/>
      <c r="CX47" s="12"/>
      <c r="CY47" s="12"/>
      <c r="CZ47" s="12"/>
      <c r="DA47" s="12"/>
      <c r="DB47" s="12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P47" s="12"/>
      <c r="DQ47" s="12"/>
      <c r="DR47" s="12"/>
      <c r="DS47" s="12"/>
      <c r="DT47" s="12"/>
      <c r="DU47" s="12"/>
      <c r="DV47" s="12"/>
      <c r="DW47" s="12"/>
      <c r="DX47" s="12"/>
      <c r="DY47" s="12"/>
      <c r="DZ47" s="12"/>
      <c r="EA47" s="12"/>
      <c r="EB47" s="12"/>
      <c r="EC47" s="12"/>
      <c r="ED47" s="12"/>
      <c r="EE47" s="12"/>
      <c r="EF47" s="12"/>
      <c r="EG47" s="12"/>
      <c r="EH47" s="12"/>
      <c r="EI47" s="12"/>
      <c r="EJ47" s="12"/>
      <c r="EK47" s="12"/>
      <c r="EL47" s="12"/>
      <c r="EM47" s="12"/>
      <c r="EN47" s="12"/>
      <c r="EO47" s="12"/>
      <c r="EP47" s="12"/>
      <c r="EQ47" s="12"/>
      <c r="ER47" s="12"/>
      <c r="ES47" s="12"/>
      <c r="ET47" s="12"/>
      <c r="EU47" s="12"/>
      <c r="EV47" s="12"/>
      <c r="EW47" s="12"/>
      <c r="EX47" s="12"/>
      <c r="EY47" s="12"/>
      <c r="EZ47" s="12"/>
      <c r="FA47" s="12"/>
      <c r="FB47" s="12"/>
      <c r="FC47" s="12"/>
      <c r="FD47" s="12"/>
      <c r="FE47" s="12"/>
      <c r="FF47" s="12"/>
      <c r="FG47" s="12"/>
      <c r="FH47" s="12"/>
      <c r="FI47" s="12"/>
      <c r="FJ47" s="12"/>
      <c r="FK47" s="12"/>
      <c r="FL47" s="12"/>
      <c r="FM47" s="12"/>
      <c r="FN47" s="12"/>
      <c r="FO47" s="12"/>
      <c r="FP47" s="12"/>
      <c r="FQ47" s="12"/>
      <c r="FR47" s="12"/>
      <c r="FS47" s="12"/>
      <c r="FT47" s="12"/>
      <c r="FU47" s="12"/>
      <c r="FV47" s="12"/>
      <c r="FW47" s="12"/>
      <c r="FX47" s="12"/>
      <c r="FY47" s="12"/>
      <c r="FZ47" s="12"/>
      <c r="GA47" s="12"/>
      <c r="GB47" s="12"/>
      <c r="GC47" s="12"/>
      <c r="GD47" s="12"/>
      <c r="GE47" s="12"/>
      <c r="GF47" s="12"/>
      <c r="GG47" s="12"/>
      <c r="GH47" s="12"/>
      <c r="GI47" s="12"/>
      <c r="GJ47" s="12"/>
      <c r="GK47" s="12"/>
      <c r="GL47" s="12"/>
      <c r="GM47" s="12"/>
      <c r="GN47" s="12"/>
      <c r="GO47" s="12"/>
      <c r="GP47" s="12"/>
      <c r="GQ47" s="12"/>
      <c r="GR47" s="12"/>
      <c r="GS47" s="12"/>
      <c r="GT47" s="12"/>
      <c r="GU47" s="12"/>
      <c r="GV47" s="12"/>
      <c r="GW47" s="12"/>
      <c r="GX47" s="12"/>
      <c r="GY47" s="12"/>
      <c r="GZ47" s="12"/>
      <c r="HA47" s="12"/>
      <c r="HB47" s="12"/>
      <c r="HC47" s="12"/>
      <c r="HD47" s="12"/>
      <c r="HE47" s="12"/>
      <c r="HF47" s="12"/>
      <c r="HG47" s="12"/>
      <c r="HH47" s="12"/>
      <c r="HI47" s="12"/>
      <c r="HJ47" s="12"/>
      <c r="HK47" s="12"/>
      <c r="HL47" s="12"/>
      <c r="HM47" s="12"/>
      <c r="HN47" s="12"/>
      <c r="HO47" s="12"/>
      <c r="HP47" s="12"/>
      <c r="HQ47" s="12"/>
      <c r="HR47" s="12"/>
      <c r="HS47" s="12"/>
      <c r="HT47" s="12"/>
      <c r="HU47" s="12"/>
      <c r="HV47" s="12"/>
      <c r="HW47" s="12"/>
      <c r="HX47" s="12"/>
      <c r="HY47" s="12"/>
      <c r="HZ47" s="12"/>
      <c r="IA47" s="12"/>
      <c r="IB47" s="12"/>
      <c r="IC47" s="12"/>
      <c r="ID47" s="12"/>
      <c r="IE47" s="12"/>
      <c r="IF47" s="12"/>
      <c r="IG47" s="12"/>
      <c r="IH47" s="12"/>
      <c r="II47" s="12"/>
      <c r="IJ47" s="12"/>
      <c r="IK47" s="12"/>
      <c r="IL47" s="12"/>
      <c r="IM47" s="12"/>
      <c r="IN47" s="12"/>
      <c r="IO47" s="12"/>
      <c r="IP47" s="12"/>
      <c r="IQ47" s="12"/>
      <c r="IR47" s="12"/>
      <c r="IS47" s="12"/>
      <c r="IT47" s="12"/>
      <c r="IU47" s="12"/>
      <c r="IV47" s="12"/>
      <c r="IW47" s="12"/>
      <c r="IX47" s="12"/>
      <c r="IY47" s="12"/>
      <c r="IZ47" s="12"/>
      <c r="JA47" s="12"/>
      <c r="JB47" s="12"/>
      <c r="JC47" s="12"/>
      <c r="JD47" s="12"/>
      <c r="JE47" s="12"/>
      <c r="JF47" s="12"/>
      <c r="JG47" s="12"/>
      <c r="JH47" s="12"/>
      <c r="JI47" s="12"/>
      <c r="JJ47" s="12"/>
      <c r="JK47" s="12"/>
      <c r="JL47" s="12"/>
      <c r="JM47" s="12"/>
      <c r="JN47" s="12"/>
      <c r="JO47" s="12"/>
      <c r="JP47" s="12"/>
      <c r="JQ47" s="12"/>
      <c r="JR47" s="12"/>
      <c r="JS47" s="12"/>
      <c r="JT47" s="12"/>
      <c r="JU47" s="12"/>
      <c r="JV47" s="12"/>
      <c r="JW47" s="12"/>
      <c r="JX47" s="12"/>
      <c r="JY47" s="12"/>
      <c r="JZ47" s="12"/>
      <c r="KA47" s="12"/>
      <c r="KB47" s="12"/>
      <c r="KC47" s="12"/>
      <c r="KD47" s="12"/>
      <c r="KE47" s="12"/>
      <c r="KF47" s="12"/>
      <c r="KG47" s="12"/>
      <c r="KH47" s="12"/>
      <c r="KI47" s="12"/>
      <c r="KJ47" s="12"/>
      <c r="KK47" s="12"/>
      <c r="KL47" s="12"/>
      <c r="KM47" s="12"/>
      <c r="KN47" s="12"/>
      <c r="KO47" s="12"/>
      <c r="KP47" s="12"/>
      <c r="KQ47" s="12"/>
      <c r="KR47" s="12"/>
      <c r="KS47" s="12"/>
      <c r="KT47" s="12"/>
      <c r="KU47" s="12"/>
      <c r="KV47" s="12"/>
      <c r="KW47" s="12"/>
      <c r="KX47" s="12"/>
      <c r="KY47" s="12"/>
      <c r="KZ47" s="12"/>
      <c r="LA47" s="12"/>
      <c r="LB47" s="12"/>
      <c r="LC47" s="12"/>
      <c r="LD47" s="12"/>
      <c r="LE47" s="12"/>
      <c r="LF47" s="12"/>
      <c r="LG47" s="12"/>
      <c r="LH47" s="12"/>
      <c r="LI47" s="12"/>
      <c r="LJ47" s="12"/>
      <c r="LK47" s="12"/>
      <c r="LL47" s="12"/>
      <c r="LM47" s="12"/>
      <c r="LN47" s="12"/>
      <c r="LO47" s="12"/>
      <c r="LP47" s="12"/>
      <c r="LQ47" s="12"/>
      <c r="LR47" s="12"/>
      <c r="LS47" s="12"/>
      <c r="LT47" s="12"/>
      <c r="LU47" s="12"/>
      <c r="LV47" s="12"/>
      <c r="LW47" s="12"/>
      <c r="LX47" s="12"/>
      <c r="LY47" s="12"/>
      <c r="LZ47" s="12"/>
      <c r="MA47" s="12"/>
      <c r="MB47" s="12"/>
      <c r="MC47" s="12"/>
      <c r="MD47" s="12"/>
      <c r="ME47" s="12"/>
      <c r="MF47" s="12"/>
      <c r="MG47" s="12"/>
      <c r="MH47" s="12"/>
      <c r="MI47" s="12"/>
      <c r="MJ47" s="12"/>
      <c r="MK47" s="12"/>
      <c r="ML47" s="12"/>
      <c r="MM47" s="12"/>
      <c r="MN47" s="12"/>
      <c r="MO47" s="12"/>
      <c r="MP47" s="12"/>
      <c r="MQ47" s="12"/>
      <c r="MR47" s="12"/>
      <c r="MS47" s="12"/>
      <c r="MT47" s="12"/>
      <c r="MU47" s="12"/>
      <c r="MV47" s="12"/>
      <c r="MW47" s="12"/>
      <c r="MX47" s="12"/>
      <c r="MY47" s="12"/>
      <c r="MZ47" s="12"/>
      <c r="NA47" s="12"/>
      <c r="NB47" s="12"/>
      <c r="NC47" s="12"/>
      <c r="ND47" s="12"/>
      <c r="NE47" s="12"/>
      <c r="NF47" s="12"/>
      <c r="NG47" s="12"/>
      <c r="NH47" s="12"/>
      <c r="NI47" s="12"/>
      <c r="NJ47" s="12"/>
      <c r="NK47" s="12"/>
      <c r="NL47" s="12"/>
      <c r="NM47" s="12"/>
      <c r="NN47" s="12"/>
      <c r="NO47" s="12"/>
      <c r="NP47" s="12"/>
      <c r="NQ47" s="12"/>
      <c r="NR47" s="12"/>
      <c r="NS47" s="12"/>
      <c r="NT47" s="12"/>
      <c r="NU47" s="12"/>
      <c r="NV47" s="12"/>
      <c r="NW47" s="12"/>
      <c r="NX47" s="12"/>
      <c r="NY47" s="12"/>
      <c r="NZ47" s="12"/>
      <c r="OA47" s="12"/>
      <c r="OB47" s="12"/>
      <c r="OC47" s="12"/>
      <c r="OD47" s="12"/>
      <c r="OE47" s="12"/>
      <c r="OF47" s="12"/>
      <c r="OG47" s="12"/>
      <c r="OH47" s="12"/>
      <c r="OI47" s="12"/>
      <c r="OJ47" s="12"/>
      <c r="OK47" s="12"/>
      <c r="OL47" s="12"/>
      <c r="OM47" s="12"/>
      <c r="ON47" s="12"/>
      <c r="OO47" s="12"/>
      <c r="OP47" s="12"/>
      <c r="OQ47" s="12"/>
      <c r="OR47" s="12"/>
      <c r="OS47" s="12"/>
      <c r="OT47" s="12"/>
      <c r="OU47" s="12"/>
      <c r="OV47" s="12"/>
      <c r="OW47" s="12"/>
      <c r="OX47" s="12"/>
      <c r="OY47" s="12"/>
      <c r="OZ47" s="12"/>
      <c r="PA47" s="12"/>
      <c r="PB47" s="12"/>
      <c r="PC47" s="12"/>
      <c r="PD47" s="12"/>
      <c r="PE47" s="12"/>
      <c r="PF47" s="12"/>
      <c r="PG47" s="12"/>
      <c r="PH47" s="12"/>
      <c r="PI47" s="12"/>
      <c r="PJ47" s="12"/>
      <c r="PK47" s="12"/>
      <c r="PL47" s="12"/>
      <c r="PM47" s="12"/>
      <c r="PN47" s="12"/>
      <c r="PO47" s="12"/>
      <c r="PP47" s="12"/>
      <c r="PQ47" s="12"/>
      <c r="PR47" s="12"/>
      <c r="PS47" s="12"/>
      <c r="PT47" s="12"/>
      <c r="PU47" s="12"/>
      <c r="PV47" s="12"/>
      <c r="PW47" s="12"/>
      <c r="PX47" s="12"/>
      <c r="PY47" s="12"/>
      <c r="PZ47" s="12"/>
      <c r="QA47" s="12"/>
      <c r="QB47" s="12"/>
      <c r="QC47" s="12"/>
      <c r="QD47" s="12"/>
      <c r="QE47" s="12"/>
      <c r="QF47" s="12"/>
      <c r="QG47" s="12"/>
      <c r="QH47" s="12"/>
      <c r="QI47" s="12"/>
      <c r="QJ47" s="12"/>
      <c r="QK47" s="12"/>
      <c r="QL47" s="12"/>
      <c r="QM47" s="12"/>
      <c r="QN47" s="12"/>
      <c r="QO47" s="12"/>
      <c r="QP47" s="12"/>
      <c r="QQ47" s="12"/>
      <c r="QR47" s="12"/>
      <c r="QS47" s="12"/>
      <c r="QT47" s="12"/>
      <c r="QU47" s="12"/>
      <c r="QV47" s="12"/>
      <c r="QW47" s="12"/>
      <c r="QX47" s="12"/>
      <c r="QY47" s="12"/>
      <c r="QZ47" s="12"/>
      <c r="RA47" s="12"/>
      <c r="RB47" s="12"/>
      <c r="RC47" s="12"/>
      <c r="RD47" s="12"/>
      <c r="RE47" s="12"/>
      <c r="RF47" s="12"/>
      <c r="RG47" s="12"/>
      <c r="RH47" s="12"/>
      <c r="RI47" s="12"/>
      <c r="RJ47" s="12"/>
      <c r="RK47" s="12"/>
      <c r="RL47" s="12"/>
      <c r="RM47" s="12"/>
      <c r="RN47" s="12"/>
      <c r="RO47" s="12"/>
      <c r="RP47" s="12"/>
      <c r="RQ47" s="12"/>
      <c r="RR47" s="12"/>
      <c r="RS47" s="12"/>
      <c r="RT47" s="12"/>
      <c r="RU47" s="12"/>
      <c r="RV47" s="12"/>
      <c r="RW47" s="12"/>
      <c r="RX47" s="12"/>
      <c r="RY47" s="12"/>
      <c r="RZ47" s="12"/>
      <c r="SA47" s="12"/>
      <c r="SB47" s="12"/>
      <c r="SC47" s="12"/>
      <c r="SD47" s="12"/>
      <c r="SE47" s="12"/>
      <c r="SF47" s="12"/>
      <c r="SG47" s="12"/>
      <c r="SH47" s="12"/>
      <c r="SI47" s="12"/>
      <c r="SJ47" s="12"/>
      <c r="SK47" s="12"/>
      <c r="SL47" s="12"/>
      <c r="SM47" s="12"/>
      <c r="SN47" s="12"/>
      <c r="SO47" s="12"/>
      <c r="SP47" s="12"/>
      <c r="SQ47" s="12"/>
      <c r="SR47" s="12"/>
      <c r="SS47" s="12"/>
      <c r="ST47" s="12"/>
      <c r="SU47" s="12"/>
      <c r="SV47" s="12"/>
      <c r="SW47" s="12"/>
      <c r="SX47" s="12"/>
      <c r="SY47" s="12"/>
      <c r="SZ47" s="12"/>
      <c r="TA47" s="12"/>
      <c r="TB47" s="12"/>
      <c r="TC47" s="12"/>
      <c r="TD47" s="12"/>
      <c r="TE47" s="12"/>
      <c r="TF47" s="12"/>
      <c r="TG47" s="12"/>
      <c r="TH47" s="12"/>
      <c r="TI47" s="12"/>
      <c r="TJ47" s="12"/>
      <c r="TK47" s="12"/>
      <c r="TL47" s="12"/>
      <c r="TM47" s="12"/>
      <c r="TN47" s="12"/>
      <c r="TO47" s="12"/>
      <c r="TP47" s="12"/>
      <c r="TQ47" s="12"/>
      <c r="TR47" s="12"/>
      <c r="TS47" s="12"/>
      <c r="TT47" s="12"/>
      <c r="TU47" s="12"/>
      <c r="TV47" s="12"/>
      <c r="TW47" s="12"/>
      <c r="TX47" s="12"/>
      <c r="TY47" s="12"/>
      <c r="TZ47" s="12"/>
      <c r="UA47" s="12"/>
      <c r="UB47" s="12"/>
      <c r="UC47" s="12"/>
      <c r="UD47" s="12"/>
      <c r="UE47" s="12"/>
      <c r="UF47" s="12"/>
      <c r="UG47" s="12"/>
      <c r="UH47" s="12"/>
      <c r="UI47" s="12"/>
      <c r="UJ47" s="12"/>
      <c r="UK47" s="12"/>
      <c r="UL47" s="12"/>
      <c r="UM47" s="12"/>
      <c r="UN47" s="12"/>
      <c r="UO47" s="12"/>
      <c r="UP47" s="12"/>
      <c r="UQ47" s="12"/>
      <c r="UR47" s="12"/>
      <c r="US47" s="12"/>
      <c r="UT47" s="12"/>
      <c r="UU47" s="12"/>
      <c r="UV47" s="12"/>
      <c r="UW47" s="12"/>
      <c r="UX47" s="12"/>
      <c r="UY47" s="12"/>
      <c r="UZ47" s="12"/>
      <c r="VA47" s="12"/>
      <c r="VB47" s="12"/>
      <c r="VC47" s="12"/>
      <c r="VD47" s="12"/>
      <c r="VE47" s="12"/>
      <c r="VF47" s="12"/>
      <c r="VG47" s="12"/>
      <c r="VH47" s="12"/>
      <c r="VI47" s="12"/>
      <c r="VJ47" s="12"/>
      <c r="VK47" s="12"/>
      <c r="VL47" s="12"/>
      <c r="VM47" s="12"/>
      <c r="VN47" s="12"/>
      <c r="VO47" s="12"/>
      <c r="VP47" s="12"/>
      <c r="VQ47" s="12"/>
      <c r="VR47" s="12"/>
      <c r="VS47" s="12"/>
      <c r="VT47" s="12"/>
      <c r="VU47" s="12"/>
      <c r="VV47" s="12"/>
      <c r="VW47" s="12"/>
      <c r="VX47" s="12"/>
      <c r="VY47" s="12"/>
      <c r="VZ47" s="12"/>
      <c r="WA47" s="12"/>
      <c r="WB47" s="12"/>
      <c r="WC47" s="12"/>
      <c r="WD47" s="12"/>
      <c r="WE47" s="12"/>
      <c r="WF47" s="12"/>
      <c r="WG47" s="12"/>
      <c r="WH47" s="12"/>
      <c r="WI47" s="12"/>
      <c r="WJ47" s="12"/>
      <c r="WK47" s="12"/>
      <c r="WL47" s="12"/>
      <c r="WM47" s="12"/>
      <c r="WN47" s="12"/>
      <c r="WO47" s="12"/>
      <c r="WP47" s="12"/>
      <c r="WQ47" s="12"/>
      <c r="WR47" s="12"/>
      <c r="WS47" s="12"/>
      <c r="WT47" s="12"/>
      <c r="WU47" s="12"/>
      <c r="WV47" s="12"/>
      <c r="WW47" s="12"/>
      <c r="WX47" s="12"/>
      <c r="WY47" s="12"/>
      <c r="WZ47" s="12"/>
      <c r="XA47" s="12"/>
      <c r="XB47" s="12"/>
      <c r="XC47" s="12"/>
      <c r="XD47" s="12"/>
      <c r="XE47" s="12"/>
      <c r="XF47" s="12"/>
      <c r="XG47" s="12"/>
      <c r="XH47" s="12"/>
      <c r="XI47" s="12"/>
      <c r="XJ47" s="12"/>
      <c r="XK47" s="12"/>
      <c r="XL47" s="12"/>
      <c r="XM47" s="12"/>
      <c r="XN47" s="12"/>
      <c r="XO47" s="12"/>
      <c r="XP47" s="12"/>
      <c r="XQ47" s="12"/>
      <c r="XR47" s="12"/>
      <c r="XS47" s="12"/>
      <c r="XT47" s="12"/>
      <c r="XU47" s="12"/>
      <c r="XV47" s="12"/>
      <c r="XW47" s="12"/>
      <c r="XX47" s="12"/>
      <c r="XY47" s="12"/>
      <c r="XZ47" s="12"/>
      <c r="YA47" s="12"/>
      <c r="YB47" s="12"/>
      <c r="YC47" s="12"/>
      <c r="YD47" s="12"/>
      <c r="YE47" s="12"/>
      <c r="YF47" s="12"/>
      <c r="YG47" s="12"/>
      <c r="YH47" s="12"/>
      <c r="YI47" s="12"/>
      <c r="YJ47" s="12"/>
      <c r="YK47" s="12"/>
      <c r="YL47" s="12"/>
      <c r="YM47" s="12"/>
      <c r="YN47" s="12"/>
      <c r="YO47" s="12"/>
      <c r="YP47" s="12"/>
      <c r="YQ47" s="12"/>
      <c r="YR47" s="12"/>
      <c r="YS47" s="12"/>
      <c r="YT47" s="12"/>
      <c r="YU47" s="12"/>
      <c r="YV47" s="12"/>
      <c r="YW47" s="12"/>
      <c r="YX47" s="12"/>
      <c r="YY47" s="12"/>
      <c r="YZ47" s="12"/>
      <c r="ZA47" s="12"/>
      <c r="ZB47" s="12"/>
      <c r="ZC47" s="12"/>
      <c r="ZD47" s="12"/>
      <c r="ZE47" s="12"/>
      <c r="ZF47" s="12"/>
      <c r="ZG47" s="12"/>
      <c r="ZH47" s="12"/>
      <c r="ZI47" s="12"/>
      <c r="ZJ47" s="12"/>
      <c r="ZK47" s="12"/>
      <c r="ZL47" s="12"/>
      <c r="ZM47" s="12"/>
      <c r="ZN47" s="12"/>
      <c r="ZO47" s="12"/>
      <c r="ZP47" s="12"/>
      <c r="ZQ47" s="12"/>
      <c r="ZR47" s="12"/>
      <c r="ZS47" s="12"/>
      <c r="ZT47" s="12"/>
      <c r="ZU47" s="12"/>
      <c r="ZV47" s="12"/>
      <c r="ZW47" s="12"/>
      <c r="ZX47" s="12"/>
      <c r="ZY47" s="12"/>
      <c r="ZZ47" s="12"/>
      <c r="AAA47" s="12"/>
      <c r="AAB47" s="12"/>
      <c r="AAC47" s="12"/>
      <c r="AAD47" s="12"/>
      <c r="AAE47" s="12"/>
      <c r="AAF47" s="12"/>
      <c r="AAG47" s="12"/>
      <c r="AAH47" s="12"/>
      <c r="AAI47" s="12"/>
      <c r="AAJ47" s="12"/>
      <c r="AAK47" s="12"/>
      <c r="AAL47" s="12"/>
      <c r="AAM47" s="12"/>
      <c r="AAN47" s="12"/>
      <c r="AAO47" s="12"/>
      <c r="AAP47" s="12"/>
      <c r="AAQ47" s="12"/>
      <c r="AAR47" s="12"/>
      <c r="AAS47" s="12"/>
      <c r="AAT47" s="12"/>
      <c r="AAU47" s="12"/>
      <c r="AAV47" s="12"/>
      <c r="AAW47" s="12"/>
      <c r="AAX47" s="12"/>
      <c r="AAY47" s="12"/>
      <c r="AAZ47" s="12"/>
      <c r="ABA47" s="12"/>
      <c r="ABB47" s="12"/>
      <c r="ABC47" s="12"/>
      <c r="ABD47" s="12"/>
      <c r="ABE47" s="12"/>
      <c r="ABF47" s="12"/>
      <c r="ABG47" s="12"/>
      <c r="ABH47" s="12"/>
      <c r="ABI47" s="12"/>
      <c r="ABJ47" s="12"/>
      <c r="ABK47" s="12"/>
      <c r="ABL47" s="12"/>
      <c r="ABM47" s="12"/>
      <c r="ABN47" s="12"/>
      <c r="ABO47" s="12"/>
      <c r="ABP47" s="12"/>
      <c r="ABQ47" s="12"/>
      <c r="ABR47" s="12"/>
      <c r="ABS47" s="12"/>
      <c r="ABT47" s="12"/>
      <c r="ABU47" s="12"/>
      <c r="ABV47" s="12"/>
      <c r="ABW47" s="12"/>
      <c r="ABX47" s="12"/>
      <c r="ABY47" s="12"/>
      <c r="ABZ47" s="12"/>
      <c r="ACA47" s="12"/>
      <c r="ACB47" s="12"/>
      <c r="ACC47" s="12"/>
      <c r="ACD47" s="12"/>
      <c r="ACE47" s="12"/>
      <c r="ACF47" s="12"/>
      <c r="ACG47" s="12"/>
      <c r="ACH47" s="12"/>
      <c r="ACI47" s="12"/>
      <c r="ACJ47" s="12"/>
      <c r="ACK47" s="12"/>
      <c r="ACL47" s="12"/>
      <c r="ACM47" s="12"/>
      <c r="ACN47" s="12"/>
      <c r="ACO47" s="12"/>
      <c r="ACP47" s="12"/>
      <c r="ACQ47" s="12"/>
      <c r="ACR47" s="12"/>
      <c r="ACS47" s="12"/>
      <c r="ACT47" s="12"/>
      <c r="ACU47" s="12"/>
      <c r="ACV47" s="12"/>
      <c r="ACW47" s="12"/>
      <c r="ACX47" s="12"/>
      <c r="ACY47" s="12"/>
      <c r="ACZ47" s="12"/>
      <c r="ADA47" s="12"/>
      <c r="ADB47" s="12"/>
      <c r="ADC47" s="12"/>
      <c r="ADD47" s="12"/>
      <c r="ADE47" s="12"/>
      <c r="ADF47" s="12"/>
      <c r="ADG47" s="12"/>
      <c r="ADH47" s="12"/>
      <c r="ADI47" s="12"/>
      <c r="ADJ47" s="12"/>
      <c r="ADK47" s="12"/>
      <c r="ADL47" s="12"/>
      <c r="ADM47" s="12"/>
      <c r="ADN47" s="12"/>
      <c r="ADO47" s="12"/>
      <c r="ADP47" s="12"/>
      <c r="ADQ47" s="12"/>
      <c r="ADR47" s="12"/>
      <c r="ADS47" s="12"/>
      <c r="ADT47" s="12"/>
      <c r="ADU47" s="12"/>
      <c r="ADV47" s="12"/>
      <c r="ADW47" s="12"/>
      <c r="ADX47" s="12"/>
      <c r="ADY47" s="12"/>
      <c r="ADZ47" s="12"/>
      <c r="AEA47" s="12"/>
      <c r="AEB47" s="12"/>
      <c r="AEC47" s="12"/>
      <c r="AED47" s="12"/>
      <c r="AEE47" s="12"/>
      <c r="AEF47" s="12"/>
      <c r="AEG47" s="12"/>
      <c r="AEH47" s="12"/>
      <c r="AEI47" s="12"/>
      <c r="AEJ47" s="12"/>
      <c r="AEK47" s="12"/>
      <c r="AEL47" s="12"/>
      <c r="AEM47" s="12"/>
      <c r="AEN47" s="12"/>
      <c r="AEO47" s="12"/>
      <c r="AEP47" s="12"/>
      <c r="AEQ47" s="12"/>
      <c r="AER47" s="12"/>
      <c r="AES47" s="12"/>
      <c r="AET47" s="12"/>
      <c r="AEU47" s="12"/>
      <c r="AEV47" s="12"/>
      <c r="AEW47" s="12"/>
      <c r="AEX47" s="12"/>
      <c r="AEY47" s="12"/>
      <c r="AEZ47" s="12"/>
      <c r="AFA47" s="12"/>
      <c r="AFB47" s="12"/>
      <c r="AFC47" s="12"/>
      <c r="AFD47" s="12"/>
      <c r="AFE47" s="12"/>
      <c r="AFF47" s="12"/>
      <c r="AFG47" s="12"/>
      <c r="AFH47" s="12"/>
      <c r="AFI47" s="12"/>
      <c r="AFJ47" s="12"/>
      <c r="AFK47" s="12"/>
      <c r="AFL47" s="12"/>
      <c r="AFM47" s="12"/>
      <c r="AFN47" s="12"/>
      <c r="AFO47" s="12"/>
      <c r="AFP47" s="12"/>
      <c r="AFQ47" s="12"/>
      <c r="AFR47" s="12"/>
      <c r="AFS47" s="12"/>
      <c r="AFT47" s="12"/>
      <c r="AFU47" s="12"/>
      <c r="AFV47" s="12"/>
      <c r="AFW47" s="12"/>
      <c r="AFX47" s="12"/>
      <c r="AFY47" s="12"/>
      <c r="AFZ47" s="12"/>
      <c r="AGA47" s="12"/>
      <c r="AGB47" s="12"/>
      <c r="AGC47" s="12"/>
      <c r="AGD47" s="12"/>
      <c r="AGE47" s="12"/>
      <c r="AGF47" s="12"/>
      <c r="AGG47" s="12"/>
      <c r="AGH47" s="12"/>
      <c r="AGI47" s="12"/>
      <c r="AGJ47" s="12"/>
      <c r="AGK47" s="12"/>
      <c r="AGL47" s="12"/>
      <c r="AGM47" s="12"/>
      <c r="AGN47" s="12"/>
      <c r="AGO47" s="12"/>
      <c r="AGP47" s="12"/>
      <c r="AGQ47" s="12"/>
      <c r="AGR47" s="12"/>
      <c r="AGS47" s="12"/>
      <c r="AGT47" s="12"/>
      <c r="AGU47" s="12"/>
      <c r="AGV47" s="12"/>
      <c r="AGW47" s="12"/>
      <c r="AGX47" s="12"/>
      <c r="AGY47" s="12"/>
      <c r="AGZ47" s="12"/>
      <c r="AHA47" s="12"/>
      <c r="AHB47" s="12"/>
      <c r="AHC47" s="12"/>
      <c r="AHD47" s="12"/>
      <c r="AHE47" s="12"/>
      <c r="AHF47" s="12"/>
      <c r="AHG47" s="12"/>
      <c r="AHH47" s="12"/>
      <c r="AHI47" s="12"/>
      <c r="AHJ47" s="12"/>
      <c r="AHK47" s="12"/>
      <c r="AHL47" s="12"/>
      <c r="AHM47" s="12"/>
      <c r="AHN47" s="12"/>
      <c r="AHO47" s="12"/>
      <c r="AHP47" s="12"/>
      <c r="AHQ47" s="12"/>
      <c r="AHR47" s="12"/>
      <c r="AHS47" s="12"/>
      <c r="AHT47" s="12"/>
      <c r="AHU47" s="12"/>
      <c r="AHV47" s="12"/>
      <c r="AHW47" s="12"/>
      <c r="AHX47" s="12"/>
      <c r="AHY47" s="12"/>
      <c r="AHZ47" s="12"/>
      <c r="AIA47" s="12"/>
      <c r="AIB47" s="12"/>
      <c r="AIC47" s="12"/>
      <c r="AID47" s="12"/>
      <c r="AIE47" s="12"/>
      <c r="AIF47" s="12"/>
      <c r="AIG47" s="12"/>
      <c r="AIH47" s="12"/>
      <c r="AII47" s="12"/>
      <c r="AIJ47" s="12"/>
      <c r="AIK47" s="12"/>
      <c r="AIL47" s="12"/>
      <c r="AIM47" s="12"/>
      <c r="AIN47" s="12"/>
      <c r="AIO47" s="12"/>
      <c r="AIP47" s="12"/>
      <c r="AIQ47" s="12"/>
      <c r="AIR47" s="12"/>
      <c r="AIS47" s="12"/>
      <c r="AIT47" s="12"/>
      <c r="AIU47" s="12"/>
      <c r="AIV47" s="12"/>
      <c r="AIW47" s="12"/>
      <c r="AIX47" s="12"/>
      <c r="AIY47" s="12"/>
      <c r="AIZ47" s="12"/>
      <c r="AJA47" s="12"/>
      <c r="AJB47" s="12"/>
      <c r="AJC47" s="12"/>
      <c r="AJD47" s="12"/>
      <c r="AJE47" s="12"/>
      <c r="AJF47" s="12"/>
      <c r="AJG47" s="12"/>
      <c r="AJH47" s="12"/>
      <c r="AJI47" s="12"/>
      <c r="AJJ47" s="12"/>
      <c r="AJK47" s="12"/>
      <c r="AJL47" s="12"/>
      <c r="AJM47" s="12"/>
      <c r="AJN47" s="12"/>
      <c r="AJO47" s="12"/>
      <c r="AJP47" s="12"/>
      <c r="AJQ47" s="12"/>
      <c r="AJR47" s="12"/>
      <c r="AJS47" s="12"/>
      <c r="AJT47" s="12"/>
      <c r="AJU47" s="12"/>
      <c r="AJV47" s="12"/>
      <c r="AJW47" s="12"/>
      <c r="AJX47" s="12"/>
      <c r="AJY47" s="12"/>
      <c r="AJZ47" s="12"/>
      <c r="AKA47" s="12"/>
      <c r="AKB47" s="12"/>
      <c r="AKC47" s="12"/>
      <c r="AKD47" s="12"/>
      <c r="AKE47" s="12"/>
      <c r="AKF47" s="12"/>
      <c r="AKG47" s="12"/>
      <c r="AKH47" s="12"/>
      <c r="AKI47" s="12"/>
      <c r="AKJ47" s="12"/>
      <c r="AKK47" s="12"/>
      <c r="AKL47" s="12"/>
      <c r="AKM47" s="12"/>
      <c r="AKN47" s="12"/>
      <c r="AKO47" s="12"/>
      <c r="AKP47" s="12"/>
      <c r="AKQ47" s="12"/>
      <c r="AKR47" s="12"/>
      <c r="AKS47" s="12"/>
      <c r="AKT47" s="12"/>
      <c r="AKU47" s="12"/>
      <c r="AKV47" s="12"/>
      <c r="AKW47" s="12"/>
      <c r="AKX47" s="12"/>
      <c r="AKY47" s="12"/>
      <c r="AKZ47" s="12"/>
      <c r="ALA47" s="12"/>
      <c r="ALB47" s="12"/>
      <c r="ALC47" s="12"/>
      <c r="ALD47" s="12"/>
      <c r="ALE47" s="12"/>
      <c r="ALF47" s="12"/>
      <c r="ALG47" s="12"/>
      <c r="ALH47" s="12"/>
      <c r="ALI47" s="12"/>
      <c r="ALJ47" s="12"/>
      <c r="ALK47" s="12"/>
      <c r="ALL47" s="12"/>
      <c r="ALM47" s="12"/>
      <c r="ALN47" s="12"/>
      <c r="ALO47" s="12"/>
      <c r="ALP47" s="12"/>
      <c r="ALQ47" s="12"/>
      <c r="ALR47" s="12"/>
      <c r="ALS47" s="12"/>
      <c r="ALT47" s="12"/>
      <c r="ALU47" s="12"/>
      <c r="ALV47" s="12"/>
      <c r="ALW47" s="12"/>
      <c r="ALX47" s="12"/>
      <c r="ALY47" s="12"/>
      <c r="ALZ47" s="12"/>
      <c r="AMA47" s="12"/>
      <c r="AMB47" s="12"/>
      <c r="AMC47" s="12"/>
      <c r="AMD47" s="12"/>
      <c r="AME47" s="12"/>
      <c r="AMF47" s="12"/>
      <c r="AMG47" s="12"/>
      <c r="AMH47" s="12"/>
      <c r="AMI47" s="12"/>
      <c r="AMJ47" s="12"/>
      <c r="AMK47" s="12"/>
      <c r="AML47" s="12"/>
      <c r="AMM47" s="12"/>
      <c r="AMN47" s="12"/>
      <c r="AMO47" s="12"/>
      <c r="AMP47" s="12"/>
      <c r="AMQ47" s="12"/>
      <c r="AMR47" s="12"/>
      <c r="AMS47" s="12"/>
      <c r="AMT47" s="12"/>
      <c r="AMU47" s="12"/>
      <c r="AMV47" s="12"/>
      <c r="AMW47" s="12"/>
      <c r="AMX47" s="12"/>
      <c r="AMY47" s="12"/>
      <c r="AMZ47" s="12"/>
      <c r="ANA47" s="12"/>
      <c r="ANB47" s="12"/>
      <c r="ANC47" s="12"/>
      <c r="AND47" s="12"/>
      <c r="ANE47" s="12"/>
      <c r="ANF47" s="12"/>
      <c r="ANG47" s="12"/>
      <c r="ANH47" s="12"/>
      <c r="ANI47" s="12"/>
      <c r="ANJ47" s="12"/>
      <c r="ANK47" s="12"/>
      <c r="ANL47" s="12"/>
      <c r="ANM47" s="12"/>
      <c r="ANN47" s="12"/>
      <c r="ANO47" s="12"/>
      <c r="ANP47" s="12"/>
      <c r="ANQ47" s="12"/>
      <c r="ANR47" s="12"/>
      <c r="ANS47" s="12"/>
      <c r="ANT47" s="12"/>
      <c r="ANU47" s="12"/>
      <c r="ANV47" s="12"/>
      <c r="ANW47" s="12"/>
      <c r="ANX47" s="12"/>
      <c r="ANY47" s="12"/>
      <c r="ANZ47" s="12"/>
      <c r="AOA47" s="12"/>
      <c r="AOB47" s="12"/>
      <c r="AOC47" s="12"/>
      <c r="AOD47" s="12"/>
      <c r="AOE47" s="12"/>
      <c r="AOF47" s="12"/>
      <c r="AOG47" s="12"/>
      <c r="AOH47" s="12"/>
      <c r="AOI47" s="12"/>
      <c r="AOJ47" s="12"/>
      <c r="AOK47" s="12"/>
      <c r="AOL47" s="12"/>
      <c r="AOM47" s="12"/>
      <c r="AON47" s="12"/>
      <c r="AOO47" s="12"/>
      <c r="AOP47" s="12"/>
      <c r="AOQ47" s="12"/>
      <c r="AOR47" s="12"/>
      <c r="AOS47" s="12"/>
      <c r="AOT47" s="12"/>
      <c r="AOU47" s="12"/>
      <c r="AOV47" s="12"/>
      <c r="AOW47" s="12"/>
      <c r="AOX47" s="12"/>
      <c r="AOY47" s="12"/>
      <c r="AOZ47" s="12"/>
      <c r="APA47" s="12"/>
      <c r="APB47" s="12"/>
      <c r="APC47" s="12"/>
      <c r="APD47" s="12"/>
      <c r="APE47" s="12"/>
      <c r="APF47" s="12"/>
      <c r="APG47" s="12"/>
      <c r="APH47" s="12"/>
      <c r="API47" s="12"/>
      <c r="APJ47" s="12"/>
      <c r="APK47" s="12"/>
      <c r="APL47" s="12"/>
      <c r="APM47" s="12"/>
      <c r="APN47" s="12"/>
      <c r="APO47" s="12"/>
      <c r="APP47" s="12"/>
      <c r="APQ47" s="12"/>
      <c r="APR47" s="12"/>
      <c r="APS47" s="12"/>
      <c r="APT47" s="12"/>
      <c r="APU47" s="12"/>
      <c r="APV47" s="12"/>
      <c r="APW47" s="12"/>
      <c r="APX47" s="12"/>
      <c r="APY47" s="12"/>
      <c r="APZ47" s="12"/>
      <c r="AQA47" s="12"/>
      <c r="AQB47" s="12"/>
      <c r="AQC47" s="12"/>
      <c r="AQD47" s="12"/>
      <c r="AQE47" s="12"/>
      <c r="AQF47" s="12"/>
      <c r="AQG47" s="12"/>
      <c r="AQH47" s="12"/>
      <c r="AQI47" s="12"/>
      <c r="AQJ47" s="12"/>
      <c r="AQK47" s="12"/>
      <c r="AQL47" s="12"/>
      <c r="AQM47" s="12"/>
      <c r="AQN47" s="12"/>
      <c r="AQO47" s="12"/>
      <c r="AQP47" s="12"/>
      <c r="AQQ47" s="12"/>
      <c r="AQR47" s="12"/>
      <c r="AQS47" s="12"/>
      <c r="AQT47" s="12"/>
      <c r="AQU47" s="12"/>
      <c r="AQV47" s="12"/>
      <c r="AQW47" s="12"/>
      <c r="AQX47" s="12"/>
      <c r="AQY47" s="12"/>
      <c r="AQZ47" s="12"/>
      <c r="ARA47" s="12"/>
      <c r="ARB47" s="12"/>
      <c r="ARC47" s="12"/>
      <c r="ARD47" s="12"/>
      <c r="ARE47" s="12"/>
      <c r="ARF47" s="12"/>
      <c r="ARG47" s="12"/>
      <c r="ARH47" s="12"/>
      <c r="ARI47" s="12"/>
      <c r="ARJ47" s="12"/>
      <c r="ARK47" s="12"/>
      <c r="ARL47" s="12"/>
      <c r="ARM47" s="12"/>
      <c r="ARN47" s="12"/>
      <c r="ARO47" s="12"/>
      <c r="ARP47" s="12"/>
      <c r="ARQ47" s="12"/>
      <c r="ARR47" s="12"/>
      <c r="ARS47" s="12"/>
      <c r="ART47" s="12"/>
      <c r="ARU47" s="12"/>
      <c r="ARV47" s="12"/>
      <c r="ARW47" s="12"/>
      <c r="ARX47" s="12"/>
      <c r="ARY47" s="12"/>
      <c r="ARZ47" s="12"/>
      <c r="ASA47" s="12"/>
      <c r="ASB47" s="12"/>
      <c r="ASC47" s="12"/>
      <c r="ASD47" s="12"/>
      <c r="ASE47" s="12"/>
      <c r="ASF47" s="12"/>
      <c r="ASG47" s="12"/>
      <c r="ASH47" s="12"/>
      <c r="ASI47" s="12"/>
      <c r="ASJ47" s="12"/>
      <c r="ASK47" s="12"/>
      <c r="ASL47" s="12"/>
      <c r="ASM47" s="12"/>
      <c r="ASN47" s="12"/>
      <c r="ASO47" s="12"/>
      <c r="ASP47" s="12"/>
      <c r="ASQ47" s="12"/>
      <c r="ASR47" s="12"/>
      <c r="ASS47" s="12"/>
      <c r="AST47" s="12"/>
      <c r="ASU47" s="12"/>
      <c r="ASV47" s="12"/>
      <c r="ASW47" s="12"/>
      <c r="ASX47" s="12"/>
      <c r="ASY47" s="12"/>
      <c r="ASZ47" s="12"/>
      <c r="ATA47" s="12"/>
      <c r="ATB47" s="12"/>
      <c r="ATC47" s="12"/>
      <c r="ATD47" s="12"/>
      <c r="ATE47" s="12"/>
      <c r="ATF47" s="12"/>
      <c r="ATG47" s="12"/>
      <c r="ATH47" s="12"/>
      <c r="ATI47" s="12"/>
      <c r="ATJ47" s="12"/>
      <c r="ATK47" s="12"/>
      <c r="ATL47" s="12"/>
      <c r="ATM47" s="12"/>
      <c r="ATN47" s="12"/>
      <c r="ATO47" s="12"/>
      <c r="ATP47" s="12"/>
      <c r="ATQ47" s="12"/>
      <c r="ATR47" s="12"/>
      <c r="ATS47" s="12"/>
      <c r="ATT47" s="12"/>
      <c r="ATU47" s="12"/>
      <c r="ATV47" s="12"/>
      <c r="ATW47" s="12"/>
      <c r="ATX47" s="12"/>
      <c r="ATY47" s="12"/>
      <c r="ATZ47" s="12"/>
      <c r="AUA47" s="12"/>
      <c r="AUB47" s="12"/>
      <c r="AUC47" s="12"/>
      <c r="AUD47" s="12"/>
      <c r="AUE47" s="12"/>
      <c r="AUF47" s="12"/>
      <c r="AUG47" s="12"/>
      <c r="AUH47" s="12"/>
      <c r="AUI47" s="12"/>
      <c r="AUJ47" s="12"/>
      <c r="AUK47" s="12"/>
      <c r="AUL47" s="12"/>
      <c r="AUM47" s="12"/>
      <c r="AUN47" s="12"/>
      <c r="AUO47" s="12"/>
      <c r="AUP47" s="12"/>
      <c r="AUQ47" s="12"/>
      <c r="AUR47" s="12"/>
      <c r="AUS47" s="12"/>
      <c r="AUT47" s="12"/>
      <c r="AUU47" s="12"/>
      <c r="AUV47" s="12"/>
      <c r="AUW47" s="12"/>
      <c r="AUX47" s="12"/>
      <c r="AUY47" s="12"/>
      <c r="AUZ47" s="12"/>
      <c r="AVA47" s="12"/>
      <c r="AVB47" s="12"/>
      <c r="AVC47" s="12"/>
      <c r="AVD47" s="12"/>
      <c r="AVE47" s="12"/>
      <c r="AVF47" s="12"/>
      <c r="AVG47" s="12"/>
      <c r="AVH47" s="12"/>
      <c r="AVI47" s="12"/>
      <c r="AVJ47" s="12"/>
      <c r="AVK47" s="12"/>
      <c r="AVL47" s="12"/>
      <c r="AVM47" s="12"/>
      <c r="AVN47" s="12"/>
      <c r="AVO47" s="12"/>
      <c r="AVP47" s="12"/>
      <c r="AVQ47" s="12"/>
      <c r="AVR47" s="12"/>
      <c r="AVS47" s="12"/>
      <c r="AVT47" s="12"/>
      <c r="AVU47" s="12"/>
      <c r="AVV47" s="12"/>
      <c r="AVW47" s="12"/>
      <c r="AVX47" s="12"/>
      <c r="AVY47" s="12"/>
      <c r="AVZ47" s="12"/>
      <c r="AWA47" s="12"/>
      <c r="AWB47" s="12"/>
      <c r="AWC47" s="12"/>
      <c r="AWD47" s="12"/>
      <c r="AWE47" s="12"/>
      <c r="AWF47" s="12"/>
      <c r="AWG47" s="12"/>
      <c r="AWH47" s="12"/>
      <c r="AWI47" s="12"/>
      <c r="AWJ47" s="12"/>
      <c r="AWK47" s="12"/>
      <c r="AWL47" s="12"/>
      <c r="AWM47" s="12"/>
      <c r="AWN47" s="12"/>
      <c r="AWO47" s="12"/>
      <c r="AWP47" s="12"/>
      <c r="AWQ47" s="12"/>
      <c r="AWR47" s="12"/>
      <c r="AWS47" s="12"/>
      <c r="AWT47" s="12"/>
      <c r="AWU47" s="12"/>
      <c r="AWV47" s="12"/>
      <c r="AWW47" s="12"/>
      <c r="AWX47" s="12"/>
      <c r="AWY47" s="12"/>
      <c r="AWZ47" s="12"/>
      <c r="AXA47" s="12"/>
      <c r="AXB47" s="12"/>
      <c r="AXC47" s="12"/>
      <c r="AXD47" s="12"/>
      <c r="AXE47" s="12"/>
      <c r="AXF47" s="12"/>
      <c r="AXG47" s="12"/>
      <c r="AXH47" s="12"/>
      <c r="AXI47" s="12"/>
      <c r="AXJ47" s="12"/>
      <c r="AXK47" s="12"/>
      <c r="AXL47" s="12"/>
      <c r="AXM47" s="12"/>
      <c r="AXN47" s="12"/>
      <c r="AXO47" s="12"/>
      <c r="AXP47" s="12"/>
      <c r="AXQ47" s="12"/>
      <c r="AXR47" s="12"/>
      <c r="AXS47" s="12"/>
      <c r="AXT47" s="12"/>
      <c r="AXU47" s="12"/>
      <c r="AXV47" s="12"/>
      <c r="AXW47" s="12"/>
      <c r="AXX47" s="12"/>
      <c r="AXY47" s="12"/>
      <c r="AXZ47" s="12"/>
      <c r="AYA47" s="12"/>
      <c r="AYB47" s="12"/>
      <c r="AYC47" s="12"/>
      <c r="AYD47" s="12"/>
      <c r="AYE47" s="12"/>
      <c r="AYF47" s="12"/>
      <c r="AYG47" s="12"/>
      <c r="AYH47" s="12"/>
      <c r="AYI47" s="12"/>
      <c r="AYJ47" s="12"/>
      <c r="AYK47" s="12"/>
      <c r="AYL47" s="12"/>
      <c r="AYM47" s="12"/>
      <c r="AYN47" s="12"/>
      <c r="AYO47" s="12"/>
      <c r="AYP47" s="12"/>
      <c r="AYQ47" s="12"/>
      <c r="AYR47" s="12"/>
      <c r="AYS47" s="12"/>
      <c r="AYT47" s="12"/>
      <c r="AYU47" s="12"/>
      <c r="AYV47" s="12"/>
      <c r="AYW47" s="12"/>
      <c r="AYX47" s="12"/>
      <c r="AYY47" s="12"/>
      <c r="AYZ47" s="12"/>
      <c r="AZA47" s="12"/>
      <c r="AZB47" s="12"/>
      <c r="AZC47" s="12"/>
      <c r="AZD47" s="12"/>
      <c r="AZE47" s="12"/>
      <c r="AZF47" s="12"/>
      <c r="AZG47" s="12"/>
      <c r="AZH47" s="12"/>
      <c r="AZI47" s="12"/>
      <c r="AZJ47" s="12"/>
      <c r="AZK47" s="12"/>
      <c r="AZL47" s="12"/>
      <c r="AZM47" s="12"/>
      <c r="AZN47" s="12"/>
      <c r="AZO47" s="12"/>
      <c r="AZP47" s="12"/>
      <c r="AZQ47" s="12"/>
      <c r="AZR47" s="12"/>
      <c r="AZS47" s="12"/>
      <c r="AZT47" s="12"/>
      <c r="AZU47" s="12"/>
      <c r="AZV47" s="12"/>
      <c r="AZW47" s="12"/>
      <c r="AZX47" s="12"/>
      <c r="AZY47" s="12"/>
      <c r="AZZ47" s="12"/>
      <c r="BAA47" s="12"/>
      <c r="BAB47" s="12"/>
      <c r="BAC47" s="12"/>
      <c r="BAD47" s="12"/>
      <c r="BAE47" s="12"/>
      <c r="BAF47" s="12"/>
      <c r="BAG47" s="12"/>
      <c r="BAH47" s="12"/>
      <c r="BAI47" s="12"/>
      <c r="BAJ47" s="12"/>
      <c r="BAK47" s="12"/>
      <c r="BAL47" s="12"/>
      <c r="BAM47" s="12"/>
      <c r="BAN47" s="12"/>
      <c r="BAO47" s="12"/>
      <c r="BAP47" s="12"/>
      <c r="BAQ47" s="12"/>
      <c r="BAR47" s="12"/>
      <c r="BAS47" s="12"/>
      <c r="BAT47" s="12"/>
      <c r="BAU47" s="12"/>
      <c r="BAV47" s="12"/>
      <c r="BAW47" s="12"/>
      <c r="BAX47" s="12"/>
      <c r="BAY47" s="12"/>
      <c r="BAZ47" s="12"/>
      <c r="BBA47" s="12"/>
      <c r="BBB47" s="12"/>
      <c r="BBC47" s="12"/>
      <c r="BBD47" s="12"/>
      <c r="BBE47" s="12"/>
      <c r="BBF47" s="12"/>
      <c r="BBG47" s="12"/>
      <c r="BBH47" s="12"/>
      <c r="BBI47" s="12"/>
      <c r="BBJ47" s="12"/>
      <c r="BBK47" s="12"/>
      <c r="BBL47" s="12"/>
      <c r="BBM47" s="12"/>
      <c r="BBN47" s="12"/>
      <c r="BBO47" s="12"/>
      <c r="BBP47" s="12"/>
      <c r="BBQ47" s="12"/>
      <c r="BBR47" s="12"/>
      <c r="BBS47" s="12"/>
      <c r="BBT47" s="12"/>
      <c r="BBU47" s="12"/>
      <c r="BBV47" s="12"/>
      <c r="BBW47" s="12"/>
      <c r="BBX47" s="12"/>
      <c r="BBY47" s="12"/>
      <c r="BBZ47" s="12"/>
      <c r="BCA47" s="12"/>
      <c r="BCB47" s="12"/>
      <c r="BCC47" s="12"/>
      <c r="BCD47" s="12"/>
      <c r="BCE47" s="12"/>
      <c r="BCF47" s="12"/>
      <c r="BCG47" s="12"/>
      <c r="BCH47" s="12"/>
      <c r="BCI47" s="12"/>
      <c r="BCJ47" s="12"/>
      <c r="BCK47" s="12"/>
      <c r="BCL47" s="12"/>
      <c r="BCM47" s="12"/>
      <c r="BCN47" s="12"/>
      <c r="BCO47" s="12"/>
      <c r="BCP47" s="12"/>
      <c r="BCQ47" s="12"/>
      <c r="BCR47" s="12"/>
      <c r="BCS47" s="12"/>
      <c r="BCT47" s="12"/>
      <c r="BCU47" s="12"/>
      <c r="BCV47" s="12"/>
      <c r="BCW47" s="12"/>
      <c r="BCX47" s="12"/>
      <c r="BCY47" s="12"/>
      <c r="BCZ47" s="12"/>
      <c r="BDA47" s="12"/>
      <c r="BDB47" s="12"/>
      <c r="BDC47" s="12"/>
      <c r="BDD47" s="12"/>
      <c r="BDE47" s="12"/>
      <c r="BDF47" s="12"/>
      <c r="BDG47" s="12"/>
      <c r="BDH47" s="12"/>
      <c r="BDI47" s="12"/>
      <c r="BDJ47" s="12"/>
      <c r="BDK47" s="12"/>
      <c r="BDL47" s="12"/>
      <c r="BDM47" s="12"/>
      <c r="BDN47" s="12"/>
      <c r="BDO47" s="12"/>
      <c r="BDP47" s="12"/>
      <c r="BDQ47" s="12"/>
      <c r="BDR47" s="12"/>
      <c r="BDS47" s="12"/>
      <c r="BDT47" s="12"/>
      <c r="BDU47" s="12"/>
      <c r="BDV47" s="12"/>
      <c r="BDW47" s="12"/>
      <c r="BDX47" s="12"/>
      <c r="BDY47" s="12"/>
      <c r="BDZ47" s="12"/>
      <c r="BEA47" s="12"/>
      <c r="BEB47" s="12"/>
      <c r="BEC47" s="12"/>
      <c r="BED47" s="12"/>
      <c r="BEE47" s="12"/>
      <c r="BEF47" s="12"/>
      <c r="BEG47" s="12"/>
      <c r="BEH47" s="12"/>
      <c r="BEI47" s="12"/>
      <c r="BEJ47" s="12"/>
      <c r="BEK47" s="12"/>
      <c r="BEL47" s="12"/>
      <c r="BEM47" s="12"/>
      <c r="BEN47" s="12"/>
      <c r="BEO47" s="12"/>
      <c r="BEP47" s="12"/>
      <c r="BEQ47" s="12"/>
      <c r="BER47" s="12"/>
      <c r="BES47" s="12"/>
      <c r="BET47" s="12"/>
      <c r="BEU47" s="12"/>
      <c r="BEV47" s="12"/>
      <c r="BEW47" s="12"/>
      <c r="BEX47" s="12"/>
      <c r="BEY47" s="12"/>
      <c r="BEZ47" s="12"/>
      <c r="BFA47" s="12"/>
      <c r="BFB47" s="12"/>
      <c r="BFC47" s="12"/>
      <c r="BFD47" s="12"/>
      <c r="BFE47" s="12"/>
      <c r="BFF47" s="12"/>
      <c r="BFG47" s="12"/>
      <c r="BFH47" s="12"/>
      <c r="BFI47" s="12"/>
      <c r="BFJ47" s="12"/>
      <c r="BFK47" s="12"/>
      <c r="BFL47" s="12"/>
      <c r="BFM47" s="12"/>
      <c r="BFN47" s="12"/>
      <c r="BFO47" s="12"/>
      <c r="BFP47" s="12"/>
      <c r="BFQ47" s="12"/>
      <c r="BFR47" s="12"/>
      <c r="BFS47" s="12"/>
      <c r="BFT47" s="12"/>
      <c r="BFU47" s="12"/>
      <c r="BFV47" s="12"/>
      <c r="BFW47" s="12"/>
      <c r="BFX47" s="12"/>
      <c r="BFY47" s="12"/>
      <c r="BFZ47" s="12"/>
      <c r="BGA47" s="12"/>
      <c r="BGB47" s="12"/>
      <c r="BGC47" s="12"/>
      <c r="BGD47" s="12"/>
      <c r="BGE47" s="12"/>
      <c r="BGF47" s="12"/>
      <c r="BGG47" s="12"/>
      <c r="BGH47" s="12"/>
      <c r="BGI47" s="12"/>
      <c r="BGJ47" s="12"/>
      <c r="BGK47" s="12"/>
      <c r="BGL47" s="12"/>
      <c r="BGM47" s="12"/>
      <c r="BGN47" s="12"/>
      <c r="BGO47" s="12"/>
      <c r="BGP47" s="12"/>
      <c r="BGQ47" s="12"/>
      <c r="BGR47" s="12"/>
      <c r="BGS47" s="12"/>
      <c r="BGT47" s="12"/>
      <c r="BGU47" s="12"/>
      <c r="BGV47" s="12"/>
      <c r="BGW47" s="12"/>
      <c r="BGX47" s="12"/>
      <c r="BGY47" s="12"/>
      <c r="BGZ47" s="12"/>
      <c r="BHA47" s="12"/>
      <c r="BHB47" s="12"/>
      <c r="BHC47" s="12"/>
      <c r="BHD47" s="12"/>
      <c r="BHE47" s="12"/>
      <c r="BHF47" s="12"/>
      <c r="BHG47" s="12"/>
      <c r="BHH47" s="12"/>
      <c r="BHI47" s="12"/>
      <c r="BHJ47" s="12"/>
      <c r="BHK47" s="12"/>
      <c r="BHL47" s="12"/>
      <c r="BHM47" s="12"/>
      <c r="BHN47" s="12"/>
      <c r="BHO47" s="12"/>
      <c r="BHP47" s="12"/>
      <c r="BHQ47" s="12"/>
      <c r="BHR47" s="12"/>
      <c r="BHS47" s="12"/>
      <c r="BHT47" s="12"/>
      <c r="BHU47" s="12"/>
      <c r="BHV47" s="12"/>
      <c r="BHW47" s="12"/>
      <c r="BHX47" s="12"/>
      <c r="BHY47" s="12"/>
      <c r="BHZ47" s="12"/>
      <c r="BIA47" s="12"/>
      <c r="BIB47" s="12"/>
      <c r="BIC47" s="12"/>
      <c r="BID47" s="12"/>
      <c r="BIE47" s="12"/>
      <c r="BIF47" s="12"/>
      <c r="BIG47" s="12"/>
      <c r="BIH47" s="12"/>
      <c r="BII47" s="12"/>
      <c r="BIJ47" s="12"/>
      <c r="BIK47" s="12"/>
      <c r="BIL47" s="12"/>
      <c r="BIM47" s="12"/>
      <c r="BIN47" s="12"/>
      <c r="BIO47" s="12"/>
      <c r="BIP47" s="12"/>
      <c r="BIQ47" s="12"/>
      <c r="BIR47" s="12"/>
      <c r="BIS47" s="12"/>
      <c r="BIT47" s="12"/>
      <c r="BIU47" s="12"/>
      <c r="BIV47" s="12"/>
      <c r="BIW47" s="12"/>
      <c r="BIX47" s="12"/>
      <c r="BIY47" s="12"/>
      <c r="BIZ47" s="12"/>
      <c r="BJA47" s="12"/>
      <c r="BJB47" s="12"/>
      <c r="BJC47" s="12"/>
      <c r="BJD47" s="12"/>
      <c r="BJE47" s="12"/>
      <c r="BJF47" s="12"/>
      <c r="BJG47" s="12"/>
      <c r="BJH47" s="12"/>
      <c r="BJI47" s="12"/>
      <c r="BJJ47" s="12"/>
      <c r="BJK47" s="12"/>
      <c r="BJL47" s="12"/>
      <c r="BJM47" s="12"/>
      <c r="BJN47" s="12"/>
      <c r="BJO47" s="12"/>
      <c r="BJP47" s="12"/>
      <c r="BJQ47" s="12"/>
      <c r="BJR47" s="12"/>
      <c r="BJS47" s="12"/>
      <c r="BJT47" s="12"/>
      <c r="BJU47" s="12"/>
      <c r="BJV47" s="12"/>
      <c r="BJW47" s="12"/>
      <c r="BJX47" s="12"/>
      <c r="BJY47" s="12"/>
      <c r="BJZ47" s="12"/>
      <c r="BKA47" s="12"/>
      <c r="BKB47" s="12"/>
      <c r="BKC47" s="12"/>
      <c r="BKD47" s="12"/>
      <c r="BKE47" s="12"/>
      <c r="BKF47" s="12"/>
      <c r="BKG47" s="12"/>
      <c r="BKH47" s="12"/>
      <c r="BKI47" s="12"/>
      <c r="BKJ47" s="12"/>
      <c r="BKK47" s="12"/>
      <c r="BKL47" s="12"/>
      <c r="BKM47" s="12"/>
      <c r="BKN47" s="12"/>
      <c r="BKO47" s="12"/>
      <c r="BKP47" s="12"/>
      <c r="BKQ47" s="12"/>
      <c r="BKR47" s="12"/>
      <c r="BKS47" s="12"/>
      <c r="BKT47" s="12"/>
      <c r="BKU47" s="12"/>
      <c r="BKV47" s="12"/>
      <c r="BKW47" s="12"/>
      <c r="BKX47" s="12"/>
      <c r="BKY47" s="12"/>
      <c r="BKZ47" s="12"/>
      <c r="BLA47" s="12"/>
      <c r="BLB47" s="12"/>
      <c r="BLC47" s="12"/>
      <c r="BLD47" s="12"/>
      <c r="BLE47" s="12"/>
      <c r="BLF47" s="12"/>
      <c r="BLG47" s="12"/>
      <c r="BLH47" s="12"/>
      <c r="BLI47" s="12"/>
      <c r="BLJ47" s="12"/>
      <c r="BLK47" s="12"/>
      <c r="BLL47" s="12"/>
      <c r="BLM47" s="12"/>
      <c r="BLN47" s="12"/>
      <c r="BLO47" s="12"/>
      <c r="BLP47" s="12"/>
      <c r="BLQ47" s="12"/>
      <c r="BLR47" s="12"/>
      <c r="BLS47" s="12"/>
      <c r="BLT47" s="12"/>
      <c r="BLU47" s="12"/>
      <c r="BLV47" s="12"/>
      <c r="BLW47" s="12"/>
      <c r="BLX47" s="12"/>
      <c r="BLY47" s="12"/>
      <c r="BLZ47" s="12"/>
      <c r="BMA47" s="12"/>
      <c r="BMB47" s="12"/>
      <c r="BMC47" s="12"/>
      <c r="BMD47" s="12"/>
      <c r="BME47" s="12"/>
      <c r="BMF47" s="12"/>
      <c r="BMG47" s="12"/>
      <c r="BMH47" s="12"/>
      <c r="BMI47" s="12"/>
      <c r="BMJ47" s="12"/>
      <c r="BMK47" s="12"/>
      <c r="BML47" s="12"/>
      <c r="BMM47" s="12"/>
      <c r="BMN47" s="12"/>
      <c r="BMO47" s="12"/>
      <c r="BMP47" s="12"/>
      <c r="BMQ47" s="12"/>
      <c r="BMR47" s="12"/>
      <c r="BMS47" s="12"/>
      <c r="BMT47" s="12"/>
      <c r="BMU47" s="12"/>
      <c r="BMV47" s="12"/>
      <c r="BMW47" s="12"/>
      <c r="BMX47" s="12"/>
      <c r="BMY47" s="12"/>
      <c r="BMZ47" s="12"/>
      <c r="BNA47" s="12"/>
      <c r="BNB47" s="12"/>
      <c r="BNC47" s="12"/>
      <c r="BND47" s="12"/>
      <c r="BNE47" s="12"/>
      <c r="BNF47" s="12"/>
      <c r="BNG47" s="12"/>
      <c r="BNH47" s="12"/>
      <c r="BNI47" s="12"/>
      <c r="BNJ47" s="12"/>
      <c r="BNK47" s="12"/>
      <c r="BNL47" s="12"/>
      <c r="BNM47" s="12"/>
      <c r="BNN47" s="12"/>
      <c r="BNO47" s="12"/>
      <c r="BNP47" s="12"/>
      <c r="BNQ47" s="12"/>
      <c r="BNR47" s="12"/>
      <c r="BNS47" s="12"/>
      <c r="BNT47" s="12"/>
      <c r="BNU47" s="12"/>
      <c r="BNV47" s="12"/>
      <c r="BNW47" s="12"/>
      <c r="BNX47" s="12"/>
      <c r="BNY47" s="12"/>
      <c r="BNZ47" s="12"/>
      <c r="BOA47" s="12"/>
      <c r="BOB47" s="12"/>
      <c r="BOC47" s="12"/>
      <c r="BOD47" s="12"/>
      <c r="BOE47" s="12"/>
      <c r="BOF47" s="12"/>
      <c r="BOG47" s="12"/>
      <c r="BOH47" s="12"/>
      <c r="BOI47" s="12"/>
      <c r="BOJ47" s="12"/>
      <c r="BOK47" s="12"/>
      <c r="BOL47" s="12"/>
      <c r="BOM47" s="12"/>
      <c r="BON47" s="12"/>
      <c r="BOO47" s="12"/>
      <c r="BOP47" s="12"/>
      <c r="BOQ47" s="12"/>
      <c r="BOR47" s="12"/>
      <c r="BOS47" s="12"/>
      <c r="BOT47" s="12"/>
      <c r="BOU47" s="12"/>
      <c r="BOV47" s="12"/>
      <c r="BOW47" s="12"/>
      <c r="BOX47" s="12"/>
      <c r="BOY47" s="12"/>
      <c r="BOZ47" s="12"/>
      <c r="BPA47" s="12"/>
      <c r="BPB47" s="12"/>
      <c r="BPC47" s="12"/>
      <c r="BPD47" s="12"/>
      <c r="BPE47" s="12"/>
      <c r="BPF47" s="12"/>
      <c r="BPG47" s="12"/>
      <c r="BPH47" s="12"/>
      <c r="BPI47" s="12"/>
      <c r="BPJ47" s="12"/>
      <c r="BPK47" s="12"/>
      <c r="BPL47" s="12"/>
      <c r="BPM47" s="12"/>
      <c r="BPN47" s="12"/>
      <c r="BPO47" s="12"/>
      <c r="BPP47" s="12"/>
      <c r="BPQ47" s="12"/>
      <c r="BPR47" s="12"/>
      <c r="BPS47" s="12"/>
      <c r="BPT47" s="12"/>
      <c r="BPU47" s="12"/>
      <c r="BPV47" s="12"/>
      <c r="BPW47" s="12"/>
      <c r="BPX47" s="12"/>
      <c r="BPY47" s="12"/>
      <c r="BPZ47" s="12"/>
      <c r="BQA47" s="12"/>
      <c r="BQB47" s="12"/>
      <c r="BQC47" s="12"/>
      <c r="BQD47" s="12"/>
      <c r="BQE47" s="12"/>
      <c r="BQF47" s="12"/>
      <c r="BQG47" s="12"/>
      <c r="BQH47" s="12"/>
      <c r="BQI47" s="12"/>
      <c r="BQJ47" s="12"/>
      <c r="BQK47" s="12"/>
      <c r="BQL47" s="12"/>
      <c r="BQM47" s="12"/>
      <c r="BQN47" s="12"/>
      <c r="BQO47" s="12"/>
      <c r="BQP47" s="12"/>
      <c r="BQQ47" s="12"/>
      <c r="BQR47" s="12"/>
      <c r="BQS47" s="12"/>
      <c r="BQT47" s="12"/>
      <c r="BQU47" s="12"/>
      <c r="BQV47" s="12"/>
      <c r="BQW47" s="12"/>
      <c r="BQX47" s="12"/>
      <c r="BQY47" s="12"/>
      <c r="BQZ47" s="12"/>
      <c r="BRA47" s="12"/>
      <c r="BRB47" s="12"/>
      <c r="BRC47" s="12"/>
      <c r="BRD47" s="12"/>
      <c r="BRE47" s="12"/>
      <c r="BRF47" s="12"/>
      <c r="BRG47" s="12"/>
      <c r="BRH47" s="12"/>
      <c r="BRI47" s="12"/>
      <c r="BRJ47" s="12"/>
      <c r="BRK47" s="12"/>
      <c r="BRL47" s="12"/>
      <c r="BRM47" s="12"/>
      <c r="BRN47" s="12"/>
      <c r="BRO47" s="12"/>
      <c r="BRP47" s="12"/>
      <c r="BRQ47" s="12"/>
      <c r="BRR47" s="12"/>
      <c r="BRS47" s="12"/>
      <c r="BRT47" s="12"/>
      <c r="BRU47" s="12"/>
      <c r="BRV47" s="12"/>
      <c r="BRW47" s="12"/>
      <c r="BRX47" s="12"/>
      <c r="BRY47" s="12"/>
      <c r="BRZ47" s="12"/>
      <c r="BSA47" s="12"/>
      <c r="BSB47" s="12"/>
      <c r="BSC47" s="12"/>
      <c r="BSD47" s="12"/>
      <c r="BSE47" s="12"/>
      <c r="BSF47" s="12"/>
      <c r="BSG47" s="12"/>
      <c r="BSH47" s="12"/>
      <c r="BSI47" s="12"/>
      <c r="BSJ47" s="12"/>
      <c r="BSK47" s="12"/>
      <c r="BSL47" s="12"/>
      <c r="BSM47" s="12"/>
      <c r="BSN47" s="12"/>
      <c r="BSO47" s="12"/>
      <c r="BSP47" s="12"/>
      <c r="BSQ47" s="12"/>
      <c r="BSR47" s="12"/>
      <c r="BSS47" s="12"/>
      <c r="BST47" s="12"/>
      <c r="BSU47" s="12"/>
      <c r="BSV47" s="12"/>
      <c r="BSW47" s="12"/>
      <c r="BSX47" s="12"/>
      <c r="BSY47" s="12"/>
      <c r="BSZ47" s="12"/>
      <c r="BTA47" s="12"/>
      <c r="BTB47" s="12"/>
      <c r="BTC47" s="12"/>
      <c r="BTD47" s="12"/>
      <c r="BTE47" s="12"/>
      <c r="BTF47" s="12"/>
      <c r="BTG47" s="12"/>
      <c r="BTH47" s="12"/>
      <c r="BTI47" s="12"/>
      <c r="BTJ47" s="12"/>
      <c r="BTK47" s="12"/>
      <c r="BTL47" s="12"/>
      <c r="BTM47" s="12"/>
      <c r="BTN47" s="12"/>
      <c r="BTO47" s="12"/>
      <c r="BTP47" s="12"/>
      <c r="BTQ47" s="12"/>
      <c r="BTR47" s="12"/>
      <c r="BTS47" s="12"/>
      <c r="BTT47" s="12"/>
      <c r="BTU47" s="12"/>
      <c r="BTV47" s="12"/>
      <c r="BTW47" s="12"/>
      <c r="BTX47" s="12"/>
      <c r="BTY47" s="12"/>
      <c r="BTZ47" s="12"/>
      <c r="BUA47" s="12"/>
      <c r="BUB47" s="12"/>
      <c r="BUC47" s="12"/>
      <c r="BUD47" s="12"/>
      <c r="BUE47" s="12"/>
      <c r="BUF47" s="12"/>
      <c r="BUG47" s="12"/>
      <c r="BUH47" s="12"/>
      <c r="BUI47" s="12"/>
      <c r="BUJ47" s="12"/>
      <c r="BUK47" s="12"/>
      <c r="BUL47" s="12"/>
      <c r="BUM47" s="12"/>
      <c r="BUN47" s="12"/>
      <c r="BUO47" s="12"/>
      <c r="BUP47" s="12"/>
      <c r="BUQ47" s="12"/>
      <c r="BUR47" s="12"/>
      <c r="BUS47" s="12"/>
      <c r="BUT47" s="12"/>
      <c r="BUU47" s="12"/>
      <c r="BUV47" s="12"/>
      <c r="BUW47" s="12"/>
      <c r="BUX47" s="12"/>
      <c r="BUY47" s="12"/>
      <c r="BUZ47" s="12"/>
      <c r="BVA47" s="12"/>
      <c r="BVB47" s="12"/>
      <c r="BVC47" s="12"/>
      <c r="BVD47" s="12"/>
      <c r="BVE47" s="12"/>
      <c r="BVF47" s="12"/>
      <c r="BVG47" s="12"/>
      <c r="BVH47" s="12"/>
      <c r="BVI47" s="12"/>
      <c r="BVJ47" s="12"/>
      <c r="BVK47" s="12"/>
      <c r="BVL47" s="12"/>
      <c r="BVM47" s="12"/>
      <c r="BVN47" s="12"/>
      <c r="BVO47" s="12"/>
      <c r="BVP47" s="12"/>
      <c r="BVQ47" s="12"/>
      <c r="BVR47" s="12"/>
      <c r="BVS47" s="12"/>
      <c r="BVT47" s="12"/>
      <c r="BVU47" s="12"/>
      <c r="BVV47" s="12"/>
      <c r="BVW47" s="12"/>
      <c r="BVX47" s="12"/>
      <c r="BVY47" s="12"/>
      <c r="BVZ47" s="12"/>
      <c r="BWA47" s="12"/>
      <c r="BWB47" s="12"/>
      <c r="BWC47" s="12"/>
      <c r="BWD47" s="12"/>
      <c r="BWE47" s="12"/>
      <c r="BWF47" s="12"/>
      <c r="BWG47" s="12"/>
      <c r="BWH47" s="12"/>
      <c r="BWI47" s="12"/>
      <c r="BWJ47" s="12"/>
      <c r="BWK47" s="12"/>
      <c r="BWL47" s="12"/>
      <c r="BWM47" s="12"/>
      <c r="BWN47" s="12"/>
      <c r="BWO47" s="12"/>
      <c r="BWP47" s="12"/>
      <c r="BWQ47" s="12"/>
      <c r="BWR47" s="12"/>
      <c r="BWS47" s="12"/>
      <c r="BWT47" s="12"/>
      <c r="BWU47" s="12"/>
      <c r="BWV47" s="12"/>
      <c r="BWW47" s="12"/>
      <c r="BWX47" s="12"/>
      <c r="BWY47" s="12"/>
      <c r="BWZ47" s="12"/>
      <c r="BXA47" s="12"/>
      <c r="BXB47" s="12"/>
      <c r="BXC47" s="12"/>
      <c r="BXD47" s="12"/>
      <c r="BXE47" s="12"/>
      <c r="BXF47" s="12"/>
      <c r="BXG47" s="12"/>
      <c r="BXH47" s="12"/>
      <c r="BXI47" s="12"/>
      <c r="BXJ47" s="12"/>
      <c r="BXK47" s="12"/>
      <c r="BXL47" s="12"/>
      <c r="BXM47" s="12"/>
      <c r="BXN47" s="12"/>
      <c r="BXO47" s="12"/>
      <c r="BXP47" s="12"/>
      <c r="BXQ47" s="12"/>
      <c r="BXR47" s="12"/>
      <c r="BXS47" s="12"/>
      <c r="BXT47" s="12"/>
      <c r="BXU47" s="12"/>
      <c r="BXV47" s="12"/>
      <c r="BXW47" s="12"/>
      <c r="BXX47" s="12"/>
      <c r="BXY47" s="12"/>
      <c r="BXZ47" s="12"/>
      <c r="BYA47" s="12"/>
      <c r="BYB47" s="12"/>
      <c r="BYC47" s="12"/>
      <c r="BYD47" s="12"/>
      <c r="BYE47" s="12"/>
      <c r="BYF47" s="12"/>
      <c r="BYG47" s="12"/>
      <c r="BYH47" s="12"/>
      <c r="BYI47" s="12"/>
      <c r="BYJ47" s="12"/>
      <c r="BYK47" s="12"/>
      <c r="BYL47" s="12"/>
      <c r="BYM47" s="12"/>
      <c r="BYN47" s="12"/>
      <c r="BYO47" s="12"/>
      <c r="BYP47" s="12"/>
      <c r="BYQ47" s="12"/>
      <c r="BYR47" s="12"/>
      <c r="BYS47" s="12"/>
      <c r="BYT47" s="12"/>
      <c r="BYU47" s="12"/>
      <c r="BYV47" s="12"/>
      <c r="BYW47" s="12"/>
      <c r="BYX47" s="12"/>
      <c r="BYY47" s="12"/>
      <c r="BYZ47" s="12"/>
      <c r="BZA47" s="12"/>
      <c r="BZB47" s="12"/>
      <c r="BZC47" s="12"/>
      <c r="BZD47" s="12"/>
      <c r="BZE47" s="12"/>
      <c r="BZF47" s="12"/>
      <c r="BZG47" s="12"/>
      <c r="BZH47" s="12"/>
      <c r="BZI47" s="12"/>
      <c r="BZJ47" s="12"/>
      <c r="BZK47" s="12"/>
      <c r="BZL47" s="12"/>
      <c r="BZM47" s="12"/>
      <c r="BZN47" s="12"/>
      <c r="BZO47" s="12"/>
      <c r="BZP47" s="12"/>
      <c r="BZQ47" s="12"/>
      <c r="BZR47" s="12"/>
      <c r="BZS47" s="12"/>
      <c r="BZT47" s="12"/>
      <c r="BZU47" s="12"/>
      <c r="BZV47" s="12"/>
      <c r="BZW47" s="12"/>
      <c r="BZX47" s="12"/>
      <c r="BZY47" s="12"/>
      <c r="BZZ47" s="12"/>
      <c r="CAA47" s="12"/>
      <c r="CAB47" s="12"/>
      <c r="CAC47" s="12"/>
      <c r="CAD47" s="12"/>
      <c r="CAE47" s="12"/>
      <c r="CAF47" s="12"/>
      <c r="CAG47" s="12"/>
      <c r="CAH47" s="12"/>
      <c r="CAI47" s="12"/>
      <c r="CAJ47" s="12"/>
      <c r="CAK47" s="12"/>
      <c r="CAL47" s="12"/>
      <c r="CAM47" s="12"/>
      <c r="CAN47" s="12"/>
      <c r="CAO47" s="12"/>
      <c r="CAP47" s="12"/>
      <c r="CAQ47" s="12"/>
      <c r="CAR47" s="12"/>
      <c r="CAS47" s="12"/>
      <c r="CAT47" s="12"/>
      <c r="CAU47" s="12"/>
      <c r="CAV47" s="12"/>
      <c r="CAW47" s="12"/>
      <c r="CAX47" s="12"/>
      <c r="CAY47" s="12"/>
      <c r="CAZ47" s="12"/>
      <c r="CBA47" s="12"/>
      <c r="CBB47" s="12"/>
      <c r="CBC47" s="12"/>
      <c r="CBD47" s="12"/>
      <c r="CBE47" s="12"/>
      <c r="CBF47" s="12"/>
      <c r="CBG47" s="12"/>
      <c r="CBH47" s="12"/>
      <c r="CBI47" s="12"/>
      <c r="CBJ47" s="12"/>
      <c r="CBK47" s="12"/>
      <c r="CBL47" s="12"/>
      <c r="CBM47" s="12"/>
      <c r="CBN47" s="12"/>
      <c r="CBO47" s="12"/>
      <c r="CBP47" s="12"/>
      <c r="CBQ47" s="12"/>
      <c r="CBR47" s="12"/>
      <c r="CBS47" s="12"/>
      <c r="CBT47" s="12"/>
      <c r="CBU47" s="12"/>
      <c r="CBV47" s="12"/>
      <c r="CBW47" s="12"/>
      <c r="CBX47" s="12"/>
      <c r="CBY47" s="12"/>
      <c r="CBZ47" s="12"/>
      <c r="CCA47" s="12"/>
      <c r="CCB47" s="12"/>
      <c r="CCC47" s="12"/>
      <c r="CCD47" s="12"/>
      <c r="CCE47" s="12"/>
      <c r="CCF47" s="12"/>
      <c r="CCG47" s="12"/>
      <c r="CCH47" s="12"/>
      <c r="CCI47" s="12"/>
      <c r="CCJ47" s="12"/>
      <c r="CCK47" s="12"/>
      <c r="CCL47" s="12"/>
      <c r="CCM47" s="12"/>
      <c r="CCN47" s="12"/>
      <c r="CCO47" s="12"/>
      <c r="CCP47" s="12"/>
      <c r="CCQ47" s="12"/>
      <c r="CCR47" s="12"/>
      <c r="CCS47" s="12"/>
      <c r="CCT47" s="12"/>
      <c r="CCU47" s="12"/>
      <c r="CCV47" s="12"/>
      <c r="CCW47" s="12"/>
      <c r="CCX47" s="12"/>
      <c r="CCY47" s="12"/>
      <c r="CCZ47" s="12"/>
      <c r="CDA47" s="12"/>
      <c r="CDB47" s="12"/>
      <c r="CDC47" s="12"/>
      <c r="CDD47" s="12"/>
      <c r="CDE47" s="12"/>
      <c r="CDF47" s="12"/>
      <c r="CDG47" s="12"/>
      <c r="CDH47" s="12"/>
      <c r="CDI47" s="12"/>
      <c r="CDJ47" s="12"/>
      <c r="CDK47" s="12"/>
      <c r="CDL47" s="12"/>
      <c r="CDM47" s="12"/>
      <c r="CDN47" s="12"/>
      <c r="CDO47" s="12"/>
      <c r="CDP47" s="12"/>
      <c r="CDQ47" s="12"/>
      <c r="CDR47" s="12"/>
      <c r="CDS47" s="12"/>
      <c r="CDT47" s="12"/>
      <c r="CDU47" s="12"/>
      <c r="CDV47" s="12"/>
      <c r="CDW47" s="12"/>
      <c r="CDX47" s="12"/>
      <c r="CDY47" s="12"/>
      <c r="CDZ47" s="12"/>
      <c r="CEA47" s="12"/>
      <c r="CEB47" s="12"/>
      <c r="CEC47" s="12"/>
      <c r="CED47" s="12"/>
      <c r="CEE47" s="12"/>
      <c r="CEF47" s="12"/>
      <c r="CEG47" s="12"/>
      <c r="CEH47" s="12"/>
      <c r="CEI47" s="12"/>
      <c r="CEJ47" s="12"/>
      <c r="CEK47" s="12"/>
      <c r="CEL47" s="12"/>
      <c r="CEM47" s="12"/>
      <c r="CEN47" s="12"/>
      <c r="CEO47" s="12"/>
      <c r="CEP47" s="12"/>
      <c r="CEQ47" s="12"/>
      <c r="CER47" s="12"/>
      <c r="CES47" s="12"/>
      <c r="CET47" s="12"/>
      <c r="CEU47" s="12"/>
      <c r="CEV47" s="12"/>
      <c r="CEW47" s="12"/>
      <c r="CEX47" s="12"/>
      <c r="CEY47" s="12"/>
      <c r="CEZ47" s="12"/>
      <c r="CFA47" s="12"/>
      <c r="CFB47" s="12"/>
      <c r="CFC47" s="12"/>
      <c r="CFD47" s="12"/>
      <c r="CFE47" s="12"/>
      <c r="CFF47" s="12"/>
      <c r="CFG47" s="12"/>
      <c r="CFH47" s="12"/>
      <c r="CFI47" s="12"/>
      <c r="CFJ47" s="12"/>
      <c r="CFK47" s="12"/>
      <c r="CFL47" s="12"/>
      <c r="CFM47" s="12"/>
      <c r="CFN47" s="12"/>
      <c r="CFO47" s="12"/>
      <c r="CFP47" s="12"/>
      <c r="CFQ47" s="12"/>
      <c r="CFR47" s="12"/>
      <c r="CFS47" s="12"/>
      <c r="CFT47" s="12"/>
      <c r="CFU47" s="12"/>
      <c r="CFV47" s="12"/>
      <c r="CFW47" s="12"/>
      <c r="CFX47" s="12"/>
      <c r="CFY47" s="12"/>
      <c r="CFZ47" s="12"/>
      <c r="CGA47" s="12"/>
      <c r="CGB47" s="12"/>
      <c r="CGC47" s="12"/>
      <c r="CGD47" s="12"/>
      <c r="CGE47" s="12"/>
      <c r="CGF47" s="12"/>
      <c r="CGG47" s="12"/>
      <c r="CGH47" s="12"/>
      <c r="CGI47" s="12"/>
      <c r="CGJ47" s="12"/>
      <c r="CGK47" s="12"/>
      <c r="CGL47" s="12"/>
      <c r="CGM47" s="12"/>
      <c r="CGN47" s="12"/>
      <c r="CGO47" s="12"/>
      <c r="CGP47" s="12"/>
      <c r="CGQ47" s="12"/>
      <c r="CGR47" s="12"/>
      <c r="CGS47" s="12"/>
      <c r="CGT47" s="12"/>
      <c r="CGU47" s="12"/>
      <c r="CGV47" s="12"/>
      <c r="CGW47" s="12"/>
      <c r="CGX47" s="12"/>
      <c r="CGY47" s="12"/>
      <c r="CGZ47" s="12"/>
      <c r="CHA47" s="12"/>
      <c r="CHB47" s="12"/>
      <c r="CHC47" s="12"/>
      <c r="CHD47" s="12"/>
      <c r="CHE47" s="12"/>
      <c r="CHF47" s="12"/>
      <c r="CHG47" s="12"/>
      <c r="CHH47" s="12"/>
      <c r="CHI47" s="12"/>
      <c r="CHJ47" s="12"/>
      <c r="CHK47" s="12"/>
      <c r="CHL47" s="12"/>
      <c r="CHM47" s="12"/>
      <c r="CHN47" s="12"/>
      <c r="CHO47" s="12"/>
      <c r="CHP47" s="12"/>
      <c r="CHQ47" s="12"/>
      <c r="CHR47" s="12"/>
      <c r="CHS47" s="12"/>
      <c r="CHT47" s="12"/>
      <c r="CHU47" s="12"/>
      <c r="CHV47" s="12"/>
      <c r="CHW47" s="12"/>
      <c r="CHX47" s="12"/>
      <c r="CHY47" s="12"/>
      <c r="CHZ47" s="12"/>
      <c r="CIA47" s="12"/>
      <c r="CIB47" s="12"/>
      <c r="CIC47" s="12"/>
      <c r="CID47" s="12"/>
      <c r="CIE47" s="12"/>
      <c r="CIF47" s="12"/>
      <c r="CIG47" s="12"/>
      <c r="CIH47" s="12"/>
      <c r="CII47" s="12"/>
      <c r="CIJ47" s="12"/>
      <c r="CIK47" s="12"/>
      <c r="CIL47" s="12"/>
      <c r="CIM47" s="12"/>
      <c r="CIN47" s="12"/>
      <c r="CIO47" s="12"/>
      <c r="CIP47" s="12"/>
      <c r="CIQ47" s="12"/>
      <c r="CIR47" s="12"/>
      <c r="CIS47" s="12"/>
      <c r="CIT47" s="12"/>
      <c r="CIU47" s="12"/>
      <c r="CIV47" s="12"/>
      <c r="CIW47" s="12"/>
      <c r="CIX47" s="12"/>
      <c r="CIY47" s="12"/>
      <c r="CIZ47" s="12"/>
      <c r="CJA47" s="12"/>
      <c r="CJB47" s="12"/>
      <c r="CJC47" s="12"/>
      <c r="CJD47" s="12"/>
      <c r="CJE47" s="12"/>
      <c r="CJF47" s="12"/>
      <c r="CJG47" s="12"/>
      <c r="CJH47" s="12"/>
      <c r="CJI47" s="12"/>
      <c r="CJJ47" s="12"/>
      <c r="CJK47" s="12"/>
      <c r="CJL47" s="12"/>
      <c r="CJM47" s="12"/>
      <c r="CJN47" s="12"/>
      <c r="CJO47" s="12"/>
      <c r="CJP47" s="12"/>
      <c r="CJQ47" s="12"/>
      <c r="CJR47" s="12"/>
      <c r="CJS47" s="12"/>
      <c r="CJT47" s="12"/>
      <c r="CJU47" s="12"/>
      <c r="CJV47" s="12"/>
      <c r="CJW47" s="12"/>
      <c r="CJX47" s="12"/>
      <c r="CJY47" s="12"/>
      <c r="CJZ47" s="12"/>
      <c r="CKA47" s="12"/>
      <c r="CKB47" s="12"/>
      <c r="CKC47" s="12"/>
      <c r="CKD47" s="12"/>
      <c r="CKE47" s="12"/>
      <c r="CKF47" s="12"/>
      <c r="CKG47" s="12"/>
      <c r="CKH47" s="12"/>
      <c r="CKI47" s="12"/>
      <c r="CKJ47" s="12"/>
      <c r="CKK47" s="12"/>
      <c r="CKL47" s="12"/>
      <c r="CKM47" s="12"/>
      <c r="CKN47" s="12"/>
      <c r="CKO47" s="12"/>
      <c r="CKP47" s="12"/>
      <c r="CKQ47" s="12"/>
      <c r="CKR47" s="12"/>
      <c r="CKS47" s="12"/>
      <c r="CKT47" s="12"/>
      <c r="CKU47" s="12"/>
      <c r="CKV47" s="12"/>
      <c r="CKW47" s="12"/>
      <c r="CKX47" s="12"/>
      <c r="CKY47" s="12"/>
      <c r="CKZ47" s="12"/>
      <c r="CLA47" s="12"/>
      <c r="CLB47" s="12"/>
      <c r="CLC47" s="12"/>
      <c r="CLD47" s="12"/>
      <c r="CLE47" s="12"/>
      <c r="CLF47" s="12"/>
      <c r="CLG47" s="12"/>
      <c r="CLH47" s="12"/>
      <c r="CLI47" s="12"/>
      <c r="CLJ47" s="12"/>
      <c r="CLK47" s="12"/>
      <c r="CLL47" s="12"/>
      <c r="CLM47" s="12"/>
      <c r="CLN47" s="12"/>
      <c r="CLO47" s="12"/>
      <c r="CLP47" s="12"/>
      <c r="CLQ47" s="12"/>
      <c r="CLR47" s="12"/>
      <c r="CLS47" s="12"/>
      <c r="CLT47" s="12"/>
      <c r="CLU47" s="12"/>
      <c r="CLV47" s="12"/>
      <c r="CLW47" s="12"/>
      <c r="CLX47" s="12"/>
      <c r="CLY47" s="12"/>
      <c r="CLZ47" s="12"/>
      <c r="CMA47" s="12"/>
      <c r="CMB47" s="12"/>
      <c r="CMC47" s="12"/>
      <c r="CMD47" s="12"/>
      <c r="CME47" s="12"/>
      <c r="CMF47" s="12"/>
      <c r="CMG47" s="12"/>
      <c r="CMH47" s="12"/>
      <c r="CMI47" s="12"/>
      <c r="CMJ47" s="12"/>
      <c r="CMK47" s="12"/>
      <c r="CML47" s="12"/>
      <c r="CMM47" s="12"/>
      <c r="CMN47" s="12"/>
      <c r="CMO47" s="12"/>
      <c r="CMP47" s="12"/>
      <c r="CMQ47" s="12"/>
      <c r="CMR47" s="12"/>
      <c r="CMS47" s="12"/>
      <c r="CMT47" s="12"/>
      <c r="CMU47" s="12"/>
      <c r="CMV47" s="12"/>
      <c r="CMW47" s="12"/>
      <c r="CMX47" s="12"/>
      <c r="CMY47" s="12"/>
      <c r="CMZ47" s="12"/>
      <c r="CNA47" s="12"/>
      <c r="CNB47" s="12"/>
      <c r="CNC47" s="12"/>
      <c r="CND47" s="12"/>
      <c r="CNE47" s="12"/>
      <c r="CNF47" s="12"/>
      <c r="CNG47" s="12"/>
      <c r="CNH47" s="12"/>
      <c r="CNI47" s="12"/>
      <c r="CNJ47" s="12"/>
      <c r="CNK47" s="12"/>
      <c r="CNL47" s="12"/>
      <c r="CNM47" s="12"/>
      <c r="CNN47" s="12"/>
      <c r="CNO47" s="12"/>
      <c r="CNP47" s="12"/>
      <c r="CNQ47" s="12"/>
      <c r="CNR47" s="12"/>
      <c r="CNS47" s="12"/>
      <c r="CNT47" s="12"/>
      <c r="CNU47" s="12"/>
      <c r="CNV47" s="12"/>
      <c r="CNW47" s="12"/>
      <c r="CNX47" s="12"/>
      <c r="CNY47" s="12"/>
      <c r="CNZ47" s="12"/>
      <c r="COA47" s="12"/>
      <c r="COB47" s="12"/>
      <c r="COC47" s="12"/>
      <c r="COD47" s="12"/>
      <c r="COE47" s="12"/>
      <c r="COF47" s="12"/>
      <c r="COG47" s="12"/>
      <c r="COH47" s="12"/>
      <c r="COI47" s="12"/>
      <c r="COJ47" s="12"/>
      <c r="COK47" s="12"/>
      <c r="COL47" s="12"/>
      <c r="COM47" s="12"/>
      <c r="CON47" s="12"/>
      <c r="COO47" s="12"/>
      <c r="COP47" s="12"/>
      <c r="COQ47" s="12"/>
      <c r="COR47" s="12"/>
      <c r="COS47" s="12"/>
      <c r="COT47" s="12"/>
      <c r="COU47" s="12"/>
      <c r="COV47" s="12"/>
      <c r="COW47" s="12"/>
      <c r="COX47" s="12"/>
      <c r="COY47" s="12"/>
      <c r="COZ47" s="12"/>
      <c r="CPA47" s="12"/>
      <c r="CPB47" s="12"/>
      <c r="CPC47" s="12"/>
      <c r="CPD47" s="12"/>
      <c r="CPE47" s="12"/>
      <c r="CPF47" s="12"/>
      <c r="CPG47" s="12"/>
      <c r="CPH47" s="12"/>
      <c r="CPI47" s="12"/>
      <c r="CPJ47" s="12"/>
      <c r="CPK47" s="12"/>
      <c r="CPL47" s="12"/>
      <c r="CPM47" s="12"/>
      <c r="CPN47" s="12"/>
      <c r="CPO47" s="12"/>
      <c r="CPP47" s="12"/>
      <c r="CPQ47" s="12"/>
      <c r="CPR47" s="12"/>
      <c r="CPS47" s="12"/>
      <c r="CPT47" s="12"/>
      <c r="CPU47" s="12"/>
      <c r="CPV47" s="12"/>
      <c r="CPW47" s="12"/>
      <c r="CPX47" s="12"/>
      <c r="CPY47" s="12"/>
      <c r="CPZ47" s="12"/>
      <c r="CQA47" s="12"/>
      <c r="CQB47" s="12"/>
      <c r="CQC47" s="12"/>
      <c r="CQD47" s="12"/>
      <c r="CQE47" s="12"/>
      <c r="CQF47" s="12"/>
      <c r="CQG47" s="12"/>
      <c r="CQH47" s="12"/>
      <c r="CQI47" s="12"/>
      <c r="CQJ47" s="12"/>
      <c r="CQK47" s="12"/>
      <c r="CQL47" s="12"/>
      <c r="CQM47" s="12"/>
      <c r="CQN47" s="12"/>
      <c r="CQO47" s="12"/>
      <c r="CQP47" s="12"/>
      <c r="CQQ47" s="12"/>
      <c r="CQR47" s="12"/>
      <c r="CQS47" s="12"/>
      <c r="CQT47" s="12"/>
      <c r="CQU47" s="12"/>
      <c r="CQV47" s="12"/>
      <c r="CQW47" s="12"/>
      <c r="CQX47" s="12"/>
      <c r="CQY47" s="12"/>
      <c r="CQZ47" s="12"/>
      <c r="CRA47" s="12"/>
      <c r="CRB47" s="12"/>
      <c r="CRC47" s="12"/>
      <c r="CRD47" s="12"/>
      <c r="CRE47" s="12"/>
      <c r="CRF47" s="12"/>
      <c r="CRG47" s="12"/>
      <c r="CRH47" s="12"/>
      <c r="CRI47" s="12"/>
      <c r="CRJ47" s="12"/>
      <c r="CRK47" s="12"/>
      <c r="CRL47" s="12"/>
      <c r="CRM47" s="12"/>
      <c r="CRN47" s="12"/>
      <c r="CRO47" s="12"/>
      <c r="CRP47" s="12"/>
      <c r="CRQ47" s="12"/>
      <c r="CRR47" s="12"/>
      <c r="CRS47" s="12"/>
      <c r="CRT47" s="12"/>
      <c r="CRU47" s="12"/>
      <c r="CRV47" s="12"/>
      <c r="CRW47" s="12"/>
      <c r="CRX47" s="12"/>
      <c r="CRY47" s="12"/>
      <c r="CRZ47" s="12"/>
      <c r="CSA47" s="12"/>
      <c r="CSB47" s="12"/>
      <c r="CSC47" s="12"/>
      <c r="CSD47" s="12"/>
      <c r="CSE47" s="12"/>
      <c r="CSF47" s="12"/>
      <c r="CSG47" s="12"/>
      <c r="CSH47" s="12"/>
      <c r="CSI47" s="12"/>
      <c r="CSJ47" s="12"/>
      <c r="CSK47" s="12"/>
      <c r="CSL47" s="12"/>
      <c r="CSM47" s="12"/>
      <c r="CSN47" s="12"/>
      <c r="CSO47" s="12"/>
      <c r="CSP47" s="12"/>
      <c r="CSQ47" s="12"/>
      <c r="CSR47" s="12"/>
      <c r="CSS47" s="12"/>
      <c r="CST47" s="12"/>
      <c r="CSU47" s="12"/>
      <c r="CSV47" s="12"/>
      <c r="CSW47" s="12"/>
      <c r="CSX47" s="12"/>
      <c r="CSY47" s="12"/>
      <c r="CSZ47" s="12"/>
      <c r="CTA47" s="12"/>
      <c r="CTB47" s="12"/>
      <c r="CTC47" s="12"/>
      <c r="CTD47" s="12"/>
      <c r="CTE47" s="12"/>
      <c r="CTF47" s="12"/>
      <c r="CTG47" s="12"/>
      <c r="CTH47" s="12"/>
      <c r="CTI47" s="12"/>
      <c r="CTJ47" s="12"/>
      <c r="CTK47" s="12"/>
      <c r="CTL47" s="12"/>
      <c r="CTM47" s="12"/>
      <c r="CTN47" s="12"/>
      <c r="CTO47" s="12"/>
      <c r="CTP47" s="12"/>
      <c r="CTQ47" s="12"/>
      <c r="CTR47" s="12"/>
      <c r="CTS47" s="12"/>
      <c r="CTT47" s="12"/>
      <c r="CTU47" s="12"/>
      <c r="CTV47" s="12"/>
      <c r="CTW47" s="12"/>
      <c r="CTX47" s="12"/>
      <c r="CTY47" s="12"/>
      <c r="CTZ47" s="12"/>
      <c r="CUA47" s="12"/>
      <c r="CUB47" s="12"/>
      <c r="CUC47" s="12"/>
      <c r="CUD47" s="12"/>
      <c r="CUE47" s="12"/>
      <c r="CUF47" s="12"/>
      <c r="CUG47" s="12"/>
      <c r="CUH47" s="12"/>
      <c r="CUI47" s="12"/>
      <c r="CUJ47" s="12"/>
      <c r="CUK47" s="12"/>
      <c r="CUL47" s="12"/>
      <c r="CUM47" s="12"/>
      <c r="CUN47" s="12"/>
      <c r="CUO47" s="12"/>
      <c r="CUP47" s="12"/>
      <c r="CUQ47" s="12"/>
      <c r="CUR47" s="12"/>
      <c r="CUS47" s="12"/>
      <c r="CUT47" s="12"/>
      <c r="CUU47" s="12"/>
      <c r="CUV47" s="12"/>
      <c r="CUW47" s="12"/>
      <c r="CUX47" s="12"/>
      <c r="CUY47" s="12"/>
      <c r="CUZ47" s="12"/>
      <c r="CVA47" s="12"/>
      <c r="CVB47" s="12"/>
      <c r="CVC47" s="12"/>
      <c r="CVD47" s="12"/>
      <c r="CVE47" s="12"/>
      <c r="CVF47" s="12"/>
      <c r="CVG47" s="12"/>
      <c r="CVH47" s="12"/>
      <c r="CVI47" s="12"/>
      <c r="CVJ47" s="12"/>
      <c r="CVK47" s="12"/>
      <c r="CVL47" s="12"/>
      <c r="CVM47" s="12"/>
      <c r="CVN47" s="12"/>
      <c r="CVO47" s="12"/>
      <c r="CVP47" s="12"/>
      <c r="CVQ47" s="12"/>
      <c r="CVR47" s="12"/>
      <c r="CVS47" s="12"/>
      <c r="CVT47" s="12"/>
      <c r="CVU47" s="12"/>
      <c r="CVV47" s="12"/>
      <c r="CVW47" s="12"/>
      <c r="CVX47" s="12"/>
      <c r="CVY47" s="12"/>
      <c r="CVZ47" s="12"/>
      <c r="CWA47" s="12"/>
      <c r="CWB47" s="12"/>
      <c r="CWC47" s="12"/>
      <c r="CWD47" s="12"/>
      <c r="CWE47" s="12"/>
      <c r="CWF47" s="12"/>
      <c r="CWG47" s="12"/>
      <c r="CWH47" s="12"/>
      <c r="CWI47" s="12"/>
      <c r="CWJ47" s="12"/>
      <c r="CWK47" s="12"/>
      <c r="CWL47" s="12"/>
      <c r="CWM47" s="12"/>
      <c r="CWN47" s="12"/>
      <c r="CWO47" s="12"/>
      <c r="CWP47" s="12"/>
      <c r="CWQ47" s="12"/>
      <c r="CWR47" s="12"/>
      <c r="CWS47" s="12"/>
      <c r="CWT47" s="12"/>
      <c r="CWU47" s="12"/>
      <c r="CWV47" s="12"/>
      <c r="CWW47" s="12"/>
      <c r="CWX47" s="12"/>
      <c r="CWY47" s="12"/>
      <c r="CWZ47" s="12"/>
      <c r="CXA47" s="12"/>
      <c r="CXB47" s="12"/>
      <c r="CXC47" s="12"/>
      <c r="CXD47" s="12"/>
      <c r="CXE47" s="12"/>
      <c r="CXF47" s="12"/>
      <c r="CXG47" s="12"/>
      <c r="CXH47" s="12"/>
      <c r="CXI47" s="12"/>
      <c r="CXJ47" s="12"/>
      <c r="CXK47" s="12"/>
      <c r="CXL47" s="12"/>
      <c r="CXM47" s="12"/>
      <c r="CXN47" s="12"/>
      <c r="CXO47" s="12"/>
      <c r="CXP47" s="12"/>
      <c r="CXQ47" s="12"/>
      <c r="CXR47" s="12"/>
      <c r="CXS47" s="12"/>
      <c r="CXT47" s="12"/>
      <c r="CXU47" s="12"/>
      <c r="CXV47" s="12"/>
      <c r="CXW47" s="12"/>
      <c r="CXX47" s="12"/>
      <c r="CXY47" s="12"/>
      <c r="CXZ47" s="12"/>
      <c r="CYA47" s="12"/>
      <c r="CYB47" s="12"/>
      <c r="CYC47" s="12"/>
      <c r="CYD47" s="12"/>
      <c r="CYE47" s="12"/>
      <c r="CYF47" s="12"/>
      <c r="CYG47" s="12"/>
      <c r="CYH47" s="12"/>
      <c r="CYI47" s="12"/>
      <c r="CYJ47" s="12"/>
      <c r="CYK47" s="12"/>
      <c r="CYL47" s="12"/>
      <c r="CYM47" s="12"/>
      <c r="CYN47" s="12"/>
      <c r="CYO47" s="12"/>
      <c r="CYP47" s="12"/>
      <c r="CYQ47" s="12"/>
      <c r="CYR47" s="12"/>
      <c r="CYS47" s="12"/>
      <c r="CYT47" s="12"/>
      <c r="CYU47" s="12"/>
      <c r="CYV47" s="12"/>
      <c r="CYW47" s="12"/>
      <c r="CYX47" s="12"/>
      <c r="CYY47" s="12"/>
      <c r="CYZ47" s="12"/>
      <c r="CZA47" s="12"/>
      <c r="CZB47" s="12"/>
      <c r="CZC47" s="12"/>
      <c r="CZD47" s="12"/>
      <c r="CZE47" s="12"/>
      <c r="CZF47" s="12"/>
      <c r="CZG47" s="12"/>
      <c r="CZH47" s="12"/>
      <c r="CZI47" s="12"/>
      <c r="CZJ47" s="12"/>
      <c r="CZK47" s="12"/>
      <c r="CZL47" s="12"/>
      <c r="CZM47" s="12"/>
      <c r="CZN47" s="12"/>
      <c r="CZO47" s="12"/>
      <c r="CZP47" s="12"/>
      <c r="CZQ47" s="12"/>
      <c r="CZR47" s="12"/>
      <c r="CZS47" s="12"/>
      <c r="CZT47" s="12"/>
      <c r="CZU47" s="12"/>
      <c r="CZV47" s="12"/>
      <c r="CZW47" s="12"/>
      <c r="CZX47" s="12"/>
      <c r="CZY47" s="12"/>
      <c r="CZZ47" s="12"/>
      <c r="DAA47" s="12"/>
      <c r="DAB47" s="12"/>
      <c r="DAC47" s="12"/>
      <c r="DAD47" s="12"/>
      <c r="DAE47" s="12"/>
      <c r="DAF47" s="12"/>
      <c r="DAG47" s="12"/>
      <c r="DAH47" s="12"/>
      <c r="DAI47" s="12"/>
      <c r="DAJ47" s="12"/>
      <c r="DAK47" s="12"/>
      <c r="DAL47" s="12"/>
      <c r="DAM47" s="12"/>
      <c r="DAN47" s="12"/>
      <c r="DAO47" s="12"/>
      <c r="DAP47" s="12"/>
      <c r="DAQ47" s="12"/>
      <c r="DAR47" s="12"/>
      <c r="DAS47" s="12"/>
      <c r="DAT47" s="12"/>
      <c r="DAU47" s="12"/>
      <c r="DAV47" s="12"/>
      <c r="DAW47" s="12"/>
      <c r="DAX47" s="12"/>
      <c r="DAY47" s="12"/>
      <c r="DAZ47" s="12"/>
      <c r="DBA47" s="12"/>
      <c r="DBB47" s="12"/>
      <c r="DBC47" s="12"/>
      <c r="DBD47" s="12"/>
      <c r="DBE47" s="12"/>
      <c r="DBF47" s="12"/>
      <c r="DBG47" s="12"/>
      <c r="DBH47" s="12"/>
      <c r="DBI47" s="12"/>
      <c r="DBJ47" s="12"/>
      <c r="DBK47" s="12"/>
      <c r="DBL47" s="12"/>
      <c r="DBM47" s="12"/>
      <c r="DBN47" s="12"/>
      <c r="DBO47" s="12"/>
      <c r="DBP47" s="12"/>
      <c r="DBQ47" s="12"/>
      <c r="DBR47" s="12"/>
      <c r="DBS47" s="12"/>
      <c r="DBT47" s="12"/>
      <c r="DBU47" s="12"/>
      <c r="DBV47" s="12"/>
      <c r="DBW47" s="12"/>
      <c r="DBX47" s="12"/>
      <c r="DBY47" s="12"/>
      <c r="DBZ47" s="12"/>
      <c r="DCA47" s="12"/>
      <c r="DCB47" s="12"/>
      <c r="DCC47" s="12"/>
      <c r="DCD47" s="12"/>
      <c r="DCE47" s="12"/>
      <c r="DCF47" s="12"/>
      <c r="DCG47" s="12"/>
      <c r="DCH47" s="12"/>
      <c r="DCI47" s="12"/>
      <c r="DCJ47" s="12"/>
      <c r="DCK47" s="12"/>
      <c r="DCL47" s="12"/>
      <c r="DCM47" s="12"/>
      <c r="DCN47" s="12"/>
      <c r="DCO47" s="12"/>
      <c r="DCP47" s="12"/>
      <c r="DCQ47" s="12"/>
      <c r="DCR47" s="12"/>
      <c r="DCS47" s="12"/>
      <c r="DCT47" s="12"/>
      <c r="DCU47" s="12"/>
      <c r="DCV47" s="12"/>
      <c r="DCW47" s="12"/>
      <c r="DCX47" s="12"/>
      <c r="DCY47" s="12"/>
      <c r="DCZ47" s="12"/>
      <c r="DDA47" s="12"/>
      <c r="DDB47" s="12"/>
      <c r="DDC47" s="12"/>
      <c r="DDD47" s="12"/>
      <c r="DDE47" s="12"/>
      <c r="DDF47" s="12"/>
      <c r="DDG47" s="12"/>
      <c r="DDH47" s="12"/>
      <c r="DDI47" s="12"/>
      <c r="DDJ47" s="12"/>
      <c r="DDK47" s="12"/>
      <c r="DDL47" s="12"/>
      <c r="DDM47" s="12"/>
      <c r="DDN47" s="12"/>
      <c r="DDO47" s="12"/>
      <c r="DDP47" s="12"/>
      <c r="DDQ47" s="12"/>
      <c r="DDR47" s="12"/>
      <c r="DDS47" s="12"/>
      <c r="DDT47" s="12"/>
      <c r="DDU47" s="12"/>
      <c r="DDV47" s="12"/>
      <c r="DDW47" s="12"/>
      <c r="DDX47" s="12"/>
      <c r="DDY47" s="12"/>
      <c r="DDZ47" s="12"/>
      <c r="DEA47" s="12"/>
      <c r="DEB47" s="12"/>
      <c r="DEC47" s="12"/>
      <c r="DED47" s="12"/>
      <c r="DEE47" s="12"/>
      <c r="DEF47" s="12"/>
      <c r="DEG47" s="12"/>
      <c r="DEH47" s="12"/>
      <c r="DEI47" s="12"/>
      <c r="DEJ47" s="12"/>
      <c r="DEK47" s="12"/>
      <c r="DEL47" s="12"/>
      <c r="DEM47" s="12"/>
      <c r="DEN47" s="12"/>
      <c r="DEO47" s="12"/>
      <c r="DEP47" s="12"/>
      <c r="DEQ47" s="12"/>
      <c r="DER47" s="12"/>
      <c r="DES47" s="12"/>
      <c r="DET47" s="12"/>
      <c r="DEU47" s="12"/>
      <c r="DEV47" s="12"/>
      <c r="DEW47" s="12"/>
      <c r="DEX47" s="12"/>
      <c r="DEY47" s="12"/>
      <c r="DEZ47" s="12"/>
      <c r="DFA47" s="12"/>
      <c r="DFB47" s="12"/>
      <c r="DFC47" s="12"/>
      <c r="DFD47" s="12"/>
      <c r="DFE47" s="12"/>
      <c r="DFF47" s="12"/>
      <c r="DFG47" s="12"/>
      <c r="DFH47" s="12"/>
      <c r="DFI47" s="12"/>
      <c r="DFJ47" s="12"/>
      <c r="DFK47" s="12"/>
      <c r="DFL47" s="12"/>
      <c r="DFM47" s="12"/>
      <c r="DFN47" s="12"/>
      <c r="DFO47" s="12"/>
      <c r="DFP47" s="12"/>
      <c r="DFQ47" s="12"/>
      <c r="DFR47" s="12"/>
      <c r="DFS47" s="12"/>
      <c r="DFT47" s="12"/>
      <c r="DFU47" s="12"/>
      <c r="DFV47" s="12"/>
      <c r="DFW47" s="12"/>
      <c r="DFX47" s="12"/>
      <c r="DFY47" s="12"/>
      <c r="DFZ47" s="12"/>
      <c r="DGA47" s="12"/>
      <c r="DGB47" s="12"/>
      <c r="DGC47" s="12"/>
      <c r="DGD47" s="12"/>
      <c r="DGE47" s="12"/>
      <c r="DGF47" s="12"/>
      <c r="DGG47" s="12"/>
      <c r="DGH47" s="12"/>
      <c r="DGI47" s="12"/>
      <c r="DGJ47" s="12"/>
      <c r="DGK47" s="12"/>
      <c r="DGL47" s="12"/>
      <c r="DGM47" s="12"/>
      <c r="DGN47" s="12"/>
      <c r="DGO47" s="12"/>
      <c r="DGP47" s="12"/>
      <c r="DGQ47" s="12"/>
      <c r="DGR47" s="12"/>
      <c r="DGS47" s="12"/>
      <c r="DGT47" s="12"/>
      <c r="DGU47" s="12"/>
      <c r="DGV47" s="12"/>
      <c r="DGW47" s="12"/>
      <c r="DGX47" s="12"/>
      <c r="DGY47" s="12"/>
      <c r="DGZ47" s="12"/>
      <c r="DHA47" s="12"/>
      <c r="DHB47" s="12"/>
      <c r="DHC47" s="12"/>
      <c r="DHD47" s="12"/>
      <c r="DHE47" s="12"/>
      <c r="DHF47" s="12"/>
      <c r="DHG47" s="12"/>
      <c r="DHH47" s="12"/>
      <c r="DHI47" s="12"/>
      <c r="DHJ47" s="12"/>
      <c r="DHK47" s="12"/>
      <c r="DHL47" s="12"/>
      <c r="DHM47" s="12"/>
      <c r="DHN47" s="12"/>
      <c r="DHO47" s="12"/>
      <c r="DHP47" s="12"/>
      <c r="DHQ47" s="12"/>
      <c r="DHR47" s="12"/>
      <c r="DHS47" s="12"/>
      <c r="DHT47" s="12"/>
      <c r="DHU47" s="12"/>
      <c r="DHV47" s="12"/>
      <c r="DHW47" s="12"/>
      <c r="DHX47" s="12"/>
      <c r="DHY47" s="12"/>
      <c r="DHZ47" s="12"/>
      <c r="DIA47" s="12"/>
      <c r="DIB47" s="12"/>
      <c r="DIC47" s="12"/>
      <c r="DID47" s="12"/>
      <c r="DIE47" s="12"/>
      <c r="DIF47" s="12"/>
      <c r="DIG47" s="12"/>
      <c r="DIH47" s="12"/>
      <c r="DII47" s="12"/>
      <c r="DIJ47" s="12"/>
      <c r="DIK47" s="12"/>
      <c r="DIL47" s="12"/>
      <c r="DIM47" s="12"/>
      <c r="DIN47" s="12"/>
      <c r="DIO47" s="12"/>
      <c r="DIP47" s="12"/>
      <c r="DIQ47" s="12"/>
      <c r="DIR47" s="12"/>
      <c r="DIS47" s="12"/>
      <c r="DIT47" s="12"/>
      <c r="DIU47" s="12"/>
      <c r="DIV47" s="12"/>
      <c r="DIW47" s="12"/>
      <c r="DIX47" s="12"/>
      <c r="DIY47" s="12"/>
      <c r="DIZ47" s="12"/>
      <c r="DJA47" s="12"/>
      <c r="DJB47" s="12"/>
      <c r="DJC47" s="12"/>
      <c r="DJD47" s="12"/>
      <c r="DJE47" s="12"/>
      <c r="DJF47" s="12"/>
      <c r="DJG47" s="12"/>
      <c r="DJH47" s="12"/>
      <c r="DJI47" s="12"/>
      <c r="DJJ47" s="12"/>
      <c r="DJK47" s="12"/>
      <c r="DJL47" s="12"/>
      <c r="DJM47" s="12"/>
      <c r="DJN47" s="12"/>
      <c r="DJO47" s="12"/>
      <c r="DJP47" s="12"/>
      <c r="DJQ47" s="12"/>
      <c r="DJR47" s="12"/>
      <c r="DJS47" s="12"/>
      <c r="DJT47" s="12"/>
      <c r="DJU47" s="12"/>
      <c r="DJV47" s="12"/>
      <c r="DJW47" s="12"/>
      <c r="DJX47" s="12"/>
      <c r="DJY47" s="12"/>
      <c r="DJZ47" s="12"/>
      <c r="DKA47" s="12"/>
      <c r="DKB47" s="12"/>
      <c r="DKC47" s="12"/>
      <c r="DKD47" s="12"/>
      <c r="DKE47" s="12"/>
      <c r="DKF47" s="12"/>
      <c r="DKG47" s="12"/>
      <c r="DKH47" s="12"/>
      <c r="DKI47" s="12"/>
      <c r="DKJ47" s="12"/>
      <c r="DKK47" s="12"/>
      <c r="DKL47" s="12"/>
      <c r="DKM47" s="12"/>
      <c r="DKN47" s="12"/>
      <c r="DKO47" s="12"/>
      <c r="DKP47" s="12"/>
      <c r="DKQ47" s="12"/>
      <c r="DKR47" s="12"/>
      <c r="DKS47" s="12"/>
      <c r="DKT47" s="12"/>
      <c r="DKU47" s="12"/>
      <c r="DKV47" s="12"/>
      <c r="DKW47" s="12"/>
      <c r="DKX47" s="12"/>
      <c r="DKY47" s="12"/>
      <c r="DKZ47" s="12"/>
      <c r="DLA47" s="12"/>
      <c r="DLB47" s="12"/>
      <c r="DLC47" s="12"/>
      <c r="DLD47" s="12"/>
      <c r="DLE47" s="12"/>
      <c r="DLF47" s="12"/>
      <c r="DLG47" s="12"/>
      <c r="DLH47" s="12"/>
      <c r="DLI47" s="12"/>
      <c r="DLJ47" s="12"/>
      <c r="DLK47" s="12"/>
      <c r="DLL47" s="12"/>
      <c r="DLM47" s="12"/>
      <c r="DLN47" s="12"/>
      <c r="DLO47" s="12"/>
      <c r="DLP47" s="12"/>
      <c r="DLQ47" s="12"/>
      <c r="DLR47" s="12"/>
      <c r="DLS47" s="12"/>
      <c r="DLT47" s="12"/>
      <c r="DLU47" s="12"/>
      <c r="DLV47" s="12"/>
      <c r="DLW47" s="12"/>
      <c r="DLX47" s="12"/>
      <c r="DLY47" s="12"/>
      <c r="DLZ47" s="12"/>
      <c r="DMA47" s="12"/>
      <c r="DMB47" s="12"/>
      <c r="DMC47" s="12"/>
      <c r="DMD47" s="12"/>
      <c r="DME47" s="12"/>
      <c r="DMF47" s="12"/>
      <c r="DMG47" s="12"/>
      <c r="DMH47" s="12"/>
      <c r="DMI47" s="12"/>
      <c r="DMJ47" s="12"/>
      <c r="DMK47" s="12"/>
      <c r="DML47" s="12"/>
      <c r="DMM47" s="12"/>
      <c r="DMN47" s="12"/>
      <c r="DMO47" s="12"/>
      <c r="DMP47" s="12"/>
      <c r="DMQ47" s="12"/>
      <c r="DMR47" s="12"/>
      <c r="DMS47" s="12"/>
      <c r="DMT47" s="12"/>
      <c r="DMU47" s="12"/>
      <c r="DMV47" s="12"/>
      <c r="DMW47" s="12"/>
      <c r="DMX47" s="12"/>
      <c r="DMY47" s="12"/>
      <c r="DMZ47" s="12"/>
      <c r="DNA47" s="12"/>
      <c r="DNB47" s="12"/>
      <c r="DNC47" s="12"/>
      <c r="DND47" s="12"/>
      <c r="DNE47" s="12"/>
      <c r="DNF47" s="12"/>
      <c r="DNG47" s="12"/>
      <c r="DNH47" s="12"/>
      <c r="DNI47" s="12"/>
      <c r="DNJ47" s="12"/>
      <c r="DNK47" s="12"/>
      <c r="DNL47" s="12"/>
      <c r="DNM47" s="12"/>
      <c r="DNN47" s="12"/>
      <c r="DNO47" s="12"/>
      <c r="DNP47" s="12"/>
      <c r="DNQ47" s="12"/>
      <c r="DNR47" s="12"/>
      <c r="DNS47" s="12"/>
      <c r="DNT47" s="12"/>
      <c r="DNU47" s="12"/>
      <c r="DNV47" s="12"/>
      <c r="DNW47" s="12"/>
      <c r="DNX47" s="12"/>
      <c r="DNY47" s="12"/>
      <c r="DNZ47" s="12"/>
      <c r="DOA47" s="12"/>
      <c r="DOB47" s="12"/>
      <c r="DOC47" s="12"/>
      <c r="DOD47" s="12"/>
      <c r="DOE47" s="12"/>
      <c r="DOF47" s="12"/>
      <c r="DOG47" s="12"/>
      <c r="DOH47" s="12"/>
      <c r="DOI47" s="12"/>
      <c r="DOJ47" s="12"/>
      <c r="DOK47" s="12"/>
      <c r="DOL47" s="12"/>
      <c r="DOM47" s="12"/>
      <c r="DON47" s="12"/>
      <c r="DOO47" s="12"/>
      <c r="DOP47" s="12"/>
      <c r="DOQ47" s="12"/>
      <c r="DOR47" s="12"/>
      <c r="DOS47" s="12"/>
      <c r="DOT47" s="12"/>
      <c r="DOU47" s="12"/>
      <c r="DOV47" s="12"/>
      <c r="DOW47" s="12"/>
      <c r="DOX47" s="12"/>
      <c r="DOY47" s="12"/>
      <c r="DOZ47" s="12"/>
      <c r="DPA47" s="12"/>
      <c r="DPB47" s="12"/>
      <c r="DPC47" s="12"/>
      <c r="DPD47" s="12"/>
      <c r="DPE47" s="12"/>
      <c r="DPF47" s="12"/>
      <c r="DPG47" s="12"/>
      <c r="DPH47" s="12"/>
      <c r="DPI47" s="12"/>
      <c r="DPJ47" s="12"/>
      <c r="DPK47" s="12"/>
      <c r="DPL47" s="12"/>
      <c r="DPM47" s="12"/>
      <c r="DPN47" s="12"/>
      <c r="DPO47" s="12"/>
      <c r="DPP47" s="12"/>
      <c r="DPQ47" s="12"/>
      <c r="DPR47" s="12"/>
      <c r="DPS47" s="12"/>
      <c r="DPT47" s="12"/>
      <c r="DPU47" s="12"/>
      <c r="DPV47" s="12"/>
      <c r="DPW47" s="12"/>
      <c r="DPX47" s="12"/>
      <c r="DPY47" s="12"/>
      <c r="DPZ47" s="12"/>
      <c r="DQA47" s="12"/>
      <c r="DQB47" s="12"/>
      <c r="DQC47" s="12"/>
      <c r="DQD47" s="12"/>
      <c r="DQE47" s="12"/>
      <c r="DQF47" s="12"/>
      <c r="DQG47" s="12"/>
      <c r="DQH47" s="12"/>
      <c r="DQI47" s="12"/>
      <c r="DQJ47" s="12"/>
      <c r="DQK47" s="12"/>
      <c r="DQL47" s="12"/>
      <c r="DQM47" s="12"/>
      <c r="DQN47" s="12"/>
      <c r="DQO47" s="12"/>
      <c r="DQP47" s="12"/>
      <c r="DQQ47" s="12"/>
      <c r="DQR47" s="12"/>
      <c r="DQS47" s="12"/>
      <c r="DQT47" s="12"/>
      <c r="DQU47" s="12"/>
      <c r="DQV47" s="12"/>
      <c r="DQW47" s="12"/>
      <c r="DQX47" s="12"/>
      <c r="DQY47" s="12"/>
      <c r="DQZ47" s="12"/>
      <c r="DRA47" s="12"/>
      <c r="DRB47" s="12"/>
      <c r="DRC47" s="12"/>
      <c r="DRD47" s="12"/>
      <c r="DRE47" s="12"/>
      <c r="DRF47" s="12"/>
      <c r="DRG47" s="12"/>
      <c r="DRH47" s="12"/>
      <c r="DRI47" s="12"/>
      <c r="DRJ47" s="12"/>
      <c r="DRK47" s="12"/>
      <c r="DRL47" s="12"/>
      <c r="DRM47" s="12"/>
      <c r="DRN47" s="12"/>
      <c r="DRO47" s="12"/>
      <c r="DRP47" s="12"/>
      <c r="DRQ47" s="12"/>
      <c r="DRR47" s="12"/>
      <c r="DRS47" s="12"/>
      <c r="DRT47" s="12"/>
      <c r="DRU47" s="12"/>
      <c r="DRV47" s="12"/>
      <c r="DRW47" s="12"/>
      <c r="DRX47" s="12"/>
      <c r="DRY47" s="12"/>
      <c r="DRZ47" s="12"/>
      <c r="DSA47" s="12"/>
      <c r="DSB47" s="12"/>
      <c r="DSC47" s="12"/>
      <c r="DSD47" s="12"/>
      <c r="DSE47" s="12"/>
      <c r="DSF47" s="12"/>
      <c r="DSG47" s="12"/>
      <c r="DSH47" s="12"/>
      <c r="DSI47" s="12"/>
      <c r="DSJ47" s="12"/>
      <c r="DSK47" s="12"/>
      <c r="DSL47" s="12"/>
      <c r="DSM47" s="12"/>
      <c r="DSN47" s="12"/>
      <c r="DSO47" s="12"/>
      <c r="DSP47" s="12"/>
      <c r="DSQ47" s="12"/>
      <c r="DSR47" s="12"/>
      <c r="DSS47" s="12"/>
      <c r="DST47" s="12"/>
      <c r="DSU47" s="12"/>
      <c r="DSV47" s="12"/>
      <c r="DSW47" s="12"/>
      <c r="DSX47" s="12"/>
      <c r="DSY47" s="12"/>
      <c r="DSZ47" s="12"/>
      <c r="DTA47" s="12"/>
      <c r="DTB47" s="12"/>
      <c r="DTC47" s="12"/>
      <c r="DTD47" s="12"/>
      <c r="DTE47" s="12"/>
      <c r="DTF47" s="12"/>
      <c r="DTG47" s="12"/>
      <c r="DTH47" s="12"/>
      <c r="DTI47" s="12"/>
      <c r="DTJ47" s="12"/>
      <c r="DTK47" s="12"/>
      <c r="DTL47" s="12"/>
      <c r="DTM47" s="12"/>
      <c r="DTN47" s="12"/>
      <c r="DTO47" s="12"/>
      <c r="DTP47" s="12"/>
      <c r="DTQ47" s="12"/>
      <c r="DTR47" s="12"/>
      <c r="DTS47" s="12"/>
      <c r="DTT47" s="12"/>
      <c r="DTU47" s="12"/>
      <c r="DTV47" s="12"/>
      <c r="DTW47" s="12"/>
      <c r="DTX47" s="12"/>
      <c r="DTY47" s="12"/>
      <c r="DTZ47" s="12"/>
      <c r="DUA47" s="12"/>
      <c r="DUB47" s="12"/>
      <c r="DUC47" s="12"/>
      <c r="DUD47" s="12"/>
      <c r="DUE47" s="12"/>
      <c r="DUF47" s="12"/>
      <c r="DUG47" s="12"/>
      <c r="DUH47" s="12"/>
      <c r="DUI47" s="12"/>
      <c r="DUJ47" s="12"/>
      <c r="DUK47" s="12"/>
      <c r="DUL47" s="12"/>
      <c r="DUM47" s="12"/>
      <c r="DUN47" s="12"/>
      <c r="DUO47" s="12"/>
      <c r="DUP47" s="12"/>
      <c r="DUQ47" s="12"/>
      <c r="DUR47" s="12"/>
      <c r="DUS47" s="12"/>
      <c r="DUT47" s="12"/>
      <c r="DUU47" s="12"/>
      <c r="DUV47" s="12"/>
      <c r="DUW47" s="12"/>
      <c r="DUX47" s="12"/>
      <c r="DUY47" s="12"/>
      <c r="DUZ47" s="12"/>
      <c r="DVA47" s="12"/>
      <c r="DVB47" s="12"/>
      <c r="DVC47" s="12"/>
      <c r="DVD47" s="12"/>
      <c r="DVE47" s="12"/>
      <c r="DVF47" s="12"/>
      <c r="DVG47" s="12"/>
      <c r="DVH47" s="12"/>
      <c r="DVI47" s="12"/>
      <c r="DVJ47" s="12"/>
      <c r="DVK47" s="12"/>
      <c r="DVL47" s="12"/>
      <c r="DVM47" s="12"/>
      <c r="DVN47" s="12"/>
      <c r="DVO47" s="12"/>
      <c r="DVP47" s="12"/>
      <c r="DVQ47" s="12"/>
      <c r="DVR47" s="12"/>
      <c r="DVS47" s="12"/>
      <c r="DVT47" s="12"/>
      <c r="DVU47" s="12"/>
      <c r="DVV47" s="12"/>
      <c r="DVW47" s="12"/>
      <c r="DVX47" s="12"/>
      <c r="DVY47" s="12"/>
      <c r="DVZ47" s="12"/>
      <c r="DWA47" s="12"/>
      <c r="DWB47" s="12"/>
      <c r="DWC47" s="12"/>
      <c r="DWD47" s="12"/>
      <c r="DWE47" s="12"/>
      <c r="DWF47" s="12"/>
      <c r="DWG47" s="12"/>
      <c r="DWH47" s="12"/>
      <c r="DWI47" s="12"/>
      <c r="DWJ47" s="12"/>
      <c r="DWK47" s="12"/>
      <c r="DWL47" s="12"/>
      <c r="DWM47" s="12"/>
      <c r="DWN47" s="12"/>
      <c r="DWO47" s="12"/>
      <c r="DWP47" s="12"/>
      <c r="DWQ47" s="12"/>
      <c r="DWR47" s="12"/>
      <c r="DWS47" s="12"/>
      <c r="DWT47" s="12"/>
      <c r="DWU47" s="12"/>
      <c r="DWV47" s="12"/>
      <c r="DWW47" s="12"/>
      <c r="DWX47" s="12"/>
      <c r="DWY47" s="12"/>
      <c r="DWZ47" s="12"/>
      <c r="DXA47" s="12"/>
      <c r="DXB47" s="12"/>
      <c r="DXC47" s="12"/>
      <c r="DXD47" s="12"/>
      <c r="DXE47" s="12"/>
      <c r="DXF47" s="12"/>
      <c r="DXG47" s="12"/>
      <c r="DXH47" s="12"/>
      <c r="DXI47" s="12"/>
      <c r="DXJ47" s="12"/>
      <c r="DXK47" s="12"/>
      <c r="DXL47" s="12"/>
      <c r="DXM47" s="12"/>
      <c r="DXN47" s="12"/>
      <c r="DXO47" s="12"/>
      <c r="DXP47" s="12"/>
      <c r="DXQ47" s="12"/>
      <c r="DXR47" s="12"/>
      <c r="DXS47" s="12"/>
      <c r="DXT47" s="12"/>
      <c r="DXU47" s="12"/>
      <c r="DXV47" s="12"/>
      <c r="DXW47" s="12"/>
      <c r="DXX47" s="12"/>
      <c r="DXY47" s="12"/>
      <c r="DXZ47" s="12"/>
      <c r="DYA47" s="12"/>
      <c r="DYB47" s="12"/>
      <c r="DYC47" s="12"/>
      <c r="DYD47" s="12"/>
      <c r="DYE47" s="12"/>
      <c r="DYF47" s="12"/>
      <c r="DYG47" s="12"/>
      <c r="DYH47" s="12"/>
      <c r="DYI47" s="12"/>
      <c r="DYJ47" s="12"/>
      <c r="DYK47" s="12"/>
      <c r="DYL47" s="12"/>
      <c r="DYM47" s="12"/>
      <c r="DYN47" s="12"/>
      <c r="DYO47" s="12"/>
      <c r="DYP47" s="12"/>
      <c r="DYQ47" s="12"/>
      <c r="DYR47" s="12"/>
      <c r="DYS47" s="12"/>
      <c r="DYT47" s="12"/>
      <c r="DYU47" s="12"/>
      <c r="DYV47" s="12"/>
      <c r="DYW47" s="12"/>
      <c r="DYX47" s="12"/>
      <c r="DYY47" s="12"/>
      <c r="DYZ47" s="12"/>
      <c r="DZA47" s="12"/>
      <c r="DZB47" s="12"/>
      <c r="DZC47" s="12"/>
      <c r="DZD47" s="12"/>
      <c r="DZE47" s="12"/>
      <c r="DZF47" s="12"/>
      <c r="DZG47" s="12"/>
      <c r="DZH47" s="12"/>
      <c r="DZI47" s="12"/>
      <c r="DZJ47" s="12"/>
      <c r="DZK47" s="12"/>
      <c r="DZL47" s="12"/>
      <c r="DZM47" s="12"/>
      <c r="DZN47" s="12"/>
      <c r="DZO47" s="12"/>
      <c r="DZP47" s="12"/>
      <c r="DZQ47" s="12"/>
      <c r="DZR47" s="12"/>
      <c r="DZS47" s="12"/>
      <c r="DZT47" s="12"/>
      <c r="DZU47" s="12"/>
      <c r="DZV47" s="12"/>
      <c r="DZW47" s="12"/>
      <c r="DZX47" s="12"/>
      <c r="DZY47" s="12"/>
      <c r="DZZ47" s="12"/>
      <c r="EAA47" s="12"/>
      <c r="EAB47" s="12"/>
      <c r="EAC47" s="12"/>
      <c r="EAD47" s="12"/>
      <c r="EAE47" s="12"/>
      <c r="EAF47" s="12"/>
      <c r="EAG47" s="12"/>
      <c r="EAH47" s="12"/>
      <c r="EAI47" s="12"/>
      <c r="EAJ47" s="12"/>
      <c r="EAK47" s="12"/>
      <c r="EAL47" s="12"/>
      <c r="EAM47" s="12"/>
      <c r="EAN47" s="12"/>
      <c r="EAO47" s="12"/>
      <c r="EAP47" s="12"/>
      <c r="EAQ47" s="12"/>
      <c r="EAR47" s="12"/>
      <c r="EAS47" s="12"/>
      <c r="EAT47" s="12"/>
      <c r="EAU47" s="12"/>
      <c r="EAV47" s="12"/>
      <c r="EAW47" s="12"/>
      <c r="EAX47" s="12"/>
      <c r="EAY47" s="12"/>
      <c r="EAZ47" s="12"/>
      <c r="EBA47" s="12"/>
      <c r="EBB47" s="12"/>
      <c r="EBC47" s="12"/>
      <c r="EBD47" s="12"/>
      <c r="EBE47" s="12"/>
      <c r="EBF47" s="12"/>
      <c r="EBG47" s="12"/>
      <c r="EBH47" s="12"/>
      <c r="EBI47" s="12"/>
      <c r="EBJ47" s="12"/>
      <c r="EBK47" s="12"/>
      <c r="EBL47" s="12"/>
      <c r="EBM47" s="12"/>
      <c r="EBN47" s="12"/>
      <c r="EBO47" s="12"/>
      <c r="EBP47" s="12"/>
      <c r="EBQ47" s="12"/>
      <c r="EBR47" s="12"/>
      <c r="EBS47" s="12"/>
      <c r="EBT47" s="12"/>
      <c r="EBU47" s="12"/>
      <c r="EBV47" s="12"/>
      <c r="EBW47" s="12"/>
      <c r="EBX47" s="12"/>
      <c r="EBY47" s="12"/>
      <c r="EBZ47" s="12"/>
      <c r="ECA47" s="12"/>
      <c r="ECB47" s="12"/>
      <c r="ECC47" s="12"/>
      <c r="ECD47" s="12"/>
      <c r="ECE47" s="12"/>
      <c r="ECF47" s="12"/>
      <c r="ECG47" s="12"/>
      <c r="ECH47" s="12"/>
      <c r="ECI47" s="12"/>
      <c r="ECJ47" s="12"/>
      <c r="ECK47" s="12"/>
      <c r="ECL47" s="12"/>
      <c r="ECM47" s="12"/>
      <c r="ECN47" s="12"/>
      <c r="ECO47" s="12"/>
      <c r="ECP47" s="12"/>
      <c r="ECQ47" s="12"/>
      <c r="ECR47" s="12"/>
      <c r="ECS47" s="12"/>
      <c r="ECT47" s="12"/>
      <c r="ECU47" s="12"/>
      <c r="ECV47" s="12"/>
      <c r="ECW47" s="12"/>
      <c r="ECX47" s="12"/>
      <c r="ECY47" s="12"/>
      <c r="ECZ47" s="12"/>
      <c r="EDA47" s="12"/>
      <c r="EDB47" s="12"/>
      <c r="EDC47" s="12"/>
      <c r="EDD47" s="12"/>
      <c r="EDE47" s="12"/>
      <c r="EDF47" s="12"/>
      <c r="EDG47" s="12"/>
      <c r="EDH47" s="12"/>
      <c r="EDI47" s="12"/>
      <c r="EDJ47" s="12"/>
      <c r="EDK47" s="12"/>
      <c r="EDL47" s="12"/>
      <c r="EDM47" s="12"/>
      <c r="EDN47" s="12"/>
      <c r="EDO47" s="12"/>
      <c r="EDP47" s="12"/>
      <c r="EDQ47" s="12"/>
      <c r="EDR47" s="12"/>
      <c r="EDS47" s="12"/>
      <c r="EDT47" s="12"/>
      <c r="EDU47" s="12"/>
      <c r="EDV47" s="12"/>
      <c r="EDW47" s="12"/>
      <c r="EDX47" s="12"/>
      <c r="EDY47" s="12"/>
      <c r="EDZ47" s="12"/>
      <c r="EEA47" s="12"/>
      <c r="EEB47" s="12"/>
      <c r="EEC47" s="12"/>
      <c r="EED47" s="12"/>
      <c r="EEE47" s="12"/>
      <c r="EEF47" s="12"/>
      <c r="EEG47" s="12"/>
      <c r="EEH47" s="12"/>
      <c r="EEI47" s="12"/>
      <c r="EEJ47" s="12"/>
      <c r="EEK47" s="12"/>
      <c r="EEL47" s="12"/>
      <c r="EEM47" s="12"/>
      <c r="EEN47" s="12"/>
      <c r="EEO47" s="12"/>
      <c r="EEP47" s="12"/>
      <c r="EEQ47" s="12"/>
      <c r="EER47" s="12"/>
      <c r="EES47" s="12"/>
      <c r="EET47" s="12"/>
      <c r="EEU47" s="12"/>
      <c r="EEV47" s="12"/>
      <c r="EEW47" s="12"/>
      <c r="EEX47" s="12"/>
      <c r="EEY47" s="12"/>
      <c r="EEZ47" s="12"/>
      <c r="EFA47" s="12"/>
      <c r="EFB47" s="12"/>
      <c r="EFC47" s="12"/>
      <c r="EFD47" s="12"/>
      <c r="EFE47" s="12"/>
      <c r="EFF47" s="12"/>
      <c r="EFG47" s="12"/>
      <c r="EFH47" s="12"/>
      <c r="EFI47" s="12"/>
      <c r="EFJ47" s="12"/>
      <c r="EFK47" s="12"/>
      <c r="EFL47" s="12"/>
      <c r="EFM47" s="12"/>
      <c r="EFN47" s="12"/>
      <c r="EFO47" s="12"/>
      <c r="EFP47" s="12"/>
      <c r="EFQ47" s="12"/>
      <c r="EFR47" s="12"/>
      <c r="EFS47" s="12"/>
      <c r="EFT47" s="12"/>
      <c r="EFU47" s="12"/>
      <c r="EFV47" s="12"/>
      <c r="EFW47" s="12"/>
      <c r="EFX47" s="12"/>
      <c r="EFY47" s="12"/>
      <c r="EFZ47" s="12"/>
      <c r="EGA47" s="12"/>
      <c r="EGB47" s="12"/>
      <c r="EGC47" s="12"/>
      <c r="EGD47" s="12"/>
      <c r="EGE47" s="12"/>
      <c r="EGF47" s="12"/>
      <c r="EGG47" s="12"/>
      <c r="EGH47" s="12"/>
      <c r="EGI47" s="12"/>
      <c r="EGJ47" s="12"/>
      <c r="EGK47" s="12"/>
      <c r="EGL47" s="12"/>
      <c r="EGM47" s="12"/>
      <c r="EGN47" s="12"/>
      <c r="EGO47" s="12"/>
      <c r="EGP47" s="12"/>
      <c r="EGQ47" s="12"/>
      <c r="EGR47" s="12"/>
      <c r="EGS47" s="12"/>
      <c r="EGT47" s="12"/>
      <c r="EGU47" s="12"/>
      <c r="EGV47" s="12"/>
      <c r="EGW47" s="12"/>
      <c r="EGX47" s="12"/>
      <c r="EGY47" s="12"/>
      <c r="EGZ47" s="12"/>
      <c r="EHA47" s="12"/>
      <c r="EHB47" s="12"/>
      <c r="EHC47" s="12"/>
      <c r="EHD47" s="12"/>
      <c r="EHE47" s="12"/>
      <c r="EHF47" s="12"/>
      <c r="EHG47" s="12"/>
      <c r="EHH47" s="12"/>
      <c r="EHI47" s="12"/>
      <c r="EHJ47" s="12"/>
      <c r="EHK47" s="12"/>
      <c r="EHL47" s="12"/>
      <c r="EHM47" s="12"/>
      <c r="EHN47" s="12"/>
      <c r="EHO47" s="12"/>
      <c r="EHP47" s="12"/>
      <c r="EHQ47" s="12"/>
      <c r="EHR47" s="12"/>
      <c r="EHS47" s="12"/>
      <c r="EHT47" s="12"/>
      <c r="EHU47" s="12"/>
      <c r="EHV47" s="12"/>
      <c r="EHW47" s="12"/>
      <c r="EHX47" s="12"/>
      <c r="EHY47" s="12"/>
      <c r="EHZ47" s="12"/>
      <c r="EIA47" s="12"/>
      <c r="EIB47" s="12"/>
      <c r="EIC47" s="12"/>
      <c r="EID47" s="12"/>
      <c r="EIE47" s="12"/>
      <c r="EIF47" s="12"/>
      <c r="EIG47" s="12"/>
      <c r="EIH47" s="12"/>
      <c r="EII47" s="12"/>
      <c r="EIJ47" s="12"/>
      <c r="EIK47" s="12"/>
      <c r="EIL47" s="12"/>
      <c r="EIM47" s="12"/>
      <c r="EIN47" s="12"/>
      <c r="EIO47" s="12"/>
      <c r="EIP47" s="12"/>
      <c r="EIQ47" s="12"/>
      <c r="EIR47" s="12"/>
      <c r="EIS47" s="12"/>
      <c r="EIT47" s="12"/>
      <c r="EIU47" s="12"/>
      <c r="EIV47" s="12"/>
      <c r="EIW47" s="12"/>
      <c r="EIX47" s="12"/>
      <c r="EIY47" s="12"/>
      <c r="EIZ47" s="12"/>
      <c r="EJA47" s="12"/>
      <c r="EJB47" s="12"/>
      <c r="EJC47" s="12"/>
      <c r="EJD47" s="12"/>
      <c r="EJE47" s="12"/>
      <c r="EJF47" s="12"/>
      <c r="EJG47" s="12"/>
      <c r="EJH47" s="12"/>
      <c r="EJI47" s="12"/>
      <c r="EJJ47" s="12"/>
      <c r="EJK47" s="12"/>
      <c r="EJL47" s="12"/>
      <c r="EJM47" s="12"/>
      <c r="EJN47" s="12"/>
      <c r="EJO47" s="12"/>
      <c r="EJP47" s="12"/>
      <c r="EJQ47" s="12"/>
      <c r="EJR47" s="12"/>
      <c r="EJS47" s="12"/>
      <c r="EJT47" s="12"/>
      <c r="EJU47" s="12"/>
      <c r="EJV47" s="12"/>
      <c r="EJW47" s="12"/>
      <c r="EJX47" s="12"/>
      <c r="EJY47" s="12"/>
      <c r="EJZ47" s="12"/>
      <c r="EKA47" s="12"/>
      <c r="EKB47" s="12"/>
      <c r="EKC47" s="12"/>
      <c r="EKD47" s="12"/>
      <c r="EKE47" s="12"/>
      <c r="EKF47" s="12"/>
      <c r="EKG47" s="12"/>
      <c r="EKH47" s="12"/>
      <c r="EKI47" s="12"/>
      <c r="EKJ47" s="12"/>
      <c r="EKK47" s="12"/>
      <c r="EKL47" s="12"/>
      <c r="EKM47" s="12"/>
      <c r="EKN47" s="12"/>
      <c r="EKO47" s="12"/>
      <c r="EKP47" s="12"/>
      <c r="EKQ47" s="12"/>
      <c r="EKR47" s="12"/>
      <c r="EKS47" s="12"/>
      <c r="EKT47" s="12"/>
      <c r="EKU47" s="12"/>
      <c r="EKV47" s="12"/>
      <c r="EKW47" s="12"/>
      <c r="EKX47" s="12"/>
      <c r="EKY47" s="12"/>
      <c r="EKZ47" s="12"/>
      <c r="ELA47" s="12"/>
      <c r="ELB47" s="12"/>
      <c r="ELC47" s="12"/>
      <c r="ELD47" s="12"/>
      <c r="ELE47" s="12"/>
      <c r="ELF47" s="12"/>
      <c r="ELG47" s="12"/>
      <c r="ELH47" s="12"/>
      <c r="ELI47" s="12"/>
      <c r="ELJ47" s="12"/>
      <c r="ELK47" s="12"/>
      <c r="ELL47" s="12"/>
      <c r="ELM47" s="12"/>
      <c r="ELN47" s="12"/>
      <c r="ELO47" s="12"/>
      <c r="ELP47" s="12"/>
      <c r="ELQ47" s="12"/>
      <c r="ELR47" s="12"/>
      <c r="ELS47" s="12"/>
      <c r="ELT47" s="12"/>
      <c r="ELU47" s="12"/>
      <c r="ELV47" s="12"/>
      <c r="ELW47" s="12"/>
      <c r="ELX47" s="12"/>
      <c r="ELY47" s="12"/>
      <c r="ELZ47" s="12"/>
      <c r="EMA47" s="12"/>
      <c r="EMB47" s="12"/>
      <c r="EMC47" s="12"/>
      <c r="EMD47" s="12"/>
      <c r="EME47" s="12"/>
      <c r="EMF47" s="12"/>
      <c r="EMG47" s="12"/>
      <c r="EMH47" s="12"/>
      <c r="EMI47" s="12"/>
      <c r="EMJ47" s="12"/>
      <c r="EMK47" s="12"/>
      <c r="EML47" s="12"/>
      <c r="EMM47" s="12"/>
      <c r="EMN47" s="12"/>
      <c r="EMO47" s="12"/>
      <c r="EMP47" s="12"/>
      <c r="EMQ47" s="12"/>
      <c r="EMR47" s="12"/>
      <c r="EMS47" s="12"/>
      <c r="EMT47" s="12"/>
      <c r="EMU47" s="12"/>
      <c r="EMV47" s="12"/>
      <c r="EMW47" s="12"/>
      <c r="EMX47" s="12"/>
      <c r="EMY47" s="12"/>
      <c r="EMZ47" s="12"/>
      <c r="ENA47" s="12"/>
      <c r="ENB47" s="12"/>
      <c r="ENC47" s="12"/>
      <c r="END47" s="12"/>
      <c r="ENE47" s="12"/>
      <c r="ENF47" s="12"/>
      <c r="ENG47" s="12"/>
      <c r="ENH47" s="12"/>
      <c r="ENI47" s="12"/>
      <c r="ENJ47" s="12"/>
      <c r="ENK47" s="12"/>
      <c r="ENL47" s="12"/>
      <c r="ENM47" s="12"/>
      <c r="ENN47" s="12"/>
      <c r="ENO47" s="12"/>
      <c r="ENP47" s="12"/>
      <c r="ENQ47" s="12"/>
      <c r="ENR47" s="12"/>
      <c r="ENS47" s="12"/>
      <c r="ENT47" s="12"/>
      <c r="ENU47" s="12"/>
      <c r="ENV47" s="12"/>
      <c r="ENW47" s="12"/>
      <c r="ENX47" s="12"/>
      <c r="ENY47" s="12"/>
      <c r="ENZ47" s="12"/>
      <c r="EOA47" s="12"/>
      <c r="EOB47" s="12"/>
      <c r="EOC47" s="12"/>
      <c r="EOD47" s="12"/>
      <c r="EOE47" s="12"/>
      <c r="EOF47" s="12"/>
      <c r="EOG47" s="12"/>
      <c r="EOH47" s="12"/>
      <c r="EOI47" s="12"/>
      <c r="EOJ47" s="12"/>
      <c r="EOK47" s="12"/>
      <c r="EOL47" s="12"/>
      <c r="EOM47" s="12"/>
      <c r="EON47" s="12"/>
      <c r="EOO47" s="12"/>
      <c r="EOP47" s="12"/>
      <c r="EOQ47" s="12"/>
      <c r="EOR47" s="12"/>
      <c r="EOS47" s="12"/>
      <c r="EOT47" s="12"/>
      <c r="EOU47" s="12"/>
      <c r="EOV47" s="12"/>
      <c r="EOW47" s="12"/>
      <c r="EOX47" s="12"/>
      <c r="EOY47" s="12"/>
      <c r="EOZ47" s="12"/>
      <c r="EPA47" s="12"/>
      <c r="EPB47" s="12"/>
      <c r="EPC47" s="12"/>
      <c r="EPD47" s="12"/>
      <c r="EPE47" s="12"/>
      <c r="EPF47" s="12"/>
      <c r="EPG47" s="12"/>
      <c r="EPH47" s="12"/>
      <c r="EPI47" s="12"/>
      <c r="EPJ47" s="12"/>
      <c r="EPK47" s="12"/>
      <c r="EPL47" s="12"/>
      <c r="EPM47" s="12"/>
      <c r="EPN47" s="12"/>
      <c r="EPO47" s="12"/>
      <c r="EPP47" s="12"/>
      <c r="EPQ47" s="12"/>
      <c r="EPR47" s="12"/>
      <c r="EPS47" s="12"/>
      <c r="EPT47" s="12"/>
      <c r="EPU47" s="12"/>
      <c r="EPV47" s="12"/>
      <c r="EPW47" s="12"/>
      <c r="EPX47" s="12"/>
      <c r="EPY47" s="12"/>
      <c r="EPZ47" s="12"/>
      <c r="EQA47" s="12"/>
      <c r="EQB47" s="12"/>
      <c r="EQC47" s="12"/>
      <c r="EQD47" s="12"/>
      <c r="EQE47" s="12"/>
      <c r="EQF47" s="12"/>
      <c r="EQG47" s="12"/>
      <c r="EQH47" s="12"/>
      <c r="EQI47" s="12"/>
      <c r="EQJ47" s="12"/>
      <c r="EQK47" s="12"/>
      <c r="EQL47" s="12"/>
      <c r="EQM47" s="12"/>
      <c r="EQN47" s="12"/>
      <c r="EQO47" s="12"/>
      <c r="EQP47" s="12"/>
      <c r="EQQ47" s="12"/>
      <c r="EQR47" s="12"/>
      <c r="EQS47" s="12"/>
      <c r="EQT47" s="12"/>
      <c r="EQU47" s="12"/>
      <c r="EQV47" s="12"/>
      <c r="EQW47" s="12"/>
      <c r="EQX47" s="12"/>
      <c r="EQY47" s="12"/>
      <c r="EQZ47" s="12"/>
      <c r="ERA47" s="12"/>
      <c r="ERB47" s="12"/>
      <c r="ERC47" s="12"/>
      <c r="ERD47" s="12"/>
      <c r="ERE47" s="12"/>
      <c r="ERF47" s="12"/>
      <c r="ERG47" s="12"/>
      <c r="ERH47" s="12"/>
      <c r="ERI47" s="12"/>
      <c r="ERJ47" s="12"/>
      <c r="ERK47" s="12"/>
      <c r="ERL47" s="12"/>
      <c r="ERM47" s="12"/>
      <c r="ERN47" s="12"/>
      <c r="ERO47" s="12"/>
      <c r="ERP47" s="12"/>
      <c r="ERQ47" s="12"/>
      <c r="ERR47" s="12"/>
      <c r="ERS47" s="12"/>
      <c r="ERT47" s="12"/>
      <c r="ERU47" s="12"/>
      <c r="ERV47" s="12"/>
      <c r="ERW47" s="12"/>
      <c r="ERX47" s="12"/>
      <c r="ERY47" s="12"/>
      <c r="ERZ47" s="12"/>
      <c r="ESA47" s="12"/>
      <c r="ESB47" s="12"/>
      <c r="ESC47" s="12"/>
      <c r="ESD47" s="12"/>
      <c r="ESE47" s="12"/>
      <c r="ESF47" s="12"/>
      <c r="ESG47" s="12"/>
      <c r="ESH47" s="12"/>
      <c r="ESI47" s="12"/>
      <c r="ESJ47" s="12"/>
      <c r="ESK47" s="12"/>
      <c r="ESL47" s="12"/>
      <c r="ESM47" s="12"/>
      <c r="ESN47" s="12"/>
      <c r="ESO47" s="12"/>
      <c r="ESP47" s="12"/>
      <c r="ESQ47" s="12"/>
      <c r="ESR47" s="12"/>
      <c r="ESS47" s="12"/>
      <c r="EST47" s="12"/>
      <c r="ESU47" s="12"/>
      <c r="ESV47" s="12"/>
      <c r="ESW47" s="12"/>
      <c r="ESX47" s="12"/>
      <c r="ESY47" s="12"/>
      <c r="ESZ47" s="12"/>
      <c r="ETA47" s="12"/>
      <c r="ETB47" s="12"/>
      <c r="ETC47" s="12"/>
      <c r="ETD47" s="12"/>
      <c r="ETE47" s="12"/>
      <c r="ETF47" s="12"/>
      <c r="ETG47" s="12"/>
      <c r="ETH47" s="12"/>
      <c r="ETI47" s="12"/>
      <c r="ETJ47" s="12"/>
      <c r="ETK47" s="12"/>
      <c r="ETL47" s="12"/>
      <c r="ETM47" s="12"/>
      <c r="ETN47" s="12"/>
      <c r="ETO47" s="12"/>
      <c r="ETP47" s="12"/>
      <c r="ETQ47" s="12"/>
      <c r="ETR47" s="12"/>
      <c r="ETS47" s="12"/>
      <c r="ETT47" s="12"/>
      <c r="ETU47" s="12"/>
      <c r="ETV47" s="12"/>
      <c r="ETW47" s="12"/>
      <c r="ETX47" s="12"/>
      <c r="ETY47" s="12"/>
      <c r="ETZ47" s="12"/>
      <c r="EUA47" s="12"/>
      <c r="EUB47" s="12"/>
      <c r="EUC47" s="12"/>
      <c r="EUD47" s="12"/>
      <c r="EUE47" s="12"/>
      <c r="EUF47" s="12"/>
      <c r="EUG47" s="12"/>
      <c r="EUH47" s="12"/>
      <c r="EUI47" s="12"/>
      <c r="EUJ47" s="12"/>
      <c r="EUK47" s="12"/>
      <c r="EUL47" s="12"/>
      <c r="EUM47" s="12"/>
      <c r="EUN47" s="12"/>
      <c r="EUO47" s="12"/>
      <c r="EUP47" s="12"/>
      <c r="EUQ47" s="12"/>
      <c r="EUR47" s="12"/>
      <c r="EUS47" s="12"/>
      <c r="EUT47" s="12"/>
      <c r="EUU47" s="12"/>
      <c r="EUV47" s="12"/>
      <c r="EUW47" s="12"/>
      <c r="EUX47" s="12"/>
      <c r="EUY47" s="12"/>
      <c r="EUZ47" s="12"/>
      <c r="EVA47" s="12"/>
      <c r="EVB47" s="12"/>
      <c r="EVC47" s="12"/>
      <c r="EVD47" s="12"/>
      <c r="EVE47" s="12"/>
      <c r="EVF47" s="12"/>
      <c r="EVG47" s="12"/>
      <c r="EVH47" s="12"/>
      <c r="EVI47" s="12"/>
      <c r="EVJ47" s="12"/>
      <c r="EVK47" s="12"/>
      <c r="EVL47" s="12"/>
      <c r="EVM47" s="12"/>
      <c r="EVN47" s="12"/>
      <c r="EVO47" s="12"/>
      <c r="EVP47" s="12"/>
      <c r="EVQ47" s="12"/>
      <c r="EVR47" s="12"/>
      <c r="EVS47" s="12"/>
      <c r="EVT47" s="12"/>
      <c r="EVU47" s="12"/>
      <c r="EVV47" s="12"/>
      <c r="EVW47" s="12"/>
      <c r="EVX47" s="12"/>
      <c r="EVY47" s="12"/>
      <c r="EVZ47" s="12"/>
      <c r="EWA47" s="12"/>
      <c r="EWB47" s="12"/>
      <c r="EWC47" s="12"/>
      <c r="EWD47" s="12"/>
      <c r="EWE47" s="12"/>
      <c r="EWF47" s="12"/>
      <c r="EWG47" s="12"/>
      <c r="EWH47" s="12"/>
      <c r="EWI47" s="12"/>
      <c r="EWJ47" s="12"/>
      <c r="EWK47" s="12"/>
      <c r="EWL47" s="12"/>
      <c r="EWM47" s="12"/>
      <c r="EWN47" s="12"/>
      <c r="EWO47" s="12"/>
      <c r="EWP47" s="12"/>
      <c r="EWQ47" s="12"/>
      <c r="EWR47" s="12"/>
      <c r="EWS47" s="12"/>
      <c r="EWT47" s="12"/>
      <c r="EWU47" s="12"/>
      <c r="EWV47" s="12"/>
      <c r="EWW47" s="12"/>
      <c r="EWX47" s="12"/>
      <c r="EWY47" s="12"/>
      <c r="EWZ47" s="12"/>
      <c r="EXA47" s="12"/>
      <c r="EXB47" s="12"/>
      <c r="EXC47" s="12"/>
      <c r="EXD47" s="12"/>
      <c r="EXE47" s="12"/>
      <c r="EXF47" s="12"/>
      <c r="EXG47" s="12"/>
      <c r="EXH47" s="12"/>
      <c r="EXI47" s="12"/>
      <c r="EXJ47" s="12"/>
      <c r="EXK47" s="12"/>
      <c r="EXL47" s="12"/>
      <c r="EXM47" s="12"/>
      <c r="EXN47" s="12"/>
      <c r="EXO47" s="12"/>
      <c r="EXP47" s="12"/>
      <c r="EXQ47" s="12"/>
      <c r="EXR47" s="12"/>
      <c r="EXS47" s="12"/>
      <c r="EXT47" s="12"/>
      <c r="EXU47" s="12"/>
      <c r="EXV47" s="12"/>
      <c r="EXW47" s="12"/>
      <c r="EXX47" s="12"/>
      <c r="EXY47" s="12"/>
      <c r="EXZ47" s="12"/>
      <c r="EYA47" s="12"/>
      <c r="EYB47" s="12"/>
      <c r="EYC47" s="12"/>
      <c r="EYD47" s="12"/>
      <c r="EYE47" s="12"/>
      <c r="EYF47" s="12"/>
      <c r="EYG47" s="12"/>
      <c r="EYH47" s="12"/>
      <c r="EYI47" s="12"/>
      <c r="EYJ47" s="12"/>
      <c r="EYK47" s="12"/>
      <c r="EYL47" s="12"/>
      <c r="EYM47" s="12"/>
      <c r="EYN47" s="12"/>
      <c r="EYO47" s="12"/>
      <c r="EYP47" s="12"/>
      <c r="EYQ47" s="12"/>
      <c r="EYR47" s="12"/>
      <c r="EYS47" s="12"/>
      <c r="EYT47" s="12"/>
      <c r="EYU47" s="12"/>
      <c r="EYV47" s="12"/>
      <c r="EYW47" s="12"/>
      <c r="EYX47" s="12"/>
      <c r="EYY47" s="12"/>
      <c r="EYZ47" s="12"/>
      <c r="EZA47" s="12"/>
      <c r="EZB47" s="12"/>
      <c r="EZC47" s="12"/>
      <c r="EZD47" s="12"/>
      <c r="EZE47" s="12"/>
      <c r="EZF47" s="12"/>
      <c r="EZG47" s="12"/>
      <c r="EZH47" s="12"/>
      <c r="EZI47" s="12"/>
      <c r="EZJ47" s="12"/>
      <c r="EZK47" s="12"/>
      <c r="EZL47" s="12"/>
      <c r="EZM47" s="12"/>
      <c r="EZN47" s="12"/>
      <c r="EZO47" s="12"/>
      <c r="EZP47" s="12"/>
      <c r="EZQ47" s="12"/>
      <c r="EZR47" s="12"/>
      <c r="EZS47" s="12"/>
      <c r="EZT47" s="12"/>
      <c r="EZU47" s="12"/>
      <c r="EZV47" s="12"/>
      <c r="EZW47" s="12"/>
      <c r="EZX47" s="12"/>
      <c r="EZY47" s="12"/>
      <c r="EZZ47" s="12"/>
      <c r="FAA47" s="12"/>
      <c r="FAB47" s="12"/>
      <c r="FAC47" s="12"/>
      <c r="FAD47" s="12"/>
      <c r="FAE47" s="12"/>
      <c r="FAF47" s="12"/>
      <c r="FAG47" s="12"/>
      <c r="FAH47" s="12"/>
      <c r="FAI47" s="12"/>
      <c r="FAJ47" s="12"/>
      <c r="FAK47" s="12"/>
      <c r="FAL47" s="12"/>
      <c r="FAM47" s="12"/>
      <c r="FAN47" s="12"/>
      <c r="FAO47" s="12"/>
      <c r="FAP47" s="12"/>
      <c r="FAQ47" s="12"/>
      <c r="FAR47" s="12"/>
      <c r="FAS47" s="12"/>
      <c r="FAT47" s="12"/>
      <c r="FAU47" s="12"/>
      <c r="FAV47" s="12"/>
      <c r="FAW47" s="12"/>
      <c r="FAX47" s="12"/>
      <c r="FAY47" s="12"/>
      <c r="FAZ47" s="12"/>
      <c r="FBA47" s="12"/>
      <c r="FBB47" s="12"/>
      <c r="FBC47" s="12"/>
      <c r="FBD47" s="12"/>
      <c r="FBE47" s="12"/>
      <c r="FBF47" s="12"/>
      <c r="FBG47" s="12"/>
      <c r="FBH47" s="12"/>
      <c r="FBI47" s="12"/>
      <c r="FBJ47" s="12"/>
      <c r="FBK47" s="12"/>
      <c r="FBL47" s="12"/>
      <c r="FBM47" s="12"/>
      <c r="FBN47" s="12"/>
      <c r="FBO47" s="12"/>
      <c r="FBP47" s="12"/>
      <c r="FBQ47" s="12"/>
      <c r="FBR47" s="12"/>
      <c r="FBS47" s="12"/>
      <c r="FBT47" s="12"/>
      <c r="FBU47" s="12"/>
      <c r="FBV47" s="12"/>
      <c r="FBW47" s="12"/>
      <c r="FBX47" s="12"/>
      <c r="FBY47" s="12"/>
      <c r="FBZ47" s="12"/>
      <c r="FCA47" s="12"/>
      <c r="FCB47" s="12"/>
      <c r="FCC47" s="12"/>
      <c r="FCD47" s="12"/>
      <c r="FCE47" s="12"/>
      <c r="FCF47" s="12"/>
      <c r="FCG47" s="12"/>
      <c r="FCH47" s="12"/>
      <c r="FCI47" s="12"/>
      <c r="FCJ47" s="12"/>
      <c r="FCK47" s="12"/>
      <c r="FCL47" s="12"/>
      <c r="FCM47" s="12"/>
      <c r="FCN47" s="12"/>
      <c r="FCO47" s="12"/>
      <c r="FCP47" s="12"/>
      <c r="FCQ47" s="12"/>
      <c r="FCR47" s="12"/>
      <c r="FCS47" s="12"/>
      <c r="FCT47" s="12"/>
      <c r="FCU47" s="12"/>
      <c r="FCV47" s="12"/>
      <c r="FCW47" s="12"/>
      <c r="FCX47" s="12"/>
      <c r="FCY47" s="12"/>
      <c r="FCZ47" s="12"/>
      <c r="FDA47" s="12"/>
      <c r="FDB47" s="12"/>
      <c r="FDC47" s="12"/>
      <c r="FDD47" s="12"/>
      <c r="FDE47" s="12"/>
      <c r="FDF47" s="12"/>
      <c r="FDG47" s="12"/>
      <c r="FDH47" s="12"/>
      <c r="FDI47" s="12"/>
      <c r="FDJ47" s="12"/>
      <c r="FDK47" s="12"/>
      <c r="FDL47" s="12"/>
      <c r="FDM47" s="12"/>
      <c r="FDN47" s="12"/>
      <c r="FDO47" s="12"/>
      <c r="FDP47" s="12"/>
      <c r="FDQ47" s="12"/>
      <c r="FDR47" s="12"/>
      <c r="FDS47" s="12"/>
      <c r="FDT47" s="12"/>
      <c r="FDU47" s="12"/>
      <c r="FDV47" s="12"/>
      <c r="FDW47" s="12"/>
      <c r="FDX47" s="12"/>
      <c r="FDY47" s="12"/>
      <c r="FDZ47" s="12"/>
      <c r="FEA47" s="12"/>
      <c r="FEB47" s="12"/>
      <c r="FEC47" s="12"/>
      <c r="FED47" s="12"/>
      <c r="FEE47" s="12"/>
      <c r="FEF47" s="12"/>
      <c r="FEG47" s="12"/>
      <c r="FEH47" s="12"/>
      <c r="FEI47" s="12"/>
      <c r="FEJ47" s="12"/>
      <c r="FEK47" s="12"/>
      <c r="FEL47" s="12"/>
      <c r="FEM47" s="12"/>
      <c r="FEN47" s="12"/>
      <c r="FEO47" s="12"/>
      <c r="FEP47" s="12"/>
      <c r="FEQ47" s="12"/>
      <c r="FER47" s="12"/>
      <c r="FES47" s="12"/>
      <c r="FET47" s="12"/>
      <c r="FEU47" s="12"/>
      <c r="FEV47" s="12"/>
      <c r="FEW47" s="12"/>
      <c r="FEX47" s="12"/>
      <c r="FEY47" s="12"/>
      <c r="FEZ47" s="12"/>
      <c r="FFA47" s="12"/>
      <c r="FFB47" s="12"/>
      <c r="FFC47" s="12"/>
      <c r="FFD47" s="12"/>
      <c r="FFE47" s="12"/>
      <c r="FFF47" s="12"/>
      <c r="FFG47" s="12"/>
      <c r="FFH47" s="12"/>
      <c r="FFI47" s="12"/>
      <c r="FFJ47" s="12"/>
      <c r="FFK47" s="12"/>
      <c r="FFL47" s="12"/>
      <c r="FFM47" s="12"/>
      <c r="FFN47" s="12"/>
      <c r="FFO47" s="12"/>
      <c r="FFP47" s="12"/>
      <c r="FFQ47" s="12"/>
      <c r="FFR47" s="12"/>
      <c r="FFS47" s="12"/>
      <c r="FFT47" s="12"/>
      <c r="FFU47" s="12"/>
      <c r="FFV47" s="12"/>
      <c r="FFW47" s="12"/>
      <c r="FFX47" s="12"/>
      <c r="FFY47" s="12"/>
      <c r="FFZ47" s="12"/>
      <c r="FGA47" s="12"/>
      <c r="FGB47" s="12"/>
      <c r="FGC47" s="12"/>
      <c r="FGD47" s="12"/>
      <c r="FGE47" s="12"/>
      <c r="FGF47" s="12"/>
      <c r="FGG47" s="12"/>
      <c r="FGH47" s="12"/>
      <c r="FGI47" s="12"/>
      <c r="FGJ47" s="12"/>
      <c r="FGK47" s="12"/>
      <c r="FGL47" s="12"/>
      <c r="FGM47" s="12"/>
      <c r="FGN47" s="12"/>
      <c r="FGO47" s="12"/>
      <c r="FGP47" s="12"/>
      <c r="FGQ47" s="12"/>
      <c r="FGR47" s="12"/>
      <c r="FGS47" s="12"/>
      <c r="FGT47" s="12"/>
      <c r="FGU47" s="12"/>
      <c r="FGV47" s="12"/>
      <c r="FGW47" s="12"/>
      <c r="FGX47" s="12"/>
      <c r="FGY47" s="12"/>
      <c r="FGZ47" s="12"/>
      <c r="FHA47" s="12"/>
      <c r="FHB47" s="12"/>
      <c r="FHC47" s="12"/>
      <c r="FHD47" s="12"/>
      <c r="FHE47" s="12"/>
      <c r="FHF47" s="12"/>
      <c r="FHG47" s="12"/>
      <c r="FHH47" s="12"/>
      <c r="FHI47" s="12"/>
      <c r="FHJ47" s="12"/>
      <c r="FHK47" s="12"/>
      <c r="FHL47" s="12"/>
      <c r="FHM47" s="12"/>
      <c r="FHN47" s="12"/>
      <c r="FHO47" s="12"/>
      <c r="FHP47" s="12"/>
      <c r="FHQ47" s="12"/>
      <c r="FHR47" s="12"/>
      <c r="FHS47" s="12"/>
      <c r="FHT47" s="12"/>
      <c r="FHU47" s="12"/>
      <c r="FHV47" s="12"/>
      <c r="FHW47" s="12"/>
      <c r="FHX47" s="12"/>
      <c r="FHY47" s="12"/>
      <c r="FHZ47" s="12"/>
      <c r="FIA47" s="12"/>
      <c r="FIB47" s="12"/>
      <c r="FIC47" s="12"/>
      <c r="FID47" s="12"/>
      <c r="FIE47" s="12"/>
      <c r="FIF47" s="12"/>
      <c r="FIG47" s="12"/>
      <c r="FIH47" s="12"/>
      <c r="FII47" s="12"/>
      <c r="FIJ47" s="12"/>
      <c r="FIK47" s="12"/>
      <c r="FIL47" s="12"/>
      <c r="FIM47" s="12"/>
      <c r="FIN47" s="12"/>
      <c r="FIO47" s="12"/>
      <c r="FIP47" s="12"/>
      <c r="FIQ47" s="12"/>
      <c r="FIR47" s="12"/>
      <c r="FIS47" s="12"/>
      <c r="FIT47" s="12"/>
      <c r="FIU47" s="12"/>
      <c r="FIV47" s="12"/>
      <c r="FIW47" s="12"/>
      <c r="FIX47" s="12"/>
      <c r="FIY47" s="12"/>
      <c r="FIZ47" s="12"/>
      <c r="FJA47" s="12"/>
      <c r="FJB47" s="12"/>
      <c r="FJC47" s="12"/>
      <c r="FJD47" s="12"/>
      <c r="FJE47" s="12"/>
      <c r="FJF47" s="12"/>
      <c r="FJG47" s="12"/>
      <c r="FJH47" s="12"/>
      <c r="FJI47" s="12"/>
      <c r="FJJ47" s="12"/>
      <c r="FJK47" s="12"/>
      <c r="FJL47" s="12"/>
      <c r="FJM47" s="12"/>
      <c r="FJN47" s="12"/>
      <c r="FJO47" s="12"/>
      <c r="FJP47" s="12"/>
      <c r="FJQ47" s="12"/>
      <c r="FJR47" s="12"/>
      <c r="FJS47" s="12"/>
      <c r="FJT47" s="12"/>
      <c r="FJU47" s="12"/>
      <c r="FJV47" s="12"/>
      <c r="FJW47" s="12"/>
      <c r="FJX47" s="12"/>
      <c r="FJY47" s="12"/>
      <c r="FJZ47" s="12"/>
      <c r="FKA47" s="12"/>
      <c r="FKB47" s="12"/>
      <c r="FKC47" s="12"/>
      <c r="FKD47" s="12"/>
      <c r="FKE47" s="12"/>
      <c r="FKF47" s="12"/>
      <c r="FKG47" s="12"/>
      <c r="FKH47" s="12"/>
      <c r="FKI47" s="12"/>
      <c r="FKJ47" s="12"/>
      <c r="FKK47" s="12"/>
      <c r="FKL47" s="12"/>
      <c r="FKM47" s="12"/>
      <c r="FKN47" s="12"/>
      <c r="FKO47" s="12"/>
      <c r="FKP47" s="12"/>
      <c r="FKQ47" s="12"/>
      <c r="FKR47" s="12"/>
      <c r="FKS47" s="12"/>
      <c r="FKT47" s="12"/>
      <c r="FKU47" s="12"/>
      <c r="FKV47" s="12"/>
      <c r="FKW47" s="12"/>
      <c r="FKX47" s="12"/>
      <c r="FKY47" s="12"/>
      <c r="FKZ47" s="12"/>
      <c r="FLA47" s="12"/>
      <c r="FLB47" s="12"/>
      <c r="FLC47" s="12"/>
      <c r="FLD47" s="12"/>
      <c r="FLE47" s="12"/>
      <c r="FLF47" s="12"/>
      <c r="FLG47" s="12"/>
      <c r="FLH47" s="12"/>
      <c r="FLI47" s="12"/>
      <c r="FLJ47" s="12"/>
      <c r="FLK47" s="12"/>
      <c r="FLL47" s="12"/>
      <c r="FLM47" s="12"/>
      <c r="FLN47" s="12"/>
      <c r="FLO47" s="12"/>
      <c r="FLP47" s="12"/>
      <c r="FLQ47" s="12"/>
      <c r="FLR47" s="12"/>
      <c r="FLS47" s="12"/>
      <c r="FLT47" s="12"/>
      <c r="FLU47" s="12"/>
      <c r="FLV47" s="12"/>
      <c r="FLW47" s="12"/>
      <c r="FLX47" s="12"/>
      <c r="FLY47" s="12"/>
      <c r="FLZ47" s="12"/>
      <c r="FMA47" s="12"/>
      <c r="FMB47" s="12"/>
      <c r="FMC47" s="12"/>
      <c r="FMD47" s="12"/>
      <c r="FME47" s="12"/>
      <c r="FMF47" s="12"/>
      <c r="FMG47" s="12"/>
      <c r="FMH47" s="12"/>
      <c r="FMI47" s="12"/>
      <c r="FMJ47" s="12"/>
      <c r="FMK47" s="12"/>
      <c r="FML47" s="12"/>
      <c r="FMM47" s="12"/>
      <c r="FMN47" s="12"/>
      <c r="FMO47" s="12"/>
      <c r="FMP47" s="12"/>
      <c r="FMQ47" s="12"/>
      <c r="FMR47" s="12"/>
      <c r="FMS47" s="12"/>
      <c r="FMT47" s="12"/>
      <c r="FMU47" s="12"/>
      <c r="FMV47" s="12"/>
      <c r="FMW47" s="12"/>
      <c r="FMX47" s="12"/>
      <c r="FMY47" s="12"/>
      <c r="FMZ47" s="12"/>
      <c r="FNA47" s="12"/>
      <c r="FNB47" s="12"/>
      <c r="FNC47" s="12"/>
      <c r="FND47" s="12"/>
      <c r="FNE47" s="12"/>
      <c r="FNF47" s="12"/>
      <c r="FNG47" s="12"/>
      <c r="FNH47" s="12"/>
      <c r="FNI47" s="12"/>
      <c r="FNJ47" s="12"/>
      <c r="FNK47" s="12"/>
      <c r="FNL47" s="12"/>
      <c r="FNM47" s="12"/>
      <c r="FNN47" s="12"/>
      <c r="FNO47" s="12"/>
      <c r="FNP47" s="12"/>
      <c r="FNQ47" s="12"/>
      <c r="FNR47" s="12"/>
      <c r="FNS47" s="12"/>
      <c r="FNT47" s="12"/>
      <c r="FNU47" s="12"/>
      <c r="FNV47" s="12"/>
      <c r="FNW47" s="12"/>
      <c r="FNX47" s="12"/>
      <c r="FNY47" s="12"/>
      <c r="FNZ47" s="12"/>
      <c r="FOA47" s="12"/>
      <c r="FOB47" s="12"/>
      <c r="FOC47" s="12"/>
      <c r="FOD47" s="12"/>
      <c r="FOE47" s="12"/>
      <c r="FOF47" s="12"/>
      <c r="FOG47" s="12"/>
      <c r="FOH47" s="12"/>
      <c r="FOI47" s="12"/>
      <c r="FOJ47" s="12"/>
      <c r="FOK47" s="12"/>
      <c r="FOL47" s="12"/>
      <c r="FOM47" s="12"/>
      <c r="FON47" s="12"/>
      <c r="FOO47" s="12"/>
      <c r="FOP47" s="12"/>
      <c r="FOQ47" s="12"/>
      <c r="FOR47" s="12"/>
      <c r="FOS47" s="12"/>
      <c r="FOT47" s="12"/>
      <c r="FOU47" s="12"/>
      <c r="FOV47" s="12"/>
      <c r="FOW47" s="12"/>
      <c r="FOX47" s="12"/>
      <c r="FOY47" s="12"/>
      <c r="FOZ47" s="12"/>
      <c r="FPA47" s="12"/>
      <c r="FPB47" s="12"/>
      <c r="FPC47" s="12"/>
      <c r="FPD47" s="12"/>
      <c r="FPE47" s="12"/>
      <c r="FPF47" s="12"/>
      <c r="FPG47" s="12"/>
      <c r="FPH47" s="12"/>
      <c r="FPI47" s="12"/>
      <c r="FPJ47" s="12"/>
      <c r="FPK47" s="12"/>
      <c r="FPL47" s="12"/>
      <c r="FPM47" s="12"/>
      <c r="FPN47" s="12"/>
      <c r="FPO47" s="12"/>
      <c r="FPP47" s="12"/>
      <c r="FPQ47" s="12"/>
      <c r="FPR47" s="12"/>
      <c r="FPS47" s="12"/>
      <c r="FPT47" s="12"/>
      <c r="FPU47" s="12"/>
      <c r="FPV47" s="12"/>
      <c r="FPW47" s="12"/>
      <c r="FPX47" s="12"/>
      <c r="FPY47" s="12"/>
      <c r="FPZ47" s="12"/>
      <c r="FQA47" s="12"/>
      <c r="FQB47" s="12"/>
      <c r="FQC47" s="12"/>
      <c r="FQD47" s="12"/>
      <c r="FQE47" s="12"/>
      <c r="FQF47" s="12"/>
      <c r="FQG47" s="12"/>
      <c r="FQH47" s="12"/>
      <c r="FQI47" s="12"/>
      <c r="FQJ47" s="12"/>
      <c r="FQK47" s="12"/>
      <c r="FQL47" s="12"/>
      <c r="FQM47" s="12"/>
      <c r="FQN47" s="12"/>
      <c r="FQO47" s="12"/>
      <c r="FQP47" s="12"/>
      <c r="FQQ47" s="12"/>
      <c r="FQR47" s="12"/>
      <c r="FQS47" s="12"/>
      <c r="FQT47" s="12"/>
      <c r="FQU47" s="12"/>
      <c r="FQV47" s="12"/>
      <c r="FQW47" s="12"/>
      <c r="FQX47" s="12"/>
      <c r="FQY47" s="12"/>
      <c r="FQZ47" s="12"/>
      <c r="FRA47" s="12"/>
      <c r="FRB47" s="12"/>
      <c r="FRC47" s="12"/>
      <c r="FRD47" s="12"/>
      <c r="FRE47" s="12"/>
      <c r="FRF47" s="12"/>
      <c r="FRG47" s="12"/>
      <c r="FRH47" s="12"/>
      <c r="FRI47" s="12"/>
      <c r="FRJ47" s="12"/>
      <c r="FRK47" s="12"/>
      <c r="FRL47" s="12"/>
      <c r="FRM47" s="12"/>
      <c r="FRN47" s="12"/>
      <c r="FRO47" s="12"/>
      <c r="FRP47" s="12"/>
      <c r="FRQ47" s="12"/>
      <c r="FRR47" s="12"/>
      <c r="FRS47" s="12"/>
      <c r="FRT47" s="12"/>
      <c r="FRU47" s="12"/>
      <c r="FRV47" s="12"/>
      <c r="FRW47" s="12"/>
      <c r="FRX47" s="12"/>
      <c r="FRY47" s="12"/>
      <c r="FRZ47" s="12"/>
      <c r="FSA47" s="12"/>
      <c r="FSB47" s="12"/>
      <c r="FSC47" s="12"/>
      <c r="FSD47" s="12"/>
      <c r="FSE47" s="12"/>
      <c r="FSF47" s="12"/>
      <c r="FSG47" s="12"/>
      <c r="FSH47" s="12"/>
      <c r="FSI47" s="12"/>
      <c r="FSJ47" s="12"/>
      <c r="FSK47" s="12"/>
      <c r="FSL47" s="12"/>
      <c r="FSM47" s="12"/>
      <c r="FSN47" s="12"/>
      <c r="FSO47" s="12"/>
      <c r="FSP47" s="12"/>
      <c r="FSQ47" s="12"/>
      <c r="FSR47" s="12"/>
      <c r="FSS47" s="12"/>
      <c r="FST47" s="12"/>
      <c r="FSU47" s="12"/>
      <c r="FSV47" s="12"/>
      <c r="FSW47" s="12"/>
      <c r="FSX47" s="12"/>
      <c r="FSY47" s="12"/>
      <c r="FSZ47" s="12"/>
      <c r="FTA47" s="12"/>
      <c r="FTB47" s="12"/>
      <c r="FTC47" s="12"/>
      <c r="FTD47" s="12"/>
      <c r="FTE47" s="12"/>
      <c r="FTF47" s="12"/>
      <c r="FTG47" s="12"/>
      <c r="FTH47" s="12"/>
      <c r="FTI47" s="12"/>
      <c r="FTJ47" s="12"/>
      <c r="FTK47" s="12"/>
      <c r="FTL47" s="12"/>
      <c r="FTM47" s="12"/>
      <c r="FTN47" s="12"/>
      <c r="FTO47" s="12"/>
      <c r="FTP47" s="12"/>
      <c r="FTQ47" s="12"/>
      <c r="FTR47" s="12"/>
      <c r="FTS47" s="12"/>
      <c r="FTT47" s="12"/>
      <c r="FTU47" s="12"/>
      <c r="FTV47" s="12"/>
      <c r="FTW47" s="12"/>
      <c r="FTX47" s="12"/>
      <c r="FTY47" s="12"/>
      <c r="FTZ47" s="12"/>
      <c r="FUA47" s="12"/>
      <c r="FUB47" s="12"/>
      <c r="FUC47" s="12"/>
      <c r="FUD47" s="12"/>
      <c r="FUE47" s="12"/>
      <c r="FUF47" s="12"/>
      <c r="FUG47" s="12"/>
      <c r="FUH47" s="12"/>
      <c r="FUI47" s="12"/>
      <c r="FUJ47" s="12"/>
      <c r="FUK47" s="12"/>
      <c r="FUL47" s="12"/>
      <c r="FUM47" s="12"/>
      <c r="FUN47" s="12"/>
      <c r="FUO47" s="12"/>
      <c r="FUP47" s="12"/>
      <c r="FUQ47" s="12"/>
      <c r="FUR47" s="12"/>
      <c r="FUS47" s="12"/>
      <c r="FUT47" s="12"/>
      <c r="FUU47" s="12"/>
      <c r="FUV47" s="12"/>
      <c r="FUW47" s="12"/>
      <c r="FUX47" s="12"/>
      <c r="FUY47" s="12"/>
      <c r="FUZ47" s="12"/>
      <c r="FVA47" s="12"/>
      <c r="FVB47" s="12"/>
      <c r="FVC47" s="12"/>
      <c r="FVD47" s="12"/>
      <c r="FVE47" s="12"/>
      <c r="FVF47" s="12"/>
      <c r="FVG47" s="12"/>
      <c r="FVH47" s="12"/>
      <c r="FVI47" s="12"/>
      <c r="FVJ47" s="12"/>
      <c r="FVK47" s="12"/>
      <c r="FVL47" s="12"/>
      <c r="FVM47" s="12"/>
      <c r="FVN47" s="12"/>
      <c r="FVO47" s="12"/>
      <c r="FVP47" s="12"/>
      <c r="FVQ47" s="12"/>
      <c r="FVR47" s="12"/>
      <c r="FVS47" s="12"/>
      <c r="FVT47" s="12"/>
      <c r="FVU47" s="12"/>
      <c r="FVV47" s="12"/>
      <c r="FVW47" s="12"/>
      <c r="FVX47" s="12"/>
      <c r="FVY47" s="12"/>
      <c r="FVZ47" s="12"/>
      <c r="FWA47" s="12"/>
      <c r="FWB47" s="12"/>
      <c r="FWC47" s="12"/>
      <c r="FWD47" s="12"/>
      <c r="FWE47" s="12"/>
      <c r="FWF47" s="12"/>
      <c r="FWG47" s="12"/>
      <c r="FWH47" s="12"/>
      <c r="FWI47" s="12"/>
      <c r="FWJ47" s="12"/>
      <c r="FWK47" s="12"/>
      <c r="FWL47" s="12"/>
      <c r="FWM47" s="12"/>
      <c r="FWN47" s="12"/>
      <c r="FWO47" s="12"/>
      <c r="FWP47" s="12"/>
      <c r="FWQ47" s="12"/>
      <c r="FWR47" s="12"/>
      <c r="FWS47" s="12"/>
      <c r="FWT47" s="12"/>
      <c r="FWU47" s="12"/>
      <c r="FWV47" s="12"/>
      <c r="FWW47" s="12"/>
      <c r="FWX47" s="12"/>
      <c r="FWY47" s="12"/>
      <c r="FWZ47" s="12"/>
      <c r="FXA47" s="12"/>
      <c r="FXB47" s="12"/>
      <c r="FXC47" s="12"/>
      <c r="FXD47" s="12"/>
      <c r="FXE47" s="12"/>
      <c r="FXF47" s="12"/>
      <c r="FXG47" s="12"/>
      <c r="FXH47" s="12"/>
      <c r="FXI47" s="12"/>
      <c r="FXJ47" s="12"/>
      <c r="FXK47" s="12"/>
      <c r="FXL47" s="12"/>
      <c r="FXM47" s="12"/>
      <c r="FXN47" s="12"/>
      <c r="FXO47" s="12"/>
      <c r="FXP47" s="12"/>
      <c r="FXQ47" s="12"/>
      <c r="FXR47" s="12"/>
      <c r="FXS47" s="12"/>
      <c r="FXT47" s="12"/>
      <c r="FXU47" s="12"/>
      <c r="FXV47" s="12"/>
      <c r="FXW47" s="12"/>
      <c r="FXX47" s="12"/>
      <c r="FXY47" s="12"/>
      <c r="FXZ47" s="12"/>
      <c r="FYA47" s="12"/>
      <c r="FYB47" s="12"/>
      <c r="FYC47" s="12"/>
      <c r="FYD47" s="12"/>
      <c r="FYE47" s="12"/>
      <c r="FYF47" s="12"/>
      <c r="FYG47" s="12"/>
      <c r="FYH47" s="12"/>
      <c r="FYI47" s="12"/>
      <c r="FYJ47" s="12"/>
      <c r="FYK47" s="12"/>
      <c r="FYL47" s="12"/>
      <c r="FYM47" s="12"/>
      <c r="FYN47" s="12"/>
      <c r="FYO47" s="12"/>
      <c r="FYP47" s="12"/>
      <c r="FYQ47" s="12"/>
      <c r="FYR47" s="12"/>
      <c r="FYS47" s="12"/>
      <c r="FYT47" s="12"/>
      <c r="FYU47" s="12"/>
      <c r="FYV47" s="12"/>
      <c r="FYW47" s="12"/>
      <c r="FYX47" s="12"/>
      <c r="FYY47" s="12"/>
      <c r="FYZ47" s="12"/>
      <c r="FZA47" s="12"/>
      <c r="FZB47" s="12"/>
      <c r="FZC47" s="12"/>
      <c r="FZD47" s="12"/>
      <c r="FZE47" s="12"/>
      <c r="FZF47" s="12"/>
      <c r="FZG47" s="12"/>
      <c r="FZH47" s="12"/>
      <c r="FZI47" s="12"/>
      <c r="FZJ47" s="12"/>
      <c r="FZK47" s="12"/>
      <c r="FZL47" s="12"/>
      <c r="FZM47" s="12"/>
      <c r="FZN47" s="12"/>
      <c r="FZO47" s="12"/>
      <c r="FZP47" s="12"/>
      <c r="FZQ47" s="12"/>
      <c r="FZR47" s="12"/>
      <c r="FZS47" s="12"/>
      <c r="FZT47" s="12"/>
      <c r="FZU47" s="12"/>
      <c r="FZV47" s="12"/>
      <c r="FZW47" s="12"/>
      <c r="FZX47" s="12"/>
      <c r="FZY47" s="12"/>
      <c r="FZZ47" s="12"/>
      <c r="GAA47" s="12"/>
      <c r="GAB47" s="12"/>
      <c r="GAC47" s="12"/>
      <c r="GAD47" s="12"/>
      <c r="GAE47" s="12"/>
      <c r="GAF47" s="12"/>
      <c r="GAG47" s="12"/>
      <c r="GAH47" s="12"/>
      <c r="GAI47" s="12"/>
      <c r="GAJ47" s="12"/>
      <c r="GAK47" s="12"/>
      <c r="GAL47" s="12"/>
      <c r="GAM47" s="12"/>
      <c r="GAN47" s="12"/>
      <c r="GAO47" s="12"/>
      <c r="GAP47" s="12"/>
      <c r="GAQ47" s="12"/>
      <c r="GAR47" s="12"/>
      <c r="GAS47" s="12"/>
      <c r="GAT47" s="12"/>
      <c r="GAU47" s="12"/>
      <c r="GAV47" s="12"/>
      <c r="GAW47" s="12"/>
      <c r="GAX47" s="12"/>
      <c r="GAY47" s="12"/>
      <c r="GAZ47" s="12"/>
      <c r="GBA47" s="12"/>
      <c r="GBB47" s="12"/>
      <c r="GBC47" s="12"/>
      <c r="GBD47" s="12"/>
      <c r="GBE47" s="12"/>
      <c r="GBF47" s="12"/>
      <c r="GBG47" s="12"/>
      <c r="GBH47" s="12"/>
      <c r="GBI47" s="12"/>
      <c r="GBJ47" s="12"/>
      <c r="GBK47" s="12"/>
      <c r="GBL47" s="12"/>
      <c r="GBM47" s="12"/>
      <c r="GBN47" s="12"/>
      <c r="GBO47" s="12"/>
      <c r="GBP47" s="12"/>
      <c r="GBQ47" s="12"/>
      <c r="GBR47" s="12"/>
      <c r="GBS47" s="12"/>
      <c r="GBT47" s="12"/>
      <c r="GBU47" s="12"/>
      <c r="GBV47" s="12"/>
      <c r="GBW47" s="12"/>
      <c r="GBX47" s="12"/>
      <c r="GBY47" s="12"/>
      <c r="GBZ47" s="12"/>
      <c r="GCA47" s="12"/>
      <c r="GCB47" s="12"/>
      <c r="GCC47" s="12"/>
      <c r="GCD47" s="12"/>
      <c r="GCE47" s="12"/>
      <c r="GCF47" s="12"/>
      <c r="GCG47" s="12"/>
      <c r="GCH47" s="12"/>
      <c r="GCI47" s="12"/>
      <c r="GCJ47" s="12"/>
      <c r="GCK47" s="12"/>
      <c r="GCL47" s="12"/>
      <c r="GCM47" s="12"/>
      <c r="GCN47" s="12"/>
      <c r="GCO47" s="12"/>
      <c r="GCP47" s="12"/>
      <c r="GCQ47" s="12"/>
      <c r="GCR47" s="12"/>
      <c r="GCS47" s="12"/>
      <c r="GCT47" s="12"/>
      <c r="GCU47" s="12"/>
      <c r="GCV47" s="12"/>
      <c r="GCW47" s="12"/>
      <c r="GCX47" s="12"/>
      <c r="GCY47" s="12"/>
      <c r="GCZ47" s="12"/>
      <c r="GDA47" s="12"/>
      <c r="GDB47" s="12"/>
      <c r="GDC47" s="12"/>
      <c r="GDD47" s="12"/>
      <c r="GDE47" s="12"/>
      <c r="GDF47" s="12"/>
      <c r="GDG47" s="12"/>
      <c r="GDH47" s="12"/>
      <c r="GDI47" s="12"/>
      <c r="GDJ47" s="12"/>
      <c r="GDK47" s="12"/>
      <c r="GDL47" s="12"/>
      <c r="GDM47" s="12"/>
      <c r="GDN47" s="12"/>
      <c r="GDO47" s="12"/>
      <c r="GDP47" s="12"/>
      <c r="GDQ47" s="12"/>
      <c r="GDR47" s="12"/>
      <c r="GDS47" s="12"/>
      <c r="GDT47" s="12"/>
      <c r="GDU47" s="12"/>
      <c r="GDV47" s="12"/>
      <c r="GDW47" s="12"/>
      <c r="GDX47" s="12"/>
      <c r="GDY47" s="12"/>
      <c r="GDZ47" s="12"/>
      <c r="GEA47" s="12"/>
      <c r="GEB47" s="12"/>
      <c r="GEC47" s="12"/>
      <c r="GED47" s="12"/>
      <c r="GEE47" s="12"/>
      <c r="GEF47" s="12"/>
      <c r="GEG47" s="12"/>
      <c r="GEH47" s="12"/>
      <c r="GEI47" s="12"/>
      <c r="GEJ47" s="12"/>
      <c r="GEK47" s="12"/>
      <c r="GEL47" s="12"/>
      <c r="GEM47" s="12"/>
      <c r="GEN47" s="12"/>
      <c r="GEO47" s="12"/>
      <c r="GEP47" s="12"/>
      <c r="GEQ47" s="12"/>
      <c r="GER47" s="12"/>
      <c r="GES47" s="12"/>
      <c r="GET47" s="12"/>
      <c r="GEU47" s="12"/>
      <c r="GEV47" s="12"/>
      <c r="GEW47" s="12"/>
      <c r="GEX47" s="12"/>
      <c r="GEY47" s="12"/>
      <c r="GEZ47" s="12"/>
      <c r="GFA47" s="12"/>
      <c r="GFB47" s="12"/>
      <c r="GFC47" s="12"/>
      <c r="GFD47" s="12"/>
      <c r="GFE47" s="12"/>
      <c r="GFF47" s="12"/>
      <c r="GFG47" s="12"/>
      <c r="GFH47" s="12"/>
      <c r="GFI47" s="12"/>
      <c r="GFJ47" s="12"/>
      <c r="GFK47" s="12"/>
      <c r="GFL47" s="12"/>
      <c r="GFM47" s="12"/>
      <c r="GFN47" s="12"/>
      <c r="GFO47" s="12"/>
      <c r="GFP47" s="12"/>
      <c r="GFQ47" s="12"/>
      <c r="GFR47" s="12"/>
      <c r="GFS47" s="12"/>
      <c r="GFT47" s="12"/>
      <c r="GFU47" s="12"/>
      <c r="GFV47" s="12"/>
      <c r="GFW47" s="12"/>
      <c r="GFX47" s="12"/>
      <c r="GFY47" s="12"/>
      <c r="GFZ47" s="12"/>
      <c r="GGA47" s="12"/>
      <c r="GGB47" s="12"/>
      <c r="GGC47" s="12"/>
      <c r="GGD47" s="12"/>
      <c r="GGE47" s="12"/>
      <c r="GGF47" s="12"/>
      <c r="GGG47" s="12"/>
      <c r="GGH47" s="12"/>
      <c r="GGI47" s="12"/>
      <c r="GGJ47" s="12"/>
      <c r="GGK47" s="12"/>
      <c r="GGL47" s="12"/>
      <c r="GGM47" s="12"/>
      <c r="GGN47" s="12"/>
      <c r="GGO47" s="12"/>
      <c r="GGP47" s="12"/>
      <c r="GGQ47" s="12"/>
      <c r="GGR47" s="12"/>
      <c r="GGS47" s="12"/>
      <c r="GGT47" s="12"/>
      <c r="GGU47" s="12"/>
      <c r="GGV47" s="12"/>
      <c r="GGW47" s="12"/>
      <c r="GGX47" s="12"/>
      <c r="GGY47" s="12"/>
      <c r="GGZ47" s="12"/>
      <c r="GHA47" s="12"/>
      <c r="GHB47" s="12"/>
      <c r="GHC47" s="12"/>
      <c r="GHD47" s="12"/>
      <c r="GHE47" s="12"/>
      <c r="GHF47" s="12"/>
      <c r="GHG47" s="12"/>
      <c r="GHH47" s="12"/>
      <c r="GHI47" s="12"/>
      <c r="GHJ47" s="12"/>
      <c r="GHK47" s="12"/>
      <c r="GHL47" s="12"/>
      <c r="GHM47" s="12"/>
      <c r="GHN47" s="12"/>
      <c r="GHO47" s="12"/>
      <c r="GHP47" s="12"/>
      <c r="GHQ47" s="12"/>
      <c r="GHR47" s="12"/>
      <c r="GHS47" s="12"/>
      <c r="GHT47" s="12"/>
      <c r="GHU47" s="12"/>
      <c r="GHV47" s="12"/>
      <c r="GHW47" s="12"/>
      <c r="GHX47" s="12"/>
      <c r="GHY47" s="12"/>
      <c r="GHZ47" s="12"/>
      <c r="GIA47" s="12"/>
      <c r="GIB47" s="12"/>
      <c r="GIC47" s="12"/>
      <c r="GID47" s="12"/>
      <c r="GIE47" s="12"/>
      <c r="GIF47" s="12"/>
      <c r="GIG47" s="12"/>
      <c r="GIH47" s="12"/>
      <c r="GII47" s="12"/>
      <c r="GIJ47" s="12"/>
      <c r="GIK47" s="12"/>
      <c r="GIL47" s="12"/>
      <c r="GIM47" s="12"/>
      <c r="GIN47" s="12"/>
      <c r="GIO47" s="12"/>
      <c r="GIP47" s="12"/>
      <c r="GIQ47" s="12"/>
      <c r="GIR47" s="12"/>
      <c r="GIS47" s="12"/>
      <c r="GIT47" s="12"/>
      <c r="GIU47" s="12"/>
      <c r="GIV47" s="12"/>
      <c r="GIW47" s="12"/>
      <c r="GIX47" s="12"/>
      <c r="GIY47" s="12"/>
      <c r="GIZ47" s="12"/>
      <c r="GJA47" s="12"/>
      <c r="GJB47" s="12"/>
      <c r="GJC47" s="12"/>
      <c r="GJD47" s="12"/>
      <c r="GJE47" s="12"/>
      <c r="GJF47" s="12"/>
      <c r="GJG47" s="12"/>
      <c r="GJH47" s="12"/>
      <c r="GJI47" s="12"/>
      <c r="GJJ47" s="12"/>
      <c r="GJK47" s="12"/>
      <c r="GJL47" s="12"/>
      <c r="GJM47" s="12"/>
      <c r="GJN47" s="12"/>
      <c r="GJO47" s="12"/>
      <c r="GJP47" s="12"/>
      <c r="GJQ47" s="12"/>
      <c r="GJR47" s="12"/>
      <c r="GJS47" s="12"/>
      <c r="GJT47" s="12"/>
      <c r="GJU47" s="12"/>
      <c r="GJV47" s="12"/>
      <c r="GJW47" s="12"/>
      <c r="GJX47" s="12"/>
      <c r="GJY47" s="12"/>
      <c r="GJZ47" s="12"/>
      <c r="GKA47" s="12"/>
      <c r="GKB47" s="12"/>
      <c r="GKC47" s="12"/>
      <c r="GKD47" s="12"/>
      <c r="GKE47" s="12"/>
      <c r="GKF47" s="12"/>
      <c r="GKG47" s="12"/>
      <c r="GKH47" s="12"/>
      <c r="GKI47" s="12"/>
      <c r="GKJ47" s="12"/>
      <c r="GKK47" s="12"/>
      <c r="GKL47" s="12"/>
      <c r="GKM47" s="12"/>
      <c r="GKN47" s="12"/>
      <c r="GKO47" s="12"/>
      <c r="GKP47" s="12"/>
      <c r="GKQ47" s="12"/>
      <c r="GKR47" s="12"/>
      <c r="GKS47" s="12"/>
      <c r="GKT47" s="12"/>
      <c r="GKU47" s="12"/>
      <c r="GKV47" s="12"/>
      <c r="GKW47" s="12"/>
      <c r="GKX47" s="12"/>
      <c r="GKY47" s="12"/>
      <c r="GKZ47" s="12"/>
      <c r="GLA47" s="12"/>
      <c r="GLB47" s="12"/>
      <c r="GLC47" s="12"/>
      <c r="GLD47" s="12"/>
      <c r="GLE47" s="12"/>
      <c r="GLF47" s="12"/>
      <c r="GLG47" s="12"/>
      <c r="GLH47" s="12"/>
      <c r="GLI47" s="12"/>
      <c r="GLJ47" s="12"/>
      <c r="GLK47" s="12"/>
      <c r="GLL47" s="12"/>
      <c r="GLM47" s="12"/>
      <c r="GLN47" s="12"/>
      <c r="GLO47" s="12"/>
      <c r="GLP47" s="12"/>
      <c r="GLQ47" s="12"/>
      <c r="GLR47" s="12"/>
      <c r="GLS47" s="12"/>
      <c r="GLT47" s="12"/>
      <c r="GLU47" s="12"/>
      <c r="GLV47" s="12"/>
      <c r="GLW47" s="12"/>
      <c r="GLX47" s="12"/>
      <c r="GLY47" s="12"/>
      <c r="GLZ47" s="12"/>
      <c r="GMA47" s="12"/>
      <c r="GMB47" s="12"/>
      <c r="GMC47" s="12"/>
      <c r="GMD47" s="12"/>
      <c r="GME47" s="12"/>
      <c r="GMF47" s="12"/>
      <c r="GMG47" s="12"/>
      <c r="GMH47" s="12"/>
      <c r="GMI47" s="12"/>
      <c r="GMJ47" s="12"/>
      <c r="GMK47" s="12"/>
      <c r="GML47" s="12"/>
      <c r="GMM47" s="12"/>
      <c r="GMN47" s="12"/>
      <c r="GMO47" s="12"/>
      <c r="GMP47" s="12"/>
      <c r="GMQ47" s="12"/>
      <c r="GMR47" s="12"/>
      <c r="GMS47" s="12"/>
      <c r="GMT47" s="12"/>
      <c r="GMU47" s="12"/>
      <c r="GMV47" s="12"/>
      <c r="GMW47" s="12"/>
      <c r="GMX47" s="12"/>
      <c r="GMY47" s="12"/>
      <c r="GMZ47" s="12"/>
      <c r="GNA47" s="12"/>
      <c r="GNB47" s="12"/>
      <c r="GNC47" s="12"/>
      <c r="GND47" s="12"/>
      <c r="GNE47" s="12"/>
      <c r="GNF47" s="12"/>
      <c r="GNG47" s="12"/>
      <c r="GNH47" s="12"/>
      <c r="GNI47" s="12"/>
      <c r="GNJ47" s="12"/>
      <c r="GNK47" s="12"/>
      <c r="GNL47" s="12"/>
      <c r="GNM47" s="12"/>
      <c r="GNN47" s="12"/>
      <c r="GNO47" s="12"/>
      <c r="GNP47" s="12"/>
      <c r="GNQ47" s="12"/>
      <c r="GNR47" s="12"/>
      <c r="GNS47" s="12"/>
      <c r="GNT47" s="12"/>
      <c r="GNU47" s="12"/>
      <c r="GNV47" s="12"/>
      <c r="GNW47" s="12"/>
      <c r="GNX47" s="12"/>
      <c r="GNY47" s="12"/>
      <c r="GNZ47" s="12"/>
      <c r="GOA47" s="12"/>
      <c r="GOB47" s="12"/>
      <c r="GOC47" s="12"/>
      <c r="GOD47" s="12"/>
      <c r="GOE47" s="12"/>
      <c r="GOF47" s="12"/>
      <c r="GOG47" s="12"/>
      <c r="GOH47" s="12"/>
      <c r="GOI47" s="12"/>
      <c r="GOJ47" s="12"/>
      <c r="GOK47" s="12"/>
      <c r="GOL47" s="12"/>
      <c r="GOM47" s="12"/>
      <c r="GON47" s="12"/>
      <c r="GOO47" s="12"/>
      <c r="GOP47" s="12"/>
      <c r="GOQ47" s="12"/>
      <c r="GOR47" s="12"/>
      <c r="GOS47" s="12"/>
      <c r="GOT47" s="12"/>
      <c r="GOU47" s="12"/>
      <c r="GOV47" s="12"/>
      <c r="GOW47" s="12"/>
      <c r="GOX47" s="12"/>
      <c r="GOY47" s="12"/>
      <c r="GOZ47" s="12"/>
      <c r="GPA47" s="12"/>
      <c r="GPB47" s="12"/>
      <c r="GPC47" s="12"/>
      <c r="GPD47" s="12"/>
      <c r="GPE47" s="12"/>
      <c r="GPF47" s="12"/>
      <c r="GPG47" s="12"/>
      <c r="GPH47" s="12"/>
      <c r="GPI47" s="12"/>
      <c r="GPJ47" s="12"/>
      <c r="GPK47" s="12"/>
      <c r="GPL47" s="12"/>
      <c r="GPM47" s="12"/>
      <c r="GPN47" s="12"/>
      <c r="GPO47" s="12"/>
      <c r="GPP47" s="12"/>
      <c r="GPQ47" s="12"/>
      <c r="GPR47" s="12"/>
      <c r="GPS47" s="12"/>
      <c r="GPT47" s="12"/>
      <c r="GPU47" s="12"/>
      <c r="GPV47" s="12"/>
      <c r="GPW47" s="12"/>
      <c r="GPX47" s="12"/>
      <c r="GPY47" s="12"/>
      <c r="GPZ47" s="12"/>
      <c r="GQA47" s="12"/>
      <c r="GQB47" s="12"/>
      <c r="GQC47" s="12"/>
      <c r="GQD47" s="12"/>
      <c r="GQE47" s="12"/>
      <c r="GQF47" s="12"/>
      <c r="GQG47" s="12"/>
      <c r="GQH47" s="12"/>
      <c r="GQI47" s="12"/>
      <c r="GQJ47" s="12"/>
      <c r="GQK47" s="12"/>
      <c r="GQL47" s="12"/>
      <c r="GQM47" s="12"/>
      <c r="GQN47" s="12"/>
      <c r="GQO47" s="12"/>
      <c r="GQP47" s="12"/>
      <c r="GQQ47" s="12"/>
      <c r="GQR47" s="12"/>
      <c r="GQS47" s="12"/>
      <c r="GQT47" s="12"/>
      <c r="GQU47" s="12"/>
      <c r="GQV47" s="12"/>
      <c r="GQW47" s="12"/>
      <c r="GQX47" s="12"/>
      <c r="GQY47" s="12"/>
      <c r="GQZ47" s="12"/>
      <c r="GRA47" s="12"/>
      <c r="GRB47" s="12"/>
      <c r="GRC47" s="12"/>
      <c r="GRD47" s="12"/>
      <c r="GRE47" s="12"/>
      <c r="GRF47" s="12"/>
      <c r="GRG47" s="12"/>
      <c r="GRH47" s="12"/>
      <c r="GRI47" s="12"/>
      <c r="GRJ47" s="12"/>
      <c r="GRK47" s="12"/>
      <c r="GRL47" s="12"/>
      <c r="GRM47" s="12"/>
      <c r="GRN47" s="12"/>
      <c r="GRO47" s="12"/>
      <c r="GRP47" s="12"/>
      <c r="GRQ47" s="12"/>
      <c r="GRR47" s="12"/>
      <c r="GRS47" s="12"/>
      <c r="GRT47" s="12"/>
      <c r="GRU47" s="12"/>
      <c r="GRV47" s="12"/>
      <c r="GRW47" s="12"/>
      <c r="GRX47" s="12"/>
      <c r="GRY47" s="12"/>
      <c r="GRZ47" s="12"/>
      <c r="GSA47" s="12"/>
      <c r="GSB47" s="12"/>
      <c r="GSC47" s="12"/>
      <c r="GSD47" s="12"/>
      <c r="GSE47" s="12"/>
      <c r="GSF47" s="12"/>
      <c r="GSG47" s="12"/>
      <c r="GSH47" s="12"/>
      <c r="GSI47" s="12"/>
      <c r="GSJ47" s="12"/>
      <c r="GSK47" s="12"/>
      <c r="GSL47" s="12"/>
      <c r="GSM47" s="12"/>
      <c r="GSN47" s="12"/>
      <c r="GSO47" s="12"/>
      <c r="GSP47" s="12"/>
      <c r="GSQ47" s="12"/>
      <c r="GSR47" s="12"/>
      <c r="GSS47" s="12"/>
      <c r="GST47" s="12"/>
      <c r="GSU47" s="12"/>
      <c r="GSV47" s="12"/>
      <c r="GSW47" s="12"/>
      <c r="GSX47" s="12"/>
      <c r="GSY47" s="12"/>
      <c r="GSZ47" s="12"/>
      <c r="GTA47" s="12"/>
      <c r="GTB47" s="12"/>
      <c r="GTC47" s="12"/>
      <c r="GTD47" s="12"/>
      <c r="GTE47" s="12"/>
      <c r="GTF47" s="12"/>
      <c r="GTG47" s="12"/>
      <c r="GTH47" s="12"/>
      <c r="GTI47" s="12"/>
      <c r="GTJ47" s="12"/>
      <c r="GTK47" s="12"/>
      <c r="GTL47" s="12"/>
      <c r="GTM47" s="12"/>
      <c r="GTN47" s="12"/>
      <c r="GTO47" s="12"/>
      <c r="GTP47" s="12"/>
      <c r="GTQ47" s="12"/>
      <c r="GTR47" s="12"/>
      <c r="GTS47" s="12"/>
      <c r="GTT47" s="12"/>
      <c r="GTU47" s="12"/>
      <c r="GTV47" s="12"/>
      <c r="GTW47" s="12"/>
      <c r="GTX47" s="12"/>
      <c r="GTY47" s="12"/>
      <c r="GTZ47" s="12"/>
      <c r="GUA47" s="12"/>
      <c r="GUB47" s="12"/>
      <c r="GUC47" s="12"/>
      <c r="GUD47" s="12"/>
      <c r="GUE47" s="12"/>
      <c r="GUF47" s="12"/>
      <c r="GUG47" s="12"/>
      <c r="GUH47" s="12"/>
      <c r="GUI47" s="12"/>
      <c r="GUJ47" s="12"/>
      <c r="GUK47" s="12"/>
      <c r="GUL47" s="12"/>
      <c r="GUM47" s="12"/>
      <c r="GUN47" s="12"/>
      <c r="GUO47" s="12"/>
      <c r="GUP47" s="12"/>
      <c r="GUQ47" s="12"/>
      <c r="GUR47" s="12"/>
      <c r="GUS47" s="12"/>
      <c r="GUT47" s="12"/>
      <c r="GUU47" s="12"/>
      <c r="GUV47" s="12"/>
      <c r="GUW47" s="12"/>
      <c r="GUX47" s="12"/>
      <c r="GUY47" s="12"/>
      <c r="GUZ47" s="12"/>
      <c r="GVA47" s="12"/>
      <c r="GVB47" s="12"/>
      <c r="GVC47" s="12"/>
      <c r="GVD47" s="12"/>
      <c r="GVE47" s="12"/>
      <c r="GVF47" s="12"/>
      <c r="GVG47" s="12"/>
      <c r="GVH47" s="12"/>
      <c r="GVI47" s="12"/>
      <c r="GVJ47" s="12"/>
      <c r="GVK47" s="12"/>
      <c r="GVL47" s="12"/>
      <c r="GVM47" s="12"/>
      <c r="GVN47" s="12"/>
      <c r="GVO47" s="12"/>
      <c r="GVP47" s="12"/>
      <c r="GVQ47" s="12"/>
      <c r="GVR47" s="12"/>
      <c r="GVS47" s="12"/>
      <c r="GVT47" s="12"/>
      <c r="GVU47" s="12"/>
      <c r="GVV47" s="12"/>
      <c r="GVW47" s="12"/>
      <c r="GVX47" s="12"/>
      <c r="GVY47" s="12"/>
      <c r="GVZ47" s="12"/>
      <c r="GWA47" s="12"/>
      <c r="GWB47" s="12"/>
      <c r="GWC47" s="12"/>
      <c r="GWD47" s="12"/>
      <c r="GWE47" s="12"/>
      <c r="GWF47" s="12"/>
      <c r="GWG47" s="12"/>
      <c r="GWH47" s="12"/>
      <c r="GWI47" s="12"/>
      <c r="GWJ47" s="12"/>
      <c r="GWK47" s="12"/>
      <c r="GWL47" s="12"/>
      <c r="GWM47" s="12"/>
      <c r="GWN47" s="12"/>
      <c r="GWO47" s="12"/>
      <c r="GWP47" s="12"/>
      <c r="GWQ47" s="12"/>
      <c r="GWR47" s="12"/>
      <c r="GWS47" s="12"/>
      <c r="GWT47" s="12"/>
      <c r="GWU47" s="12"/>
      <c r="GWV47" s="12"/>
      <c r="GWW47" s="12"/>
      <c r="GWX47" s="12"/>
      <c r="GWY47" s="12"/>
      <c r="GWZ47" s="12"/>
      <c r="GXA47" s="12"/>
      <c r="GXB47" s="12"/>
      <c r="GXC47" s="12"/>
      <c r="GXD47" s="12"/>
      <c r="GXE47" s="12"/>
      <c r="GXF47" s="12"/>
      <c r="GXG47" s="12"/>
      <c r="GXH47" s="12"/>
      <c r="GXI47" s="12"/>
      <c r="GXJ47" s="12"/>
      <c r="GXK47" s="12"/>
      <c r="GXL47" s="12"/>
      <c r="GXM47" s="12"/>
      <c r="GXN47" s="12"/>
      <c r="GXO47" s="12"/>
      <c r="GXP47" s="12"/>
      <c r="GXQ47" s="12"/>
      <c r="GXR47" s="12"/>
      <c r="GXS47" s="12"/>
      <c r="GXT47" s="12"/>
      <c r="GXU47" s="12"/>
      <c r="GXV47" s="12"/>
      <c r="GXW47" s="12"/>
      <c r="GXX47" s="12"/>
      <c r="GXY47" s="12"/>
      <c r="GXZ47" s="12"/>
      <c r="GYA47" s="12"/>
      <c r="GYB47" s="12"/>
      <c r="GYC47" s="12"/>
      <c r="GYD47" s="12"/>
      <c r="GYE47" s="12"/>
      <c r="GYF47" s="12"/>
      <c r="GYG47" s="12"/>
      <c r="GYH47" s="12"/>
      <c r="GYI47" s="12"/>
      <c r="GYJ47" s="12"/>
      <c r="GYK47" s="12"/>
      <c r="GYL47" s="12"/>
      <c r="GYM47" s="12"/>
      <c r="GYN47" s="12"/>
      <c r="GYO47" s="12"/>
      <c r="GYP47" s="12"/>
      <c r="GYQ47" s="12"/>
      <c r="GYR47" s="12"/>
      <c r="GYS47" s="12"/>
      <c r="GYT47" s="12"/>
      <c r="GYU47" s="12"/>
      <c r="GYV47" s="12"/>
      <c r="GYW47" s="12"/>
      <c r="GYX47" s="12"/>
      <c r="GYY47" s="12"/>
      <c r="GYZ47" s="12"/>
      <c r="GZA47" s="12"/>
      <c r="GZB47" s="12"/>
      <c r="GZC47" s="12"/>
      <c r="GZD47" s="12"/>
      <c r="GZE47" s="12"/>
      <c r="GZF47" s="12"/>
      <c r="GZG47" s="12"/>
      <c r="GZH47" s="12"/>
      <c r="GZI47" s="12"/>
      <c r="GZJ47" s="12"/>
      <c r="GZK47" s="12"/>
      <c r="GZL47" s="12"/>
      <c r="GZM47" s="12"/>
      <c r="GZN47" s="12"/>
      <c r="GZO47" s="12"/>
      <c r="GZP47" s="12"/>
      <c r="GZQ47" s="12"/>
      <c r="GZR47" s="12"/>
      <c r="GZS47" s="12"/>
      <c r="GZT47" s="12"/>
      <c r="GZU47" s="12"/>
      <c r="GZV47" s="12"/>
      <c r="GZW47" s="12"/>
      <c r="GZX47" s="12"/>
      <c r="GZY47" s="12"/>
      <c r="GZZ47" s="12"/>
      <c r="HAA47" s="12"/>
      <c r="HAB47" s="12"/>
      <c r="HAC47" s="12"/>
      <c r="HAD47" s="12"/>
      <c r="HAE47" s="12"/>
      <c r="HAF47" s="12"/>
      <c r="HAG47" s="12"/>
      <c r="HAH47" s="12"/>
      <c r="HAI47" s="12"/>
      <c r="HAJ47" s="12"/>
      <c r="HAK47" s="12"/>
      <c r="HAL47" s="12"/>
      <c r="HAM47" s="12"/>
      <c r="HAN47" s="12"/>
      <c r="HAO47" s="12"/>
      <c r="HAP47" s="12"/>
      <c r="HAQ47" s="12"/>
      <c r="HAR47" s="12"/>
      <c r="HAS47" s="12"/>
      <c r="HAT47" s="12"/>
      <c r="HAU47" s="12"/>
      <c r="HAV47" s="12"/>
      <c r="HAW47" s="12"/>
      <c r="HAX47" s="12"/>
      <c r="HAY47" s="12"/>
      <c r="HAZ47" s="12"/>
      <c r="HBA47" s="12"/>
      <c r="HBB47" s="12"/>
      <c r="HBC47" s="12"/>
      <c r="HBD47" s="12"/>
      <c r="HBE47" s="12"/>
      <c r="HBF47" s="12"/>
      <c r="HBG47" s="12"/>
      <c r="HBH47" s="12"/>
      <c r="HBI47" s="12"/>
      <c r="HBJ47" s="12"/>
      <c r="HBK47" s="12"/>
      <c r="HBL47" s="12"/>
      <c r="HBM47" s="12"/>
      <c r="HBN47" s="12"/>
      <c r="HBO47" s="12"/>
      <c r="HBP47" s="12"/>
      <c r="HBQ47" s="12"/>
      <c r="HBR47" s="12"/>
      <c r="HBS47" s="12"/>
      <c r="HBT47" s="12"/>
      <c r="HBU47" s="12"/>
      <c r="HBV47" s="12"/>
      <c r="HBW47" s="12"/>
      <c r="HBX47" s="12"/>
      <c r="HBY47" s="12"/>
      <c r="HBZ47" s="12"/>
      <c r="HCA47" s="12"/>
      <c r="HCB47" s="12"/>
      <c r="HCC47" s="12"/>
      <c r="HCD47" s="12"/>
      <c r="HCE47" s="12"/>
      <c r="HCF47" s="12"/>
      <c r="HCG47" s="12"/>
      <c r="HCH47" s="12"/>
      <c r="HCI47" s="12"/>
      <c r="HCJ47" s="12"/>
      <c r="HCK47" s="12"/>
      <c r="HCL47" s="12"/>
      <c r="HCM47" s="12"/>
      <c r="HCN47" s="12"/>
      <c r="HCO47" s="12"/>
      <c r="HCP47" s="12"/>
      <c r="HCQ47" s="12"/>
      <c r="HCR47" s="12"/>
      <c r="HCS47" s="12"/>
      <c r="HCT47" s="12"/>
      <c r="HCU47" s="12"/>
      <c r="HCV47" s="12"/>
      <c r="HCW47" s="12"/>
      <c r="HCX47" s="12"/>
      <c r="HCY47" s="12"/>
      <c r="HCZ47" s="12"/>
      <c r="HDA47" s="12"/>
      <c r="HDB47" s="12"/>
      <c r="HDC47" s="12"/>
      <c r="HDD47" s="12"/>
      <c r="HDE47" s="12"/>
      <c r="HDF47" s="12"/>
      <c r="HDG47" s="12"/>
      <c r="HDH47" s="12"/>
      <c r="HDI47" s="12"/>
      <c r="HDJ47" s="12"/>
      <c r="HDK47" s="12"/>
      <c r="HDL47" s="12"/>
      <c r="HDM47" s="12"/>
      <c r="HDN47" s="12"/>
      <c r="HDO47" s="12"/>
      <c r="HDP47" s="12"/>
      <c r="HDQ47" s="12"/>
      <c r="HDR47" s="12"/>
      <c r="HDS47" s="12"/>
      <c r="HDT47" s="12"/>
      <c r="HDU47" s="12"/>
      <c r="HDV47" s="12"/>
      <c r="HDW47" s="12"/>
      <c r="HDX47" s="12"/>
      <c r="HDY47" s="12"/>
      <c r="HDZ47" s="12"/>
      <c r="HEA47" s="12"/>
      <c r="HEB47" s="12"/>
      <c r="HEC47" s="12"/>
      <c r="HED47" s="12"/>
      <c r="HEE47" s="12"/>
      <c r="HEF47" s="12"/>
      <c r="HEG47" s="12"/>
      <c r="HEH47" s="12"/>
      <c r="HEI47" s="12"/>
      <c r="HEJ47" s="12"/>
      <c r="HEK47" s="12"/>
      <c r="HEL47" s="12"/>
      <c r="HEM47" s="12"/>
      <c r="HEN47" s="12"/>
      <c r="HEO47" s="12"/>
      <c r="HEP47" s="12"/>
      <c r="HEQ47" s="12"/>
      <c r="HER47" s="12"/>
      <c r="HES47" s="12"/>
      <c r="HET47" s="12"/>
      <c r="HEU47" s="12"/>
      <c r="HEV47" s="12"/>
      <c r="HEW47" s="12"/>
      <c r="HEX47" s="12"/>
      <c r="HEY47" s="12"/>
      <c r="HEZ47" s="12"/>
      <c r="HFA47" s="12"/>
      <c r="HFB47" s="12"/>
      <c r="HFC47" s="12"/>
      <c r="HFD47" s="12"/>
      <c r="HFE47" s="12"/>
      <c r="HFF47" s="12"/>
      <c r="HFG47" s="12"/>
      <c r="HFH47" s="12"/>
      <c r="HFI47" s="12"/>
      <c r="HFJ47" s="12"/>
      <c r="HFK47" s="12"/>
      <c r="HFL47" s="12"/>
      <c r="HFM47" s="12"/>
      <c r="HFN47" s="12"/>
      <c r="HFO47" s="12"/>
      <c r="HFP47" s="12"/>
      <c r="HFQ47" s="12"/>
      <c r="HFR47" s="12"/>
      <c r="HFS47" s="12"/>
      <c r="HFT47" s="12"/>
      <c r="HFU47" s="12"/>
      <c r="HFV47" s="12"/>
      <c r="HFW47" s="12"/>
      <c r="HFX47" s="12"/>
      <c r="HFY47" s="12"/>
      <c r="HFZ47" s="12"/>
      <c r="HGA47" s="12"/>
      <c r="HGB47" s="12"/>
      <c r="HGC47" s="12"/>
      <c r="HGD47" s="12"/>
      <c r="HGE47" s="12"/>
      <c r="HGF47" s="12"/>
      <c r="HGG47" s="12"/>
      <c r="HGH47" s="12"/>
      <c r="HGI47" s="12"/>
      <c r="HGJ47" s="12"/>
      <c r="HGK47" s="12"/>
      <c r="HGL47" s="12"/>
      <c r="HGM47" s="12"/>
      <c r="HGN47" s="12"/>
      <c r="HGO47" s="12"/>
      <c r="HGP47" s="12"/>
      <c r="HGQ47" s="12"/>
      <c r="HGR47" s="12"/>
      <c r="HGS47" s="12"/>
      <c r="HGT47" s="12"/>
      <c r="HGU47" s="12"/>
      <c r="HGV47" s="12"/>
      <c r="HGW47" s="12"/>
      <c r="HGX47" s="12"/>
      <c r="HGY47" s="12"/>
      <c r="HGZ47" s="12"/>
      <c r="HHA47" s="12"/>
      <c r="HHB47" s="12"/>
      <c r="HHC47" s="12"/>
      <c r="HHD47" s="12"/>
      <c r="HHE47" s="12"/>
      <c r="HHF47" s="12"/>
      <c r="HHG47" s="12"/>
      <c r="HHH47" s="12"/>
      <c r="HHI47" s="12"/>
      <c r="HHJ47" s="12"/>
      <c r="HHK47" s="12"/>
      <c r="HHL47" s="12"/>
      <c r="HHM47" s="12"/>
      <c r="HHN47" s="12"/>
      <c r="HHO47" s="12"/>
      <c r="HHP47" s="12"/>
      <c r="HHQ47" s="12"/>
      <c r="HHR47" s="12"/>
      <c r="HHS47" s="12"/>
      <c r="HHT47" s="12"/>
      <c r="HHU47" s="12"/>
      <c r="HHV47" s="12"/>
      <c r="HHW47" s="12"/>
      <c r="HHX47" s="12"/>
      <c r="HHY47" s="12"/>
      <c r="HHZ47" s="12"/>
      <c r="HIA47" s="12"/>
      <c r="HIB47" s="12"/>
      <c r="HIC47" s="12"/>
      <c r="HID47" s="12"/>
      <c r="HIE47" s="12"/>
      <c r="HIF47" s="12"/>
      <c r="HIG47" s="12"/>
      <c r="HIH47" s="12"/>
      <c r="HII47" s="12"/>
      <c r="HIJ47" s="12"/>
      <c r="HIK47" s="12"/>
      <c r="HIL47" s="12"/>
      <c r="HIM47" s="12"/>
      <c r="HIN47" s="12"/>
      <c r="HIO47" s="12"/>
      <c r="HIP47" s="12"/>
      <c r="HIQ47" s="12"/>
      <c r="HIR47" s="12"/>
      <c r="HIS47" s="12"/>
      <c r="HIT47" s="12"/>
      <c r="HIU47" s="12"/>
      <c r="HIV47" s="12"/>
      <c r="HIW47" s="12"/>
      <c r="HIX47" s="12"/>
      <c r="HIY47" s="12"/>
      <c r="HIZ47" s="12"/>
      <c r="HJA47" s="12"/>
      <c r="HJB47" s="12"/>
      <c r="HJC47" s="12"/>
      <c r="HJD47" s="12"/>
      <c r="HJE47" s="12"/>
      <c r="HJF47" s="12"/>
      <c r="HJG47" s="12"/>
      <c r="HJH47" s="12"/>
      <c r="HJI47" s="12"/>
      <c r="HJJ47" s="12"/>
      <c r="HJK47" s="12"/>
      <c r="HJL47" s="12"/>
      <c r="HJM47" s="12"/>
      <c r="HJN47" s="12"/>
      <c r="HJO47" s="12"/>
      <c r="HJP47" s="12"/>
      <c r="HJQ47" s="12"/>
      <c r="HJR47" s="12"/>
      <c r="HJS47" s="12"/>
      <c r="HJT47" s="12"/>
      <c r="HJU47" s="12"/>
      <c r="HJV47" s="12"/>
      <c r="HJW47" s="12"/>
      <c r="HJX47" s="12"/>
      <c r="HJY47" s="12"/>
      <c r="HJZ47" s="12"/>
      <c r="HKA47" s="12"/>
      <c r="HKB47" s="12"/>
      <c r="HKC47" s="12"/>
      <c r="HKD47" s="12"/>
      <c r="HKE47" s="12"/>
      <c r="HKF47" s="12"/>
      <c r="HKG47" s="12"/>
      <c r="HKH47" s="12"/>
      <c r="HKI47" s="12"/>
      <c r="HKJ47" s="12"/>
      <c r="HKK47" s="12"/>
      <c r="HKL47" s="12"/>
      <c r="HKM47" s="12"/>
      <c r="HKN47" s="12"/>
      <c r="HKO47" s="12"/>
      <c r="HKP47" s="12"/>
      <c r="HKQ47" s="12"/>
      <c r="HKR47" s="12"/>
      <c r="HKS47" s="12"/>
      <c r="HKT47" s="12"/>
      <c r="HKU47" s="12"/>
      <c r="HKV47" s="12"/>
      <c r="HKW47" s="12"/>
      <c r="HKX47" s="12"/>
      <c r="HKY47" s="12"/>
      <c r="HKZ47" s="12"/>
      <c r="HLA47" s="12"/>
      <c r="HLB47" s="12"/>
      <c r="HLC47" s="12"/>
      <c r="HLD47" s="12"/>
      <c r="HLE47" s="12"/>
      <c r="HLF47" s="12"/>
      <c r="HLG47" s="12"/>
      <c r="HLH47" s="12"/>
      <c r="HLI47" s="12"/>
      <c r="HLJ47" s="12"/>
      <c r="HLK47" s="12"/>
      <c r="HLL47" s="12"/>
      <c r="HLM47" s="12"/>
      <c r="HLN47" s="12"/>
      <c r="HLO47" s="12"/>
      <c r="HLP47" s="12"/>
      <c r="HLQ47" s="12"/>
      <c r="HLR47" s="12"/>
      <c r="HLS47" s="12"/>
      <c r="HLT47" s="12"/>
      <c r="HLU47" s="12"/>
      <c r="HLV47" s="12"/>
      <c r="HLW47" s="12"/>
      <c r="HLX47" s="12"/>
      <c r="HLY47" s="12"/>
      <c r="HLZ47" s="12"/>
      <c r="HMA47" s="12"/>
      <c r="HMB47" s="12"/>
      <c r="HMC47" s="12"/>
      <c r="HMD47" s="12"/>
      <c r="HME47" s="12"/>
      <c r="HMF47" s="12"/>
      <c r="HMG47" s="12"/>
      <c r="HMH47" s="12"/>
      <c r="HMI47" s="12"/>
      <c r="HMJ47" s="12"/>
      <c r="HMK47" s="12"/>
      <c r="HML47" s="12"/>
      <c r="HMM47" s="12"/>
      <c r="HMN47" s="12"/>
      <c r="HMO47" s="12"/>
      <c r="HMP47" s="12"/>
      <c r="HMQ47" s="12"/>
      <c r="HMR47" s="12"/>
      <c r="HMS47" s="12"/>
      <c r="HMT47" s="12"/>
      <c r="HMU47" s="12"/>
      <c r="HMV47" s="12"/>
      <c r="HMW47" s="12"/>
      <c r="HMX47" s="12"/>
      <c r="HMY47" s="12"/>
      <c r="HMZ47" s="12"/>
      <c r="HNA47" s="12"/>
      <c r="HNB47" s="12"/>
      <c r="HNC47" s="12"/>
      <c r="HND47" s="12"/>
      <c r="HNE47" s="12"/>
      <c r="HNF47" s="12"/>
      <c r="HNG47" s="12"/>
      <c r="HNH47" s="12"/>
      <c r="HNI47" s="12"/>
      <c r="HNJ47" s="12"/>
      <c r="HNK47" s="12"/>
      <c r="HNL47" s="12"/>
      <c r="HNM47" s="12"/>
      <c r="HNN47" s="12"/>
      <c r="HNO47" s="12"/>
      <c r="HNP47" s="12"/>
      <c r="HNQ47" s="12"/>
      <c r="HNR47" s="12"/>
      <c r="HNS47" s="12"/>
      <c r="HNT47" s="12"/>
      <c r="HNU47" s="12"/>
      <c r="HNV47" s="12"/>
      <c r="HNW47" s="12"/>
      <c r="HNX47" s="12"/>
      <c r="HNY47" s="12"/>
      <c r="HNZ47" s="12"/>
      <c r="HOA47" s="12"/>
      <c r="HOB47" s="12"/>
      <c r="HOC47" s="12"/>
      <c r="HOD47" s="12"/>
      <c r="HOE47" s="12"/>
      <c r="HOF47" s="12"/>
      <c r="HOG47" s="12"/>
      <c r="HOH47" s="12"/>
      <c r="HOI47" s="12"/>
      <c r="HOJ47" s="12"/>
      <c r="HOK47" s="12"/>
      <c r="HOL47" s="12"/>
      <c r="HOM47" s="12"/>
      <c r="HON47" s="12"/>
      <c r="HOO47" s="12"/>
      <c r="HOP47" s="12"/>
      <c r="HOQ47" s="12"/>
      <c r="HOR47" s="12"/>
      <c r="HOS47" s="12"/>
      <c r="HOT47" s="12"/>
      <c r="HOU47" s="12"/>
      <c r="HOV47" s="12"/>
      <c r="HOW47" s="12"/>
      <c r="HOX47" s="12"/>
      <c r="HOY47" s="12"/>
      <c r="HOZ47" s="12"/>
      <c r="HPA47" s="12"/>
      <c r="HPB47" s="12"/>
      <c r="HPC47" s="12"/>
      <c r="HPD47" s="12"/>
      <c r="HPE47" s="12"/>
      <c r="HPF47" s="12"/>
      <c r="HPG47" s="12"/>
      <c r="HPH47" s="12"/>
      <c r="HPI47" s="12"/>
      <c r="HPJ47" s="12"/>
      <c r="HPK47" s="12"/>
      <c r="HPL47" s="12"/>
      <c r="HPM47" s="12"/>
      <c r="HPN47" s="12"/>
      <c r="HPO47" s="12"/>
      <c r="HPP47" s="12"/>
      <c r="HPQ47" s="12"/>
      <c r="HPR47" s="12"/>
      <c r="HPS47" s="12"/>
      <c r="HPT47" s="12"/>
      <c r="HPU47" s="12"/>
      <c r="HPV47" s="12"/>
      <c r="HPW47" s="12"/>
      <c r="HPX47" s="12"/>
      <c r="HPY47" s="12"/>
      <c r="HPZ47" s="12"/>
      <c r="HQA47" s="12"/>
      <c r="HQB47" s="12"/>
      <c r="HQC47" s="12"/>
      <c r="HQD47" s="12"/>
      <c r="HQE47" s="12"/>
      <c r="HQF47" s="12"/>
      <c r="HQG47" s="12"/>
      <c r="HQH47" s="12"/>
      <c r="HQI47" s="12"/>
      <c r="HQJ47" s="12"/>
      <c r="HQK47" s="12"/>
      <c r="HQL47" s="12"/>
      <c r="HQM47" s="12"/>
      <c r="HQN47" s="12"/>
      <c r="HQO47" s="12"/>
      <c r="HQP47" s="12"/>
      <c r="HQQ47" s="12"/>
      <c r="HQR47" s="12"/>
      <c r="HQS47" s="12"/>
      <c r="HQT47" s="12"/>
      <c r="HQU47" s="12"/>
      <c r="HQV47" s="12"/>
      <c r="HQW47" s="12"/>
      <c r="HQX47" s="12"/>
      <c r="HQY47" s="12"/>
      <c r="HQZ47" s="12"/>
      <c r="HRA47" s="12"/>
      <c r="HRB47" s="12"/>
      <c r="HRC47" s="12"/>
      <c r="HRD47" s="12"/>
      <c r="HRE47" s="12"/>
      <c r="HRF47" s="12"/>
      <c r="HRG47" s="12"/>
      <c r="HRH47" s="12"/>
      <c r="HRI47" s="12"/>
      <c r="HRJ47" s="12"/>
      <c r="HRK47" s="12"/>
      <c r="HRL47" s="12"/>
      <c r="HRM47" s="12"/>
      <c r="HRN47" s="12"/>
      <c r="HRO47" s="12"/>
      <c r="HRP47" s="12"/>
      <c r="HRQ47" s="12"/>
      <c r="HRR47" s="12"/>
      <c r="HRS47" s="12"/>
      <c r="HRT47" s="12"/>
      <c r="HRU47" s="12"/>
      <c r="HRV47" s="12"/>
      <c r="HRW47" s="12"/>
      <c r="HRX47" s="12"/>
      <c r="HRY47" s="12"/>
      <c r="HRZ47" s="12"/>
      <c r="HSA47" s="12"/>
      <c r="HSB47" s="12"/>
      <c r="HSC47" s="12"/>
      <c r="HSD47" s="12"/>
      <c r="HSE47" s="12"/>
      <c r="HSF47" s="12"/>
      <c r="HSG47" s="12"/>
      <c r="HSH47" s="12"/>
      <c r="HSI47" s="12"/>
      <c r="HSJ47" s="12"/>
      <c r="HSK47" s="12"/>
      <c r="HSL47" s="12"/>
      <c r="HSM47" s="12"/>
      <c r="HSN47" s="12"/>
      <c r="HSO47" s="12"/>
      <c r="HSP47" s="12"/>
      <c r="HSQ47" s="12"/>
      <c r="HSR47" s="12"/>
      <c r="HSS47" s="12"/>
      <c r="HST47" s="12"/>
      <c r="HSU47" s="12"/>
      <c r="HSV47" s="12"/>
      <c r="HSW47" s="12"/>
      <c r="HSX47" s="12"/>
      <c r="HSY47" s="12"/>
      <c r="HSZ47" s="12"/>
      <c r="HTA47" s="12"/>
      <c r="HTB47" s="12"/>
      <c r="HTC47" s="12"/>
      <c r="HTD47" s="12"/>
      <c r="HTE47" s="12"/>
      <c r="HTF47" s="12"/>
      <c r="HTG47" s="12"/>
      <c r="HTH47" s="12"/>
      <c r="HTI47" s="12"/>
      <c r="HTJ47" s="12"/>
      <c r="HTK47" s="12"/>
      <c r="HTL47" s="12"/>
      <c r="HTM47" s="12"/>
      <c r="HTN47" s="12"/>
      <c r="HTO47" s="12"/>
      <c r="HTP47" s="12"/>
      <c r="HTQ47" s="12"/>
      <c r="HTR47" s="12"/>
      <c r="HTS47" s="12"/>
      <c r="HTT47" s="12"/>
      <c r="HTU47" s="12"/>
      <c r="HTV47" s="12"/>
      <c r="HTW47" s="12"/>
      <c r="HTX47" s="12"/>
      <c r="HTY47" s="12"/>
      <c r="HTZ47" s="12"/>
      <c r="HUA47" s="12"/>
      <c r="HUB47" s="12"/>
      <c r="HUC47" s="12"/>
      <c r="HUD47" s="12"/>
      <c r="HUE47" s="12"/>
      <c r="HUF47" s="12"/>
      <c r="HUG47" s="12"/>
      <c r="HUH47" s="12"/>
      <c r="HUI47" s="12"/>
      <c r="HUJ47" s="12"/>
      <c r="HUK47" s="12"/>
      <c r="HUL47" s="12"/>
      <c r="HUM47" s="12"/>
      <c r="HUN47" s="12"/>
      <c r="HUO47" s="12"/>
      <c r="HUP47" s="12"/>
      <c r="HUQ47" s="12"/>
      <c r="HUR47" s="12"/>
      <c r="HUS47" s="12"/>
      <c r="HUT47" s="12"/>
      <c r="HUU47" s="12"/>
      <c r="HUV47" s="12"/>
      <c r="HUW47" s="12"/>
      <c r="HUX47" s="12"/>
      <c r="HUY47" s="12"/>
      <c r="HUZ47" s="12"/>
      <c r="HVA47" s="12"/>
      <c r="HVB47" s="12"/>
      <c r="HVC47" s="12"/>
      <c r="HVD47" s="12"/>
      <c r="HVE47" s="12"/>
      <c r="HVF47" s="12"/>
      <c r="HVG47" s="12"/>
      <c r="HVH47" s="12"/>
      <c r="HVI47" s="12"/>
      <c r="HVJ47" s="12"/>
      <c r="HVK47" s="12"/>
      <c r="HVL47" s="12"/>
      <c r="HVM47" s="12"/>
      <c r="HVN47" s="12"/>
      <c r="HVO47" s="12"/>
      <c r="HVP47" s="12"/>
      <c r="HVQ47" s="12"/>
      <c r="HVR47" s="12"/>
      <c r="HVS47" s="12"/>
      <c r="HVT47" s="12"/>
      <c r="HVU47" s="12"/>
      <c r="HVV47" s="12"/>
      <c r="HVW47" s="12"/>
      <c r="HVX47" s="12"/>
      <c r="HVY47" s="12"/>
      <c r="HVZ47" s="12"/>
      <c r="HWA47" s="12"/>
      <c r="HWB47" s="12"/>
      <c r="HWC47" s="12"/>
      <c r="HWD47" s="12"/>
      <c r="HWE47" s="12"/>
      <c r="HWF47" s="12"/>
      <c r="HWG47" s="12"/>
      <c r="HWH47" s="12"/>
      <c r="HWI47" s="12"/>
      <c r="HWJ47" s="12"/>
      <c r="HWK47" s="12"/>
      <c r="HWL47" s="12"/>
      <c r="HWM47" s="12"/>
      <c r="HWN47" s="12"/>
      <c r="HWO47" s="12"/>
      <c r="HWP47" s="12"/>
      <c r="HWQ47" s="12"/>
      <c r="HWR47" s="12"/>
      <c r="HWS47" s="12"/>
      <c r="HWT47" s="12"/>
      <c r="HWU47" s="12"/>
      <c r="HWV47" s="12"/>
      <c r="HWW47" s="12"/>
      <c r="HWX47" s="12"/>
      <c r="HWY47" s="12"/>
      <c r="HWZ47" s="12"/>
      <c r="HXA47" s="12"/>
      <c r="HXB47" s="12"/>
      <c r="HXC47" s="12"/>
      <c r="HXD47" s="12"/>
      <c r="HXE47" s="12"/>
      <c r="HXF47" s="12"/>
      <c r="HXG47" s="12"/>
      <c r="HXH47" s="12"/>
      <c r="HXI47" s="12"/>
      <c r="HXJ47" s="12"/>
      <c r="HXK47" s="12"/>
      <c r="HXL47" s="12"/>
      <c r="HXM47" s="12"/>
      <c r="HXN47" s="12"/>
      <c r="HXO47" s="12"/>
      <c r="HXP47" s="12"/>
      <c r="HXQ47" s="12"/>
      <c r="HXR47" s="12"/>
      <c r="HXS47" s="12"/>
      <c r="HXT47" s="12"/>
      <c r="HXU47" s="12"/>
      <c r="HXV47" s="12"/>
      <c r="HXW47" s="12"/>
      <c r="HXX47" s="12"/>
      <c r="HXY47" s="12"/>
      <c r="HXZ47" s="12"/>
      <c r="HYA47" s="12"/>
      <c r="HYB47" s="12"/>
      <c r="HYC47" s="12"/>
      <c r="HYD47" s="12"/>
      <c r="HYE47" s="12"/>
      <c r="HYF47" s="12"/>
      <c r="HYG47" s="12"/>
      <c r="HYH47" s="12"/>
      <c r="HYI47" s="12"/>
      <c r="HYJ47" s="12"/>
      <c r="HYK47" s="12"/>
      <c r="HYL47" s="12"/>
      <c r="HYM47" s="12"/>
      <c r="HYN47" s="12"/>
      <c r="HYO47" s="12"/>
      <c r="HYP47" s="12"/>
      <c r="HYQ47" s="12"/>
      <c r="HYR47" s="12"/>
      <c r="HYS47" s="12"/>
      <c r="HYT47" s="12"/>
      <c r="HYU47" s="12"/>
      <c r="HYV47" s="12"/>
      <c r="HYW47" s="12"/>
      <c r="HYX47" s="12"/>
      <c r="HYY47" s="12"/>
      <c r="HYZ47" s="12"/>
      <c r="HZA47" s="12"/>
      <c r="HZB47" s="12"/>
      <c r="HZC47" s="12"/>
      <c r="HZD47" s="12"/>
      <c r="HZE47" s="12"/>
      <c r="HZF47" s="12"/>
      <c r="HZG47" s="12"/>
      <c r="HZH47" s="12"/>
      <c r="HZI47" s="12"/>
      <c r="HZJ47" s="12"/>
      <c r="HZK47" s="12"/>
      <c r="HZL47" s="12"/>
      <c r="HZM47" s="12"/>
      <c r="HZN47" s="12"/>
      <c r="HZO47" s="12"/>
      <c r="HZP47" s="12"/>
      <c r="HZQ47" s="12"/>
      <c r="HZR47" s="12"/>
      <c r="HZS47" s="12"/>
      <c r="HZT47" s="12"/>
      <c r="HZU47" s="12"/>
      <c r="HZV47" s="12"/>
      <c r="HZW47" s="12"/>
      <c r="HZX47" s="12"/>
      <c r="HZY47" s="12"/>
      <c r="HZZ47" s="12"/>
      <c r="IAA47" s="12"/>
      <c r="IAB47" s="12"/>
      <c r="IAC47" s="12"/>
      <c r="IAD47" s="12"/>
      <c r="IAE47" s="12"/>
      <c r="IAF47" s="12"/>
      <c r="IAG47" s="12"/>
      <c r="IAH47" s="12"/>
      <c r="IAI47" s="12"/>
      <c r="IAJ47" s="12"/>
      <c r="IAK47" s="12"/>
      <c r="IAL47" s="12"/>
      <c r="IAM47" s="12"/>
      <c r="IAN47" s="12"/>
      <c r="IAO47" s="12"/>
      <c r="IAP47" s="12"/>
      <c r="IAQ47" s="12"/>
      <c r="IAR47" s="12"/>
      <c r="IAS47" s="12"/>
      <c r="IAT47" s="12"/>
      <c r="IAU47" s="12"/>
      <c r="IAV47" s="12"/>
      <c r="IAW47" s="12"/>
      <c r="IAX47" s="12"/>
      <c r="IAY47" s="12"/>
      <c r="IAZ47" s="12"/>
      <c r="IBA47" s="12"/>
      <c r="IBB47" s="12"/>
      <c r="IBC47" s="12"/>
      <c r="IBD47" s="12"/>
      <c r="IBE47" s="12"/>
      <c r="IBF47" s="12"/>
      <c r="IBG47" s="12"/>
      <c r="IBH47" s="12"/>
      <c r="IBI47" s="12"/>
      <c r="IBJ47" s="12"/>
      <c r="IBK47" s="12"/>
      <c r="IBL47" s="12"/>
      <c r="IBM47" s="12"/>
      <c r="IBN47" s="12"/>
      <c r="IBO47" s="12"/>
      <c r="IBP47" s="12"/>
      <c r="IBQ47" s="12"/>
      <c r="IBR47" s="12"/>
      <c r="IBS47" s="12"/>
      <c r="IBT47" s="12"/>
      <c r="IBU47" s="12"/>
      <c r="IBV47" s="12"/>
      <c r="IBW47" s="12"/>
      <c r="IBX47" s="12"/>
      <c r="IBY47" s="12"/>
      <c r="IBZ47" s="12"/>
      <c r="ICA47" s="12"/>
      <c r="ICB47" s="12"/>
      <c r="ICC47" s="12"/>
      <c r="ICD47" s="12"/>
      <c r="ICE47" s="12"/>
      <c r="ICF47" s="12"/>
      <c r="ICG47" s="12"/>
      <c r="ICH47" s="12"/>
      <c r="ICI47" s="12"/>
      <c r="ICJ47" s="12"/>
      <c r="ICK47" s="12"/>
      <c r="ICL47" s="12"/>
      <c r="ICM47" s="12"/>
      <c r="ICN47" s="12"/>
      <c r="ICO47" s="12"/>
      <c r="ICP47" s="12"/>
      <c r="ICQ47" s="12"/>
      <c r="ICR47" s="12"/>
      <c r="ICS47" s="12"/>
      <c r="ICT47" s="12"/>
      <c r="ICU47" s="12"/>
      <c r="ICV47" s="12"/>
      <c r="ICW47" s="12"/>
      <c r="ICX47" s="12"/>
      <c r="ICY47" s="12"/>
      <c r="ICZ47" s="12"/>
      <c r="IDA47" s="12"/>
      <c r="IDB47" s="12"/>
      <c r="IDC47" s="12"/>
      <c r="IDD47" s="12"/>
      <c r="IDE47" s="12"/>
      <c r="IDF47" s="12"/>
      <c r="IDG47" s="12"/>
      <c r="IDH47" s="12"/>
      <c r="IDI47" s="12"/>
      <c r="IDJ47" s="12"/>
      <c r="IDK47" s="12"/>
      <c r="IDL47" s="12"/>
      <c r="IDM47" s="12"/>
      <c r="IDN47" s="12"/>
      <c r="IDO47" s="12"/>
      <c r="IDP47" s="12"/>
      <c r="IDQ47" s="12"/>
      <c r="IDR47" s="12"/>
      <c r="IDS47" s="12"/>
      <c r="IDT47" s="12"/>
      <c r="IDU47" s="12"/>
      <c r="IDV47" s="12"/>
      <c r="IDW47" s="12"/>
      <c r="IDX47" s="12"/>
      <c r="IDY47" s="12"/>
      <c r="IDZ47" s="12"/>
      <c r="IEA47" s="12"/>
      <c r="IEB47" s="12"/>
      <c r="IEC47" s="12"/>
      <c r="IED47" s="12"/>
      <c r="IEE47" s="12"/>
      <c r="IEF47" s="12"/>
      <c r="IEG47" s="12"/>
      <c r="IEH47" s="12"/>
      <c r="IEI47" s="12"/>
      <c r="IEJ47" s="12"/>
      <c r="IEK47" s="12"/>
      <c r="IEL47" s="12"/>
      <c r="IEM47" s="12"/>
      <c r="IEN47" s="12"/>
      <c r="IEO47" s="12"/>
      <c r="IEP47" s="12"/>
      <c r="IEQ47" s="12"/>
      <c r="IER47" s="12"/>
      <c r="IES47" s="12"/>
      <c r="IET47" s="12"/>
      <c r="IEU47" s="12"/>
      <c r="IEV47" s="12"/>
      <c r="IEW47" s="12"/>
      <c r="IEX47" s="12"/>
      <c r="IEY47" s="12"/>
      <c r="IEZ47" s="12"/>
      <c r="IFA47" s="12"/>
      <c r="IFB47" s="12"/>
      <c r="IFC47" s="12"/>
      <c r="IFD47" s="12"/>
      <c r="IFE47" s="12"/>
      <c r="IFF47" s="12"/>
      <c r="IFG47" s="12"/>
      <c r="IFH47" s="12"/>
      <c r="IFI47" s="12"/>
      <c r="IFJ47" s="12"/>
      <c r="IFK47" s="12"/>
      <c r="IFL47" s="12"/>
      <c r="IFM47" s="12"/>
      <c r="IFN47" s="12"/>
      <c r="IFO47" s="12"/>
      <c r="IFP47" s="12"/>
      <c r="IFQ47" s="12"/>
      <c r="IFR47" s="12"/>
      <c r="IFS47" s="12"/>
      <c r="IFT47" s="12"/>
      <c r="IFU47" s="12"/>
      <c r="IFV47" s="12"/>
      <c r="IFW47" s="12"/>
      <c r="IFX47" s="12"/>
      <c r="IFY47" s="12"/>
      <c r="IFZ47" s="12"/>
      <c r="IGA47" s="12"/>
      <c r="IGB47" s="12"/>
      <c r="IGC47" s="12"/>
      <c r="IGD47" s="12"/>
      <c r="IGE47" s="12"/>
      <c r="IGF47" s="12"/>
      <c r="IGG47" s="12"/>
      <c r="IGH47" s="12"/>
      <c r="IGI47" s="12"/>
      <c r="IGJ47" s="12"/>
      <c r="IGK47" s="12"/>
      <c r="IGL47" s="12"/>
      <c r="IGM47" s="12"/>
      <c r="IGN47" s="12"/>
      <c r="IGO47" s="12"/>
      <c r="IGP47" s="12"/>
      <c r="IGQ47" s="12"/>
      <c r="IGR47" s="12"/>
      <c r="IGS47" s="12"/>
      <c r="IGT47" s="12"/>
      <c r="IGU47" s="12"/>
      <c r="IGV47" s="12"/>
      <c r="IGW47" s="12"/>
      <c r="IGX47" s="12"/>
      <c r="IGY47" s="12"/>
      <c r="IGZ47" s="12"/>
      <c r="IHA47" s="12"/>
      <c r="IHB47" s="12"/>
      <c r="IHC47" s="12"/>
      <c r="IHD47" s="12"/>
      <c r="IHE47" s="12"/>
      <c r="IHF47" s="12"/>
      <c r="IHG47" s="12"/>
      <c r="IHH47" s="12"/>
      <c r="IHI47" s="12"/>
      <c r="IHJ47" s="12"/>
      <c r="IHK47" s="12"/>
      <c r="IHL47" s="12"/>
      <c r="IHM47" s="12"/>
      <c r="IHN47" s="12"/>
      <c r="IHO47" s="12"/>
      <c r="IHP47" s="12"/>
      <c r="IHQ47" s="12"/>
      <c r="IHR47" s="12"/>
      <c r="IHS47" s="12"/>
      <c r="IHT47" s="12"/>
      <c r="IHU47" s="12"/>
      <c r="IHV47" s="12"/>
      <c r="IHW47" s="12"/>
      <c r="IHX47" s="12"/>
      <c r="IHY47" s="12"/>
      <c r="IHZ47" s="12"/>
      <c r="IIA47" s="12"/>
      <c r="IIB47" s="12"/>
      <c r="IIC47" s="12"/>
      <c r="IID47" s="12"/>
      <c r="IIE47" s="12"/>
      <c r="IIF47" s="12"/>
      <c r="IIG47" s="12"/>
      <c r="IIH47" s="12"/>
      <c r="III47" s="12"/>
      <c r="IIJ47" s="12"/>
      <c r="IIK47" s="12"/>
      <c r="IIL47" s="12"/>
      <c r="IIM47" s="12"/>
      <c r="IIN47" s="12"/>
      <c r="IIO47" s="12"/>
      <c r="IIP47" s="12"/>
      <c r="IIQ47" s="12"/>
      <c r="IIR47" s="12"/>
      <c r="IIS47" s="12"/>
      <c r="IIT47" s="12"/>
      <c r="IIU47" s="12"/>
      <c r="IIV47" s="12"/>
      <c r="IIW47" s="12"/>
      <c r="IIX47" s="12"/>
      <c r="IIY47" s="12"/>
      <c r="IIZ47" s="12"/>
      <c r="IJA47" s="12"/>
      <c r="IJB47" s="12"/>
      <c r="IJC47" s="12"/>
      <c r="IJD47" s="12"/>
      <c r="IJE47" s="12"/>
      <c r="IJF47" s="12"/>
      <c r="IJG47" s="12"/>
      <c r="IJH47" s="12"/>
      <c r="IJI47" s="12"/>
      <c r="IJJ47" s="12"/>
      <c r="IJK47" s="12"/>
      <c r="IJL47" s="12"/>
      <c r="IJM47" s="12"/>
      <c r="IJN47" s="12"/>
      <c r="IJO47" s="12"/>
      <c r="IJP47" s="12"/>
      <c r="IJQ47" s="12"/>
      <c r="IJR47" s="12"/>
      <c r="IJS47" s="12"/>
      <c r="IJT47" s="12"/>
      <c r="IJU47" s="12"/>
      <c r="IJV47" s="12"/>
      <c r="IJW47" s="12"/>
      <c r="IJX47" s="12"/>
      <c r="IJY47" s="12"/>
      <c r="IJZ47" s="12"/>
      <c r="IKA47" s="12"/>
      <c r="IKB47" s="12"/>
      <c r="IKC47" s="12"/>
      <c r="IKD47" s="12"/>
      <c r="IKE47" s="12"/>
      <c r="IKF47" s="12"/>
      <c r="IKG47" s="12"/>
      <c r="IKH47" s="12"/>
      <c r="IKI47" s="12"/>
      <c r="IKJ47" s="12"/>
      <c r="IKK47" s="12"/>
      <c r="IKL47" s="12"/>
      <c r="IKM47" s="12"/>
      <c r="IKN47" s="12"/>
      <c r="IKO47" s="12"/>
      <c r="IKP47" s="12"/>
      <c r="IKQ47" s="12"/>
      <c r="IKR47" s="12"/>
      <c r="IKS47" s="12"/>
      <c r="IKT47" s="12"/>
      <c r="IKU47" s="12"/>
      <c r="IKV47" s="12"/>
      <c r="IKW47" s="12"/>
      <c r="IKX47" s="12"/>
      <c r="IKY47" s="12"/>
      <c r="IKZ47" s="12"/>
      <c r="ILA47" s="12"/>
      <c r="ILB47" s="12"/>
      <c r="ILC47" s="12"/>
      <c r="ILD47" s="12"/>
      <c r="ILE47" s="12"/>
      <c r="ILF47" s="12"/>
      <c r="ILG47" s="12"/>
      <c r="ILH47" s="12"/>
      <c r="ILI47" s="12"/>
      <c r="ILJ47" s="12"/>
      <c r="ILK47" s="12"/>
      <c r="ILL47" s="12"/>
      <c r="ILM47" s="12"/>
      <c r="ILN47" s="12"/>
      <c r="ILO47" s="12"/>
      <c r="ILP47" s="12"/>
      <c r="ILQ47" s="12"/>
      <c r="ILR47" s="12"/>
      <c r="ILS47" s="12"/>
      <c r="ILT47" s="12"/>
      <c r="ILU47" s="12"/>
      <c r="ILV47" s="12"/>
      <c r="ILW47" s="12"/>
      <c r="ILX47" s="12"/>
      <c r="ILY47" s="12"/>
      <c r="ILZ47" s="12"/>
      <c r="IMA47" s="12"/>
      <c r="IMB47" s="12"/>
      <c r="IMC47" s="12"/>
      <c r="IMD47" s="12"/>
      <c r="IME47" s="12"/>
      <c r="IMF47" s="12"/>
      <c r="IMG47" s="12"/>
      <c r="IMH47" s="12"/>
      <c r="IMI47" s="12"/>
      <c r="IMJ47" s="12"/>
      <c r="IMK47" s="12"/>
      <c r="IML47" s="12"/>
      <c r="IMM47" s="12"/>
      <c r="IMN47" s="12"/>
      <c r="IMO47" s="12"/>
      <c r="IMP47" s="12"/>
      <c r="IMQ47" s="12"/>
      <c r="IMR47" s="12"/>
      <c r="IMS47" s="12"/>
      <c r="IMT47" s="12"/>
      <c r="IMU47" s="12"/>
      <c r="IMV47" s="12"/>
      <c r="IMW47" s="12"/>
      <c r="IMX47" s="12"/>
      <c r="IMY47" s="12"/>
      <c r="IMZ47" s="12"/>
      <c r="INA47" s="12"/>
      <c r="INB47" s="12"/>
      <c r="INC47" s="12"/>
      <c r="IND47" s="12"/>
      <c r="INE47" s="12"/>
      <c r="INF47" s="12"/>
      <c r="ING47" s="12"/>
      <c r="INH47" s="12"/>
      <c r="INI47" s="12"/>
      <c r="INJ47" s="12"/>
      <c r="INK47" s="12"/>
      <c r="INL47" s="12"/>
      <c r="INM47" s="12"/>
      <c r="INN47" s="12"/>
      <c r="INO47" s="12"/>
      <c r="INP47" s="12"/>
      <c r="INQ47" s="12"/>
      <c r="INR47" s="12"/>
      <c r="INS47" s="12"/>
      <c r="INT47" s="12"/>
      <c r="INU47" s="12"/>
      <c r="INV47" s="12"/>
      <c r="INW47" s="12"/>
      <c r="INX47" s="12"/>
      <c r="INY47" s="12"/>
      <c r="INZ47" s="12"/>
      <c r="IOA47" s="12"/>
      <c r="IOB47" s="12"/>
      <c r="IOC47" s="12"/>
      <c r="IOD47" s="12"/>
      <c r="IOE47" s="12"/>
      <c r="IOF47" s="12"/>
      <c r="IOG47" s="12"/>
      <c r="IOH47" s="12"/>
      <c r="IOI47" s="12"/>
      <c r="IOJ47" s="12"/>
      <c r="IOK47" s="12"/>
      <c r="IOL47" s="12"/>
      <c r="IOM47" s="12"/>
      <c r="ION47" s="12"/>
      <c r="IOO47" s="12"/>
      <c r="IOP47" s="12"/>
      <c r="IOQ47" s="12"/>
      <c r="IOR47" s="12"/>
      <c r="IOS47" s="12"/>
      <c r="IOT47" s="12"/>
      <c r="IOU47" s="12"/>
      <c r="IOV47" s="12"/>
      <c r="IOW47" s="12"/>
      <c r="IOX47" s="12"/>
      <c r="IOY47" s="12"/>
      <c r="IOZ47" s="12"/>
      <c r="IPA47" s="12"/>
      <c r="IPB47" s="12"/>
      <c r="IPC47" s="12"/>
      <c r="IPD47" s="12"/>
      <c r="IPE47" s="12"/>
      <c r="IPF47" s="12"/>
      <c r="IPG47" s="12"/>
      <c r="IPH47" s="12"/>
      <c r="IPI47" s="12"/>
      <c r="IPJ47" s="12"/>
      <c r="IPK47" s="12"/>
      <c r="IPL47" s="12"/>
      <c r="IPM47" s="12"/>
      <c r="IPN47" s="12"/>
      <c r="IPO47" s="12"/>
      <c r="IPP47" s="12"/>
      <c r="IPQ47" s="12"/>
      <c r="IPR47" s="12"/>
      <c r="IPS47" s="12"/>
      <c r="IPT47" s="12"/>
      <c r="IPU47" s="12"/>
      <c r="IPV47" s="12"/>
      <c r="IPW47" s="12"/>
      <c r="IPX47" s="12"/>
      <c r="IPY47" s="12"/>
      <c r="IPZ47" s="12"/>
      <c r="IQA47" s="12"/>
      <c r="IQB47" s="12"/>
      <c r="IQC47" s="12"/>
      <c r="IQD47" s="12"/>
      <c r="IQE47" s="12"/>
      <c r="IQF47" s="12"/>
      <c r="IQG47" s="12"/>
      <c r="IQH47" s="12"/>
      <c r="IQI47" s="12"/>
      <c r="IQJ47" s="12"/>
      <c r="IQK47" s="12"/>
      <c r="IQL47" s="12"/>
      <c r="IQM47" s="12"/>
      <c r="IQN47" s="12"/>
      <c r="IQO47" s="12"/>
      <c r="IQP47" s="12"/>
      <c r="IQQ47" s="12"/>
      <c r="IQR47" s="12"/>
      <c r="IQS47" s="12"/>
      <c r="IQT47" s="12"/>
      <c r="IQU47" s="12"/>
      <c r="IQV47" s="12"/>
      <c r="IQW47" s="12"/>
      <c r="IQX47" s="12"/>
      <c r="IQY47" s="12"/>
      <c r="IQZ47" s="12"/>
      <c r="IRA47" s="12"/>
      <c r="IRB47" s="12"/>
      <c r="IRC47" s="12"/>
      <c r="IRD47" s="12"/>
      <c r="IRE47" s="12"/>
      <c r="IRF47" s="12"/>
      <c r="IRG47" s="12"/>
      <c r="IRH47" s="12"/>
      <c r="IRI47" s="12"/>
      <c r="IRJ47" s="12"/>
      <c r="IRK47" s="12"/>
      <c r="IRL47" s="12"/>
      <c r="IRM47" s="12"/>
      <c r="IRN47" s="12"/>
      <c r="IRO47" s="12"/>
      <c r="IRP47" s="12"/>
      <c r="IRQ47" s="12"/>
      <c r="IRR47" s="12"/>
      <c r="IRS47" s="12"/>
      <c r="IRT47" s="12"/>
      <c r="IRU47" s="12"/>
      <c r="IRV47" s="12"/>
      <c r="IRW47" s="12"/>
      <c r="IRX47" s="12"/>
      <c r="IRY47" s="12"/>
      <c r="IRZ47" s="12"/>
      <c r="ISA47" s="12"/>
      <c r="ISB47" s="12"/>
      <c r="ISC47" s="12"/>
      <c r="ISD47" s="12"/>
      <c r="ISE47" s="12"/>
      <c r="ISF47" s="12"/>
      <c r="ISG47" s="12"/>
      <c r="ISH47" s="12"/>
      <c r="ISI47" s="12"/>
      <c r="ISJ47" s="12"/>
      <c r="ISK47" s="12"/>
      <c r="ISL47" s="12"/>
      <c r="ISM47" s="12"/>
      <c r="ISN47" s="12"/>
      <c r="ISO47" s="12"/>
      <c r="ISP47" s="12"/>
      <c r="ISQ47" s="12"/>
      <c r="ISR47" s="12"/>
      <c r="ISS47" s="12"/>
      <c r="IST47" s="12"/>
      <c r="ISU47" s="12"/>
      <c r="ISV47" s="12"/>
      <c r="ISW47" s="12"/>
      <c r="ISX47" s="12"/>
      <c r="ISY47" s="12"/>
      <c r="ISZ47" s="12"/>
      <c r="ITA47" s="12"/>
      <c r="ITB47" s="12"/>
      <c r="ITC47" s="12"/>
      <c r="ITD47" s="12"/>
      <c r="ITE47" s="12"/>
      <c r="ITF47" s="12"/>
      <c r="ITG47" s="12"/>
      <c r="ITH47" s="12"/>
      <c r="ITI47" s="12"/>
      <c r="ITJ47" s="12"/>
      <c r="ITK47" s="12"/>
      <c r="ITL47" s="12"/>
      <c r="ITM47" s="12"/>
      <c r="ITN47" s="12"/>
      <c r="ITO47" s="12"/>
      <c r="ITP47" s="12"/>
      <c r="ITQ47" s="12"/>
      <c r="ITR47" s="12"/>
      <c r="ITS47" s="12"/>
      <c r="ITT47" s="12"/>
      <c r="ITU47" s="12"/>
      <c r="ITV47" s="12"/>
      <c r="ITW47" s="12"/>
      <c r="ITX47" s="12"/>
      <c r="ITY47" s="12"/>
      <c r="ITZ47" s="12"/>
      <c r="IUA47" s="12"/>
      <c r="IUB47" s="12"/>
      <c r="IUC47" s="12"/>
      <c r="IUD47" s="12"/>
      <c r="IUE47" s="12"/>
      <c r="IUF47" s="12"/>
      <c r="IUG47" s="12"/>
      <c r="IUH47" s="12"/>
      <c r="IUI47" s="12"/>
      <c r="IUJ47" s="12"/>
      <c r="IUK47" s="12"/>
      <c r="IUL47" s="12"/>
      <c r="IUM47" s="12"/>
      <c r="IUN47" s="12"/>
      <c r="IUO47" s="12"/>
      <c r="IUP47" s="12"/>
      <c r="IUQ47" s="12"/>
      <c r="IUR47" s="12"/>
      <c r="IUS47" s="12"/>
      <c r="IUT47" s="12"/>
      <c r="IUU47" s="12"/>
      <c r="IUV47" s="12"/>
      <c r="IUW47" s="12"/>
      <c r="IUX47" s="12"/>
      <c r="IUY47" s="12"/>
      <c r="IUZ47" s="12"/>
      <c r="IVA47" s="12"/>
      <c r="IVB47" s="12"/>
      <c r="IVC47" s="12"/>
      <c r="IVD47" s="12"/>
      <c r="IVE47" s="12"/>
      <c r="IVF47" s="12"/>
      <c r="IVG47" s="12"/>
      <c r="IVH47" s="12"/>
      <c r="IVI47" s="12"/>
      <c r="IVJ47" s="12"/>
      <c r="IVK47" s="12"/>
      <c r="IVL47" s="12"/>
      <c r="IVM47" s="12"/>
      <c r="IVN47" s="12"/>
      <c r="IVO47" s="12"/>
      <c r="IVP47" s="12"/>
      <c r="IVQ47" s="12"/>
      <c r="IVR47" s="12"/>
      <c r="IVS47" s="12"/>
      <c r="IVT47" s="12"/>
      <c r="IVU47" s="12"/>
      <c r="IVV47" s="12"/>
      <c r="IVW47" s="12"/>
      <c r="IVX47" s="12"/>
      <c r="IVY47" s="12"/>
      <c r="IVZ47" s="12"/>
      <c r="IWA47" s="12"/>
      <c r="IWB47" s="12"/>
      <c r="IWC47" s="12"/>
      <c r="IWD47" s="12"/>
      <c r="IWE47" s="12"/>
      <c r="IWF47" s="12"/>
      <c r="IWG47" s="12"/>
      <c r="IWH47" s="12"/>
      <c r="IWI47" s="12"/>
      <c r="IWJ47" s="12"/>
      <c r="IWK47" s="12"/>
      <c r="IWL47" s="12"/>
      <c r="IWM47" s="12"/>
      <c r="IWN47" s="12"/>
      <c r="IWO47" s="12"/>
      <c r="IWP47" s="12"/>
      <c r="IWQ47" s="12"/>
      <c r="IWR47" s="12"/>
      <c r="IWS47" s="12"/>
      <c r="IWT47" s="12"/>
      <c r="IWU47" s="12"/>
      <c r="IWV47" s="12"/>
      <c r="IWW47" s="12"/>
      <c r="IWX47" s="12"/>
      <c r="IWY47" s="12"/>
      <c r="IWZ47" s="12"/>
      <c r="IXA47" s="12"/>
      <c r="IXB47" s="12"/>
      <c r="IXC47" s="12"/>
      <c r="IXD47" s="12"/>
      <c r="IXE47" s="12"/>
      <c r="IXF47" s="12"/>
      <c r="IXG47" s="12"/>
      <c r="IXH47" s="12"/>
      <c r="IXI47" s="12"/>
      <c r="IXJ47" s="12"/>
      <c r="IXK47" s="12"/>
      <c r="IXL47" s="12"/>
      <c r="IXM47" s="12"/>
      <c r="IXN47" s="12"/>
      <c r="IXO47" s="12"/>
      <c r="IXP47" s="12"/>
      <c r="IXQ47" s="12"/>
      <c r="IXR47" s="12"/>
      <c r="IXS47" s="12"/>
      <c r="IXT47" s="12"/>
      <c r="IXU47" s="12"/>
      <c r="IXV47" s="12"/>
      <c r="IXW47" s="12"/>
      <c r="IXX47" s="12"/>
      <c r="IXY47" s="12"/>
      <c r="IXZ47" s="12"/>
      <c r="IYA47" s="12"/>
      <c r="IYB47" s="12"/>
      <c r="IYC47" s="12"/>
      <c r="IYD47" s="12"/>
      <c r="IYE47" s="12"/>
      <c r="IYF47" s="12"/>
      <c r="IYG47" s="12"/>
      <c r="IYH47" s="12"/>
      <c r="IYI47" s="12"/>
      <c r="IYJ47" s="12"/>
      <c r="IYK47" s="12"/>
      <c r="IYL47" s="12"/>
      <c r="IYM47" s="12"/>
      <c r="IYN47" s="12"/>
      <c r="IYO47" s="12"/>
      <c r="IYP47" s="12"/>
      <c r="IYQ47" s="12"/>
      <c r="IYR47" s="12"/>
      <c r="IYS47" s="12"/>
      <c r="IYT47" s="12"/>
      <c r="IYU47" s="12"/>
      <c r="IYV47" s="12"/>
      <c r="IYW47" s="12"/>
      <c r="IYX47" s="12"/>
      <c r="IYY47" s="12"/>
      <c r="IYZ47" s="12"/>
      <c r="IZA47" s="12"/>
      <c r="IZB47" s="12"/>
      <c r="IZC47" s="12"/>
      <c r="IZD47" s="12"/>
      <c r="IZE47" s="12"/>
      <c r="IZF47" s="12"/>
      <c r="IZG47" s="12"/>
      <c r="IZH47" s="12"/>
      <c r="IZI47" s="12"/>
      <c r="IZJ47" s="12"/>
      <c r="IZK47" s="12"/>
      <c r="IZL47" s="12"/>
      <c r="IZM47" s="12"/>
      <c r="IZN47" s="12"/>
      <c r="IZO47" s="12"/>
      <c r="IZP47" s="12"/>
      <c r="IZQ47" s="12"/>
      <c r="IZR47" s="12"/>
      <c r="IZS47" s="12"/>
      <c r="IZT47" s="12"/>
      <c r="IZU47" s="12"/>
      <c r="IZV47" s="12"/>
      <c r="IZW47" s="12"/>
      <c r="IZX47" s="12"/>
      <c r="IZY47" s="12"/>
      <c r="IZZ47" s="12"/>
      <c r="JAA47" s="12"/>
      <c r="JAB47" s="12"/>
      <c r="JAC47" s="12"/>
      <c r="JAD47" s="12"/>
      <c r="JAE47" s="12"/>
      <c r="JAF47" s="12"/>
      <c r="JAG47" s="12"/>
      <c r="JAH47" s="12"/>
      <c r="JAI47" s="12"/>
      <c r="JAJ47" s="12"/>
      <c r="JAK47" s="12"/>
      <c r="JAL47" s="12"/>
      <c r="JAM47" s="12"/>
      <c r="JAN47" s="12"/>
      <c r="JAO47" s="12"/>
      <c r="JAP47" s="12"/>
      <c r="JAQ47" s="12"/>
      <c r="JAR47" s="12"/>
      <c r="JAS47" s="12"/>
      <c r="JAT47" s="12"/>
      <c r="JAU47" s="12"/>
      <c r="JAV47" s="12"/>
      <c r="JAW47" s="12"/>
      <c r="JAX47" s="12"/>
      <c r="JAY47" s="12"/>
      <c r="JAZ47" s="12"/>
      <c r="JBA47" s="12"/>
      <c r="JBB47" s="12"/>
      <c r="JBC47" s="12"/>
      <c r="JBD47" s="12"/>
      <c r="JBE47" s="12"/>
      <c r="JBF47" s="12"/>
      <c r="JBG47" s="12"/>
      <c r="JBH47" s="12"/>
      <c r="JBI47" s="12"/>
      <c r="JBJ47" s="12"/>
      <c r="JBK47" s="12"/>
      <c r="JBL47" s="12"/>
      <c r="JBM47" s="12"/>
      <c r="JBN47" s="12"/>
      <c r="JBO47" s="12"/>
      <c r="JBP47" s="12"/>
      <c r="JBQ47" s="12"/>
      <c r="JBR47" s="12"/>
      <c r="JBS47" s="12"/>
      <c r="JBT47" s="12"/>
      <c r="JBU47" s="12"/>
      <c r="JBV47" s="12"/>
      <c r="JBW47" s="12"/>
      <c r="JBX47" s="12"/>
      <c r="JBY47" s="12"/>
      <c r="JBZ47" s="12"/>
      <c r="JCA47" s="12"/>
      <c r="JCB47" s="12"/>
      <c r="JCC47" s="12"/>
      <c r="JCD47" s="12"/>
      <c r="JCE47" s="12"/>
      <c r="JCF47" s="12"/>
      <c r="JCG47" s="12"/>
      <c r="JCH47" s="12"/>
      <c r="JCI47" s="12"/>
      <c r="JCJ47" s="12"/>
      <c r="JCK47" s="12"/>
      <c r="JCL47" s="12"/>
      <c r="JCM47" s="12"/>
      <c r="JCN47" s="12"/>
      <c r="JCO47" s="12"/>
      <c r="JCP47" s="12"/>
      <c r="JCQ47" s="12"/>
      <c r="JCR47" s="12"/>
      <c r="JCS47" s="12"/>
      <c r="JCT47" s="12"/>
      <c r="JCU47" s="12"/>
      <c r="JCV47" s="12"/>
      <c r="JCW47" s="12"/>
      <c r="JCX47" s="12"/>
      <c r="JCY47" s="12"/>
      <c r="JCZ47" s="12"/>
      <c r="JDA47" s="12"/>
      <c r="JDB47" s="12"/>
      <c r="JDC47" s="12"/>
      <c r="JDD47" s="12"/>
      <c r="JDE47" s="12"/>
      <c r="JDF47" s="12"/>
      <c r="JDG47" s="12"/>
      <c r="JDH47" s="12"/>
      <c r="JDI47" s="12"/>
      <c r="JDJ47" s="12"/>
      <c r="JDK47" s="12"/>
      <c r="JDL47" s="12"/>
      <c r="JDM47" s="12"/>
      <c r="JDN47" s="12"/>
      <c r="JDO47" s="12"/>
      <c r="JDP47" s="12"/>
      <c r="JDQ47" s="12"/>
      <c r="JDR47" s="12"/>
      <c r="JDS47" s="12"/>
      <c r="JDT47" s="12"/>
      <c r="JDU47" s="12"/>
      <c r="JDV47" s="12"/>
      <c r="JDW47" s="12"/>
      <c r="JDX47" s="12"/>
      <c r="JDY47" s="12"/>
      <c r="JDZ47" s="12"/>
      <c r="JEA47" s="12"/>
      <c r="JEB47" s="12"/>
      <c r="JEC47" s="12"/>
      <c r="JED47" s="12"/>
      <c r="JEE47" s="12"/>
      <c r="JEF47" s="12"/>
      <c r="JEG47" s="12"/>
      <c r="JEH47" s="12"/>
      <c r="JEI47" s="12"/>
      <c r="JEJ47" s="12"/>
      <c r="JEK47" s="12"/>
      <c r="JEL47" s="12"/>
      <c r="JEM47" s="12"/>
      <c r="JEN47" s="12"/>
      <c r="JEO47" s="12"/>
      <c r="JEP47" s="12"/>
      <c r="JEQ47" s="12"/>
      <c r="JER47" s="12"/>
      <c r="JES47" s="12"/>
      <c r="JET47" s="12"/>
      <c r="JEU47" s="12"/>
      <c r="JEV47" s="12"/>
      <c r="JEW47" s="12"/>
      <c r="JEX47" s="12"/>
      <c r="JEY47" s="12"/>
      <c r="JEZ47" s="12"/>
      <c r="JFA47" s="12"/>
      <c r="JFB47" s="12"/>
      <c r="JFC47" s="12"/>
      <c r="JFD47" s="12"/>
      <c r="JFE47" s="12"/>
      <c r="JFF47" s="12"/>
      <c r="JFG47" s="12"/>
      <c r="JFH47" s="12"/>
      <c r="JFI47" s="12"/>
      <c r="JFJ47" s="12"/>
      <c r="JFK47" s="12"/>
      <c r="JFL47" s="12"/>
      <c r="JFM47" s="12"/>
      <c r="JFN47" s="12"/>
      <c r="JFO47" s="12"/>
      <c r="JFP47" s="12"/>
      <c r="JFQ47" s="12"/>
      <c r="JFR47" s="12"/>
      <c r="JFS47" s="12"/>
      <c r="JFT47" s="12"/>
      <c r="JFU47" s="12"/>
      <c r="JFV47" s="12"/>
      <c r="JFW47" s="12"/>
      <c r="JFX47" s="12"/>
      <c r="JFY47" s="12"/>
      <c r="JFZ47" s="12"/>
      <c r="JGA47" s="12"/>
      <c r="JGB47" s="12"/>
      <c r="JGC47" s="12"/>
      <c r="JGD47" s="12"/>
      <c r="JGE47" s="12"/>
      <c r="JGF47" s="12"/>
      <c r="JGG47" s="12"/>
      <c r="JGH47" s="12"/>
      <c r="JGI47" s="12"/>
      <c r="JGJ47" s="12"/>
      <c r="JGK47" s="12"/>
      <c r="JGL47" s="12"/>
      <c r="JGM47" s="12"/>
      <c r="JGN47" s="12"/>
      <c r="JGO47" s="12"/>
      <c r="JGP47" s="12"/>
      <c r="JGQ47" s="12"/>
      <c r="JGR47" s="12"/>
      <c r="JGS47" s="12"/>
      <c r="JGT47" s="12"/>
      <c r="JGU47" s="12"/>
      <c r="JGV47" s="12"/>
      <c r="JGW47" s="12"/>
      <c r="JGX47" s="12"/>
      <c r="JGY47" s="12"/>
      <c r="JGZ47" s="12"/>
      <c r="JHA47" s="12"/>
      <c r="JHB47" s="12"/>
      <c r="JHC47" s="12"/>
      <c r="JHD47" s="12"/>
      <c r="JHE47" s="12"/>
      <c r="JHF47" s="12"/>
      <c r="JHG47" s="12"/>
      <c r="JHH47" s="12"/>
      <c r="JHI47" s="12"/>
      <c r="JHJ47" s="12"/>
      <c r="JHK47" s="12"/>
      <c r="JHL47" s="12"/>
      <c r="JHM47" s="12"/>
      <c r="JHN47" s="12"/>
      <c r="JHO47" s="12"/>
      <c r="JHP47" s="12"/>
      <c r="JHQ47" s="12"/>
      <c r="JHR47" s="12"/>
      <c r="JHS47" s="12"/>
      <c r="JHT47" s="12"/>
      <c r="JHU47" s="12"/>
      <c r="JHV47" s="12"/>
      <c r="JHW47" s="12"/>
      <c r="JHX47" s="12"/>
      <c r="JHY47" s="12"/>
      <c r="JHZ47" s="12"/>
      <c r="JIA47" s="12"/>
      <c r="JIB47" s="12"/>
      <c r="JIC47" s="12"/>
      <c r="JID47" s="12"/>
      <c r="JIE47" s="12"/>
      <c r="JIF47" s="12"/>
      <c r="JIG47" s="12"/>
      <c r="JIH47" s="12"/>
      <c r="JII47" s="12"/>
      <c r="JIJ47" s="12"/>
      <c r="JIK47" s="12"/>
      <c r="JIL47" s="12"/>
      <c r="JIM47" s="12"/>
      <c r="JIN47" s="12"/>
      <c r="JIO47" s="12"/>
      <c r="JIP47" s="12"/>
      <c r="JIQ47" s="12"/>
      <c r="JIR47" s="12"/>
      <c r="JIS47" s="12"/>
      <c r="JIT47" s="12"/>
      <c r="JIU47" s="12"/>
      <c r="JIV47" s="12"/>
      <c r="JIW47" s="12"/>
      <c r="JIX47" s="12"/>
      <c r="JIY47" s="12"/>
      <c r="JIZ47" s="12"/>
      <c r="JJA47" s="12"/>
      <c r="JJB47" s="12"/>
      <c r="JJC47" s="12"/>
      <c r="JJD47" s="12"/>
      <c r="JJE47" s="12"/>
      <c r="JJF47" s="12"/>
      <c r="JJG47" s="12"/>
      <c r="JJH47" s="12"/>
      <c r="JJI47" s="12"/>
      <c r="JJJ47" s="12"/>
      <c r="JJK47" s="12"/>
      <c r="JJL47" s="12"/>
      <c r="JJM47" s="12"/>
      <c r="JJN47" s="12"/>
      <c r="JJO47" s="12"/>
      <c r="JJP47" s="12"/>
      <c r="JJQ47" s="12"/>
      <c r="JJR47" s="12"/>
      <c r="JJS47" s="12"/>
      <c r="JJT47" s="12"/>
      <c r="JJU47" s="12"/>
      <c r="JJV47" s="12"/>
      <c r="JJW47" s="12"/>
      <c r="JJX47" s="12"/>
      <c r="JJY47" s="12"/>
      <c r="JJZ47" s="12"/>
      <c r="JKA47" s="12"/>
      <c r="JKB47" s="12"/>
      <c r="JKC47" s="12"/>
      <c r="JKD47" s="12"/>
      <c r="JKE47" s="12"/>
      <c r="JKF47" s="12"/>
      <c r="JKG47" s="12"/>
      <c r="JKH47" s="12"/>
      <c r="JKI47" s="12"/>
      <c r="JKJ47" s="12"/>
      <c r="JKK47" s="12"/>
      <c r="JKL47" s="12"/>
      <c r="JKM47" s="12"/>
      <c r="JKN47" s="12"/>
      <c r="JKO47" s="12"/>
      <c r="JKP47" s="12"/>
      <c r="JKQ47" s="12"/>
      <c r="JKR47" s="12"/>
      <c r="JKS47" s="12"/>
      <c r="JKT47" s="12"/>
      <c r="JKU47" s="12"/>
      <c r="JKV47" s="12"/>
      <c r="JKW47" s="12"/>
      <c r="JKX47" s="12"/>
      <c r="JKY47" s="12"/>
      <c r="JKZ47" s="12"/>
      <c r="JLA47" s="12"/>
      <c r="JLB47" s="12"/>
      <c r="JLC47" s="12"/>
      <c r="JLD47" s="12"/>
      <c r="JLE47" s="12"/>
      <c r="JLF47" s="12"/>
      <c r="JLG47" s="12"/>
      <c r="JLH47" s="12"/>
      <c r="JLI47" s="12"/>
      <c r="JLJ47" s="12"/>
      <c r="JLK47" s="12"/>
      <c r="JLL47" s="12"/>
      <c r="JLM47" s="12"/>
      <c r="JLN47" s="12"/>
      <c r="JLO47" s="12"/>
      <c r="JLP47" s="12"/>
      <c r="JLQ47" s="12"/>
      <c r="JLR47" s="12"/>
      <c r="JLS47" s="12"/>
      <c r="JLT47" s="12"/>
      <c r="JLU47" s="12"/>
      <c r="JLV47" s="12"/>
      <c r="JLW47" s="12"/>
      <c r="JLX47" s="12"/>
      <c r="JLY47" s="12"/>
      <c r="JLZ47" s="12"/>
      <c r="JMA47" s="12"/>
      <c r="JMB47" s="12"/>
      <c r="JMC47" s="12"/>
      <c r="JMD47" s="12"/>
      <c r="JME47" s="12"/>
      <c r="JMF47" s="12"/>
      <c r="JMG47" s="12"/>
      <c r="JMH47" s="12"/>
      <c r="JMI47" s="12"/>
      <c r="JMJ47" s="12"/>
      <c r="JMK47" s="12"/>
      <c r="JML47" s="12"/>
      <c r="JMM47" s="12"/>
      <c r="JMN47" s="12"/>
      <c r="JMO47" s="12"/>
      <c r="JMP47" s="12"/>
      <c r="JMQ47" s="12"/>
      <c r="JMR47" s="12"/>
      <c r="JMS47" s="12"/>
      <c r="JMT47" s="12"/>
      <c r="JMU47" s="12"/>
      <c r="JMV47" s="12"/>
      <c r="JMW47" s="12"/>
      <c r="JMX47" s="12"/>
      <c r="JMY47" s="12"/>
      <c r="JMZ47" s="12"/>
      <c r="JNA47" s="12"/>
      <c r="JNB47" s="12"/>
      <c r="JNC47" s="12"/>
      <c r="JND47" s="12"/>
      <c r="JNE47" s="12"/>
      <c r="JNF47" s="12"/>
      <c r="JNG47" s="12"/>
      <c r="JNH47" s="12"/>
      <c r="JNI47" s="12"/>
      <c r="JNJ47" s="12"/>
      <c r="JNK47" s="12"/>
      <c r="JNL47" s="12"/>
      <c r="JNM47" s="12"/>
      <c r="JNN47" s="12"/>
      <c r="JNO47" s="12"/>
      <c r="JNP47" s="12"/>
      <c r="JNQ47" s="12"/>
      <c r="JNR47" s="12"/>
      <c r="JNS47" s="12"/>
      <c r="JNT47" s="12"/>
      <c r="JNU47" s="12"/>
      <c r="JNV47" s="12"/>
      <c r="JNW47" s="12"/>
      <c r="JNX47" s="12"/>
      <c r="JNY47" s="12"/>
      <c r="JNZ47" s="12"/>
      <c r="JOA47" s="12"/>
      <c r="JOB47" s="12"/>
      <c r="JOC47" s="12"/>
      <c r="JOD47" s="12"/>
      <c r="JOE47" s="12"/>
      <c r="JOF47" s="12"/>
      <c r="JOG47" s="12"/>
      <c r="JOH47" s="12"/>
      <c r="JOI47" s="12"/>
      <c r="JOJ47" s="12"/>
      <c r="JOK47" s="12"/>
      <c r="JOL47" s="12"/>
      <c r="JOM47" s="12"/>
      <c r="JON47" s="12"/>
      <c r="JOO47" s="12"/>
      <c r="JOP47" s="12"/>
      <c r="JOQ47" s="12"/>
      <c r="JOR47" s="12"/>
      <c r="JOS47" s="12"/>
      <c r="JOT47" s="12"/>
      <c r="JOU47" s="12"/>
      <c r="JOV47" s="12"/>
      <c r="JOW47" s="12"/>
      <c r="JOX47" s="12"/>
      <c r="JOY47" s="12"/>
      <c r="JOZ47" s="12"/>
      <c r="JPA47" s="12"/>
      <c r="JPB47" s="12"/>
      <c r="JPC47" s="12"/>
      <c r="JPD47" s="12"/>
      <c r="JPE47" s="12"/>
      <c r="JPF47" s="12"/>
      <c r="JPG47" s="12"/>
      <c r="JPH47" s="12"/>
      <c r="JPI47" s="12"/>
      <c r="JPJ47" s="12"/>
      <c r="JPK47" s="12"/>
      <c r="JPL47" s="12"/>
      <c r="JPM47" s="12"/>
      <c r="JPN47" s="12"/>
      <c r="JPO47" s="12"/>
      <c r="JPP47" s="12"/>
      <c r="JPQ47" s="12"/>
      <c r="JPR47" s="12"/>
      <c r="JPS47" s="12"/>
      <c r="JPT47" s="12"/>
      <c r="JPU47" s="12"/>
      <c r="JPV47" s="12"/>
      <c r="JPW47" s="12"/>
      <c r="JPX47" s="12"/>
      <c r="JPY47" s="12"/>
      <c r="JPZ47" s="12"/>
      <c r="JQA47" s="12"/>
      <c r="JQB47" s="12"/>
      <c r="JQC47" s="12"/>
      <c r="JQD47" s="12"/>
      <c r="JQE47" s="12"/>
      <c r="JQF47" s="12"/>
      <c r="JQG47" s="12"/>
      <c r="JQH47" s="12"/>
      <c r="JQI47" s="12"/>
      <c r="JQJ47" s="12"/>
      <c r="JQK47" s="12"/>
      <c r="JQL47" s="12"/>
      <c r="JQM47" s="12"/>
      <c r="JQN47" s="12"/>
      <c r="JQO47" s="12"/>
      <c r="JQP47" s="12"/>
      <c r="JQQ47" s="12"/>
      <c r="JQR47" s="12"/>
      <c r="JQS47" s="12"/>
      <c r="JQT47" s="12"/>
      <c r="JQU47" s="12"/>
      <c r="JQV47" s="12"/>
      <c r="JQW47" s="12"/>
      <c r="JQX47" s="12"/>
      <c r="JQY47" s="12"/>
      <c r="JQZ47" s="12"/>
      <c r="JRA47" s="12"/>
      <c r="JRB47" s="12"/>
      <c r="JRC47" s="12"/>
      <c r="JRD47" s="12"/>
      <c r="JRE47" s="12"/>
      <c r="JRF47" s="12"/>
      <c r="JRG47" s="12"/>
      <c r="JRH47" s="12"/>
      <c r="JRI47" s="12"/>
      <c r="JRJ47" s="12"/>
      <c r="JRK47" s="12"/>
      <c r="JRL47" s="12"/>
      <c r="JRM47" s="12"/>
      <c r="JRN47" s="12"/>
      <c r="JRO47" s="12"/>
      <c r="JRP47" s="12"/>
      <c r="JRQ47" s="12"/>
      <c r="JRR47" s="12"/>
      <c r="JRS47" s="12"/>
      <c r="JRT47" s="12"/>
      <c r="JRU47" s="12"/>
      <c r="JRV47" s="12"/>
      <c r="JRW47" s="12"/>
      <c r="JRX47" s="12"/>
      <c r="JRY47" s="12"/>
      <c r="JRZ47" s="12"/>
      <c r="JSA47" s="12"/>
      <c r="JSB47" s="12"/>
      <c r="JSC47" s="12"/>
      <c r="JSD47" s="12"/>
      <c r="JSE47" s="12"/>
      <c r="JSF47" s="12"/>
      <c r="JSG47" s="12"/>
      <c r="JSH47" s="12"/>
      <c r="JSI47" s="12"/>
      <c r="JSJ47" s="12"/>
      <c r="JSK47" s="12"/>
      <c r="JSL47" s="12"/>
      <c r="JSM47" s="12"/>
      <c r="JSN47" s="12"/>
      <c r="JSO47" s="12"/>
      <c r="JSP47" s="12"/>
      <c r="JSQ47" s="12"/>
      <c r="JSR47" s="12"/>
      <c r="JSS47" s="12"/>
      <c r="JST47" s="12"/>
      <c r="JSU47" s="12"/>
      <c r="JSV47" s="12"/>
      <c r="JSW47" s="12"/>
      <c r="JSX47" s="12"/>
      <c r="JSY47" s="12"/>
      <c r="JSZ47" s="12"/>
      <c r="JTA47" s="12"/>
      <c r="JTB47" s="12"/>
      <c r="JTC47" s="12"/>
      <c r="JTD47" s="12"/>
      <c r="JTE47" s="12"/>
      <c r="JTF47" s="12"/>
      <c r="JTG47" s="12"/>
      <c r="JTH47" s="12"/>
      <c r="JTI47" s="12"/>
      <c r="JTJ47" s="12"/>
      <c r="JTK47" s="12"/>
      <c r="JTL47" s="12"/>
      <c r="JTM47" s="12"/>
      <c r="JTN47" s="12"/>
      <c r="JTO47" s="12"/>
      <c r="JTP47" s="12"/>
      <c r="JTQ47" s="12"/>
      <c r="JTR47" s="12"/>
      <c r="JTS47" s="12"/>
      <c r="JTT47" s="12"/>
      <c r="JTU47" s="12"/>
      <c r="JTV47" s="12"/>
      <c r="JTW47" s="12"/>
      <c r="JTX47" s="12"/>
      <c r="JTY47" s="12"/>
      <c r="JTZ47" s="12"/>
      <c r="JUA47" s="12"/>
      <c r="JUB47" s="12"/>
      <c r="JUC47" s="12"/>
      <c r="JUD47" s="12"/>
      <c r="JUE47" s="12"/>
      <c r="JUF47" s="12"/>
      <c r="JUG47" s="12"/>
      <c r="JUH47" s="12"/>
      <c r="JUI47" s="12"/>
      <c r="JUJ47" s="12"/>
      <c r="JUK47" s="12"/>
      <c r="JUL47" s="12"/>
      <c r="JUM47" s="12"/>
      <c r="JUN47" s="12"/>
      <c r="JUO47" s="12"/>
      <c r="JUP47" s="12"/>
      <c r="JUQ47" s="12"/>
      <c r="JUR47" s="12"/>
      <c r="JUS47" s="12"/>
      <c r="JUT47" s="12"/>
      <c r="JUU47" s="12"/>
      <c r="JUV47" s="12"/>
      <c r="JUW47" s="12"/>
      <c r="JUX47" s="12"/>
      <c r="JUY47" s="12"/>
      <c r="JUZ47" s="12"/>
      <c r="JVA47" s="12"/>
      <c r="JVB47" s="12"/>
      <c r="JVC47" s="12"/>
      <c r="JVD47" s="12"/>
      <c r="JVE47" s="12"/>
      <c r="JVF47" s="12"/>
      <c r="JVG47" s="12"/>
      <c r="JVH47" s="12"/>
      <c r="JVI47" s="12"/>
      <c r="JVJ47" s="12"/>
      <c r="JVK47" s="12"/>
      <c r="JVL47" s="12"/>
      <c r="JVM47" s="12"/>
      <c r="JVN47" s="12"/>
      <c r="JVO47" s="12"/>
      <c r="JVP47" s="12"/>
      <c r="JVQ47" s="12"/>
      <c r="JVR47" s="12"/>
      <c r="JVS47" s="12"/>
      <c r="JVT47" s="12"/>
      <c r="JVU47" s="12"/>
      <c r="JVV47" s="12"/>
      <c r="JVW47" s="12"/>
      <c r="JVX47" s="12"/>
      <c r="JVY47" s="12"/>
      <c r="JVZ47" s="12"/>
      <c r="JWA47" s="12"/>
      <c r="JWB47" s="12"/>
      <c r="JWC47" s="12"/>
      <c r="JWD47" s="12"/>
      <c r="JWE47" s="12"/>
      <c r="JWF47" s="12"/>
      <c r="JWG47" s="12"/>
      <c r="JWH47" s="12"/>
      <c r="JWI47" s="12"/>
      <c r="JWJ47" s="12"/>
      <c r="JWK47" s="12"/>
      <c r="JWL47" s="12"/>
      <c r="JWM47" s="12"/>
      <c r="JWN47" s="12"/>
      <c r="JWO47" s="12"/>
      <c r="JWP47" s="12"/>
      <c r="JWQ47" s="12"/>
      <c r="JWR47" s="12"/>
      <c r="JWS47" s="12"/>
      <c r="JWT47" s="12"/>
      <c r="JWU47" s="12"/>
      <c r="JWV47" s="12"/>
      <c r="JWW47" s="12"/>
      <c r="JWX47" s="12"/>
      <c r="JWY47" s="12"/>
      <c r="JWZ47" s="12"/>
      <c r="JXA47" s="12"/>
      <c r="JXB47" s="12"/>
      <c r="JXC47" s="12"/>
      <c r="JXD47" s="12"/>
      <c r="JXE47" s="12"/>
      <c r="JXF47" s="12"/>
      <c r="JXG47" s="12"/>
      <c r="JXH47" s="12"/>
      <c r="JXI47" s="12"/>
      <c r="JXJ47" s="12"/>
      <c r="JXK47" s="12"/>
      <c r="JXL47" s="12"/>
      <c r="JXM47" s="12"/>
      <c r="JXN47" s="12"/>
      <c r="JXO47" s="12"/>
      <c r="JXP47" s="12"/>
      <c r="JXQ47" s="12"/>
      <c r="JXR47" s="12"/>
      <c r="JXS47" s="12"/>
      <c r="JXT47" s="12"/>
      <c r="JXU47" s="12"/>
      <c r="JXV47" s="12"/>
      <c r="JXW47" s="12"/>
      <c r="JXX47" s="12"/>
      <c r="JXY47" s="12"/>
      <c r="JXZ47" s="12"/>
      <c r="JYA47" s="12"/>
      <c r="JYB47" s="12"/>
      <c r="JYC47" s="12"/>
      <c r="JYD47" s="12"/>
      <c r="JYE47" s="12"/>
      <c r="JYF47" s="12"/>
      <c r="JYG47" s="12"/>
      <c r="JYH47" s="12"/>
      <c r="JYI47" s="12"/>
      <c r="JYJ47" s="12"/>
      <c r="JYK47" s="12"/>
      <c r="JYL47" s="12"/>
      <c r="JYM47" s="12"/>
      <c r="JYN47" s="12"/>
      <c r="JYO47" s="12"/>
      <c r="JYP47" s="12"/>
      <c r="JYQ47" s="12"/>
      <c r="JYR47" s="12"/>
      <c r="JYS47" s="12"/>
      <c r="JYT47" s="12"/>
      <c r="JYU47" s="12"/>
      <c r="JYV47" s="12"/>
      <c r="JYW47" s="12"/>
      <c r="JYX47" s="12"/>
      <c r="JYY47" s="12"/>
      <c r="JYZ47" s="12"/>
      <c r="JZA47" s="12"/>
      <c r="JZB47" s="12"/>
      <c r="JZC47" s="12"/>
      <c r="JZD47" s="12"/>
      <c r="JZE47" s="12"/>
      <c r="JZF47" s="12"/>
      <c r="JZG47" s="12"/>
      <c r="JZH47" s="12"/>
      <c r="JZI47" s="12"/>
      <c r="JZJ47" s="12"/>
      <c r="JZK47" s="12"/>
      <c r="JZL47" s="12"/>
      <c r="JZM47" s="12"/>
      <c r="JZN47" s="12"/>
      <c r="JZO47" s="12"/>
      <c r="JZP47" s="12"/>
      <c r="JZQ47" s="12"/>
      <c r="JZR47" s="12"/>
      <c r="JZS47" s="12"/>
      <c r="JZT47" s="12"/>
      <c r="JZU47" s="12"/>
      <c r="JZV47" s="12"/>
      <c r="JZW47" s="12"/>
      <c r="JZX47" s="12"/>
      <c r="JZY47" s="12"/>
      <c r="JZZ47" s="12"/>
      <c r="KAA47" s="12"/>
      <c r="KAB47" s="12"/>
      <c r="KAC47" s="12"/>
      <c r="KAD47" s="12"/>
      <c r="KAE47" s="12"/>
      <c r="KAF47" s="12"/>
      <c r="KAG47" s="12"/>
      <c r="KAH47" s="12"/>
      <c r="KAI47" s="12"/>
      <c r="KAJ47" s="12"/>
      <c r="KAK47" s="12"/>
      <c r="KAL47" s="12"/>
      <c r="KAM47" s="12"/>
      <c r="KAN47" s="12"/>
      <c r="KAO47" s="12"/>
      <c r="KAP47" s="12"/>
      <c r="KAQ47" s="12"/>
      <c r="KAR47" s="12"/>
      <c r="KAS47" s="12"/>
      <c r="KAT47" s="12"/>
      <c r="KAU47" s="12"/>
      <c r="KAV47" s="12"/>
      <c r="KAW47" s="12"/>
      <c r="KAX47" s="12"/>
      <c r="KAY47" s="12"/>
      <c r="KAZ47" s="12"/>
      <c r="KBA47" s="12"/>
      <c r="KBB47" s="12"/>
      <c r="KBC47" s="12"/>
      <c r="KBD47" s="12"/>
      <c r="KBE47" s="12"/>
      <c r="KBF47" s="12"/>
      <c r="KBG47" s="12"/>
      <c r="KBH47" s="12"/>
      <c r="KBI47" s="12"/>
      <c r="KBJ47" s="12"/>
      <c r="KBK47" s="12"/>
      <c r="KBL47" s="12"/>
      <c r="KBM47" s="12"/>
      <c r="KBN47" s="12"/>
      <c r="KBO47" s="12"/>
      <c r="KBP47" s="12"/>
      <c r="KBQ47" s="12"/>
      <c r="KBR47" s="12"/>
      <c r="KBS47" s="12"/>
      <c r="KBT47" s="12"/>
      <c r="KBU47" s="12"/>
      <c r="KBV47" s="12"/>
      <c r="KBW47" s="12"/>
      <c r="KBX47" s="12"/>
      <c r="KBY47" s="12"/>
      <c r="KBZ47" s="12"/>
      <c r="KCA47" s="12"/>
      <c r="KCB47" s="12"/>
      <c r="KCC47" s="12"/>
      <c r="KCD47" s="12"/>
      <c r="KCE47" s="12"/>
      <c r="KCF47" s="12"/>
      <c r="KCG47" s="12"/>
      <c r="KCH47" s="12"/>
      <c r="KCI47" s="12"/>
      <c r="KCJ47" s="12"/>
      <c r="KCK47" s="12"/>
      <c r="KCL47" s="12"/>
      <c r="KCM47" s="12"/>
      <c r="KCN47" s="12"/>
      <c r="KCO47" s="12"/>
      <c r="KCP47" s="12"/>
      <c r="KCQ47" s="12"/>
      <c r="KCR47" s="12"/>
      <c r="KCS47" s="12"/>
      <c r="KCT47" s="12"/>
      <c r="KCU47" s="12"/>
      <c r="KCV47" s="12"/>
      <c r="KCW47" s="12"/>
      <c r="KCX47" s="12"/>
      <c r="KCY47" s="12"/>
      <c r="KCZ47" s="12"/>
      <c r="KDA47" s="12"/>
      <c r="KDB47" s="12"/>
      <c r="KDC47" s="12"/>
      <c r="KDD47" s="12"/>
      <c r="KDE47" s="12"/>
      <c r="KDF47" s="12"/>
      <c r="KDG47" s="12"/>
      <c r="KDH47" s="12"/>
      <c r="KDI47" s="12"/>
      <c r="KDJ47" s="12"/>
      <c r="KDK47" s="12"/>
      <c r="KDL47" s="12"/>
      <c r="KDM47" s="12"/>
      <c r="KDN47" s="12"/>
      <c r="KDO47" s="12"/>
      <c r="KDP47" s="12"/>
      <c r="KDQ47" s="12"/>
      <c r="KDR47" s="12"/>
      <c r="KDS47" s="12"/>
      <c r="KDT47" s="12"/>
      <c r="KDU47" s="12"/>
      <c r="KDV47" s="12"/>
      <c r="KDW47" s="12"/>
      <c r="KDX47" s="12"/>
      <c r="KDY47" s="12"/>
      <c r="KDZ47" s="12"/>
      <c r="KEA47" s="12"/>
      <c r="KEB47" s="12"/>
      <c r="KEC47" s="12"/>
      <c r="KED47" s="12"/>
      <c r="KEE47" s="12"/>
      <c r="KEF47" s="12"/>
      <c r="KEG47" s="12"/>
      <c r="KEH47" s="12"/>
      <c r="KEI47" s="12"/>
      <c r="KEJ47" s="12"/>
      <c r="KEK47" s="12"/>
      <c r="KEL47" s="12"/>
      <c r="KEM47" s="12"/>
      <c r="KEN47" s="12"/>
      <c r="KEO47" s="12"/>
      <c r="KEP47" s="12"/>
      <c r="KEQ47" s="12"/>
      <c r="KER47" s="12"/>
      <c r="KES47" s="12"/>
      <c r="KET47" s="12"/>
      <c r="KEU47" s="12"/>
      <c r="KEV47" s="12"/>
      <c r="KEW47" s="12"/>
      <c r="KEX47" s="12"/>
      <c r="KEY47" s="12"/>
      <c r="KEZ47" s="12"/>
      <c r="KFA47" s="12"/>
      <c r="KFB47" s="12"/>
      <c r="KFC47" s="12"/>
      <c r="KFD47" s="12"/>
      <c r="KFE47" s="12"/>
      <c r="KFF47" s="12"/>
      <c r="KFG47" s="12"/>
      <c r="KFH47" s="12"/>
      <c r="KFI47" s="12"/>
      <c r="KFJ47" s="12"/>
      <c r="KFK47" s="12"/>
      <c r="KFL47" s="12"/>
      <c r="KFM47" s="12"/>
      <c r="KFN47" s="12"/>
      <c r="KFO47" s="12"/>
      <c r="KFP47" s="12"/>
      <c r="KFQ47" s="12"/>
      <c r="KFR47" s="12"/>
      <c r="KFS47" s="12"/>
      <c r="KFT47" s="12"/>
      <c r="KFU47" s="12"/>
      <c r="KFV47" s="12"/>
      <c r="KFW47" s="12"/>
      <c r="KFX47" s="12"/>
      <c r="KFY47" s="12"/>
      <c r="KFZ47" s="12"/>
      <c r="KGA47" s="12"/>
      <c r="KGB47" s="12"/>
      <c r="KGC47" s="12"/>
      <c r="KGD47" s="12"/>
      <c r="KGE47" s="12"/>
      <c r="KGF47" s="12"/>
      <c r="KGG47" s="12"/>
      <c r="KGH47" s="12"/>
      <c r="KGI47" s="12"/>
      <c r="KGJ47" s="12"/>
      <c r="KGK47" s="12"/>
      <c r="KGL47" s="12"/>
      <c r="KGM47" s="12"/>
      <c r="KGN47" s="12"/>
      <c r="KGO47" s="12"/>
      <c r="KGP47" s="12"/>
      <c r="KGQ47" s="12"/>
      <c r="KGR47" s="12"/>
      <c r="KGS47" s="12"/>
      <c r="KGT47" s="12"/>
      <c r="KGU47" s="12"/>
      <c r="KGV47" s="12"/>
      <c r="KGW47" s="12"/>
      <c r="KGX47" s="12"/>
      <c r="KGY47" s="12"/>
      <c r="KGZ47" s="12"/>
      <c r="KHA47" s="12"/>
      <c r="KHB47" s="12"/>
      <c r="KHC47" s="12"/>
      <c r="KHD47" s="12"/>
      <c r="KHE47" s="12"/>
      <c r="KHF47" s="12"/>
      <c r="KHG47" s="12"/>
      <c r="KHH47" s="12"/>
      <c r="KHI47" s="12"/>
      <c r="KHJ47" s="12"/>
      <c r="KHK47" s="12"/>
      <c r="KHL47" s="12"/>
      <c r="KHM47" s="12"/>
      <c r="KHN47" s="12"/>
      <c r="KHO47" s="12"/>
      <c r="KHP47" s="12"/>
      <c r="KHQ47" s="12"/>
      <c r="KHR47" s="12"/>
      <c r="KHS47" s="12"/>
      <c r="KHT47" s="12"/>
      <c r="KHU47" s="12"/>
      <c r="KHV47" s="12"/>
      <c r="KHW47" s="12"/>
      <c r="KHX47" s="12"/>
      <c r="KHY47" s="12"/>
      <c r="KHZ47" s="12"/>
      <c r="KIA47" s="12"/>
      <c r="KIB47" s="12"/>
      <c r="KIC47" s="12"/>
      <c r="KID47" s="12"/>
      <c r="KIE47" s="12"/>
      <c r="KIF47" s="12"/>
      <c r="KIG47" s="12"/>
      <c r="KIH47" s="12"/>
      <c r="KII47" s="12"/>
      <c r="KIJ47" s="12"/>
      <c r="KIK47" s="12"/>
      <c r="KIL47" s="12"/>
      <c r="KIM47" s="12"/>
      <c r="KIN47" s="12"/>
      <c r="KIO47" s="12"/>
      <c r="KIP47" s="12"/>
      <c r="KIQ47" s="12"/>
      <c r="KIR47" s="12"/>
      <c r="KIS47" s="12"/>
      <c r="KIT47" s="12"/>
      <c r="KIU47" s="12"/>
      <c r="KIV47" s="12"/>
      <c r="KIW47" s="12"/>
      <c r="KIX47" s="12"/>
      <c r="KIY47" s="12"/>
      <c r="KIZ47" s="12"/>
      <c r="KJA47" s="12"/>
      <c r="KJB47" s="12"/>
      <c r="KJC47" s="12"/>
      <c r="KJD47" s="12"/>
      <c r="KJE47" s="12"/>
      <c r="KJF47" s="12"/>
      <c r="KJG47" s="12"/>
      <c r="KJH47" s="12"/>
      <c r="KJI47" s="12"/>
      <c r="KJJ47" s="12"/>
      <c r="KJK47" s="12"/>
      <c r="KJL47" s="12"/>
      <c r="KJM47" s="12"/>
      <c r="KJN47" s="12"/>
      <c r="KJO47" s="12"/>
      <c r="KJP47" s="12"/>
      <c r="KJQ47" s="12"/>
      <c r="KJR47" s="12"/>
      <c r="KJS47" s="12"/>
      <c r="KJT47" s="12"/>
      <c r="KJU47" s="12"/>
      <c r="KJV47" s="12"/>
      <c r="KJW47" s="12"/>
      <c r="KJX47" s="12"/>
      <c r="KJY47" s="12"/>
      <c r="KJZ47" s="12"/>
      <c r="KKA47" s="12"/>
      <c r="KKB47" s="12"/>
      <c r="KKC47" s="12"/>
      <c r="KKD47" s="12"/>
      <c r="KKE47" s="12"/>
      <c r="KKF47" s="12"/>
      <c r="KKG47" s="12"/>
      <c r="KKH47" s="12"/>
      <c r="KKI47" s="12"/>
      <c r="KKJ47" s="12"/>
      <c r="KKK47" s="12"/>
      <c r="KKL47" s="12"/>
      <c r="KKM47" s="12"/>
      <c r="KKN47" s="12"/>
      <c r="KKO47" s="12"/>
      <c r="KKP47" s="12"/>
      <c r="KKQ47" s="12"/>
      <c r="KKR47" s="12"/>
      <c r="KKS47" s="12"/>
      <c r="KKT47" s="12"/>
      <c r="KKU47" s="12"/>
      <c r="KKV47" s="12"/>
      <c r="KKW47" s="12"/>
      <c r="KKX47" s="12"/>
      <c r="KKY47" s="12"/>
      <c r="KKZ47" s="12"/>
      <c r="KLA47" s="12"/>
      <c r="KLB47" s="12"/>
      <c r="KLC47" s="12"/>
      <c r="KLD47" s="12"/>
      <c r="KLE47" s="12"/>
      <c r="KLF47" s="12"/>
      <c r="KLG47" s="12"/>
      <c r="KLH47" s="12"/>
      <c r="KLI47" s="12"/>
      <c r="KLJ47" s="12"/>
      <c r="KLK47" s="12"/>
      <c r="KLL47" s="12"/>
      <c r="KLM47" s="12"/>
      <c r="KLN47" s="12"/>
      <c r="KLO47" s="12"/>
      <c r="KLP47" s="12"/>
      <c r="KLQ47" s="12"/>
      <c r="KLR47" s="12"/>
      <c r="KLS47" s="12"/>
      <c r="KLT47" s="12"/>
      <c r="KLU47" s="12"/>
      <c r="KLV47" s="12"/>
      <c r="KLW47" s="12"/>
      <c r="KLX47" s="12"/>
      <c r="KLY47" s="12"/>
      <c r="KLZ47" s="12"/>
      <c r="KMA47" s="12"/>
      <c r="KMB47" s="12"/>
      <c r="KMC47" s="12"/>
      <c r="KMD47" s="12"/>
      <c r="KME47" s="12"/>
      <c r="KMF47" s="12"/>
      <c r="KMG47" s="12"/>
      <c r="KMH47" s="12"/>
      <c r="KMI47" s="12"/>
      <c r="KMJ47" s="12"/>
      <c r="KMK47" s="12"/>
      <c r="KML47" s="12"/>
      <c r="KMM47" s="12"/>
      <c r="KMN47" s="12"/>
      <c r="KMO47" s="12"/>
      <c r="KMP47" s="12"/>
      <c r="KMQ47" s="12"/>
      <c r="KMR47" s="12"/>
      <c r="KMS47" s="12"/>
      <c r="KMT47" s="12"/>
      <c r="KMU47" s="12"/>
      <c r="KMV47" s="12"/>
      <c r="KMW47" s="12"/>
      <c r="KMX47" s="12"/>
      <c r="KMY47" s="12"/>
      <c r="KMZ47" s="12"/>
      <c r="KNA47" s="12"/>
      <c r="KNB47" s="12"/>
      <c r="KNC47" s="12"/>
      <c r="KND47" s="12"/>
      <c r="KNE47" s="12"/>
      <c r="KNF47" s="12"/>
      <c r="KNG47" s="12"/>
      <c r="KNH47" s="12"/>
      <c r="KNI47" s="12"/>
      <c r="KNJ47" s="12"/>
      <c r="KNK47" s="12"/>
      <c r="KNL47" s="12"/>
      <c r="KNM47" s="12"/>
      <c r="KNN47" s="12"/>
      <c r="KNO47" s="12"/>
      <c r="KNP47" s="12"/>
      <c r="KNQ47" s="12"/>
      <c r="KNR47" s="12"/>
      <c r="KNS47" s="12"/>
      <c r="KNT47" s="12"/>
      <c r="KNU47" s="12"/>
      <c r="KNV47" s="12"/>
      <c r="KNW47" s="12"/>
      <c r="KNX47" s="12"/>
      <c r="KNY47" s="12"/>
      <c r="KNZ47" s="12"/>
      <c r="KOA47" s="12"/>
      <c r="KOB47" s="12"/>
      <c r="KOC47" s="12"/>
      <c r="KOD47" s="12"/>
      <c r="KOE47" s="12"/>
      <c r="KOF47" s="12"/>
      <c r="KOG47" s="12"/>
      <c r="KOH47" s="12"/>
      <c r="KOI47" s="12"/>
      <c r="KOJ47" s="12"/>
      <c r="KOK47" s="12"/>
      <c r="KOL47" s="12"/>
      <c r="KOM47" s="12"/>
      <c r="KON47" s="12"/>
      <c r="KOO47" s="12"/>
      <c r="KOP47" s="12"/>
      <c r="KOQ47" s="12"/>
      <c r="KOR47" s="12"/>
      <c r="KOS47" s="12"/>
      <c r="KOT47" s="12"/>
      <c r="KOU47" s="12"/>
      <c r="KOV47" s="12"/>
      <c r="KOW47" s="12"/>
      <c r="KOX47" s="12"/>
      <c r="KOY47" s="12"/>
      <c r="KOZ47" s="12"/>
      <c r="KPA47" s="12"/>
      <c r="KPB47" s="12"/>
      <c r="KPC47" s="12"/>
      <c r="KPD47" s="12"/>
      <c r="KPE47" s="12"/>
      <c r="KPF47" s="12"/>
      <c r="KPG47" s="12"/>
      <c r="KPH47" s="12"/>
      <c r="KPI47" s="12"/>
      <c r="KPJ47" s="12"/>
      <c r="KPK47" s="12"/>
      <c r="KPL47" s="12"/>
      <c r="KPM47" s="12"/>
      <c r="KPN47" s="12"/>
      <c r="KPO47" s="12"/>
      <c r="KPP47" s="12"/>
      <c r="KPQ47" s="12"/>
      <c r="KPR47" s="12"/>
      <c r="KPS47" s="12"/>
      <c r="KPT47" s="12"/>
      <c r="KPU47" s="12"/>
      <c r="KPV47" s="12"/>
      <c r="KPW47" s="12"/>
      <c r="KPX47" s="12"/>
      <c r="KPY47" s="12"/>
      <c r="KPZ47" s="12"/>
      <c r="KQA47" s="12"/>
      <c r="KQB47" s="12"/>
      <c r="KQC47" s="12"/>
      <c r="KQD47" s="12"/>
      <c r="KQE47" s="12"/>
      <c r="KQF47" s="12"/>
      <c r="KQG47" s="12"/>
      <c r="KQH47" s="12"/>
      <c r="KQI47" s="12"/>
      <c r="KQJ47" s="12"/>
      <c r="KQK47" s="12"/>
      <c r="KQL47" s="12"/>
      <c r="KQM47" s="12"/>
      <c r="KQN47" s="12"/>
      <c r="KQO47" s="12"/>
      <c r="KQP47" s="12"/>
      <c r="KQQ47" s="12"/>
      <c r="KQR47" s="12"/>
      <c r="KQS47" s="12"/>
      <c r="KQT47" s="12"/>
      <c r="KQU47" s="12"/>
      <c r="KQV47" s="12"/>
      <c r="KQW47" s="12"/>
      <c r="KQX47" s="12"/>
      <c r="KQY47" s="12"/>
      <c r="KQZ47" s="12"/>
      <c r="KRA47" s="12"/>
      <c r="KRB47" s="12"/>
      <c r="KRC47" s="12"/>
      <c r="KRD47" s="12"/>
      <c r="KRE47" s="12"/>
      <c r="KRF47" s="12"/>
      <c r="KRG47" s="12"/>
      <c r="KRH47" s="12"/>
      <c r="KRI47" s="12"/>
      <c r="KRJ47" s="12"/>
      <c r="KRK47" s="12"/>
      <c r="KRL47" s="12"/>
      <c r="KRM47" s="12"/>
      <c r="KRN47" s="12"/>
      <c r="KRO47" s="12"/>
      <c r="KRP47" s="12"/>
      <c r="KRQ47" s="12"/>
      <c r="KRR47" s="12"/>
      <c r="KRS47" s="12"/>
      <c r="KRT47" s="12"/>
      <c r="KRU47" s="12"/>
      <c r="KRV47" s="12"/>
      <c r="KRW47" s="12"/>
      <c r="KRX47" s="12"/>
      <c r="KRY47" s="12"/>
      <c r="KRZ47" s="12"/>
      <c r="KSA47" s="12"/>
      <c r="KSB47" s="12"/>
      <c r="KSC47" s="12"/>
      <c r="KSD47" s="12"/>
      <c r="KSE47" s="12"/>
      <c r="KSF47" s="12"/>
      <c r="KSG47" s="12"/>
      <c r="KSH47" s="12"/>
      <c r="KSI47" s="12"/>
      <c r="KSJ47" s="12"/>
      <c r="KSK47" s="12"/>
      <c r="KSL47" s="12"/>
      <c r="KSM47" s="12"/>
      <c r="KSN47" s="12"/>
      <c r="KSO47" s="12"/>
      <c r="KSP47" s="12"/>
      <c r="KSQ47" s="12"/>
      <c r="KSR47" s="12"/>
      <c r="KSS47" s="12"/>
      <c r="KST47" s="12"/>
      <c r="KSU47" s="12"/>
      <c r="KSV47" s="12"/>
      <c r="KSW47" s="12"/>
      <c r="KSX47" s="12"/>
      <c r="KSY47" s="12"/>
      <c r="KSZ47" s="12"/>
      <c r="KTA47" s="12"/>
      <c r="KTB47" s="12"/>
      <c r="KTC47" s="12"/>
      <c r="KTD47" s="12"/>
      <c r="KTE47" s="12"/>
      <c r="KTF47" s="12"/>
      <c r="KTG47" s="12"/>
      <c r="KTH47" s="12"/>
      <c r="KTI47" s="12"/>
      <c r="KTJ47" s="12"/>
      <c r="KTK47" s="12"/>
      <c r="KTL47" s="12"/>
      <c r="KTM47" s="12"/>
      <c r="KTN47" s="12"/>
      <c r="KTO47" s="12"/>
      <c r="KTP47" s="12"/>
      <c r="KTQ47" s="12"/>
      <c r="KTR47" s="12"/>
      <c r="KTS47" s="12"/>
      <c r="KTT47" s="12"/>
      <c r="KTU47" s="12"/>
      <c r="KTV47" s="12"/>
      <c r="KTW47" s="12"/>
      <c r="KTX47" s="12"/>
      <c r="KTY47" s="12"/>
      <c r="KTZ47" s="12"/>
      <c r="KUA47" s="12"/>
      <c r="KUB47" s="12"/>
      <c r="KUC47" s="12"/>
      <c r="KUD47" s="12"/>
      <c r="KUE47" s="12"/>
      <c r="KUF47" s="12"/>
      <c r="KUG47" s="12"/>
      <c r="KUH47" s="12"/>
      <c r="KUI47" s="12"/>
      <c r="KUJ47" s="12"/>
      <c r="KUK47" s="12"/>
      <c r="KUL47" s="12"/>
      <c r="KUM47" s="12"/>
      <c r="KUN47" s="12"/>
      <c r="KUO47" s="12"/>
      <c r="KUP47" s="12"/>
      <c r="KUQ47" s="12"/>
      <c r="KUR47" s="12"/>
      <c r="KUS47" s="12"/>
      <c r="KUT47" s="12"/>
      <c r="KUU47" s="12"/>
      <c r="KUV47" s="12"/>
      <c r="KUW47" s="12"/>
      <c r="KUX47" s="12"/>
      <c r="KUY47" s="12"/>
      <c r="KUZ47" s="12"/>
      <c r="KVA47" s="12"/>
      <c r="KVB47" s="12"/>
      <c r="KVC47" s="12"/>
      <c r="KVD47" s="12"/>
      <c r="KVE47" s="12"/>
      <c r="KVF47" s="12"/>
      <c r="KVG47" s="12"/>
      <c r="KVH47" s="12"/>
      <c r="KVI47" s="12"/>
      <c r="KVJ47" s="12"/>
      <c r="KVK47" s="12"/>
      <c r="KVL47" s="12"/>
      <c r="KVM47" s="12"/>
      <c r="KVN47" s="12"/>
      <c r="KVO47" s="12"/>
      <c r="KVP47" s="12"/>
      <c r="KVQ47" s="12"/>
      <c r="KVR47" s="12"/>
      <c r="KVS47" s="12"/>
      <c r="KVT47" s="12"/>
      <c r="KVU47" s="12"/>
      <c r="KVV47" s="12"/>
      <c r="KVW47" s="12"/>
      <c r="KVX47" s="12"/>
      <c r="KVY47" s="12"/>
      <c r="KVZ47" s="12"/>
      <c r="KWA47" s="12"/>
      <c r="KWB47" s="12"/>
      <c r="KWC47" s="12"/>
      <c r="KWD47" s="12"/>
      <c r="KWE47" s="12"/>
      <c r="KWF47" s="12"/>
      <c r="KWG47" s="12"/>
      <c r="KWH47" s="12"/>
      <c r="KWI47" s="12"/>
      <c r="KWJ47" s="12"/>
      <c r="KWK47" s="12"/>
      <c r="KWL47" s="12"/>
      <c r="KWM47" s="12"/>
      <c r="KWN47" s="12"/>
      <c r="KWO47" s="12"/>
      <c r="KWP47" s="12"/>
      <c r="KWQ47" s="12"/>
      <c r="KWR47" s="12"/>
      <c r="KWS47" s="12"/>
      <c r="KWT47" s="12"/>
      <c r="KWU47" s="12"/>
      <c r="KWV47" s="12"/>
      <c r="KWW47" s="12"/>
      <c r="KWX47" s="12"/>
      <c r="KWY47" s="12"/>
      <c r="KWZ47" s="12"/>
      <c r="KXA47" s="12"/>
      <c r="KXB47" s="12"/>
      <c r="KXC47" s="12"/>
      <c r="KXD47" s="12"/>
      <c r="KXE47" s="12"/>
      <c r="KXF47" s="12"/>
      <c r="KXG47" s="12"/>
      <c r="KXH47" s="12"/>
      <c r="KXI47" s="12"/>
      <c r="KXJ47" s="12"/>
      <c r="KXK47" s="12"/>
      <c r="KXL47" s="12"/>
      <c r="KXM47" s="12"/>
      <c r="KXN47" s="12"/>
      <c r="KXO47" s="12"/>
      <c r="KXP47" s="12"/>
      <c r="KXQ47" s="12"/>
      <c r="KXR47" s="12"/>
      <c r="KXS47" s="12"/>
      <c r="KXT47" s="12"/>
      <c r="KXU47" s="12"/>
      <c r="KXV47" s="12"/>
      <c r="KXW47" s="12"/>
      <c r="KXX47" s="12"/>
      <c r="KXY47" s="12"/>
      <c r="KXZ47" s="12"/>
      <c r="KYA47" s="12"/>
      <c r="KYB47" s="12"/>
      <c r="KYC47" s="12"/>
      <c r="KYD47" s="12"/>
      <c r="KYE47" s="12"/>
      <c r="KYF47" s="12"/>
      <c r="KYG47" s="12"/>
      <c r="KYH47" s="12"/>
      <c r="KYI47" s="12"/>
      <c r="KYJ47" s="12"/>
      <c r="KYK47" s="12"/>
      <c r="KYL47" s="12"/>
      <c r="KYM47" s="12"/>
      <c r="KYN47" s="12"/>
      <c r="KYO47" s="12"/>
      <c r="KYP47" s="12"/>
      <c r="KYQ47" s="12"/>
      <c r="KYR47" s="12"/>
      <c r="KYS47" s="12"/>
      <c r="KYT47" s="12"/>
      <c r="KYU47" s="12"/>
      <c r="KYV47" s="12"/>
      <c r="KYW47" s="12"/>
      <c r="KYX47" s="12"/>
      <c r="KYY47" s="12"/>
      <c r="KYZ47" s="12"/>
      <c r="KZA47" s="12"/>
      <c r="KZB47" s="12"/>
      <c r="KZC47" s="12"/>
      <c r="KZD47" s="12"/>
      <c r="KZE47" s="12"/>
      <c r="KZF47" s="12"/>
      <c r="KZG47" s="12"/>
      <c r="KZH47" s="12"/>
      <c r="KZI47" s="12"/>
      <c r="KZJ47" s="12"/>
      <c r="KZK47" s="12"/>
      <c r="KZL47" s="12"/>
      <c r="KZM47" s="12"/>
      <c r="KZN47" s="12"/>
      <c r="KZO47" s="12"/>
      <c r="KZP47" s="12"/>
      <c r="KZQ47" s="12"/>
      <c r="KZR47" s="12"/>
      <c r="KZS47" s="12"/>
      <c r="KZT47" s="12"/>
      <c r="KZU47" s="12"/>
      <c r="KZV47" s="12"/>
      <c r="KZW47" s="12"/>
      <c r="KZX47" s="12"/>
      <c r="KZY47" s="12"/>
      <c r="KZZ47" s="12"/>
      <c r="LAA47" s="12"/>
      <c r="LAB47" s="12"/>
      <c r="LAC47" s="12"/>
      <c r="LAD47" s="12"/>
      <c r="LAE47" s="12"/>
      <c r="LAF47" s="12"/>
      <c r="LAG47" s="12"/>
      <c r="LAH47" s="12"/>
      <c r="LAI47" s="12"/>
      <c r="LAJ47" s="12"/>
      <c r="LAK47" s="12"/>
      <c r="LAL47" s="12"/>
      <c r="LAM47" s="12"/>
      <c r="LAN47" s="12"/>
      <c r="LAO47" s="12"/>
      <c r="LAP47" s="12"/>
      <c r="LAQ47" s="12"/>
      <c r="LAR47" s="12"/>
      <c r="LAS47" s="12"/>
      <c r="LAT47" s="12"/>
      <c r="LAU47" s="12"/>
      <c r="LAV47" s="12"/>
      <c r="LAW47" s="12"/>
      <c r="LAX47" s="12"/>
      <c r="LAY47" s="12"/>
      <c r="LAZ47" s="12"/>
      <c r="LBA47" s="12"/>
      <c r="LBB47" s="12"/>
      <c r="LBC47" s="12"/>
      <c r="LBD47" s="12"/>
      <c r="LBE47" s="12"/>
      <c r="LBF47" s="12"/>
      <c r="LBG47" s="12"/>
      <c r="LBH47" s="12"/>
      <c r="LBI47" s="12"/>
      <c r="LBJ47" s="12"/>
      <c r="LBK47" s="12"/>
      <c r="LBL47" s="12"/>
      <c r="LBM47" s="12"/>
      <c r="LBN47" s="12"/>
      <c r="LBO47" s="12"/>
      <c r="LBP47" s="12"/>
      <c r="LBQ47" s="12"/>
      <c r="LBR47" s="12"/>
      <c r="LBS47" s="12"/>
      <c r="LBT47" s="12"/>
      <c r="LBU47" s="12"/>
      <c r="LBV47" s="12"/>
      <c r="LBW47" s="12"/>
      <c r="LBX47" s="12"/>
      <c r="LBY47" s="12"/>
      <c r="LBZ47" s="12"/>
      <c r="LCA47" s="12"/>
      <c r="LCB47" s="12"/>
      <c r="LCC47" s="12"/>
      <c r="LCD47" s="12"/>
      <c r="LCE47" s="12"/>
      <c r="LCF47" s="12"/>
      <c r="LCG47" s="12"/>
      <c r="LCH47" s="12"/>
      <c r="LCI47" s="12"/>
      <c r="LCJ47" s="12"/>
      <c r="LCK47" s="12"/>
      <c r="LCL47" s="12"/>
      <c r="LCM47" s="12"/>
      <c r="LCN47" s="12"/>
      <c r="LCO47" s="12"/>
      <c r="LCP47" s="12"/>
      <c r="LCQ47" s="12"/>
      <c r="LCR47" s="12"/>
      <c r="LCS47" s="12"/>
      <c r="LCT47" s="12"/>
      <c r="LCU47" s="12"/>
      <c r="LCV47" s="12"/>
      <c r="LCW47" s="12"/>
      <c r="LCX47" s="12"/>
      <c r="LCY47" s="12"/>
      <c r="LCZ47" s="12"/>
      <c r="LDA47" s="12"/>
      <c r="LDB47" s="12"/>
      <c r="LDC47" s="12"/>
      <c r="LDD47" s="12"/>
      <c r="LDE47" s="12"/>
      <c r="LDF47" s="12"/>
      <c r="LDG47" s="12"/>
      <c r="LDH47" s="12"/>
      <c r="LDI47" s="12"/>
      <c r="LDJ47" s="12"/>
      <c r="LDK47" s="12"/>
      <c r="LDL47" s="12"/>
      <c r="LDM47" s="12"/>
      <c r="LDN47" s="12"/>
      <c r="LDO47" s="12"/>
      <c r="LDP47" s="12"/>
      <c r="LDQ47" s="12"/>
      <c r="LDR47" s="12"/>
      <c r="LDS47" s="12"/>
      <c r="LDT47" s="12"/>
      <c r="LDU47" s="12"/>
      <c r="LDV47" s="12"/>
      <c r="LDW47" s="12"/>
      <c r="LDX47" s="12"/>
      <c r="LDY47" s="12"/>
      <c r="LDZ47" s="12"/>
      <c r="LEA47" s="12"/>
      <c r="LEB47" s="12"/>
      <c r="LEC47" s="12"/>
      <c r="LED47" s="12"/>
      <c r="LEE47" s="12"/>
      <c r="LEF47" s="12"/>
      <c r="LEG47" s="12"/>
      <c r="LEH47" s="12"/>
      <c r="LEI47" s="12"/>
      <c r="LEJ47" s="12"/>
      <c r="LEK47" s="12"/>
      <c r="LEL47" s="12"/>
      <c r="LEM47" s="12"/>
      <c r="LEN47" s="12"/>
      <c r="LEO47" s="12"/>
      <c r="LEP47" s="12"/>
      <c r="LEQ47" s="12"/>
      <c r="LER47" s="12"/>
      <c r="LES47" s="12"/>
      <c r="LET47" s="12"/>
      <c r="LEU47" s="12"/>
      <c r="LEV47" s="12"/>
      <c r="LEW47" s="12"/>
      <c r="LEX47" s="12"/>
      <c r="LEY47" s="12"/>
      <c r="LEZ47" s="12"/>
      <c r="LFA47" s="12"/>
      <c r="LFB47" s="12"/>
      <c r="LFC47" s="12"/>
      <c r="LFD47" s="12"/>
      <c r="LFE47" s="12"/>
      <c r="LFF47" s="12"/>
      <c r="LFG47" s="12"/>
      <c r="LFH47" s="12"/>
      <c r="LFI47" s="12"/>
      <c r="LFJ47" s="12"/>
      <c r="LFK47" s="12"/>
      <c r="LFL47" s="12"/>
      <c r="LFM47" s="12"/>
      <c r="LFN47" s="12"/>
      <c r="LFO47" s="12"/>
      <c r="LFP47" s="12"/>
      <c r="LFQ47" s="12"/>
      <c r="LFR47" s="12"/>
      <c r="LFS47" s="12"/>
      <c r="LFT47" s="12"/>
      <c r="LFU47" s="12"/>
      <c r="LFV47" s="12"/>
      <c r="LFW47" s="12"/>
      <c r="LFX47" s="12"/>
      <c r="LFY47" s="12"/>
      <c r="LFZ47" s="12"/>
      <c r="LGA47" s="12"/>
      <c r="LGB47" s="12"/>
      <c r="LGC47" s="12"/>
      <c r="LGD47" s="12"/>
      <c r="LGE47" s="12"/>
      <c r="LGF47" s="12"/>
      <c r="LGG47" s="12"/>
      <c r="LGH47" s="12"/>
      <c r="LGI47" s="12"/>
      <c r="LGJ47" s="12"/>
      <c r="LGK47" s="12"/>
      <c r="LGL47" s="12"/>
      <c r="LGM47" s="12"/>
      <c r="LGN47" s="12"/>
      <c r="LGO47" s="12"/>
      <c r="LGP47" s="12"/>
      <c r="LGQ47" s="12"/>
      <c r="LGR47" s="12"/>
      <c r="LGS47" s="12"/>
      <c r="LGT47" s="12"/>
      <c r="LGU47" s="12"/>
      <c r="LGV47" s="12"/>
      <c r="LGW47" s="12"/>
      <c r="LGX47" s="12"/>
      <c r="LGY47" s="12"/>
      <c r="LGZ47" s="12"/>
      <c r="LHA47" s="12"/>
      <c r="LHB47" s="12"/>
      <c r="LHC47" s="12"/>
      <c r="LHD47" s="12"/>
      <c r="LHE47" s="12"/>
      <c r="LHF47" s="12"/>
      <c r="LHG47" s="12"/>
      <c r="LHH47" s="12"/>
      <c r="LHI47" s="12"/>
      <c r="LHJ47" s="12"/>
      <c r="LHK47" s="12"/>
      <c r="LHL47" s="12"/>
      <c r="LHM47" s="12"/>
      <c r="LHN47" s="12"/>
      <c r="LHO47" s="12"/>
      <c r="LHP47" s="12"/>
      <c r="LHQ47" s="12"/>
      <c r="LHR47" s="12"/>
      <c r="LHS47" s="12"/>
      <c r="LHT47" s="12"/>
      <c r="LHU47" s="12"/>
      <c r="LHV47" s="12"/>
      <c r="LHW47" s="12"/>
      <c r="LHX47" s="12"/>
      <c r="LHY47" s="12"/>
      <c r="LHZ47" s="12"/>
      <c r="LIA47" s="12"/>
      <c r="LIB47" s="12"/>
      <c r="LIC47" s="12"/>
      <c r="LID47" s="12"/>
      <c r="LIE47" s="12"/>
      <c r="LIF47" s="12"/>
      <c r="LIG47" s="12"/>
      <c r="LIH47" s="12"/>
      <c r="LII47" s="12"/>
      <c r="LIJ47" s="12"/>
      <c r="LIK47" s="12"/>
      <c r="LIL47" s="12"/>
      <c r="LIM47" s="12"/>
      <c r="LIN47" s="12"/>
      <c r="LIO47" s="12"/>
      <c r="LIP47" s="12"/>
      <c r="LIQ47" s="12"/>
      <c r="LIR47" s="12"/>
      <c r="LIS47" s="12"/>
      <c r="LIT47" s="12"/>
      <c r="LIU47" s="12"/>
      <c r="LIV47" s="12"/>
      <c r="LIW47" s="12"/>
      <c r="LIX47" s="12"/>
      <c r="LIY47" s="12"/>
      <c r="LIZ47" s="12"/>
      <c r="LJA47" s="12"/>
      <c r="LJB47" s="12"/>
      <c r="LJC47" s="12"/>
      <c r="LJD47" s="12"/>
      <c r="LJE47" s="12"/>
      <c r="LJF47" s="12"/>
      <c r="LJG47" s="12"/>
      <c r="LJH47" s="12"/>
      <c r="LJI47" s="12"/>
      <c r="LJJ47" s="12"/>
      <c r="LJK47" s="12"/>
      <c r="LJL47" s="12"/>
      <c r="LJM47" s="12"/>
      <c r="LJN47" s="12"/>
      <c r="LJO47" s="12"/>
      <c r="LJP47" s="12"/>
      <c r="LJQ47" s="12"/>
      <c r="LJR47" s="12"/>
      <c r="LJS47" s="12"/>
      <c r="LJT47" s="12"/>
      <c r="LJU47" s="12"/>
      <c r="LJV47" s="12"/>
      <c r="LJW47" s="12"/>
      <c r="LJX47" s="12"/>
      <c r="LJY47" s="12"/>
      <c r="LJZ47" s="12"/>
      <c r="LKA47" s="12"/>
      <c r="LKB47" s="12"/>
      <c r="LKC47" s="12"/>
      <c r="LKD47" s="12"/>
      <c r="LKE47" s="12"/>
      <c r="LKF47" s="12"/>
      <c r="LKG47" s="12"/>
      <c r="LKH47" s="12"/>
      <c r="LKI47" s="12"/>
      <c r="LKJ47" s="12"/>
      <c r="LKK47" s="12"/>
      <c r="LKL47" s="12"/>
      <c r="LKM47" s="12"/>
      <c r="LKN47" s="12"/>
      <c r="LKO47" s="12"/>
      <c r="LKP47" s="12"/>
      <c r="LKQ47" s="12"/>
      <c r="LKR47" s="12"/>
      <c r="LKS47" s="12"/>
      <c r="LKT47" s="12"/>
      <c r="LKU47" s="12"/>
      <c r="LKV47" s="12"/>
      <c r="LKW47" s="12"/>
      <c r="LKX47" s="12"/>
      <c r="LKY47" s="12"/>
      <c r="LKZ47" s="12"/>
      <c r="LLA47" s="12"/>
      <c r="LLB47" s="12"/>
      <c r="LLC47" s="12"/>
      <c r="LLD47" s="12"/>
      <c r="LLE47" s="12"/>
      <c r="LLF47" s="12"/>
      <c r="LLG47" s="12"/>
      <c r="LLH47" s="12"/>
      <c r="LLI47" s="12"/>
      <c r="LLJ47" s="12"/>
      <c r="LLK47" s="12"/>
      <c r="LLL47" s="12"/>
      <c r="LLM47" s="12"/>
      <c r="LLN47" s="12"/>
      <c r="LLO47" s="12"/>
      <c r="LLP47" s="12"/>
      <c r="LLQ47" s="12"/>
      <c r="LLR47" s="12"/>
      <c r="LLS47" s="12"/>
      <c r="LLT47" s="12"/>
      <c r="LLU47" s="12"/>
      <c r="LLV47" s="12"/>
      <c r="LLW47" s="12"/>
      <c r="LLX47" s="12"/>
      <c r="LLY47" s="12"/>
      <c r="LLZ47" s="12"/>
      <c r="LMA47" s="12"/>
      <c r="LMB47" s="12"/>
      <c r="LMC47" s="12"/>
      <c r="LMD47" s="12"/>
      <c r="LME47" s="12"/>
      <c r="LMF47" s="12"/>
      <c r="LMG47" s="12"/>
      <c r="LMH47" s="12"/>
      <c r="LMI47" s="12"/>
      <c r="LMJ47" s="12"/>
      <c r="LMK47" s="12"/>
      <c r="LML47" s="12"/>
      <c r="LMM47" s="12"/>
      <c r="LMN47" s="12"/>
      <c r="LMO47" s="12"/>
      <c r="LMP47" s="12"/>
      <c r="LMQ47" s="12"/>
      <c r="LMR47" s="12"/>
      <c r="LMS47" s="12"/>
      <c r="LMT47" s="12"/>
      <c r="LMU47" s="12"/>
      <c r="LMV47" s="12"/>
      <c r="LMW47" s="12"/>
      <c r="LMX47" s="12"/>
      <c r="LMY47" s="12"/>
      <c r="LMZ47" s="12"/>
      <c r="LNA47" s="12"/>
      <c r="LNB47" s="12"/>
      <c r="LNC47" s="12"/>
      <c r="LND47" s="12"/>
      <c r="LNE47" s="12"/>
      <c r="LNF47" s="12"/>
      <c r="LNG47" s="12"/>
      <c r="LNH47" s="12"/>
      <c r="LNI47" s="12"/>
      <c r="LNJ47" s="12"/>
      <c r="LNK47" s="12"/>
      <c r="LNL47" s="12"/>
      <c r="LNM47" s="12"/>
      <c r="LNN47" s="12"/>
      <c r="LNO47" s="12"/>
      <c r="LNP47" s="12"/>
      <c r="LNQ47" s="12"/>
      <c r="LNR47" s="12"/>
      <c r="LNS47" s="12"/>
      <c r="LNT47" s="12"/>
      <c r="LNU47" s="12"/>
      <c r="LNV47" s="12"/>
      <c r="LNW47" s="12"/>
      <c r="LNX47" s="12"/>
      <c r="LNY47" s="12"/>
      <c r="LNZ47" s="12"/>
      <c r="LOA47" s="12"/>
      <c r="LOB47" s="12"/>
      <c r="LOC47" s="12"/>
      <c r="LOD47" s="12"/>
      <c r="LOE47" s="12"/>
      <c r="LOF47" s="12"/>
      <c r="LOG47" s="12"/>
      <c r="LOH47" s="12"/>
      <c r="LOI47" s="12"/>
      <c r="LOJ47" s="12"/>
      <c r="LOK47" s="12"/>
      <c r="LOL47" s="12"/>
      <c r="LOM47" s="12"/>
      <c r="LON47" s="12"/>
      <c r="LOO47" s="12"/>
      <c r="LOP47" s="12"/>
      <c r="LOQ47" s="12"/>
      <c r="LOR47" s="12"/>
      <c r="LOS47" s="12"/>
      <c r="LOT47" s="12"/>
      <c r="LOU47" s="12"/>
      <c r="LOV47" s="12"/>
      <c r="LOW47" s="12"/>
      <c r="LOX47" s="12"/>
      <c r="LOY47" s="12"/>
      <c r="LOZ47" s="12"/>
      <c r="LPA47" s="12"/>
      <c r="LPB47" s="12"/>
      <c r="LPC47" s="12"/>
      <c r="LPD47" s="12"/>
      <c r="LPE47" s="12"/>
      <c r="LPF47" s="12"/>
      <c r="LPG47" s="12"/>
      <c r="LPH47" s="12"/>
      <c r="LPI47" s="12"/>
      <c r="LPJ47" s="12"/>
      <c r="LPK47" s="12"/>
      <c r="LPL47" s="12"/>
      <c r="LPM47" s="12"/>
      <c r="LPN47" s="12"/>
      <c r="LPO47" s="12"/>
      <c r="LPP47" s="12"/>
      <c r="LPQ47" s="12"/>
      <c r="LPR47" s="12"/>
      <c r="LPS47" s="12"/>
      <c r="LPT47" s="12"/>
      <c r="LPU47" s="12"/>
      <c r="LPV47" s="12"/>
      <c r="LPW47" s="12"/>
      <c r="LPX47" s="12"/>
      <c r="LPY47" s="12"/>
      <c r="LPZ47" s="12"/>
      <c r="LQA47" s="12"/>
      <c r="LQB47" s="12"/>
      <c r="LQC47" s="12"/>
      <c r="LQD47" s="12"/>
      <c r="LQE47" s="12"/>
      <c r="LQF47" s="12"/>
      <c r="LQG47" s="12"/>
      <c r="LQH47" s="12"/>
      <c r="LQI47" s="12"/>
      <c r="LQJ47" s="12"/>
      <c r="LQK47" s="12"/>
      <c r="LQL47" s="12"/>
      <c r="LQM47" s="12"/>
      <c r="LQN47" s="12"/>
      <c r="LQO47" s="12"/>
      <c r="LQP47" s="12"/>
      <c r="LQQ47" s="12"/>
      <c r="LQR47" s="12"/>
      <c r="LQS47" s="12"/>
      <c r="LQT47" s="12"/>
      <c r="LQU47" s="12"/>
      <c r="LQV47" s="12"/>
      <c r="LQW47" s="12"/>
      <c r="LQX47" s="12"/>
      <c r="LQY47" s="12"/>
      <c r="LQZ47" s="12"/>
      <c r="LRA47" s="12"/>
      <c r="LRB47" s="12"/>
      <c r="LRC47" s="12"/>
      <c r="LRD47" s="12"/>
      <c r="LRE47" s="12"/>
      <c r="LRF47" s="12"/>
      <c r="LRG47" s="12"/>
      <c r="LRH47" s="12"/>
      <c r="LRI47" s="12"/>
      <c r="LRJ47" s="12"/>
      <c r="LRK47" s="12"/>
      <c r="LRL47" s="12"/>
      <c r="LRM47" s="12"/>
      <c r="LRN47" s="12"/>
      <c r="LRO47" s="12"/>
      <c r="LRP47" s="12"/>
      <c r="LRQ47" s="12"/>
      <c r="LRR47" s="12"/>
      <c r="LRS47" s="12"/>
      <c r="LRT47" s="12"/>
      <c r="LRU47" s="12"/>
      <c r="LRV47" s="12"/>
      <c r="LRW47" s="12"/>
      <c r="LRX47" s="12"/>
      <c r="LRY47" s="12"/>
      <c r="LRZ47" s="12"/>
      <c r="LSA47" s="12"/>
      <c r="LSB47" s="12"/>
      <c r="LSC47" s="12"/>
      <c r="LSD47" s="12"/>
      <c r="LSE47" s="12"/>
      <c r="LSF47" s="12"/>
      <c r="LSG47" s="12"/>
      <c r="LSH47" s="12"/>
      <c r="LSI47" s="12"/>
      <c r="LSJ47" s="12"/>
      <c r="LSK47" s="12"/>
      <c r="LSL47" s="12"/>
      <c r="LSM47" s="12"/>
      <c r="LSN47" s="12"/>
      <c r="LSO47" s="12"/>
      <c r="LSP47" s="12"/>
      <c r="LSQ47" s="12"/>
      <c r="LSR47" s="12"/>
      <c r="LSS47" s="12"/>
      <c r="LST47" s="12"/>
      <c r="LSU47" s="12"/>
      <c r="LSV47" s="12"/>
      <c r="LSW47" s="12"/>
      <c r="LSX47" s="12"/>
      <c r="LSY47" s="12"/>
      <c r="LSZ47" s="12"/>
      <c r="LTA47" s="12"/>
      <c r="LTB47" s="12"/>
      <c r="LTC47" s="12"/>
      <c r="LTD47" s="12"/>
      <c r="LTE47" s="12"/>
      <c r="LTF47" s="12"/>
      <c r="LTG47" s="12"/>
      <c r="LTH47" s="12"/>
      <c r="LTI47" s="12"/>
      <c r="LTJ47" s="12"/>
      <c r="LTK47" s="12"/>
      <c r="LTL47" s="12"/>
      <c r="LTM47" s="12"/>
      <c r="LTN47" s="12"/>
      <c r="LTO47" s="12"/>
      <c r="LTP47" s="12"/>
      <c r="LTQ47" s="12"/>
      <c r="LTR47" s="12"/>
      <c r="LTS47" s="12"/>
      <c r="LTT47" s="12"/>
      <c r="LTU47" s="12"/>
      <c r="LTV47" s="12"/>
      <c r="LTW47" s="12"/>
      <c r="LTX47" s="12"/>
      <c r="LTY47" s="12"/>
      <c r="LTZ47" s="12"/>
      <c r="LUA47" s="12"/>
      <c r="LUB47" s="12"/>
      <c r="LUC47" s="12"/>
      <c r="LUD47" s="12"/>
      <c r="LUE47" s="12"/>
      <c r="LUF47" s="12"/>
      <c r="LUG47" s="12"/>
      <c r="LUH47" s="12"/>
      <c r="LUI47" s="12"/>
      <c r="LUJ47" s="12"/>
      <c r="LUK47" s="12"/>
      <c r="LUL47" s="12"/>
      <c r="LUM47" s="12"/>
      <c r="LUN47" s="12"/>
      <c r="LUO47" s="12"/>
      <c r="LUP47" s="12"/>
      <c r="LUQ47" s="12"/>
      <c r="LUR47" s="12"/>
      <c r="LUS47" s="12"/>
      <c r="LUT47" s="12"/>
      <c r="LUU47" s="12"/>
      <c r="LUV47" s="12"/>
      <c r="LUW47" s="12"/>
      <c r="LUX47" s="12"/>
      <c r="LUY47" s="12"/>
      <c r="LUZ47" s="12"/>
      <c r="LVA47" s="12"/>
      <c r="LVB47" s="12"/>
      <c r="LVC47" s="12"/>
      <c r="LVD47" s="12"/>
      <c r="LVE47" s="12"/>
      <c r="LVF47" s="12"/>
      <c r="LVG47" s="12"/>
      <c r="LVH47" s="12"/>
      <c r="LVI47" s="12"/>
      <c r="LVJ47" s="12"/>
      <c r="LVK47" s="12"/>
      <c r="LVL47" s="12"/>
      <c r="LVM47" s="12"/>
      <c r="LVN47" s="12"/>
      <c r="LVO47" s="12"/>
      <c r="LVP47" s="12"/>
      <c r="LVQ47" s="12"/>
      <c r="LVR47" s="12"/>
      <c r="LVS47" s="12"/>
      <c r="LVT47" s="12"/>
      <c r="LVU47" s="12"/>
      <c r="LVV47" s="12"/>
      <c r="LVW47" s="12"/>
      <c r="LVX47" s="12"/>
      <c r="LVY47" s="12"/>
      <c r="LVZ47" s="12"/>
      <c r="LWA47" s="12"/>
      <c r="LWB47" s="12"/>
      <c r="LWC47" s="12"/>
      <c r="LWD47" s="12"/>
      <c r="LWE47" s="12"/>
      <c r="LWF47" s="12"/>
      <c r="LWG47" s="12"/>
      <c r="LWH47" s="12"/>
      <c r="LWI47" s="12"/>
      <c r="LWJ47" s="12"/>
      <c r="LWK47" s="12"/>
      <c r="LWL47" s="12"/>
      <c r="LWM47" s="12"/>
      <c r="LWN47" s="12"/>
      <c r="LWO47" s="12"/>
      <c r="LWP47" s="12"/>
      <c r="LWQ47" s="12"/>
      <c r="LWR47" s="12"/>
      <c r="LWS47" s="12"/>
      <c r="LWT47" s="12"/>
      <c r="LWU47" s="12"/>
      <c r="LWV47" s="12"/>
      <c r="LWW47" s="12"/>
      <c r="LWX47" s="12"/>
      <c r="LWY47" s="12"/>
      <c r="LWZ47" s="12"/>
      <c r="LXA47" s="12"/>
      <c r="LXB47" s="12"/>
      <c r="LXC47" s="12"/>
      <c r="LXD47" s="12"/>
      <c r="LXE47" s="12"/>
      <c r="LXF47" s="12"/>
      <c r="LXG47" s="12"/>
      <c r="LXH47" s="12"/>
      <c r="LXI47" s="12"/>
      <c r="LXJ47" s="12"/>
      <c r="LXK47" s="12"/>
      <c r="LXL47" s="12"/>
      <c r="LXM47" s="12"/>
      <c r="LXN47" s="12"/>
      <c r="LXO47" s="12"/>
      <c r="LXP47" s="12"/>
      <c r="LXQ47" s="12"/>
      <c r="LXR47" s="12"/>
      <c r="LXS47" s="12"/>
      <c r="LXT47" s="12"/>
      <c r="LXU47" s="12"/>
      <c r="LXV47" s="12"/>
      <c r="LXW47" s="12"/>
      <c r="LXX47" s="12"/>
      <c r="LXY47" s="12"/>
      <c r="LXZ47" s="12"/>
      <c r="LYA47" s="12"/>
      <c r="LYB47" s="12"/>
      <c r="LYC47" s="12"/>
      <c r="LYD47" s="12"/>
      <c r="LYE47" s="12"/>
      <c r="LYF47" s="12"/>
      <c r="LYG47" s="12"/>
      <c r="LYH47" s="12"/>
      <c r="LYI47" s="12"/>
      <c r="LYJ47" s="12"/>
      <c r="LYK47" s="12"/>
      <c r="LYL47" s="12"/>
      <c r="LYM47" s="12"/>
      <c r="LYN47" s="12"/>
      <c r="LYO47" s="12"/>
      <c r="LYP47" s="12"/>
      <c r="LYQ47" s="12"/>
      <c r="LYR47" s="12"/>
      <c r="LYS47" s="12"/>
      <c r="LYT47" s="12"/>
      <c r="LYU47" s="12"/>
      <c r="LYV47" s="12"/>
      <c r="LYW47" s="12"/>
      <c r="LYX47" s="12"/>
      <c r="LYY47" s="12"/>
      <c r="LYZ47" s="12"/>
      <c r="LZA47" s="12"/>
      <c r="LZB47" s="12"/>
      <c r="LZC47" s="12"/>
      <c r="LZD47" s="12"/>
      <c r="LZE47" s="12"/>
      <c r="LZF47" s="12"/>
      <c r="LZG47" s="12"/>
      <c r="LZH47" s="12"/>
      <c r="LZI47" s="12"/>
      <c r="LZJ47" s="12"/>
      <c r="LZK47" s="12"/>
      <c r="LZL47" s="12"/>
      <c r="LZM47" s="12"/>
      <c r="LZN47" s="12"/>
      <c r="LZO47" s="12"/>
      <c r="LZP47" s="12"/>
      <c r="LZQ47" s="12"/>
      <c r="LZR47" s="12"/>
      <c r="LZS47" s="12"/>
      <c r="LZT47" s="12"/>
      <c r="LZU47" s="12"/>
      <c r="LZV47" s="12"/>
      <c r="LZW47" s="12"/>
      <c r="LZX47" s="12"/>
      <c r="LZY47" s="12"/>
      <c r="LZZ47" s="12"/>
      <c r="MAA47" s="12"/>
      <c r="MAB47" s="12"/>
      <c r="MAC47" s="12"/>
      <c r="MAD47" s="12"/>
      <c r="MAE47" s="12"/>
      <c r="MAF47" s="12"/>
      <c r="MAG47" s="12"/>
      <c r="MAH47" s="12"/>
      <c r="MAI47" s="12"/>
      <c r="MAJ47" s="12"/>
      <c r="MAK47" s="12"/>
      <c r="MAL47" s="12"/>
      <c r="MAM47" s="12"/>
      <c r="MAN47" s="12"/>
      <c r="MAO47" s="12"/>
      <c r="MAP47" s="12"/>
      <c r="MAQ47" s="12"/>
      <c r="MAR47" s="12"/>
      <c r="MAS47" s="12"/>
      <c r="MAT47" s="12"/>
      <c r="MAU47" s="12"/>
      <c r="MAV47" s="12"/>
      <c r="MAW47" s="12"/>
      <c r="MAX47" s="12"/>
      <c r="MAY47" s="12"/>
      <c r="MAZ47" s="12"/>
      <c r="MBA47" s="12"/>
      <c r="MBB47" s="12"/>
      <c r="MBC47" s="12"/>
      <c r="MBD47" s="12"/>
      <c r="MBE47" s="12"/>
      <c r="MBF47" s="12"/>
      <c r="MBG47" s="12"/>
      <c r="MBH47" s="12"/>
      <c r="MBI47" s="12"/>
      <c r="MBJ47" s="12"/>
      <c r="MBK47" s="12"/>
      <c r="MBL47" s="12"/>
      <c r="MBM47" s="12"/>
      <c r="MBN47" s="12"/>
      <c r="MBO47" s="12"/>
      <c r="MBP47" s="12"/>
      <c r="MBQ47" s="12"/>
      <c r="MBR47" s="12"/>
      <c r="MBS47" s="12"/>
      <c r="MBT47" s="12"/>
      <c r="MBU47" s="12"/>
      <c r="MBV47" s="12"/>
      <c r="MBW47" s="12"/>
      <c r="MBX47" s="12"/>
      <c r="MBY47" s="12"/>
      <c r="MBZ47" s="12"/>
      <c r="MCA47" s="12"/>
      <c r="MCB47" s="12"/>
      <c r="MCC47" s="12"/>
      <c r="MCD47" s="12"/>
      <c r="MCE47" s="12"/>
      <c r="MCF47" s="12"/>
      <c r="MCG47" s="12"/>
      <c r="MCH47" s="12"/>
      <c r="MCI47" s="12"/>
      <c r="MCJ47" s="12"/>
      <c r="MCK47" s="12"/>
      <c r="MCL47" s="12"/>
      <c r="MCM47" s="12"/>
      <c r="MCN47" s="12"/>
      <c r="MCO47" s="12"/>
      <c r="MCP47" s="12"/>
      <c r="MCQ47" s="12"/>
      <c r="MCR47" s="12"/>
      <c r="MCS47" s="12"/>
      <c r="MCT47" s="12"/>
      <c r="MCU47" s="12"/>
      <c r="MCV47" s="12"/>
      <c r="MCW47" s="12"/>
      <c r="MCX47" s="12"/>
      <c r="MCY47" s="12"/>
      <c r="MCZ47" s="12"/>
      <c r="MDA47" s="12"/>
      <c r="MDB47" s="12"/>
      <c r="MDC47" s="12"/>
      <c r="MDD47" s="12"/>
      <c r="MDE47" s="12"/>
      <c r="MDF47" s="12"/>
      <c r="MDG47" s="12"/>
      <c r="MDH47" s="12"/>
      <c r="MDI47" s="12"/>
      <c r="MDJ47" s="12"/>
      <c r="MDK47" s="12"/>
      <c r="MDL47" s="12"/>
      <c r="MDM47" s="12"/>
      <c r="MDN47" s="12"/>
      <c r="MDO47" s="12"/>
      <c r="MDP47" s="12"/>
      <c r="MDQ47" s="12"/>
      <c r="MDR47" s="12"/>
      <c r="MDS47" s="12"/>
      <c r="MDT47" s="12"/>
      <c r="MDU47" s="12"/>
      <c r="MDV47" s="12"/>
      <c r="MDW47" s="12"/>
      <c r="MDX47" s="12"/>
      <c r="MDY47" s="12"/>
      <c r="MDZ47" s="12"/>
      <c r="MEA47" s="12"/>
      <c r="MEB47" s="12"/>
      <c r="MEC47" s="12"/>
      <c r="MED47" s="12"/>
      <c r="MEE47" s="12"/>
      <c r="MEF47" s="12"/>
      <c r="MEG47" s="12"/>
      <c r="MEH47" s="12"/>
      <c r="MEI47" s="12"/>
      <c r="MEJ47" s="12"/>
      <c r="MEK47" s="12"/>
      <c r="MEL47" s="12"/>
      <c r="MEM47" s="12"/>
      <c r="MEN47" s="12"/>
      <c r="MEO47" s="12"/>
      <c r="MEP47" s="12"/>
      <c r="MEQ47" s="12"/>
      <c r="MER47" s="12"/>
      <c r="MES47" s="12"/>
      <c r="MET47" s="12"/>
      <c r="MEU47" s="12"/>
      <c r="MEV47" s="12"/>
      <c r="MEW47" s="12"/>
      <c r="MEX47" s="12"/>
      <c r="MEY47" s="12"/>
      <c r="MEZ47" s="12"/>
      <c r="MFA47" s="12"/>
      <c r="MFB47" s="12"/>
      <c r="MFC47" s="12"/>
      <c r="MFD47" s="12"/>
      <c r="MFE47" s="12"/>
      <c r="MFF47" s="12"/>
      <c r="MFG47" s="12"/>
      <c r="MFH47" s="12"/>
      <c r="MFI47" s="12"/>
      <c r="MFJ47" s="12"/>
      <c r="MFK47" s="12"/>
      <c r="MFL47" s="12"/>
      <c r="MFM47" s="12"/>
      <c r="MFN47" s="12"/>
      <c r="MFO47" s="12"/>
      <c r="MFP47" s="12"/>
      <c r="MFQ47" s="12"/>
      <c r="MFR47" s="12"/>
      <c r="MFS47" s="12"/>
      <c r="MFT47" s="12"/>
      <c r="MFU47" s="12"/>
      <c r="MFV47" s="12"/>
      <c r="MFW47" s="12"/>
      <c r="MFX47" s="12"/>
      <c r="MFY47" s="12"/>
      <c r="MFZ47" s="12"/>
      <c r="MGA47" s="12"/>
      <c r="MGB47" s="12"/>
      <c r="MGC47" s="12"/>
      <c r="MGD47" s="12"/>
      <c r="MGE47" s="12"/>
      <c r="MGF47" s="12"/>
      <c r="MGG47" s="12"/>
      <c r="MGH47" s="12"/>
      <c r="MGI47" s="12"/>
      <c r="MGJ47" s="12"/>
      <c r="MGK47" s="12"/>
      <c r="MGL47" s="12"/>
      <c r="MGM47" s="12"/>
      <c r="MGN47" s="12"/>
      <c r="MGO47" s="12"/>
      <c r="MGP47" s="12"/>
      <c r="MGQ47" s="12"/>
      <c r="MGR47" s="12"/>
      <c r="MGS47" s="12"/>
      <c r="MGT47" s="12"/>
      <c r="MGU47" s="12"/>
      <c r="MGV47" s="12"/>
      <c r="MGW47" s="12"/>
      <c r="MGX47" s="12"/>
      <c r="MGY47" s="12"/>
      <c r="MGZ47" s="12"/>
      <c r="MHA47" s="12"/>
      <c r="MHB47" s="12"/>
      <c r="MHC47" s="12"/>
      <c r="MHD47" s="12"/>
      <c r="MHE47" s="12"/>
      <c r="MHF47" s="12"/>
      <c r="MHG47" s="12"/>
      <c r="MHH47" s="12"/>
      <c r="MHI47" s="12"/>
      <c r="MHJ47" s="12"/>
      <c r="MHK47" s="12"/>
      <c r="MHL47" s="12"/>
      <c r="MHM47" s="12"/>
      <c r="MHN47" s="12"/>
      <c r="MHO47" s="12"/>
      <c r="MHP47" s="12"/>
      <c r="MHQ47" s="12"/>
      <c r="MHR47" s="12"/>
      <c r="MHS47" s="12"/>
      <c r="MHT47" s="12"/>
      <c r="MHU47" s="12"/>
      <c r="MHV47" s="12"/>
      <c r="MHW47" s="12"/>
      <c r="MHX47" s="12"/>
      <c r="MHY47" s="12"/>
      <c r="MHZ47" s="12"/>
      <c r="MIA47" s="12"/>
      <c r="MIB47" s="12"/>
      <c r="MIC47" s="12"/>
      <c r="MID47" s="12"/>
      <c r="MIE47" s="12"/>
      <c r="MIF47" s="12"/>
      <c r="MIG47" s="12"/>
      <c r="MIH47" s="12"/>
      <c r="MII47" s="12"/>
      <c r="MIJ47" s="12"/>
      <c r="MIK47" s="12"/>
      <c r="MIL47" s="12"/>
      <c r="MIM47" s="12"/>
      <c r="MIN47" s="12"/>
      <c r="MIO47" s="12"/>
      <c r="MIP47" s="12"/>
      <c r="MIQ47" s="12"/>
      <c r="MIR47" s="12"/>
      <c r="MIS47" s="12"/>
      <c r="MIT47" s="12"/>
      <c r="MIU47" s="12"/>
      <c r="MIV47" s="12"/>
      <c r="MIW47" s="12"/>
      <c r="MIX47" s="12"/>
      <c r="MIY47" s="12"/>
      <c r="MIZ47" s="12"/>
      <c r="MJA47" s="12"/>
      <c r="MJB47" s="12"/>
      <c r="MJC47" s="12"/>
      <c r="MJD47" s="12"/>
      <c r="MJE47" s="12"/>
      <c r="MJF47" s="12"/>
      <c r="MJG47" s="12"/>
      <c r="MJH47" s="12"/>
      <c r="MJI47" s="12"/>
      <c r="MJJ47" s="12"/>
      <c r="MJK47" s="12"/>
      <c r="MJL47" s="12"/>
      <c r="MJM47" s="12"/>
      <c r="MJN47" s="12"/>
      <c r="MJO47" s="12"/>
      <c r="MJP47" s="12"/>
      <c r="MJQ47" s="12"/>
      <c r="MJR47" s="12"/>
      <c r="MJS47" s="12"/>
      <c r="MJT47" s="12"/>
      <c r="MJU47" s="12"/>
      <c r="MJV47" s="12"/>
      <c r="MJW47" s="12"/>
      <c r="MJX47" s="12"/>
      <c r="MJY47" s="12"/>
      <c r="MJZ47" s="12"/>
      <c r="MKA47" s="12"/>
      <c r="MKB47" s="12"/>
      <c r="MKC47" s="12"/>
      <c r="MKD47" s="12"/>
      <c r="MKE47" s="12"/>
      <c r="MKF47" s="12"/>
      <c r="MKG47" s="12"/>
      <c r="MKH47" s="12"/>
      <c r="MKI47" s="12"/>
      <c r="MKJ47" s="12"/>
      <c r="MKK47" s="12"/>
      <c r="MKL47" s="12"/>
      <c r="MKM47" s="12"/>
      <c r="MKN47" s="12"/>
      <c r="MKO47" s="12"/>
      <c r="MKP47" s="12"/>
      <c r="MKQ47" s="12"/>
      <c r="MKR47" s="12"/>
      <c r="MKS47" s="12"/>
      <c r="MKT47" s="12"/>
      <c r="MKU47" s="12"/>
      <c r="MKV47" s="12"/>
      <c r="MKW47" s="12"/>
      <c r="MKX47" s="12"/>
      <c r="MKY47" s="12"/>
      <c r="MKZ47" s="12"/>
      <c r="MLA47" s="12"/>
      <c r="MLB47" s="12"/>
      <c r="MLC47" s="12"/>
      <c r="MLD47" s="12"/>
      <c r="MLE47" s="12"/>
      <c r="MLF47" s="12"/>
      <c r="MLG47" s="12"/>
      <c r="MLH47" s="12"/>
      <c r="MLI47" s="12"/>
      <c r="MLJ47" s="12"/>
      <c r="MLK47" s="12"/>
      <c r="MLL47" s="12"/>
      <c r="MLM47" s="12"/>
      <c r="MLN47" s="12"/>
      <c r="MLO47" s="12"/>
      <c r="MLP47" s="12"/>
      <c r="MLQ47" s="12"/>
      <c r="MLR47" s="12"/>
      <c r="MLS47" s="12"/>
      <c r="MLT47" s="12"/>
      <c r="MLU47" s="12"/>
      <c r="MLV47" s="12"/>
      <c r="MLW47" s="12"/>
      <c r="MLX47" s="12"/>
      <c r="MLY47" s="12"/>
      <c r="MLZ47" s="12"/>
      <c r="MMA47" s="12"/>
      <c r="MMB47" s="12"/>
      <c r="MMC47" s="12"/>
      <c r="MMD47" s="12"/>
      <c r="MME47" s="12"/>
      <c r="MMF47" s="12"/>
      <c r="MMG47" s="12"/>
      <c r="MMH47" s="12"/>
      <c r="MMI47" s="12"/>
      <c r="MMJ47" s="12"/>
      <c r="MMK47" s="12"/>
      <c r="MML47" s="12"/>
      <c r="MMM47" s="12"/>
      <c r="MMN47" s="12"/>
      <c r="MMO47" s="12"/>
      <c r="MMP47" s="12"/>
      <c r="MMQ47" s="12"/>
      <c r="MMR47" s="12"/>
      <c r="MMS47" s="12"/>
      <c r="MMT47" s="12"/>
      <c r="MMU47" s="12"/>
      <c r="MMV47" s="12"/>
      <c r="MMW47" s="12"/>
      <c r="MMX47" s="12"/>
      <c r="MMY47" s="12"/>
      <c r="MMZ47" s="12"/>
      <c r="MNA47" s="12"/>
      <c r="MNB47" s="12"/>
      <c r="MNC47" s="12"/>
      <c r="MND47" s="12"/>
      <c r="MNE47" s="12"/>
      <c r="MNF47" s="12"/>
      <c r="MNG47" s="12"/>
      <c r="MNH47" s="12"/>
      <c r="MNI47" s="12"/>
      <c r="MNJ47" s="12"/>
      <c r="MNK47" s="12"/>
      <c r="MNL47" s="12"/>
      <c r="MNM47" s="12"/>
      <c r="MNN47" s="12"/>
      <c r="MNO47" s="12"/>
      <c r="MNP47" s="12"/>
      <c r="MNQ47" s="12"/>
      <c r="MNR47" s="12"/>
      <c r="MNS47" s="12"/>
      <c r="MNT47" s="12"/>
      <c r="MNU47" s="12"/>
      <c r="MNV47" s="12"/>
      <c r="MNW47" s="12"/>
      <c r="MNX47" s="12"/>
      <c r="MNY47" s="12"/>
      <c r="MNZ47" s="12"/>
      <c r="MOA47" s="12"/>
      <c r="MOB47" s="12"/>
      <c r="MOC47" s="12"/>
      <c r="MOD47" s="12"/>
      <c r="MOE47" s="12"/>
      <c r="MOF47" s="12"/>
      <c r="MOG47" s="12"/>
      <c r="MOH47" s="12"/>
      <c r="MOI47" s="12"/>
      <c r="MOJ47" s="12"/>
      <c r="MOK47" s="12"/>
      <c r="MOL47" s="12"/>
      <c r="MOM47" s="12"/>
      <c r="MON47" s="12"/>
      <c r="MOO47" s="12"/>
      <c r="MOP47" s="12"/>
      <c r="MOQ47" s="12"/>
      <c r="MOR47" s="12"/>
      <c r="MOS47" s="12"/>
      <c r="MOT47" s="12"/>
      <c r="MOU47" s="12"/>
      <c r="MOV47" s="12"/>
      <c r="MOW47" s="12"/>
      <c r="MOX47" s="12"/>
      <c r="MOY47" s="12"/>
      <c r="MOZ47" s="12"/>
      <c r="MPA47" s="12"/>
      <c r="MPB47" s="12"/>
      <c r="MPC47" s="12"/>
      <c r="MPD47" s="12"/>
      <c r="MPE47" s="12"/>
      <c r="MPF47" s="12"/>
      <c r="MPG47" s="12"/>
      <c r="MPH47" s="12"/>
      <c r="MPI47" s="12"/>
      <c r="MPJ47" s="12"/>
      <c r="MPK47" s="12"/>
      <c r="MPL47" s="12"/>
      <c r="MPM47" s="12"/>
      <c r="MPN47" s="12"/>
      <c r="MPO47" s="12"/>
      <c r="MPP47" s="12"/>
      <c r="MPQ47" s="12"/>
      <c r="MPR47" s="12"/>
      <c r="MPS47" s="12"/>
      <c r="MPT47" s="12"/>
      <c r="MPU47" s="12"/>
      <c r="MPV47" s="12"/>
      <c r="MPW47" s="12"/>
      <c r="MPX47" s="12"/>
      <c r="MPY47" s="12"/>
      <c r="MPZ47" s="12"/>
      <c r="MQA47" s="12"/>
      <c r="MQB47" s="12"/>
      <c r="MQC47" s="12"/>
      <c r="MQD47" s="12"/>
      <c r="MQE47" s="12"/>
      <c r="MQF47" s="12"/>
      <c r="MQG47" s="12"/>
      <c r="MQH47" s="12"/>
      <c r="MQI47" s="12"/>
      <c r="MQJ47" s="12"/>
      <c r="MQK47" s="12"/>
      <c r="MQL47" s="12"/>
      <c r="MQM47" s="12"/>
      <c r="MQN47" s="12"/>
      <c r="MQO47" s="12"/>
      <c r="MQP47" s="12"/>
      <c r="MQQ47" s="12"/>
      <c r="MQR47" s="12"/>
      <c r="MQS47" s="12"/>
      <c r="MQT47" s="12"/>
      <c r="MQU47" s="12"/>
      <c r="MQV47" s="12"/>
      <c r="MQW47" s="12"/>
      <c r="MQX47" s="12"/>
      <c r="MQY47" s="12"/>
      <c r="MQZ47" s="12"/>
      <c r="MRA47" s="12"/>
      <c r="MRB47" s="12"/>
      <c r="MRC47" s="12"/>
      <c r="MRD47" s="12"/>
      <c r="MRE47" s="12"/>
      <c r="MRF47" s="12"/>
      <c r="MRG47" s="12"/>
      <c r="MRH47" s="12"/>
      <c r="MRI47" s="12"/>
      <c r="MRJ47" s="12"/>
      <c r="MRK47" s="12"/>
      <c r="MRL47" s="12"/>
      <c r="MRM47" s="12"/>
      <c r="MRN47" s="12"/>
      <c r="MRO47" s="12"/>
      <c r="MRP47" s="12"/>
      <c r="MRQ47" s="12"/>
      <c r="MRR47" s="12"/>
      <c r="MRS47" s="12"/>
      <c r="MRT47" s="12"/>
      <c r="MRU47" s="12"/>
      <c r="MRV47" s="12"/>
      <c r="MRW47" s="12"/>
      <c r="MRX47" s="12"/>
      <c r="MRY47" s="12"/>
      <c r="MRZ47" s="12"/>
      <c r="MSA47" s="12"/>
      <c r="MSB47" s="12"/>
      <c r="MSC47" s="12"/>
      <c r="MSD47" s="12"/>
      <c r="MSE47" s="12"/>
      <c r="MSF47" s="12"/>
      <c r="MSG47" s="12"/>
      <c r="MSH47" s="12"/>
      <c r="MSI47" s="12"/>
      <c r="MSJ47" s="12"/>
      <c r="MSK47" s="12"/>
      <c r="MSL47" s="12"/>
      <c r="MSM47" s="12"/>
      <c r="MSN47" s="12"/>
      <c r="MSO47" s="12"/>
      <c r="MSP47" s="12"/>
      <c r="MSQ47" s="12"/>
      <c r="MSR47" s="12"/>
      <c r="MSS47" s="12"/>
      <c r="MST47" s="12"/>
      <c r="MSU47" s="12"/>
      <c r="MSV47" s="12"/>
      <c r="MSW47" s="12"/>
      <c r="MSX47" s="12"/>
      <c r="MSY47" s="12"/>
      <c r="MSZ47" s="12"/>
      <c r="MTA47" s="12"/>
      <c r="MTB47" s="12"/>
      <c r="MTC47" s="12"/>
      <c r="MTD47" s="12"/>
      <c r="MTE47" s="12"/>
      <c r="MTF47" s="12"/>
      <c r="MTG47" s="12"/>
      <c r="MTH47" s="12"/>
      <c r="MTI47" s="12"/>
      <c r="MTJ47" s="12"/>
      <c r="MTK47" s="12"/>
      <c r="MTL47" s="12"/>
      <c r="MTM47" s="12"/>
      <c r="MTN47" s="12"/>
      <c r="MTO47" s="12"/>
      <c r="MTP47" s="12"/>
      <c r="MTQ47" s="12"/>
      <c r="MTR47" s="12"/>
      <c r="MTS47" s="12"/>
      <c r="MTT47" s="12"/>
      <c r="MTU47" s="12"/>
      <c r="MTV47" s="12"/>
      <c r="MTW47" s="12"/>
      <c r="MTX47" s="12"/>
      <c r="MTY47" s="12"/>
      <c r="MTZ47" s="12"/>
      <c r="MUA47" s="12"/>
      <c r="MUB47" s="12"/>
      <c r="MUC47" s="12"/>
      <c r="MUD47" s="12"/>
      <c r="MUE47" s="12"/>
      <c r="MUF47" s="12"/>
      <c r="MUG47" s="12"/>
      <c r="MUH47" s="12"/>
      <c r="MUI47" s="12"/>
      <c r="MUJ47" s="12"/>
      <c r="MUK47" s="12"/>
      <c r="MUL47" s="12"/>
      <c r="MUM47" s="12"/>
      <c r="MUN47" s="12"/>
      <c r="MUO47" s="12"/>
      <c r="MUP47" s="12"/>
      <c r="MUQ47" s="12"/>
      <c r="MUR47" s="12"/>
      <c r="MUS47" s="12"/>
      <c r="MUT47" s="12"/>
      <c r="MUU47" s="12"/>
      <c r="MUV47" s="12"/>
      <c r="MUW47" s="12"/>
      <c r="MUX47" s="12"/>
      <c r="MUY47" s="12"/>
      <c r="MUZ47" s="12"/>
      <c r="MVA47" s="12"/>
      <c r="MVB47" s="12"/>
      <c r="MVC47" s="12"/>
      <c r="MVD47" s="12"/>
      <c r="MVE47" s="12"/>
      <c r="MVF47" s="12"/>
      <c r="MVG47" s="12"/>
      <c r="MVH47" s="12"/>
      <c r="MVI47" s="12"/>
      <c r="MVJ47" s="12"/>
      <c r="MVK47" s="12"/>
      <c r="MVL47" s="12"/>
      <c r="MVM47" s="12"/>
      <c r="MVN47" s="12"/>
      <c r="MVO47" s="12"/>
      <c r="MVP47" s="12"/>
      <c r="MVQ47" s="12"/>
      <c r="MVR47" s="12"/>
      <c r="MVS47" s="12"/>
      <c r="MVT47" s="12"/>
      <c r="MVU47" s="12"/>
      <c r="MVV47" s="12"/>
      <c r="MVW47" s="12"/>
      <c r="MVX47" s="12"/>
      <c r="MVY47" s="12"/>
      <c r="MVZ47" s="12"/>
      <c r="MWA47" s="12"/>
      <c r="MWB47" s="12"/>
      <c r="MWC47" s="12"/>
      <c r="MWD47" s="12"/>
      <c r="MWE47" s="12"/>
      <c r="MWF47" s="12"/>
      <c r="MWG47" s="12"/>
      <c r="MWH47" s="12"/>
      <c r="MWI47" s="12"/>
      <c r="MWJ47" s="12"/>
      <c r="MWK47" s="12"/>
      <c r="MWL47" s="12"/>
      <c r="MWM47" s="12"/>
      <c r="MWN47" s="12"/>
      <c r="MWO47" s="12"/>
      <c r="MWP47" s="12"/>
      <c r="MWQ47" s="12"/>
      <c r="MWR47" s="12"/>
      <c r="MWS47" s="12"/>
      <c r="MWT47" s="12"/>
      <c r="MWU47" s="12"/>
      <c r="MWV47" s="12"/>
      <c r="MWW47" s="12"/>
      <c r="MWX47" s="12"/>
      <c r="MWY47" s="12"/>
      <c r="MWZ47" s="12"/>
      <c r="MXA47" s="12"/>
      <c r="MXB47" s="12"/>
      <c r="MXC47" s="12"/>
      <c r="MXD47" s="12"/>
      <c r="MXE47" s="12"/>
      <c r="MXF47" s="12"/>
      <c r="MXG47" s="12"/>
      <c r="MXH47" s="12"/>
      <c r="MXI47" s="12"/>
      <c r="MXJ47" s="12"/>
      <c r="MXK47" s="12"/>
      <c r="MXL47" s="12"/>
      <c r="MXM47" s="12"/>
      <c r="MXN47" s="12"/>
      <c r="MXO47" s="12"/>
      <c r="MXP47" s="12"/>
      <c r="MXQ47" s="12"/>
      <c r="MXR47" s="12"/>
      <c r="MXS47" s="12"/>
      <c r="MXT47" s="12"/>
      <c r="MXU47" s="12"/>
      <c r="MXV47" s="12"/>
      <c r="MXW47" s="12"/>
      <c r="MXX47" s="12"/>
      <c r="MXY47" s="12"/>
      <c r="MXZ47" s="12"/>
      <c r="MYA47" s="12"/>
      <c r="MYB47" s="12"/>
      <c r="MYC47" s="12"/>
      <c r="MYD47" s="12"/>
      <c r="MYE47" s="12"/>
      <c r="MYF47" s="12"/>
      <c r="MYG47" s="12"/>
      <c r="MYH47" s="12"/>
      <c r="MYI47" s="12"/>
      <c r="MYJ47" s="12"/>
      <c r="MYK47" s="12"/>
      <c r="MYL47" s="12"/>
      <c r="MYM47" s="12"/>
      <c r="MYN47" s="12"/>
      <c r="MYO47" s="12"/>
      <c r="MYP47" s="12"/>
      <c r="MYQ47" s="12"/>
      <c r="MYR47" s="12"/>
      <c r="MYS47" s="12"/>
      <c r="MYT47" s="12"/>
      <c r="MYU47" s="12"/>
      <c r="MYV47" s="12"/>
      <c r="MYW47" s="12"/>
      <c r="MYX47" s="12"/>
      <c r="MYY47" s="12"/>
      <c r="MYZ47" s="12"/>
      <c r="MZA47" s="12"/>
      <c r="MZB47" s="12"/>
      <c r="MZC47" s="12"/>
      <c r="MZD47" s="12"/>
      <c r="MZE47" s="12"/>
      <c r="MZF47" s="12"/>
      <c r="MZG47" s="12"/>
      <c r="MZH47" s="12"/>
      <c r="MZI47" s="12"/>
      <c r="MZJ47" s="12"/>
      <c r="MZK47" s="12"/>
      <c r="MZL47" s="12"/>
      <c r="MZM47" s="12"/>
      <c r="MZN47" s="12"/>
      <c r="MZO47" s="12"/>
      <c r="MZP47" s="12"/>
      <c r="MZQ47" s="12"/>
      <c r="MZR47" s="12"/>
      <c r="MZS47" s="12"/>
      <c r="MZT47" s="12"/>
      <c r="MZU47" s="12"/>
      <c r="MZV47" s="12"/>
      <c r="MZW47" s="12"/>
      <c r="MZX47" s="12"/>
      <c r="MZY47" s="12"/>
      <c r="MZZ47" s="12"/>
      <c r="NAA47" s="12"/>
      <c r="NAB47" s="12"/>
      <c r="NAC47" s="12"/>
      <c r="NAD47" s="12"/>
      <c r="NAE47" s="12"/>
      <c r="NAF47" s="12"/>
      <c r="NAG47" s="12"/>
      <c r="NAH47" s="12"/>
      <c r="NAI47" s="12"/>
      <c r="NAJ47" s="12"/>
      <c r="NAK47" s="12"/>
      <c r="NAL47" s="12"/>
      <c r="NAM47" s="12"/>
      <c r="NAN47" s="12"/>
      <c r="NAO47" s="12"/>
      <c r="NAP47" s="12"/>
      <c r="NAQ47" s="12"/>
      <c r="NAR47" s="12"/>
      <c r="NAS47" s="12"/>
      <c r="NAT47" s="12"/>
      <c r="NAU47" s="12"/>
      <c r="NAV47" s="12"/>
      <c r="NAW47" s="12"/>
      <c r="NAX47" s="12"/>
      <c r="NAY47" s="12"/>
      <c r="NAZ47" s="12"/>
      <c r="NBA47" s="12"/>
      <c r="NBB47" s="12"/>
      <c r="NBC47" s="12"/>
      <c r="NBD47" s="12"/>
      <c r="NBE47" s="12"/>
      <c r="NBF47" s="12"/>
      <c r="NBG47" s="12"/>
      <c r="NBH47" s="12"/>
      <c r="NBI47" s="12"/>
      <c r="NBJ47" s="12"/>
      <c r="NBK47" s="12"/>
      <c r="NBL47" s="12"/>
      <c r="NBM47" s="12"/>
      <c r="NBN47" s="12"/>
      <c r="NBO47" s="12"/>
      <c r="NBP47" s="12"/>
      <c r="NBQ47" s="12"/>
      <c r="NBR47" s="12"/>
      <c r="NBS47" s="12"/>
      <c r="NBT47" s="12"/>
      <c r="NBU47" s="12"/>
      <c r="NBV47" s="12"/>
      <c r="NBW47" s="12"/>
      <c r="NBX47" s="12"/>
      <c r="NBY47" s="12"/>
      <c r="NBZ47" s="12"/>
      <c r="NCA47" s="12"/>
      <c r="NCB47" s="12"/>
      <c r="NCC47" s="12"/>
      <c r="NCD47" s="12"/>
      <c r="NCE47" s="12"/>
      <c r="NCF47" s="12"/>
      <c r="NCG47" s="12"/>
      <c r="NCH47" s="12"/>
      <c r="NCI47" s="12"/>
      <c r="NCJ47" s="12"/>
      <c r="NCK47" s="12"/>
      <c r="NCL47" s="12"/>
      <c r="NCM47" s="12"/>
      <c r="NCN47" s="12"/>
      <c r="NCO47" s="12"/>
      <c r="NCP47" s="12"/>
      <c r="NCQ47" s="12"/>
      <c r="NCR47" s="12"/>
      <c r="NCS47" s="12"/>
      <c r="NCT47" s="12"/>
      <c r="NCU47" s="12"/>
      <c r="NCV47" s="12"/>
      <c r="NCW47" s="12"/>
      <c r="NCX47" s="12"/>
      <c r="NCY47" s="12"/>
      <c r="NCZ47" s="12"/>
      <c r="NDA47" s="12"/>
      <c r="NDB47" s="12"/>
      <c r="NDC47" s="12"/>
      <c r="NDD47" s="12"/>
      <c r="NDE47" s="12"/>
      <c r="NDF47" s="12"/>
      <c r="NDG47" s="12"/>
      <c r="NDH47" s="12"/>
      <c r="NDI47" s="12"/>
      <c r="NDJ47" s="12"/>
      <c r="NDK47" s="12"/>
      <c r="NDL47" s="12"/>
      <c r="NDM47" s="12"/>
      <c r="NDN47" s="12"/>
      <c r="NDO47" s="12"/>
      <c r="NDP47" s="12"/>
      <c r="NDQ47" s="12"/>
      <c r="NDR47" s="12"/>
      <c r="NDS47" s="12"/>
      <c r="NDT47" s="12"/>
      <c r="NDU47" s="12"/>
      <c r="NDV47" s="12"/>
      <c r="NDW47" s="12"/>
      <c r="NDX47" s="12"/>
      <c r="NDY47" s="12"/>
      <c r="NDZ47" s="12"/>
      <c r="NEA47" s="12"/>
      <c r="NEB47" s="12"/>
      <c r="NEC47" s="12"/>
      <c r="NED47" s="12"/>
      <c r="NEE47" s="12"/>
      <c r="NEF47" s="12"/>
      <c r="NEG47" s="12"/>
      <c r="NEH47" s="12"/>
      <c r="NEI47" s="12"/>
      <c r="NEJ47" s="12"/>
      <c r="NEK47" s="12"/>
      <c r="NEL47" s="12"/>
      <c r="NEM47" s="12"/>
      <c r="NEN47" s="12"/>
      <c r="NEO47" s="12"/>
      <c r="NEP47" s="12"/>
      <c r="NEQ47" s="12"/>
      <c r="NER47" s="12"/>
      <c r="NES47" s="12"/>
      <c r="NET47" s="12"/>
      <c r="NEU47" s="12"/>
      <c r="NEV47" s="12"/>
      <c r="NEW47" s="12"/>
      <c r="NEX47" s="12"/>
      <c r="NEY47" s="12"/>
      <c r="NEZ47" s="12"/>
      <c r="NFA47" s="12"/>
      <c r="NFB47" s="12"/>
      <c r="NFC47" s="12"/>
      <c r="NFD47" s="12"/>
      <c r="NFE47" s="12"/>
      <c r="NFF47" s="12"/>
      <c r="NFG47" s="12"/>
      <c r="NFH47" s="12"/>
      <c r="NFI47" s="12"/>
      <c r="NFJ47" s="12"/>
      <c r="NFK47" s="12"/>
      <c r="NFL47" s="12"/>
      <c r="NFM47" s="12"/>
      <c r="NFN47" s="12"/>
      <c r="NFO47" s="12"/>
      <c r="NFP47" s="12"/>
      <c r="NFQ47" s="12"/>
      <c r="NFR47" s="12"/>
      <c r="NFS47" s="12"/>
      <c r="NFT47" s="12"/>
      <c r="NFU47" s="12"/>
      <c r="NFV47" s="12"/>
      <c r="NFW47" s="12"/>
      <c r="NFX47" s="12"/>
      <c r="NFY47" s="12"/>
      <c r="NFZ47" s="12"/>
      <c r="NGA47" s="12"/>
      <c r="NGB47" s="12"/>
      <c r="NGC47" s="12"/>
      <c r="NGD47" s="12"/>
      <c r="NGE47" s="12"/>
      <c r="NGF47" s="12"/>
      <c r="NGG47" s="12"/>
      <c r="NGH47" s="12"/>
      <c r="NGI47" s="12"/>
      <c r="NGJ47" s="12"/>
      <c r="NGK47" s="12"/>
      <c r="NGL47" s="12"/>
      <c r="NGM47" s="12"/>
      <c r="NGN47" s="12"/>
      <c r="NGO47" s="12"/>
      <c r="NGP47" s="12"/>
      <c r="NGQ47" s="12"/>
      <c r="NGR47" s="12"/>
      <c r="NGS47" s="12"/>
      <c r="NGT47" s="12"/>
      <c r="NGU47" s="12"/>
      <c r="NGV47" s="12"/>
      <c r="NGW47" s="12"/>
      <c r="NGX47" s="12"/>
      <c r="NGY47" s="12"/>
      <c r="NGZ47" s="12"/>
      <c r="NHA47" s="12"/>
      <c r="NHB47" s="12"/>
      <c r="NHC47" s="12"/>
      <c r="NHD47" s="12"/>
      <c r="NHE47" s="12"/>
      <c r="NHF47" s="12"/>
      <c r="NHG47" s="12"/>
      <c r="NHH47" s="12"/>
      <c r="NHI47" s="12"/>
      <c r="NHJ47" s="12"/>
      <c r="NHK47" s="12"/>
      <c r="NHL47" s="12"/>
      <c r="NHM47" s="12"/>
      <c r="NHN47" s="12"/>
      <c r="NHO47" s="12"/>
      <c r="NHP47" s="12"/>
      <c r="NHQ47" s="12"/>
      <c r="NHR47" s="12"/>
      <c r="NHS47" s="12"/>
      <c r="NHT47" s="12"/>
      <c r="NHU47" s="12"/>
      <c r="NHV47" s="12"/>
      <c r="NHW47" s="12"/>
      <c r="NHX47" s="12"/>
      <c r="NHY47" s="12"/>
      <c r="NHZ47" s="12"/>
      <c r="NIA47" s="12"/>
      <c r="NIB47" s="12"/>
      <c r="NIC47" s="12"/>
      <c r="NID47" s="12"/>
      <c r="NIE47" s="12"/>
      <c r="NIF47" s="12"/>
      <c r="NIG47" s="12"/>
      <c r="NIH47" s="12"/>
      <c r="NII47" s="12"/>
      <c r="NIJ47" s="12"/>
      <c r="NIK47" s="12"/>
      <c r="NIL47" s="12"/>
      <c r="NIM47" s="12"/>
      <c r="NIN47" s="12"/>
      <c r="NIO47" s="12"/>
      <c r="NIP47" s="12"/>
      <c r="NIQ47" s="12"/>
      <c r="NIR47" s="12"/>
      <c r="NIS47" s="12"/>
      <c r="NIT47" s="12"/>
      <c r="NIU47" s="12"/>
      <c r="NIV47" s="12"/>
      <c r="NIW47" s="12"/>
      <c r="NIX47" s="12"/>
      <c r="NIY47" s="12"/>
      <c r="NIZ47" s="12"/>
      <c r="NJA47" s="12"/>
      <c r="NJB47" s="12"/>
      <c r="NJC47" s="12"/>
      <c r="NJD47" s="12"/>
      <c r="NJE47" s="12"/>
      <c r="NJF47" s="12"/>
      <c r="NJG47" s="12"/>
      <c r="NJH47" s="12"/>
      <c r="NJI47" s="12"/>
      <c r="NJJ47" s="12"/>
      <c r="NJK47" s="12"/>
      <c r="NJL47" s="12"/>
      <c r="NJM47" s="12"/>
      <c r="NJN47" s="12"/>
      <c r="NJO47" s="12"/>
      <c r="NJP47" s="12"/>
      <c r="NJQ47" s="12"/>
      <c r="NJR47" s="12"/>
      <c r="NJS47" s="12"/>
      <c r="NJT47" s="12"/>
      <c r="NJU47" s="12"/>
      <c r="NJV47" s="12"/>
      <c r="NJW47" s="12"/>
      <c r="NJX47" s="12"/>
      <c r="NJY47" s="12"/>
      <c r="NJZ47" s="12"/>
      <c r="NKA47" s="12"/>
      <c r="NKB47" s="12"/>
      <c r="NKC47" s="12"/>
      <c r="NKD47" s="12"/>
      <c r="NKE47" s="12"/>
      <c r="NKF47" s="12"/>
      <c r="NKG47" s="12"/>
      <c r="NKH47" s="12"/>
      <c r="NKI47" s="12"/>
      <c r="NKJ47" s="12"/>
      <c r="NKK47" s="12"/>
      <c r="NKL47" s="12"/>
      <c r="NKM47" s="12"/>
      <c r="NKN47" s="12"/>
      <c r="NKO47" s="12"/>
      <c r="NKP47" s="12"/>
      <c r="NKQ47" s="12"/>
      <c r="NKR47" s="12"/>
      <c r="NKS47" s="12"/>
      <c r="NKT47" s="12"/>
      <c r="NKU47" s="12"/>
      <c r="NKV47" s="12"/>
      <c r="NKW47" s="12"/>
      <c r="NKX47" s="12"/>
      <c r="NKY47" s="12"/>
      <c r="NKZ47" s="12"/>
      <c r="NLA47" s="12"/>
      <c r="NLB47" s="12"/>
      <c r="NLC47" s="12"/>
      <c r="NLD47" s="12"/>
      <c r="NLE47" s="12"/>
      <c r="NLF47" s="12"/>
      <c r="NLG47" s="12"/>
      <c r="NLH47" s="12"/>
      <c r="NLI47" s="12"/>
      <c r="NLJ47" s="12"/>
      <c r="NLK47" s="12"/>
      <c r="NLL47" s="12"/>
      <c r="NLM47" s="12"/>
      <c r="NLN47" s="12"/>
      <c r="NLO47" s="12"/>
      <c r="NLP47" s="12"/>
      <c r="NLQ47" s="12"/>
      <c r="NLR47" s="12"/>
      <c r="NLS47" s="12"/>
      <c r="NLT47" s="12"/>
      <c r="NLU47" s="12"/>
      <c r="NLV47" s="12"/>
      <c r="NLW47" s="12"/>
      <c r="NLX47" s="12"/>
      <c r="NLY47" s="12"/>
      <c r="NLZ47" s="12"/>
      <c r="NMA47" s="12"/>
      <c r="NMB47" s="12"/>
      <c r="NMC47" s="12"/>
      <c r="NMD47" s="12"/>
      <c r="NME47" s="12"/>
      <c r="NMF47" s="12"/>
      <c r="NMG47" s="12"/>
      <c r="NMH47" s="12"/>
      <c r="NMI47" s="12"/>
      <c r="NMJ47" s="12"/>
      <c r="NMK47" s="12"/>
      <c r="NML47" s="12"/>
      <c r="NMM47" s="12"/>
      <c r="NMN47" s="12"/>
      <c r="NMO47" s="12"/>
      <c r="NMP47" s="12"/>
      <c r="NMQ47" s="12"/>
      <c r="NMR47" s="12"/>
      <c r="NMS47" s="12"/>
      <c r="NMT47" s="12"/>
      <c r="NMU47" s="12"/>
      <c r="NMV47" s="12"/>
      <c r="NMW47" s="12"/>
      <c r="NMX47" s="12"/>
      <c r="NMY47" s="12"/>
      <c r="NMZ47" s="12"/>
      <c r="NNA47" s="12"/>
      <c r="NNB47" s="12"/>
      <c r="NNC47" s="12"/>
      <c r="NND47" s="12"/>
      <c r="NNE47" s="12"/>
      <c r="NNF47" s="12"/>
      <c r="NNG47" s="12"/>
      <c r="NNH47" s="12"/>
      <c r="NNI47" s="12"/>
      <c r="NNJ47" s="12"/>
      <c r="NNK47" s="12"/>
      <c r="NNL47" s="12"/>
      <c r="NNM47" s="12"/>
      <c r="NNN47" s="12"/>
      <c r="NNO47" s="12"/>
      <c r="NNP47" s="12"/>
      <c r="NNQ47" s="12"/>
      <c r="NNR47" s="12"/>
      <c r="NNS47" s="12"/>
      <c r="NNT47" s="12"/>
      <c r="NNU47" s="12"/>
      <c r="NNV47" s="12"/>
      <c r="NNW47" s="12"/>
      <c r="NNX47" s="12"/>
      <c r="NNY47" s="12"/>
      <c r="NNZ47" s="12"/>
      <c r="NOA47" s="12"/>
      <c r="NOB47" s="12"/>
      <c r="NOC47" s="12"/>
      <c r="NOD47" s="12"/>
      <c r="NOE47" s="12"/>
      <c r="NOF47" s="12"/>
      <c r="NOG47" s="12"/>
      <c r="NOH47" s="12"/>
      <c r="NOI47" s="12"/>
      <c r="NOJ47" s="12"/>
      <c r="NOK47" s="12"/>
      <c r="NOL47" s="12"/>
      <c r="NOM47" s="12"/>
      <c r="NON47" s="12"/>
      <c r="NOO47" s="12"/>
      <c r="NOP47" s="12"/>
      <c r="NOQ47" s="12"/>
      <c r="NOR47" s="12"/>
      <c r="NOS47" s="12"/>
      <c r="NOT47" s="12"/>
      <c r="NOU47" s="12"/>
      <c r="NOV47" s="12"/>
      <c r="NOW47" s="12"/>
      <c r="NOX47" s="12"/>
      <c r="NOY47" s="12"/>
      <c r="NOZ47" s="12"/>
      <c r="NPA47" s="12"/>
      <c r="NPB47" s="12"/>
      <c r="NPC47" s="12"/>
      <c r="NPD47" s="12"/>
      <c r="NPE47" s="12"/>
      <c r="NPF47" s="12"/>
      <c r="NPG47" s="12"/>
      <c r="NPH47" s="12"/>
      <c r="NPI47" s="12"/>
      <c r="NPJ47" s="12"/>
      <c r="NPK47" s="12"/>
      <c r="NPL47" s="12"/>
      <c r="NPM47" s="12"/>
      <c r="NPN47" s="12"/>
      <c r="NPO47" s="12"/>
      <c r="NPP47" s="12"/>
      <c r="NPQ47" s="12"/>
      <c r="NPR47" s="12"/>
      <c r="NPS47" s="12"/>
      <c r="NPT47" s="12"/>
      <c r="NPU47" s="12"/>
      <c r="NPV47" s="12"/>
      <c r="NPW47" s="12"/>
      <c r="NPX47" s="12"/>
      <c r="NPY47" s="12"/>
      <c r="NPZ47" s="12"/>
      <c r="NQA47" s="12"/>
      <c r="NQB47" s="12"/>
      <c r="NQC47" s="12"/>
      <c r="NQD47" s="12"/>
      <c r="NQE47" s="12"/>
      <c r="NQF47" s="12"/>
      <c r="NQG47" s="12"/>
      <c r="NQH47" s="12"/>
      <c r="NQI47" s="12"/>
      <c r="NQJ47" s="12"/>
      <c r="NQK47" s="12"/>
      <c r="NQL47" s="12"/>
      <c r="NQM47" s="12"/>
      <c r="NQN47" s="12"/>
      <c r="NQO47" s="12"/>
      <c r="NQP47" s="12"/>
      <c r="NQQ47" s="12"/>
      <c r="NQR47" s="12"/>
      <c r="NQS47" s="12"/>
      <c r="NQT47" s="12"/>
      <c r="NQU47" s="12"/>
      <c r="NQV47" s="12"/>
      <c r="NQW47" s="12"/>
      <c r="NQX47" s="12"/>
      <c r="NQY47" s="12"/>
      <c r="NQZ47" s="12"/>
      <c r="NRA47" s="12"/>
      <c r="NRB47" s="12"/>
      <c r="NRC47" s="12"/>
      <c r="NRD47" s="12"/>
      <c r="NRE47" s="12"/>
      <c r="NRF47" s="12"/>
      <c r="NRG47" s="12"/>
      <c r="NRH47" s="12"/>
      <c r="NRI47" s="12"/>
      <c r="NRJ47" s="12"/>
      <c r="NRK47" s="12"/>
      <c r="NRL47" s="12"/>
      <c r="NRM47" s="12"/>
      <c r="NRN47" s="12"/>
      <c r="NRO47" s="12"/>
      <c r="NRP47" s="12"/>
      <c r="NRQ47" s="12"/>
      <c r="NRR47" s="12"/>
      <c r="NRS47" s="12"/>
      <c r="NRT47" s="12"/>
      <c r="NRU47" s="12"/>
      <c r="NRV47" s="12"/>
      <c r="NRW47" s="12"/>
      <c r="NRX47" s="12"/>
      <c r="NRY47" s="12"/>
      <c r="NRZ47" s="12"/>
      <c r="NSA47" s="12"/>
      <c r="NSB47" s="12"/>
      <c r="NSC47" s="12"/>
      <c r="NSD47" s="12"/>
      <c r="NSE47" s="12"/>
      <c r="NSF47" s="12"/>
      <c r="NSG47" s="12"/>
      <c r="NSH47" s="12"/>
      <c r="NSI47" s="12"/>
      <c r="NSJ47" s="12"/>
      <c r="NSK47" s="12"/>
      <c r="NSL47" s="12"/>
      <c r="NSM47" s="12"/>
      <c r="NSN47" s="12"/>
      <c r="NSO47" s="12"/>
      <c r="NSP47" s="12"/>
      <c r="NSQ47" s="12"/>
      <c r="NSR47" s="12"/>
      <c r="NSS47" s="12"/>
      <c r="NST47" s="12"/>
      <c r="NSU47" s="12"/>
      <c r="NSV47" s="12"/>
      <c r="NSW47" s="12"/>
      <c r="NSX47" s="12"/>
      <c r="NSY47" s="12"/>
      <c r="NSZ47" s="12"/>
      <c r="NTA47" s="12"/>
      <c r="NTB47" s="12"/>
      <c r="NTC47" s="12"/>
      <c r="NTD47" s="12"/>
      <c r="NTE47" s="12"/>
      <c r="NTF47" s="12"/>
      <c r="NTG47" s="12"/>
      <c r="NTH47" s="12"/>
      <c r="NTI47" s="12"/>
      <c r="NTJ47" s="12"/>
      <c r="NTK47" s="12"/>
      <c r="NTL47" s="12"/>
      <c r="NTM47" s="12"/>
      <c r="NTN47" s="12"/>
      <c r="NTO47" s="12"/>
      <c r="NTP47" s="12"/>
      <c r="NTQ47" s="12"/>
      <c r="NTR47" s="12"/>
      <c r="NTS47" s="12"/>
      <c r="NTT47" s="12"/>
      <c r="NTU47" s="12"/>
      <c r="NTV47" s="12"/>
      <c r="NTW47" s="12"/>
      <c r="NTX47" s="12"/>
      <c r="NTY47" s="12"/>
      <c r="NTZ47" s="12"/>
      <c r="NUA47" s="12"/>
      <c r="NUB47" s="12"/>
      <c r="NUC47" s="12"/>
      <c r="NUD47" s="12"/>
      <c r="NUE47" s="12"/>
      <c r="NUF47" s="12"/>
      <c r="NUG47" s="12"/>
      <c r="NUH47" s="12"/>
      <c r="NUI47" s="12"/>
      <c r="NUJ47" s="12"/>
      <c r="NUK47" s="12"/>
      <c r="NUL47" s="12"/>
      <c r="NUM47" s="12"/>
      <c r="NUN47" s="12"/>
      <c r="NUO47" s="12"/>
      <c r="NUP47" s="12"/>
      <c r="NUQ47" s="12"/>
      <c r="NUR47" s="12"/>
      <c r="NUS47" s="12"/>
      <c r="NUT47" s="12"/>
      <c r="NUU47" s="12"/>
      <c r="NUV47" s="12"/>
      <c r="NUW47" s="12"/>
      <c r="NUX47" s="12"/>
      <c r="NUY47" s="12"/>
      <c r="NUZ47" s="12"/>
      <c r="NVA47" s="12"/>
      <c r="NVB47" s="12"/>
      <c r="NVC47" s="12"/>
      <c r="NVD47" s="12"/>
      <c r="NVE47" s="12"/>
      <c r="NVF47" s="12"/>
      <c r="NVG47" s="12"/>
      <c r="NVH47" s="12"/>
      <c r="NVI47" s="12"/>
      <c r="NVJ47" s="12"/>
      <c r="NVK47" s="12"/>
      <c r="NVL47" s="12"/>
      <c r="NVM47" s="12"/>
      <c r="NVN47" s="12"/>
      <c r="NVO47" s="12"/>
      <c r="NVP47" s="12"/>
      <c r="NVQ47" s="12"/>
      <c r="NVR47" s="12"/>
      <c r="NVS47" s="12"/>
      <c r="NVT47" s="12"/>
      <c r="NVU47" s="12"/>
      <c r="NVV47" s="12"/>
      <c r="NVW47" s="12"/>
      <c r="NVX47" s="12"/>
      <c r="NVY47" s="12"/>
      <c r="NVZ47" s="12"/>
      <c r="NWA47" s="12"/>
      <c r="NWB47" s="12"/>
      <c r="NWC47" s="12"/>
      <c r="NWD47" s="12"/>
      <c r="NWE47" s="12"/>
      <c r="NWF47" s="12"/>
      <c r="NWG47" s="12"/>
      <c r="NWH47" s="12"/>
      <c r="NWI47" s="12"/>
      <c r="NWJ47" s="12"/>
      <c r="NWK47" s="12"/>
      <c r="NWL47" s="12"/>
      <c r="NWM47" s="12"/>
      <c r="NWN47" s="12"/>
      <c r="NWO47" s="12"/>
      <c r="NWP47" s="12"/>
      <c r="NWQ47" s="12"/>
      <c r="NWR47" s="12"/>
      <c r="NWS47" s="12"/>
      <c r="NWT47" s="12"/>
      <c r="NWU47" s="12"/>
      <c r="NWV47" s="12"/>
      <c r="NWW47" s="12"/>
      <c r="NWX47" s="12"/>
      <c r="NWY47" s="12"/>
      <c r="NWZ47" s="12"/>
      <c r="NXA47" s="12"/>
      <c r="NXB47" s="12"/>
      <c r="NXC47" s="12"/>
      <c r="NXD47" s="12"/>
      <c r="NXE47" s="12"/>
      <c r="NXF47" s="12"/>
      <c r="NXG47" s="12"/>
      <c r="NXH47" s="12"/>
      <c r="NXI47" s="12"/>
      <c r="NXJ47" s="12"/>
      <c r="NXK47" s="12"/>
      <c r="NXL47" s="12"/>
      <c r="NXM47" s="12"/>
      <c r="NXN47" s="12"/>
      <c r="NXO47" s="12"/>
      <c r="NXP47" s="12"/>
      <c r="NXQ47" s="12"/>
      <c r="NXR47" s="12"/>
      <c r="NXS47" s="12"/>
      <c r="NXT47" s="12"/>
      <c r="NXU47" s="12"/>
      <c r="NXV47" s="12"/>
      <c r="NXW47" s="12"/>
      <c r="NXX47" s="12"/>
      <c r="NXY47" s="12"/>
      <c r="NXZ47" s="12"/>
      <c r="NYA47" s="12"/>
      <c r="NYB47" s="12"/>
      <c r="NYC47" s="12"/>
      <c r="NYD47" s="12"/>
      <c r="NYE47" s="12"/>
      <c r="NYF47" s="12"/>
      <c r="NYG47" s="12"/>
      <c r="NYH47" s="12"/>
      <c r="NYI47" s="12"/>
      <c r="NYJ47" s="12"/>
      <c r="NYK47" s="12"/>
      <c r="NYL47" s="12"/>
      <c r="NYM47" s="12"/>
      <c r="NYN47" s="12"/>
      <c r="NYO47" s="12"/>
      <c r="NYP47" s="12"/>
      <c r="NYQ47" s="12"/>
      <c r="NYR47" s="12"/>
      <c r="NYS47" s="12"/>
      <c r="NYT47" s="12"/>
      <c r="NYU47" s="12"/>
      <c r="NYV47" s="12"/>
      <c r="NYW47" s="12"/>
      <c r="NYX47" s="12"/>
      <c r="NYY47" s="12"/>
      <c r="NYZ47" s="12"/>
      <c r="NZA47" s="12"/>
      <c r="NZB47" s="12"/>
      <c r="NZC47" s="12"/>
      <c r="NZD47" s="12"/>
      <c r="NZE47" s="12"/>
      <c r="NZF47" s="12"/>
      <c r="NZG47" s="12"/>
      <c r="NZH47" s="12"/>
      <c r="NZI47" s="12"/>
      <c r="NZJ47" s="12"/>
      <c r="NZK47" s="12"/>
      <c r="NZL47" s="12"/>
      <c r="NZM47" s="12"/>
      <c r="NZN47" s="12"/>
      <c r="NZO47" s="12"/>
      <c r="NZP47" s="12"/>
      <c r="NZQ47" s="12"/>
      <c r="NZR47" s="12"/>
      <c r="NZS47" s="12"/>
      <c r="NZT47" s="12"/>
      <c r="NZU47" s="12"/>
      <c r="NZV47" s="12"/>
      <c r="NZW47" s="12"/>
      <c r="NZX47" s="12"/>
      <c r="NZY47" s="12"/>
      <c r="NZZ47" s="12"/>
      <c r="OAA47" s="12"/>
      <c r="OAB47" s="12"/>
      <c r="OAC47" s="12"/>
      <c r="OAD47" s="12"/>
      <c r="OAE47" s="12"/>
      <c r="OAF47" s="12"/>
      <c r="OAG47" s="12"/>
      <c r="OAH47" s="12"/>
      <c r="OAI47" s="12"/>
      <c r="OAJ47" s="12"/>
      <c r="OAK47" s="12"/>
      <c r="OAL47" s="12"/>
      <c r="OAM47" s="12"/>
      <c r="OAN47" s="12"/>
      <c r="OAO47" s="12"/>
      <c r="OAP47" s="12"/>
      <c r="OAQ47" s="12"/>
      <c r="OAR47" s="12"/>
      <c r="OAS47" s="12"/>
      <c r="OAT47" s="12"/>
      <c r="OAU47" s="12"/>
      <c r="OAV47" s="12"/>
      <c r="OAW47" s="12"/>
      <c r="OAX47" s="12"/>
      <c r="OAY47" s="12"/>
      <c r="OAZ47" s="12"/>
      <c r="OBA47" s="12"/>
      <c r="OBB47" s="12"/>
      <c r="OBC47" s="12"/>
      <c r="OBD47" s="12"/>
      <c r="OBE47" s="12"/>
      <c r="OBF47" s="12"/>
      <c r="OBG47" s="12"/>
      <c r="OBH47" s="12"/>
      <c r="OBI47" s="12"/>
      <c r="OBJ47" s="12"/>
      <c r="OBK47" s="12"/>
      <c r="OBL47" s="12"/>
      <c r="OBM47" s="12"/>
      <c r="OBN47" s="12"/>
      <c r="OBO47" s="12"/>
      <c r="OBP47" s="12"/>
      <c r="OBQ47" s="12"/>
      <c r="OBR47" s="12"/>
      <c r="OBS47" s="12"/>
      <c r="OBT47" s="12"/>
      <c r="OBU47" s="12"/>
      <c r="OBV47" s="12"/>
      <c r="OBW47" s="12"/>
      <c r="OBX47" s="12"/>
      <c r="OBY47" s="12"/>
      <c r="OBZ47" s="12"/>
      <c r="OCA47" s="12"/>
      <c r="OCB47" s="12"/>
      <c r="OCC47" s="12"/>
      <c r="OCD47" s="12"/>
      <c r="OCE47" s="12"/>
      <c r="OCF47" s="12"/>
      <c r="OCG47" s="12"/>
      <c r="OCH47" s="12"/>
      <c r="OCI47" s="12"/>
      <c r="OCJ47" s="12"/>
      <c r="OCK47" s="12"/>
      <c r="OCL47" s="12"/>
      <c r="OCM47" s="12"/>
      <c r="OCN47" s="12"/>
      <c r="OCO47" s="12"/>
      <c r="OCP47" s="12"/>
      <c r="OCQ47" s="12"/>
      <c r="OCR47" s="12"/>
      <c r="OCS47" s="12"/>
      <c r="OCT47" s="12"/>
      <c r="OCU47" s="12"/>
      <c r="OCV47" s="12"/>
      <c r="OCW47" s="12"/>
      <c r="OCX47" s="12"/>
      <c r="OCY47" s="12"/>
      <c r="OCZ47" s="12"/>
      <c r="ODA47" s="12"/>
      <c r="ODB47" s="12"/>
      <c r="ODC47" s="12"/>
      <c r="ODD47" s="12"/>
      <c r="ODE47" s="12"/>
      <c r="ODF47" s="12"/>
      <c r="ODG47" s="12"/>
      <c r="ODH47" s="12"/>
      <c r="ODI47" s="12"/>
      <c r="ODJ47" s="12"/>
      <c r="ODK47" s="12"/>
      <c r="ODL47" s="12"/>
      <c r="ODM47" s="12"/>
      <c r="ODN47" s="12"/>
      <c r="ODO47" s="12"/>
      <c r="ODP47" s="12"/>
      <c r="ODQ47" s="12"/>
      <c r="ODR47" s="12"/>
      <c r="ODS47" s="12"/>
      <c r="ODT47" s="12"/>
      <c r="ODU47" s="12"/>
      <c r="ODV47" s="12"/>
      <c r="ODW47" s="12"/>
      <c r="ODX47" s="12"/>
      <c r="ODY47" s="12"/>
      <c r="ODZ47" s="12"/>
      <c r="OEA47" s="12"/>
      <c r="OEB47" s="12"/>
      <c r="OEC47" s="12"/>
      <c r="OED47" s="12"/>
      <c r="OEE47" s="12"/>
      <c r="OEF47" s="12"/>
      <c r="OEG47" s="12"/>
      <c r="OEH47" s="12"/>
      <c r="OEI47" s="12"/>
      <c r="OEJ47" s="12"/>
      <c r="OEK47" s="12"/>
      <c r="OEL47" s="12"/>
      <c r="OEM47" s="12"/>
      <c r="OEN47" s="12"/>
      <c r="OEO47" s="12"/>
      <c r="OEP47" s="12"/>
      <c r="OEQ47" s="12"/>
      <c r="OER47" s="12"/>
      <c r="OES47" s="12"/>
      <c r="OET47" s="12"/>
      <c r="OEU47" s="12"/>
      <c r="OEV47" s="12"/>
      <c r="OEW47" s="12"/>
      <c r="OEX47" s="12"/>
      <c r="OEY47" s="12"/>
      <c r="OEZ47" s="12"/>
      <c r="OFA47" s="12"/>
      <c r="OFB47" s="12"/>
      <c r="OFC47" s="12"/>
      <c r="OFD47" s="12"/>
      <c r="OFE47" s="12"/>
      <c r="OFF47" s="12"/>
      <c r="OFG47" s="12"/>
      <c r="OFH47" s="12"/>
      <c r="OFI47" s="12"/>
      <c r="OFJ47" s="12"/>
      <c r="OFK47" s="12"/>
      <c r="OFL47" s="12"/>
      <c r="OFM47" s="12"/>
      <c r="OFN47" s="12"/>
      <c r="OFO47" s="12"/>
      <c r="OFP47" s="12"/>
      <c r="OFQ47" s="12"/>
      <c r="OFR47" s="12"/>
      <c r="OFS47" s="12"/>
      <c r="OFT47" s="12"/>
      <c r="OFU47" s="12"/>
      <c r="OFV47" s="12"/>
      <c r="OFW47" s="12"/>
      <c r="OFX47" s="12"/>
      <c r="OFY47" s="12"/>
      <c r="OFZ47" s="12"/>
      <c r="OGA47" s="12"/>
      <c r="OGB47" s="12"/>
      <c r="OGC47" s="12"/>
      <c r="OGD47" s="12"/>
      <c r="OGE47" s="12"/>
      <c r="OGF47" s="12"/>
      <c r="OGG47" s="12"/>
      <c r="OGH47" s="12"/>
      <c r="OGI47" s="12"/>
      <c r="OGJ47" s="12"/>
      <c r="OGK47" s="12"/>
      <c r="OGL47" s="12"/>
      <c r="OGM47" s="12"/>
      <c r="OGN47" s="12"/>
      <c r="OGO47" s="12"/>
      <c r="OGP47" s="12"/>
      <c r="OGQ47" s="12"/>
      <c r="OGR47" s="12"/>
      <c r="OGS47" s="12"/>
      <c r="OGT47" s="12"/>
      <c r="OGU47" s="12"/>
      <c r="OGV47" s="12"/>
      <c r="OGW47" s="12"/>
      <c r="OGX47" s="12"/>
      <c r="OGY47" s="12"/>
      <c r="OGZ47" s="12"/>
      <c r="OHA47" s="12"/>
      <c r="OHB47" s="12"/>
      <c r="OHC47" s="12"/>
      <c r="OHD47" s="12"/>
      <c r="OHE47" s="12"/>
      <c r="OHF47" s="12"/>
      <c r="OHG47" s="12"/>
      <c r="OHH47" s="12"/>
      <c r="OHI47" s="12"/>
      <c r="OHJ47" s="12"/>
      <c r="OHK47" s="12"/>
      <c r="OHL47" s="12"/>
      <c r="OHM47" s="12"/>
      <c r="OHN47" s="12"/>
      <c r="OHO47" s="12"/>
      <c r="OHP47" s="12"/>
      <c r="OHQ47" s="12"/>
      <c r="OHR47" s="12"/>
      <c r="OHS47" s="12"/>
      <c r="OHT47" s="12"/>
      <c r="OHU47" s="12"/>
      <c r="OHV47" s="12"/>
      <c r="OHW47" s="12"/>
      <c r="OHX47" s="12"/>
      <c r="OHY47" s="12"/>
      <c r="OHZ47" s="12"/>
      <c r="OIA47" s="12"/>
      <c r="OIB47" s="12"/>
      <c r="OIC47" s="12"/>
      <c r="OID47" s="12"/>
      <c r="OIE47" s="12"/>
      <c r="OIF47" s="12"/>
      <c r="OIG47" s="12"/>
      <c r="OIH47" s="12"/>
      <c r="OII47" s="12"/>
      <c r="OIJ47" s="12"/>
      <c r="OIK47" s="12"/>
      <c r="OIL47" s="12"/>
      <c r="OIM47" s="12"/>
      <c r="OIN47" s="12"/>
      <c r="OIO47" s="12"/>
      <c r="OIP47" s="12"/>
      <c r="OIQ47" s="12"/>
      <c r="OIR47" s="12"/>
      <c r="OIS47" s="12"/>
      <c r="OIT47" s="12"/>
      <c r="OIU47" s="12"/>
      <c r="OIV47" s="12"/>
      <c r="OIW47" s="12"/>
      <c r="OIX47" s="12"/>
      <c r="OIY47" s="12"/>
      <c r="OIZ47" s="12"/>
      <c r="OJA47" s="12"/>
      <c r="OJB47" s="12"/>
      <c r="OJC47" s="12"/>
      <c r="OJD47" s="12"/>
      <c r="OJE47" s="12"/>
      <c r="OJF47" s="12"/>
      <c r="OJG47" s="12"/>
      <c r="OJH47" s="12"/>
      <c r="OJI47" s="12"/>
      <c r="OJJ47" s="12"/>
      <c r="OJK47" s="12"/>
      <c r="OJL47" s="12"/>
      <c r="OJM47" s="12"/>
      <c r="OJN47" s="12"/>
      <c r="OJO47" s="12"/>
      <c r="OJP47" s="12"/>
      <c r="OJQ47" s="12"/>
      <c r="OJR47" s="12"/>
      <c r="OJS47" s="12"/>
      <c r="OJT47" s="12"/>
      <c r="OJU47" s="12"/>
      <c r="OJV47" s="12"/>
      <c r="OJW47" s="12"/>
      <c r="OJX47" s="12"/>
      <c r="OJY47" s="12"/>
      <c r="OJZ47" s="12"/>
      <c r="OKA47" s="12"/>
      <c r="OKB47" s="12"/>
      <c r="OKC47" s="12"/>
      <c r="OKD47" s="12"/>
      <c r="OKE47" s="12"/>
      <c r="OKF47" s="12"/>
      <c r="OKG47" s="12"/>
      <c r="OKH47" s="12"/>
      <c r="OKI47" s="12"/>
      <c r="OKJ47" s="12"/>
      <c r="OKK47" s="12"/>
      <c r="OKL47" s="12"/>
      <c r="OKM47" s="12"/>
      <c r="OKN47" s="12"/>
      <c r="OKO47" s="12"/>
      <c r="OKP47" s="12"/>
      <c r="OKQ47" s="12"/>
      <c r="OKR47" s="12"/>
      <c r="OKS47" s="12"/>
      <c r="OKT47" s="12"/>
      <c r="OKU47" s="12"/>
      <c r="OKV47" s="12"/>
      <c r="OKW47" s="12"/>
      <c r="OKX47" s="12"/>
      <c r="OKY47" s="12"/>
      <c r="OKZ47" s="12"/>
      <c r="OLA47" s="12"/>
      <c r="OLB47" s="12"/>
      <c r="OLC47" s="12"/>
      <c r="OLD47" s="12"/>
      <c r="OLE47" s="12"/>
      <c r="OLF47" s="12"/>
      <c r="OLG47" s="12"/>
      <c r="OLH47" s="12"/>
      <c r="OLI47" s="12"/>
      <c r="OLJ47" s="12"/>
      <c r="OLK47" s="12"/>
      <c r="OLL47" s="12"/>
      <c r="OLM47" s="12"/>
      <c r="OLN47" s="12"/>
      <c r="OLO47" s="12"/>
      <c r="OLP47" s="12"/>
      <c r="OLQ47" s="12"/>
      <c r="OLR47" s="12"/>
      <c r="OLS47" s="12"/>
      <c r="OLT47" s="12"/>
      <c r="OLU47" s="12"/>
      <c r="OLV47" s="12"/>
      <c r="OLW47" s="12"/>
      <c r="OLX47" s="12"/>
      <c r="OLY47" s="12"/>
      <c r="OLZ47" s="12"/>
      <c r="OMA47" s="12"/>
      <c r="OMB47" s="12"/>
      <c r="OMC47" s="12"/>
      <c r="OMD47" s="12"/>
      <c r="OME47" s="12"/>
      <c r="OMF47" s="12"/>
      <c r="OMG47" s="12"/>
      <c r="OMH47" s="12"/>
      <c r="OMI47" s="12"/>
      <c r="OMJ47" s="12"/>
      <c r="OMK47" s="12"/>
      <c r="OML47" s="12"/>
      <c r="OMM47" s="12"/>
      <c r="OMN47" s="12"/>
      <c r="OMO47" s="12"/>
      <c r="OMP47" s="12"/>
      <c r="OMQ47" s="12"/>
      <c r="OMR47" s="12"/>
      <c r="OMS47" s="12"/>
      <c r="OMT47" s="12"/>
      <c r="OMU47" s="12"/>
      <c r="OMV47" s="12"/>
      <c r="OMW47" s="12"/>
      <c r="OMX47" s="12"/>
      <c r="OMY47" s="12"/>
      <c r="OMZ47" s="12"/>
      <c r="ONA47" s="12"/>
      <c r="ONB47" s="12"/>
      <c r="ONC47" s="12"/>
      <c r="OND47" s="12"/>
      <c r="ONE47" s="12"/>
      <c r="ONF47" s="12"/>
      <c r="ONG47" s="12"/>
      <c r="ONH47" s="12"/>
      <c r="ONI47" s="12"/>
      <c r="ONJ47" s="12"/>
      <c r="ONK47" s="12"/>
      <c r="ONL47" s="12"/>
      <c r="ONM47" s="12"/>
      <c r="ONN47" s="12"/>
      <c r="ONO47" s="12"/>
      <c r="ONP47" s="12"/>
      <c r="ONQ47" s="12"/>
      <c r="ONR47" s="12"/>
      <c r="ONS47" s="12"/>
      <c r="ONT47" s="12"/>
      <c r="ONU47" s="12"/>
      <c r="ONV47" s="12"/>
      <c r="ONW47" s="12"/>
      <c r="ONX47" s="12"/>
      <c r="ONY47" s="12"/>
      <c r="ONZ47" s="12"/>
      <c r="OOA47" s="12"/>
      <c r="OOB47" s="12"/>
      <c r="OOC47" s="12"/>
      <c r="OOD47" s="12"/>
      <c r="OOE47" s="12"/>
      <c r="OOF47" s="12"/>
      <c r="OOG47" s="12"/>
      <c r="OOH47" s="12"/>
      <c r="OOI47" s="12"/>
      <c r="OOJ47" s="12"/>
      <c r="OOK47" s="12"/>
      <c r="OOL47" s="12"/>
      <c r="OOM47" s="12"/>
      <c r="OON47" s="12"/>
      <c r="OOO47" s="12"/>
      <c r="OOP47" s="12"/>
      <c r="OOQ47" s="12"/>
      <c r="OOR47" s="12"/>
      <c r="OOS47" s="12"/>
      <c r="OOT47" s="12"/>
      <c r="OOU47" s="12"/>
      <c r="OOV47" s="12"/>
      <c r="OOW47" s="12"/>
      <c r="OOX47" s="12"/>
      <c r="OOY47" s="12"/>
      <c r="OOZ47" s="12"/>
      <c r="OPA47" s="12"/>
      <c r="OPB47" s="12"/>
      <c r="OPC47" s="12"/>
      <c r="OPD47" s="12"/>
      <c r="OPE47" s="12"/>
      <c r="OPF47" s="12"/>
      <c r="OPG47" s="12"/>
      <c r="OPH47" s="12"/>
      <c r="OPI47" s="12"/>
      <c r="OPJ47" s="12"/>
      <c r="OPK47" s="12"/>
      <c r="OPL47" s="12"/>
      <c r="OPM47" s="12"/>
      <c r="OPN47" s="12"/>
      <c r="OPO47" s="12"/>
      <c r="OPP47" s="12"/>
      <c r="OPQ47" s="12"/>
      <c r="OPR47" s="12"/>
      <c r="OPS47" s="12"/>
      <c r="OPT47" s="12"/>
      <c r="OPU47" s="12"/>
      <c r="OPV47" s="12"/>
      <c r="OPW47" s="12"/>
      <c r="OPX47" s="12"/>
      <c r="OPY47" s="12"/>
      <c r="OPZ47" s="12"/>
      <c r="OQA47" s="12"/>
      <c r="OQB47" s="12"/>
      <c r="OQC47" s="12"/>
      <c r="OQD47" s="12"/>
      <c r="OQE47" s="12"/>
      <c r="OQF47" s="12"/>
      <c r="OQG47" s="12"/>
      <c r="OQH47" s="12"/>
      <c r="OQI47" s="12"/>
      <c r="OQJ47" s="12"/>
      <c r="OQK47" s="12"/>
      <c r="OQL47" s="12"/>
      <c r="OQM47" s="12"/>
      <c r="OQN47" s="12"/>
      <c r="OQO47" s="12"/>
      <c r="OQP47" s="12"/>
      <c r="OQQ47" s="12"/>
      <c r="OQR47" s="12"/>
      <c r="OQS47" s="12"/>
      <c r="OQT47" s="12"/>
      <c r="OQU47" s="12"/>
      <c r="OQV47" s="12"/>
      <c r="OQW47" s="12"/>
      <c r="OQX47" s="12"/>
      <c r="OQY47" s="12"/>
      <c r="OQZ47" s="12"/>
      <c r="ORA47" s="12"/>
      <c r="ORB47" s="12"/>
      <c r="ORC47" s="12"/>
      <c r="ORD47" s="12"/>
      <c r="ORE47" s="12"/>
      <c r="ORF47" s="12"/>
      <c r="ORG47" s="12"/>
      <c r="ORH47" s="12"/>
      <c r="ORI47" s="12"/>
      <c r="ORJ47" s="12"/>
      <c r="ORK47" s="12"/>
      <c r="ORL47" s="12"/>
      <c r="ORM47" s="12"/>
      <c r="ORN47" s="12"/>
      <c r="ORO47" s="12"/>
      <c r="ORP47" s="12"/>
      <c r="ORQ47" s="12"/>
      <c r="ORR47" s="12"/>
      <c r="ORS47" s="12"/>
      <c r="ORT47" s="12"/>
      <c r="ORU47" s="12"/>
      <c r="ORV47" s="12"/>
      <c r="ORW47" s="12"/>
      <c r="ORX47" s="12"/>
      <c r="ORY47" s="12"/>
      <c r="ORZ47" s="12"/>
      <c r="OSA47" s="12"/>
      <c r="OSB47" s="12"/>
      <c r="OSC47" s="12"/>
      <c r="OSD47" s="12"/>
      <c r="OSE47" s="12"/>
      <c r="OSF47" s="12"/>
      <c r="OSG47" s="12"/>
      <c r="OSH47" s="12"/>
      <c r="OSI47" s="12"/>
      <c r="OSJ47" s="12"/>
      <c r="OSK47" s="12"/>
      <c r="OSL47" s="12"/>
      <c r="OSM47" s="12"/>
      <c r="OSN47" s="12"/>
      <c r="OSO47" s="12"/>
      <c r="OSP47" s="12"/>
      <c r="OSQ47" s="12"/>
      <c r="OSR47" s="12"/>
      <c r="OSS47" s="12"/>
      <c r="OST47" s="12"/>
      <c r="OSU47" s="12"/>
      <c r="OSV47" s="12"/>
      <c r="OSW47" s="12"/>
      <c r="OSX47" s="12"/>
      <c r="OSY47" s="12"/>
      <c r="OSZ47" s="12"/>
      <c r="OTA47" s="12"/>
      <c r="OTB47" s="12"/>
      <c r="OTC47" s="12"/>
      <c r="OTD47" s="12"/>
      <c r="OTE47" s="12"/>
      <c r="OTF47" s="12"/>
      <c r="OTG47" s="12"/>
      <c r="OTH47" s="12"/>
      <c r="OTI47" s="12"/>
      <c r="OTJ47" s="12"/>
      <c r="OTK47" s="12"/>
      <c r="OTL47" s="12"/>
      <c r="OTM47" s="12"/>
      <c r="OTN47" s="12"/>
      <c r="OTO47" s="12"/>
      <c r="OTP47" s="12"/>
      <c r="OTQ47" s="12"/>
      <c r="OTR47" s="12"/>
      <c r="OTS47" s="12"/>
      <c r="OTT47" s="12"/>
      <c r="OTU47" s="12"/>
      <c r="OTV47" s="12"/>
      <c r="OTW47" s="12"/>
      <c r="OTX47" s="12"/>
      <c r="OTY47" s="12"/>
      <c r="OTZ47" s="12"/>
      <c r="OUA47" s="12"/>
      <c r="OUB47" s="12"/>
      <c r="OUC47" s="12"/>
      <c r="OUD47" s="12"/>
      <c r="OUE47" s="12"/>
      <c r="OUF47" s="12"/>
      <c r="OUG47" s="12"/>
      <c r="OUH47" s="12"/>
      <c r="OUI47" s="12"/>
      <c r="OUJ47" s="12"/>
      <c r="OUK47" s="12"/>
      <c r="OUL47" s="12"/>
      <c r="OUM47" s="12"/>
      <c r="OUN47" s="12"/>
      <c r="OUO47" s="12"/>
      <c r="OUP47" s="12"/>
      <c r="OUQ47" s="12"/>
      <c r="OUR47" s="12"/>
      <c r="OUS47" s="12"/>
      <c r="OUT47" s="12"/>
      <c r="OUU47" s="12"/>
      <c r="OUV47" s="12"/>
      <c r="OUW47" s="12"/>
      <c r="OUX47" s="12"/>
      <c r="OUY47" s="12"/>
      <c r="OUZ47" s="12"/>
      <c r="OVA47" s="12"/>
      <c r="OVB47" s="12"/>
      <c r="OVC47" s="12"/>
      <c r="OVD47" s="12"/>
      <c r="OVE47" s="12"/>
      <c r="OVF47" s="12"/>
      <c r="OVG47" s="12"/>
      <c r="OVH47" s="12"/>
      <c r="OVI47" s="12"/>
      <c r="OVJ47" s="12"/>
      <c r="OVK47" s="12"/>
      <c r="OVL47" s="12"/>
      <c r="OVM47" s="12"/>
      <c r="OVN47" s="12"/>
      <c r="OVO47" s="12"/>
      <c r="OVP47" s="12"/>
      <c r="OVQ47" s="12"/>
      <c r="OVR47" s="12"/>
      <c r="OVS47" s="12"/>
      <c r="OVT47" s="12"/>
      <c r="OVU47" s="12"/>
      <c r="OVV47" s="12"/>
      <c r="OVW47" s="12"/>
      <c r="OVX47" s="12"/>
      <c r="OVY47" s="12"/>
      <c r="OVZ47" s="12"/>
      <c r="OWA47" s="12"/>
      <c r="OWB47" s="12"/>
      <c r="OWC47" s="12"/>
      <c r="OWD47" s="12"/>
      <c r="OWE47" s="12"/>
      <c r="OWF47" s="12"/>
      <c r="OWG47" s="12"/>
      <c r="OWH47" s="12"/>
      <c r="OWI47" s="12"/>
      <c r="OWJ47" s="12"/>
      <c r="OWK47" s="12"/>
      <c r="OWL47" s="12"/>
      <c r="OWM47" s="12"/>
      <c r="OWN47" s="12"/>
      <c r="OWO47" s="12"/>
      <c r="OWP47" s="12"/>
      <c r="OWQ47" s="12"/>
      <c r="OWR47" s="12"/>
      <c r="OWS47" s="12"/>
      <c r="OWT47" s="12"/>
      <c r="OWU47" s="12"/>
      <c r="OWV47" s="12"/>
      <c r="OWW47" s="12"/>
      <c r="OWX47" s="12"/>
      <c r="OWY47" s="12"/>
      <c r="OWZ47" s="12"/>
      <c r="OXA47" s="12"/>
      <c r="OXB47" s="12"/>
      <c r="OXC47" s="12"/>
      <c r="OXD47" s="12"/>
      <c r="OXE47" s="12"/>
      <c r="OXF47" s="12"/>
      <c r="OXG47" s="12"/>
      <c r="OXH47" s="12"/>
      <c r="OXI47" s="12"/>
      <c r="OXJ47" s="12"/>
      <c r="OXK47" s="12"/>
      <c r="OXL47" s="12"/>
      <c r="OXM47" s="12"/>
      <c r="OXN47" s="12"/>
      <c r="OXO47" s="12"/>
      <c r="OXP47" s="12"/>
      <c r="OXQ47" s="12"/>
      <c r="OXR47" s="12"/>
      <c r="OXS47" s="12"/>
      <c r="OXT47" s="12"/>
      <c r="OXU47" s="12"/>
      <c r="OXV47" s="12"/>
      <c r="OXW47" s="12"/>
      <c r="OXX47" s="12"/>
      <c r="OXY47" s="12"/>
      <c r="OXZ47" s="12"/>
      <c r="OYA47" s="12"/>
      <c r="OYB47" s="12"/>
      <c r="OYC47" s="12"/>
      <c r="OYD47" s="12"/>
      <c r="OYE47" s="12"/>
      <c r="OYF47" s="12"/>
      <c r="OYG47" s="12"/>
      <c r="OYH47" s="12"/>
      <c r="OYI47" s="12"/>
      <c r="OYJ47" s="12"/>
      <c r="OYK47" s="12"/>
      <c r="OYL47" s="12"/>
      <c r="OYM47" s="12"/>
      <c r="OYN47" s="12"/>
      <c r="OYO47" s="12"/>
      <c r="OYP47" s="12"/>
      <c r="OYQ47" s="12"/>
      <c r="OYR47" s="12"/>
      <c r="OYS47" s="12"/>
      <c r="OYT47" s="12"/>
      <c r="OYU47" s="12"/>
      <c r="OYV47" s="12"/>
      <c r="OYW47" s="12"/>
      <c r="OYX47" s="12"/>
      <c r="OYY47" s="12"/>
      <c r="OYZ47" s="12"/>
      <c r="OZA47" s="12"/>
      <c r="OZB47" s="12"/>
      <c r="OZC47" s="12"/>
      <c r="OZD47" s="12"/>
      <c r="OZE47" s="12"/>
      <c r="OZF47" s="12"/>
      <c r="OZG47" s="12"/>
      <c r="OZH47" s="12"/>
      <c r="OZI47" s="12"/>
      <c r="OZJ47" s="12"/>
      <c r="OZK47" s="12"/>
      <c r="OZL47" s="12"/>
      <c r="OZM47" s="12"/>
      <c r="OZN47" s="12"/>
      <c r="OZO47" s="12"/>
      <c r="OZP47" s="12"/>
      <c r="OZQ47" s="12"/>
      <c r="OZR47" s="12"/>
      <c r="OZS47" s="12"/>
      <c r="OZT47" s="12"/>
      <c r="OZU47" s="12"/>
      <c r="OZV47" s="12"/>
      <c r="OZW47" s="12"/>
      <c r="OZX47" s="12"/>
      <c r="OZY47" s="12"/>
      <c r="OZZ47" s="12"/>
      <c r="PAA47" s="12"/>
      <c r="PAB47" s="12"/>
      <c r="PAC47" s="12"/>
      <c r="PAD47" s="12"/>
      <c r="PAE47" s="12"/>
      <c r="PAF47" s="12"/>
      <c r="PAG47" s="12"/>
      <c r="PAH47" s="12"/>
      <c r="PAI47" s="12"/>
      <c r="PAJ47" s="12"/>
      <c r="PAK47" s="12"/>
      <c r="PAL47" s="12"/>
      <c r="PAM47" s="12"/>
      <c r="PAN47" s="12"/>
      <c r="PAO47" s="12"/>
      <c r="PAP47" s="12"/>
      <c r="PAQ47" s="12"/>
      <c r="PAR47" s="12"/>
      <c r="PAS47" s="12"/>
      <c r="PAT47" s="12"/>
      <c r="PAU47" s="12"/>
      <c r="PAV47" s="12"/>
      <c r="PAW47" s="12"/>
      <c r="PAX47" s="12"/>
      <c r="PAY47" s="12"/>
      <c r="PAZ47" s="12"/>
      <c r="PBA47" s="12"/>
      <c r="PBB47" s="12"/>
      <c r="PBC47" s="12"/>
      <c r="PBD47" s="12"/>
      <c r="PBE47" s="12"/>
      <c r="PBF47" s="12"/>
      <c r="PBG47" s="12"/>
      <c r="PBH47" s="12"/>
      <c r="PBI47" s="12"/>
      <c r="PBJ47" s="12"/>
      <c r="PBK47" s="12"/>
      <c r="PBL47" s="12"/>
      <c r="PBM47" s="12"/>
      <c r="PBN47" s="12"/>
      <c r="PBO47" s="12"/>
      <c r="PBP47" s="12"/>
      <c r="PBQ47" s="12"/>
      <c r="PBR47" s="12"/>
      <c r="PBS47" s="12"/>
      <c r="PBT47" s="12"/>
      <c r="PBU47" s="12"/>
      <c r="PBV47" s="12"/>
      <c r="PBW47" s="12"/>
      <c r="PBX47" s="12"/>
      <c r="PBY47" s="12"/>
      <c r="PBZ47" s="12"/>
      <c r="PCA47" s="12"/>
      <c r="PCB47" s="12"/>
      <c r="PCC47" s="12"/>
      <c r="PCD47" s="12"/>
      <c r="PCE47" s="12"/>
      <c r="PCF47" s="12"/>
      <c r="PCG47" s="12"/>
      <c r="PCH47" s="12"/>
      <c r="PCI47" s="12"/>
      <c r="PCJ47" s="12"/>
      <c r="PCK47" s="12"/>
      <c r="PCL47" s="12"/>
      <c r="PCM47" s="12"/>
      <c r="PCN47" s="12"/>
      <c r="PCO47" s="12"/>
      <c r="PCP47" s="12"/>
      <c r="PCQ47" s="12"/>
      <c r="PCR47" s="12"/>
      <c r="PCS47" s="12"/>
      <c r="PCT47" s="12"/>
      <c r="PCU47" s="12"/>
      <c r="PCV47" s="12"/>
      <c r="PCW47" s="12"/>
      <c r="PCX47" s="12"/>
      <c r="PCY47" s="12"/>
      <c r="PCZ47" s="12"/>
      <c r="PDA47" s="12"/>
      <c r="PDB47" s="12"/>
      <c r="PDC47" s="12"/>
      <c r="PDD47" s="12"/>
      <c r="PDE47" s="12"/>
      <c r="PDF47" s="12"/>
      <c r="PDG47" s="12"/>
      <c r="PDH47" s="12"/>
      <c r="PDI47" s="12"/>
      <c r="PDJ47" s="12"/>
      <c r="PDK47" s="12"/>
      <c r="PDL47" s="12"/>
      <c r="PDM47" s="12"/>
      <c r="PDN47" s="12"/>
      <c r="PDO47" s="12"/>
      <c r="PDP47" s="12"/>
      <c r="PDQ47" s="12"/>
      <c r="PDR47" s="12"/>
      <c r="PDS47" s="12"/>
      <c r="PDT47" s="12"/>
      <c r="PDU47" s="12"/>
      <c r="PDV47" s="12"/>
      <c r="PDW47" s="12"/>
      <c r="PDX47" s="12"/>
      <c r="PDY47" s="12"/>
      <c r="PDZ47" s="12"/>
      <c r="PEA47" s="12"/>
      <c r="PEB47" s="12"/>
      <c r="PEC47" s="12"/>
      <c r="PED47" s="12"/>
      <c r="PEE47" s="12"/>
      <c r="PEF47" s="12"/>
      <c r="PEG47" s="12"/>
      <c r="PEH47" s="12"/>
      <c r="PEI47" s="12"/>
      <c r="PEJ47" s="12"/>
      <c r="PEK47" s="12"/>
      <c r="PEL47" s="12"/>
      <c r="PEM47" s="12"/>
      <c r="PEN47" s="12"/>
      <c r="PEO47" s="12"/>
      <c r="PEP47" s="12"/>
      <c r="PEQ47" s="12"/>
      <c r="PER47" s="12"/>
      <c r="PES47" s="12"/>
      <c r="PET47" s="12"/>
      <c r="PEU47" s="12"/>
      <c r="PEV47" s="12"/>
      <c r="PEW47" s="12"/>
      <c r="PEX47" s="12"/>
      <c r="PEY47" s="12"/>
      <c r="PEZ47" s="12"/>
      <c r="PFA47" s="12"/>
      <c r="PFB47" s="12"/>
      <c r="PFC47" s="12"/>
      <c r="PFD47" s="12"/>
      <c r="PFE47" s="12"/>
      <c r="PFF47" s="12"/>
      <c r="PFG47" s="12"/>
      <c r="PFH47" s="12"/>
      <c r="PFI47" s="12"/>
      <c r="PFJ47" s="12"/>
      <c r="PFK47" s="12"/>
      <c r="PFL47" s="12"/>
      <c r="PFM47" s="12"/>
      <c r="PFN47" s="12"/>
      <c r="PFO47" s="12"/>
      <c r="PFP47" s="12"/>
      <c r="PFQ47" s="12"/>
      <c r="PFR47" s="12"/>
      <c r="PFS47" s="12"/>
      <c r="PFT47" s="12"/>
      <c r="PFU47" s="12"/>
      <c r="PFV47" s="12"/>
      <c r="PFW47" s="12"/>
      <c r="PFX47" s="12"/>
      <c r="PFY47" s="12"/>
      <c r="PFZ47" s="12"/>
      <c r="PGA47" s="12"/>
      <c r="PGB47" s="12"/>
      <c r="PGC47" s="12"/>
      <c r="PGD47" s="12"/>
      <c r="PGE47" s="12"/>
      <c r="PGF47" s="12"/>
      <c r="PGG47" s="12"/>
      <c r="PGH47" s="12"/>
      <c r="PGI47" s="12"/>
      <c r="PGJ47" s="12"/>
      <c r="PGK47" s="12"/>
      <c r="PGL47" s="12"/>
      <c r="PGM47" s="12"/>
      <c r="PGN47" s="12"/>
      <c r="PGO47" s="12"/>
      <c r="PGP47" s="12"/>
      <c r="PGQ47" s="12"/>
      <c r="PGR47" s="12"/>
      <c r="PGS47" s="12"/>
      <c r="PGT47" s="12"/>
      <c r="PGU47" s="12"/>
      <c r="PGV47" s="12"/>
      <c r="PGW47" s="12"/>
      <c r="PGX47" s="12"/>
      <c r="PGY47" s="12"/>
      <c r="PGZ47" s="12"/>
      <c r="PHA47" s="12"/>
      <c r="PHB47" s="12"/>
      <c r="PHC47" s="12"/>
      <c r="PHD47" s="12"/>
      <c r="PHE47" s="12"/>
      <c r="PHF47" s="12"/>
      <c r="PHG47" s="12"/>
      <c r="PHH47" s="12"/>
      <c r="PHI47" s="12"/>
      <c r="PHJ47" s="12"/>
      <c r="PHK47" s="12"/>
      <c r="PHL47" s="12"/>
      <c r="PHM47" s="12"/>
      <c r="PHN47" s="12"/>
      <c r="PHO47" s="12"/>
      <c r="PHP47" s="12"/>
      <c r="PHQ47" s="12"/>
      <c r="PHR47" s="12"/>
      <c r="PHS47" s="12"/>
      <c r="PHT47" s="12"/>
      <c r="PHU47" s="12"/>
      <c r="PHV47" s="12"/>
      <c r="PHW47" s="12"/>
      <c r="PHX47" s="12"/>
      <c r="PHY47" s="12"/>
      <c r="PHZ47" s="12"/>
      <c r="PIA47" s="12"/>
      <c r="PIB47" s="12"/>
      <c r="PIC47" s="12"/>
      <c r="PID47" s="12"/>
      <c r="PIE47" s="12"/>
      <c r="PIF47" s="12"/>
      <c r="PIG47" s="12"/>
      <c r="PIH47" s="12"/>
      <c r="PII47" s="12"/>
      <c r="PIJ47" s="12"/>
      <c r="PIK47" s="12"/>
      <c r="PIL47" s="12"/>
      <c r="PIM47" s="12"/>
      <c r="PIN47" s="12"/>
      <c r="PIO47" s="12"/>
      <c r="PIP47" s="12"/>
      <c r="PIQ47" s="12"/>
      <c r="PIR47" s="12"/>
      <c r="PIS47" s="12"/>
      <c r="PIT47" s="12"/>
      <c r="PIU47" s="12"/>
      <c r="PIV47" s="12"/>
      <c r="PIW47" s="12"/>
      <c r="PIX47" s="12"/>
      <c r="PIY47" s="12"/>
      <c r="PIZ47" s="12"/>
      <c r="PJA47" s="12"/>
      <c r="PJB47" s="12"/>
      <c r="PJC47" s="12"/>
      <c r="PJD47" s="12"/>
      <c r="PJE47" s="12"/>
      <c r="PJF47" s="12"/>
      <c r="PJG47" s="12"/>
      <c r="PJH47" s="12"/>
      <c r="PJI47" s="12"/>
      <c r="PJJ47" s="12"/>
      <c r="PJK47" s="12"/>
      <c r="PJL47" s="12"/>
      <c r="PJM47" s="12"/>
      <c r="PJN47" s="12"/>
      <c r="PJO47" s="12"/>
      <c r="PJP47" s="12"/>
      <c r="PJQ47" s="12"/>
      <c r="PJR47" s="12"/>
      <c r="PJS47" s="12"/>
      <c r="PJT47" s="12"/>
      <c r="PJU47" s="12"/>
      <c r="PJV47" s="12"/>
      <c r="PJW47" s="12"/>
      <c r="PJX47" s="12"/>
      <c r="PJY47" s="12"/>
      <c r="PJZ47" s="12"/>
      <c r="PKA47" s="12"/>
      <c r="PKB47" s="12"/>
      <c r="PKC47" s="12"/>
      <c r="PKD47" s="12"/>
      <c r="PKE47" s="12"/>
      <c r="PKF47" s="12"/>
      <c r="PKG47" s="12"/>
      <c r="PKH47" s="12"/>
      <c r="PKI47" s="12"/>
      <c r="PKJ47" s="12"/>
      <c r="PKK47" s="12"/>
      <c r="PKL47" s="12"/>
      <c r="PKM47" s="12"/>
      <c r="PKN47" s="12"/>
      <c r="PKO47" s="12"/>
      <c r="PKP47" s="12"/>
      <c r="PKQ47" s="12"/>
      <c r="PKR47" s="12"/>
      <c r="PKS47" s="12"/>
      <c r="PKT47" s="12"/>
      <c r="PKU47" s="12"/>
      <c r="PKV47" s="12"/>
      <c r="PKW47" s="12"/>
      <c r="PKX47" s="12"/>
      <c r="PKY47" s="12"/>
      <c r="PKZ47" s="12"/>
      <c r="PLA47" s="12"/>
      <c r="PLB47" s="12"/>
      <c r="PLC47" s="12"/>
      <c r="PLD47" s="12"/>
      <c r="PLE47" s="12"/>
      <c r="PLF47" s="12"/>
      <c r="PLG47" s="12"/>
      <c r="PLH47" s="12"/>
      <c r="PLI47" s="12"/>
      <c r="PLJ47" s="12"/>
      <c r="PLK47" s="12"/>
      <c r="PLL47" s="12"/>
      <c r="PLM47" s="12"/>
      <c r="PLN47" s="12"/>
      <c r="PLO47" s="12"/>
      <c r="PLP47" s="12"/>
      <c r="PLQ47" s="12"/>
      <c r="PLR47" s="12"/>
      <c r="PLS47" s="12"/>
      <c r="PLT47" s="12"/>
      <c r="PLU47" s="12"/>
      <c r="PLV47" s="12"/>
      <c r="PLW47" s="12"/>
      <c r="PLX47" s="12"/>
      <c r="PLY47" s="12"/>
      <c r="PLZ47" s="12"/>
      <c r="PMA47" s="12"/>
      <c r="PMB47" s="12"/>
      <c r="PMC47" s="12"/>
      <c r="PMD47" s="12"/>
      <c r="PME47" s="12"/>
      <c r="PMF47" s="12"/>
      <c r="PMG47" s="12"/>
      <c r="PMH47" s="12"/>
      <c r="PMI47" s="12"/>
      <c r="PMJ47" s="12"/>
      <c r="PMK47" s="12"/>
      <c r="PML47" s="12"/>
      <c r="PMM47" s="12"/>
      <c r="PMN47" s="12"/>
      <c r="PMO47" s="12"/>
      <c r="PMP47" s="12"/>
      <c r="PMQ47" s="12"/>
      <c r="PMR47" s="12"/>
      <c r="PMS47" s="12"/>
      <c r="PMT47" s="12"/>
      <c r="PMU47" s="12"/>
      <c r="PMV47" s="12"/>
      <c r="PMW47" s="12"/>
      <c r="PMX47" s="12"/>
      <c r="PMY47" s="12"/>
      <c r="PMZ47" s="12"/>
      <c r="PNA47" s="12"/>
      <c r="PNB47" s="12"/>
      <c r="PNC47" s="12"/>
      <c r="PND47" s="12"/>
      <c r="PNE47" s="12"/>
      <c r="PNF47" s="12"/>
      <c r="PNG47" s="12"/>
      <c r="PNH47" s="12"/>
      <c r="PNI47" s="12"/>
      <c r="PNJ47" s="12"/>
      <c r="PNK47" s="12"/>
      <c r="PNL47" s="12"/>
      <c r="PNM47" s="12"/>
      <c r="PNN47" s="12"/>
      <c r="PNO47" s="12"/>
      <c r="PNP47" s="12"/>
      <c r="PNQ47" s="12"/>
      <c r="PNR47" s="12"/>
      <c r="PNS47" s="12"/>
      <c r="PNT47" s="12"/>
      <c r="PNU47" s="12"/>
      <c r="PNV47" s="12"/>
      <c r="PNW47" s="12"/>
      <c r="PNX47" s="12"/>
      <c r="PNY47" s="12"/>
      <c r="PNZ47" s="12"/>
      <c r="POA47" s="12"/>
      <c r="POB47" s="12"/>
      <c r="POC47" s="12"/>
      <c r="POD47" s="12"/>
      <c r="POE47" s="12"/>
      <c r="POF47" s="12"/>
      <c r="POG47" s="12"/>
      <c r="POH47" s="12"/>
      <c r="POI47" s="12"/>
      <c r="POJ47" s="12"/>
      <c r="POK47" s="12"/>
      <c r="POL47" s="12"/>
      <c r="POM47" s="12"/>
      <c r="PON47" s="12"/>
      <c r="POO47" s="12"/>
      <c r="POP47" s="12"/>
      <c r="POQ47" s="12"/>
      <c r="POR47" s="12"/>
      <c r="POS47" s="12"/>
      <c r="POT47" s="12"/>
      <c r="POU47" s="12"/>
      <c r="POV47" s="12"/>
      <c r="POW47" s="12"/>
      <c r="POX47" s="12"/>
      <c r="POY47" s="12"/>
      <c r="POZ47" s="12"/>
      <c r="PPA47" s="12"/>
      <c r="PPB47" s="12"/>
      <c r="PPC47" s="12"/>
      <c r="PPD47" s="12"/>
      <c r="PPE47" s="12"/>
      <c r="PPF47" s="12"/>
      <c r="PPG47" s="12"/>
      <c r="PPH47" s="12"/>
      <c r="PPI47" s="12"/>
      <c r="PPJ47" s="12"/>
      <c r="PPK47" s="12"/>
      <c r="PPL47" s="12"/>
      <c r="PPM47" s="12"/>
      <c r="PPN47" s="12"/>
      <c r="PPO47" s="12"/>
      <c r="PPP47" s="12"/>
      <c r="PPQ47" s="12"/>
      <c r="PPR47" s="12"/>
      <c r="PPS47" s="12"/>
      <c r="PPT47" s="12"/>
      <c r="PPU47" s="12"/>
      <c r="PPV47" s="12"/>
      <c r="PPW47" s="12"/>
      <c r="PPX47" s="12"/>
      <c r="PPY47" s="12"/>
      <c r="PPZ47" s="12"/>
      <c r="PQA47" s="12"/>
      <c r="PQB47" s="12"/>
      <c r="PQC47" s="12"/>
      <c r="PQD47" s="12"/>
      <c r="PQE47" s="12"/>
      <c r="PQF47" s="12"/>
      <c r="PQG47" s="12"/>
      <c r="PQH47" s="12"/>
      <c r="PQI47" s="12"/>
      <c r="PQJ47" s="12"/>
      <c r="PQK47" s="12"/>
      <c r="PQL47" s="12"/>
      <c r="PQM47" s="12"/>
      <c r="PQN47" s="12"/>
      <c r="PQO47" s="12"/>
      <c r="PQP47" s="12"/>
      <c r="PQQ47" s="12"/>
      <c r="PQR47" s="12"/>
      <c r="PQS47" s="12"/>
      <c r="PQT47" s="12"/>
      <c r="PQU47" s="12"/>
      <c r="PQV47" s="12"/>
      <c r="PQW47" s="12"/>
      <c r="PQX47" s="12"/>
      <c r="PQY47" s="12"/>
      <c r="PQZ47" s="12"/>
      <c r="PRA47" s="12"/>
      <c r="PRB47" s="12"/>
      <c r="PRC47" s="12"/>
      <c r="PRD47" s="12"/>
      <c r="PRE47" s="12"/>
      <c r="PRF47" s="12"/>
      <c r="PRG47" s="12"/>
      <c r="PRH47" s="12"/>
      <c r="PRI47" s="12"/>
      <c r="PRJ47" s="12"/>
      <c r="PRK47" s="12"/>
      <c r="PRL47" s="12"/>
      <c r="PRM47" s="12"/>
      <c r="PRN47" s="12"/>
      <c r="PRO47" s="12"/>
      <c r="PRP47" s="12"/>
      <c r="PRQ47" s="12"/>
      <c r="PRR47" s="12"/>
      <c r="PRS47" s="12"/>
      <c r="PRT47" s="12"/>
      <c r="PRU47" s="12"/>
      <c r="PRV47" s="12"/>
      <c r="PRW47" s="12"/>
      <c r="PRX47" s="12"/>
      <c r="PRY47" s="12"/>
      <c r="PRZ47" s="12"/>
      <c r="PSA47" s="12"/>
      <c r="PSB47" s="12"/>
      <c r="PSC47" s="12"/>
      <c r="PSD47" s="12"/>
      <c r="PSE47" s="12"/>
      <c r="PSF47" s="12"/>
      <c r="PSG47" s="12"/>
      <c r="PSH47" s="12"/>
      <c r="PSI47" s="12"/>
      <c r="PSJ47" s="12"/>
      <c r="PSK47" s="12"/>
      <c r="PSL47" s="12"/>
      <c r="PSM47" s="12"/>
      <c r="PSN47" s="12"/>
      <c r="PSO47" s="12"/>
      <c r="PSP47" s="12"/>
      <c r="PSQ47" s="12"/>
      <c r="PSR47" s="12"/>
      <c r="PSS47" s="12"/>
      <c r="PST47" s="12"/>
      <c r="PSU47" s="12"/>
      <c r="PSV47" s="12"/>
      <c r="PSW47" s="12"/>
      <c r="PSX47" s="12"/>
      <c r="PSY47" s="12"/>
      <c r="PSZ47" s="12"/>
      <c r="PTA47" s="12"/>
      <c r="PTB47" s="12"/>
      <c r="PTC47" s="12"/>
      <c r="PTD47" s="12"/>
      <c r="PTE47" s="12"/>
      <c r="PTF47" s="12"/>
      <c r="PTG47" s="12"/>
      <c r="PTH47" s="12"/>
      <c r="PTI47" s="12"/>
      <c r="PTJ47" s="12"/>
      <c r="PTK47" s="12"/>
      <c r="PTL47" s="12"/>
      <c r="PTM47" s="12"/>
      <c r="PTN47" s="12"/>
      <c r="PTO47" s="12"/>
      <c r="PTP47" s="12"/>
      <c r="PTQ47" s="12"/>
      <c r="PTR47" s="12"/>
      <c r="PTS47" s="12"/>
      <c r="PTT47" s="12"/>
      <c r="PTU47" s="12"/>
      <c r="PTV47" s="12"/>
      <c r="PTW47" s="12"/>
      <c r="PTX47" s="12"/>
      <c r="PTY47" s="12"/>
      <c r="PTZ47" s="12"/>
      <c r="PUA47" s="12"/>
      <c r="PUB47" s="12"/>
      <c r="PUC47" s="12"/>
      <c r="PUD47" s="12"/>
      <c r="PUE47" s="12"/>
      <c r="PUF47" s="12"/>
      <c r="PUG47" s="12"/>
      <c r="PUH47" s="12"/>
      <c r="PUI47" s="12"/>
      <c r="PUJ47" s="12"/>
      <c r="PUK47" s="12"/>
      <c r="PUL47" s="12"/>
      <c r="PUM47" s="12"/>
      <c r="PUN47" s="12"/>
      <c r="PUO47" s="12"/>
      <c r="PUP47" s="12"/>
      <c r="PUQ47" s="12"/>
      <c r="PUR47" s="12"/>
      <c r="PUS47" s="12"/>
      <c r="PUT47" s="12"/>
      <c r="PUU47" s="12"/>
      <c r="PUV47" s="12"/>
      <c r="PUW47" s="12"/>
      <c r="PUX47" s="12"/>
      <c r="PUY47" s="12"/>
      <c r="PUZ47" s="12"/>
      <c r="PVA47" s="12"/>
      <c r="PVB47" s="12"/>
      <c r="PVC47" s="12"/>
      <c r="PVD47" s="12"/>
      <c r="PVE47" s="12"/>
      <c r="PVF47" s="12"/>
      <c r="PVG47" s="12"/>
      <c r="PVH47" s="12"/>
      <c r="PVI47" s="12"/>
      <c r="PVJ47" s="12"/>
      <c r="PVK47" s="12"/>
      <c r="PVL47" s="12"/>
      <c r="PVM47" s="12"/>
      <c r="PVN47" s="12"/>
      <c r="PVO47" s="12"/>
      <c r="PVP47" s="12"/>
      <c r="PVQ47" s="12"/>
      <c r="PVR47" s="12"/>
      <c r="PVS47" s="12"/>
      <c r="PVT47" s="12"/>
      <c r="PVU47" s="12"/>
      <c r="PVV47" s="12"/>
      <c r="PVW47" s="12"/>
      <c r="PVX47" s="12"/>
      <c r="PVY47" s="12"/>
      <c r="PVZ47" s="12"/>
      <c r="PWA47" s="12"/>
      <c r="PWB47" s="12"/>
      <c r="PWC47" s="12"/>
      <c r="PWD47" s="12"/>
      <c r="PWE47" s="12"/>
      <c r="PWF47" s="12"/>
      <c r="PWG47" s="12"/>
      <c r="PWH47" s="12"/>
      <c r="PWI47" s="12"/>
      <c r="PWJ47" s="12"/>
      <c r="PWK47" s="12"/>
      <c r="PWL47" s="12"/>
      <c r="PWM47" s="12"/>
      <c r="PWN47" s="12"/>
      <c r="PWO47" s="12"/>
      <c r="PWP47" s="12"/>
      <c r="PWQ47" s="12"/>
      <c r="PWR47" s="12"/>
      <c r="PWS47" s="12"/>
      <c r="PWT47" s="12"/>
      <c r="PWU47" s="12"/>
      <c r="PWV47" s="12"/>
      <c r="PWW47" s="12"/>
      <c r="PWX47" s="12"/>
      <c r="PWY47" s="12"/>
      <c r="PWZ47" s="12"/>
      <c r="PXA47" s="12"/>
      <c r="PXB47" s="12"/>
      <c r="PXC47" s="12"/>
      <c r="PXD47" s="12"/>
      <c r="PXE47" s="12"/>
      <c r="PXF47" s="12"/>
      <c r="PXG47" s="12"/>
      <c r="PXH47" s="12"/>
      <c r="PXI47" s="12"/>
      <c r="PXJ47" s="12"/>
      <c r="PXK47" s="12"/>
      <c r="PXL47" s="12"/>
      <c r="PXM47" s="12"/>
      <c r="PXN47" s="12"/>
      <c r="PXO47" s="12"/>
      <c r="PXP47" s="12"/>
      <c r="PXQ47" s="12"/>
      <c r="PXR47" s="12"/>
      <c r="PXS47" s="12"/>
      <c r="PXT47" s="12"/>
      <c r="PXU47" s="12"/>
      <c r="PXV47" s="12"/>
      <c r="PXW47" s="12"/>
      <c r="PXX47" s="12"/>
      <c r="PXY47" s="12"/>
      <c r="PXZ47" s="12"/>
      <c r="PYA47" s="12"/>
      <c r="PYB47" s="12"/>
      <c r="PYC47" s="12"/>
      <c r="PYD47" s="12"/>
      <c r="PYE47" s="12"/>
      <c r="PYF47" s="12"/>
      <c r="PYG47" s="12"/>
      <c r="PYH47" s="12"/>
      <c r="PYI47" s="12"/>
      <c r="PYJ47" s="12"/>
      <c r="PYK47" s="12"/>
      <c r="PYL47" s="12"/>
      <c r="PYM47" s="12"/>
      <c r="PYN47" s="12"/>
      <c r="PYO47" s="12"/>
      <c r="PYP47" s="12"/>
      <c r="PYQ47" s="12"/>
      <c r="PYR47" s="12"/>
      <c r="PYS47" s="12"/>
      <c r="PYT47" s="12"/>
      <c r="PYU47" s="12"/>
      <c r="PYV47" s="12"/>
      <c r="PYW47" s="12"/>
      <c r="PYX47" s="12"/>
      <c r="PYY47" s="12"/>
      <c r="PYZ47" s="12"/>
      <c r="PZA47" s="12"/>
      <c r="PZB47" s="12"/>
      <c r="PZC47" s="12"/>
      <c r="PZD47" s="12"/>
      <c r="PZE47" s="12"/>
      <c r="PZF47" s="12"/>
      <c r="PZG47" s="12"/>
      <c r="PZH47" s="12"/>
      <c r="PZI47" s="12"/>
      <c r="PZJ47" s="12"/>
      <c r="PZK47" s="12"/>
      <c r="PZL47" s="12"/>
      <c r="PZM47" s="12"/>
      <c r="PZN47" s="12"/>
      <c r="PZO47" s="12"/>
      <c r="PZP47" s="12"/>
      <c r="PZQ47" s="12"/>
      <c r="PZR47" s="12"/>
      <c r="PZS47" s="12"/>
      <c r="PZT47" s="12"/>
      <c r="PZU47" s="12"/>
      <c r="PZV47" s="12"/>
      <c r="PZW47" s="12"/>
      <c r="PZX47" s="12"/>
      <c r="PZY47" s="12"/>
      <c r="PZZ47" s="12"/>
      <c r="QAA47" s="12"/>
      <c r="QAB47" s="12"/>
      <c r="QAC47" s="12"/>
      <c r="QAD47" s="12"/>
      <c r="QAE47" s="12"/>
      <c r="QAF47" s="12"/>
      <c r="QAG47" s="12"/>
      <c r="QAH47" s="12"/>
      <c r="QAI47" s="12"/>
      <c r="QAJ47" s="12"/>
      <c r="QAK47" s="12"/>
      <c r="QAL47" s="12"/>
      <c r="QAM47" s="12"/>
      <c r="QAN47" s="12"/>
      <c r="QAO47" s="12"/>
      <c r="QAP47" s="12"/>
      <c r="QAQ47" s="12"/>
      <c r="QAR47" s="12"/>
      <c r="QAS47" s="12"/>
      <c r="QAT47" s="12"/>
      <c r="QAU47" s="12"/>
      <c r="QAV47" s="12"/>
      <c r="QAW47" s="12"/>
      <c r="QAX47" s="12"/>
      <c r="QAY47" s="12"/>
      <c r="QAZ47" s="12"/>
      <c r="QBA47" s="12"/>
      <c r="QBB47" s="12"/>
      <c r="QBC47" s="12"/>
      <c r="QBD47" s="12"/>
      <c r="QBE47" s="12"/>
      <c r="QBF47" s="12"/>
      <c r="QBG47" s="12"/>
      <c r="QBH47" s="12"/>
      <c r="QBI47" s="12"/>
      <c r="QBJ47" s="12"/>
      <c r="QBK47" s="12"/>
      <c r="QBL47" s="12"/>
      <c r="QBM47" s="12"/>
      <c r="QBN47" s="12"/>
      <c r="QBO47" s="12"/>
      <c r="QBP47" s="12"/>
      <c r="QBQ47" s="12"/>
      <c r="QBR47" s="12"/>
      <c r="QBS47" s="12"/>
      <c r="QBT47" s="12"/>
      <c r="QBU47" s="12"/>
      <c r="QBV47" s="12"/>
      <c r="QBW47" s="12"/>
      <c r="QBX47" s="12"/>
      <c r="QBY47" s="12"/>
      <c r="QBZ47" s="12"/>
      <c r="QCA47" s="12"/>
      <c r="QCB47" s="12"/>
      <c r="QCC47" s="12"/>
      <c r="QCD47" s="12"/>
      <c r="QCE47" s="12"/>
      <c r="QCF47" s="12"/>
      <c r="QCG47" s="12"/>
      <c r="QCH47" s="12"/>
      <c r="QCI47" s="12"/>
      <c r="QCJ47" s="12"/>
      <c r="QCK47" s="12"/>
      <c r="QCL47" s="12"/>
      <c r="QCM47" s="12"/>
      <c r="QCN47" s="12"/>
      <c r="QCO47" s="12"/>
      <c r="QCP47" s="12"/>
      <c r="QCQ47" s="12"/>
      <c r="QCR47" s="12"/>
      <c r="QCS47" s="12"/>
      <c r="QCT47" s="12"/>
      <c r="QCU47" s="12"/>
      <c r="QCV47" s="12"/>
      <c r="QCW47" s="12"/>
      <c r="QCX47" s="12"/>
      <c r="QCY47" s="12"/>
      <c r="QCZ47" s="12"/>
      <c r="QDA47" s="12"/>
      <c r="QDB47" s="12"/>
      <c r="QDC47" s="12"/>
      <c r="QDD47" s="12"/>
      <c r="QDE47" s="12"/>
      <c r="QDF47" s="12"/>
      <c r="QDG47" s="12"/>
      <c r="QDH47" s="12"/>
      <c r="QDI47" s="12"/>
      <c r="QDJ47" s="12"/>
      <c r="QDK47" s="12"/>
      <c r="QDL47" s="12"/>
      <c r="QDM47" s="12"/>
      <c r="QDN47" s="12"/>
      <c r="QDO47" s="12"/>
      <c r="QDP47" s="12"/>
      <c r="QDQ47" s="12"/>
      <c r="QDR47" s="12"/>
      <c r="QDS47" s="12"/>
      <c r="QDT47" s="12"/>
      <c r="QDU47" s="12"/>
      <c r="QDV47" s="12"/>
      <c r="QDW47" s="12"/>
      <c r="QDX47" s="12"/>
      <c r="QDY47" s="12"/>
      <c r="QDZ47" s="12"/>
      <c r="QEA47" s="12"/>
      <c r="QEB47" s="12"/>
      <c r="QEC47" s="12"/>
      <c r="QED47" s="12"/>
      <c r="QEE47" s="12"/>
      <c r="QEF47" s="12"/>
      <c r="QEG47" s="12"/>
      <c r="QEH47" s="12"/>
      <c r="QEI47" s="12"/>
      <c r="QEJ47" s="12"/>
      <c r="QEK47" s="12"/>
      <c r="QEL47" s="12"/>
      <c r="QEM47" s="12"/>
      <c r="QEN47" s="12"/>
      <c r="QEO47" s="12"/>
      <c r="QEP47" s="12"/>
      <c r="QEQ47" s="12"/>
      <c r="QER47" s="12"/>
      <c r="QES47" s="12"/>
      <c r="QET47" s="12"/>
      <c r="QEU47" s="12"/>
      <c r="QEV47" s="12"/>
      <c r="QEW47" s="12"/>
      <c r="QEX47" s="12"/>
      <c r="QEY47" s="12"/>
      <c r="QEZ47" s="12"/>
      <c r="QFA47" s="12"/>
      <c r="QFB47" s="12"/>
      <c r="QFC47" s="12"/>
      <c r="QFD47" s="12"/>
      <c r="QFE47" s="12"/>
      <c r="QFF47" s="12"/>
      <c r="QFG47" s="12"/>
      <c r="QFH47" s="12"/>
      <c r="QFI47" s="12"/>
      <c r="QFJ47" s="12"/>
      <c r="QFK47" s="12"/>
      <c r="QFL47" s="12"/>
      <c r="QFM47" s="12"/>
      <c r="QFN47" s="12"/>
      <c r="QFO47" s="12"/>
      <c r="QFP47" s="12"/>
      <c r="QFQ47" s="12"/>
      <c r="QFR47" s="12"/>
      <c r="QFS47" s="12"/>
      <c r="QFT47" s="12"/>
      <c r="QFU47" s="12"/>
      <c r="QFV47" s="12"/>
      <c r="QFW47" s="12"/>
      <c r="QFX47" s="12"/>
      <c r="QFY47" s="12"/>
      <c r="QFZ47" s="12"/>
      <c r="QGA47" s="12"/>
      <c r="QGB47" s="12"/>
      <c r="QGC47" s="12"/>
      <c r="QGD47" s="12"/>
      <c r="QGE47" s="12"/>
      <c r="QGF47" s="12"/>
      <c r="QGG47" s="12"/>
      <c r="QGH47" s="12"/>
      <c r="QGI47" s="12"/>
      <c r="QGJ47" s="12"/>
      <c r="QGK47" s="12"/>
      <c r="QGL47" s="12"/>
      <c r="QGM47" s="12"/>
      <c r="QGN47" s="12"/>
      <c r="QGO47" s="12"/>
      <c r="QGP47" s="12"/>
      <c r="QGQ47" s="12"/>
      <c r="QGR47" s="12"/>
      <c r="QGS47" s="12"/>
      <c r="QGT47" s="12"/>
      <c r="QGU47" s="12"/>
      <c r="QGV47" s="12"/>
      <c r="QGW47" s="12"/>
      <c r="QGX47" s="12"/>
      <c r="QGY47" s="12"/>
      <c r="QGZ47" s="12"/>
      <c r="QHA47" s="12"/>
      <c r="QHB47" s="12"/>
      <c r="QHC47" s="12"/>
      <c r="QHD47" s="12"/>
      <c r="QHE47" s="12"/>
      <c r="QHF47" s="12"/>
      <c r="QHG47" s="12"/>
      <c r="QHH47" s="12"/>
      <c r="QHI47" s="12"/>
      <c r="QHJ47" s="12"/>
      <c r="QHK47" s="12"/>
      <c r="QHL47" s="12"/>
      <c r="QHM47" s="12"/>
      <c r="QHN47" s="12"/>
      <c r="QHO47" s="12"/>
      <c r="QHP47" s="12"/>
      <c r="QHQ47" s="12"/>
      <c r="QHR47" s="12"/>
      <c r="QHS47" s="12"/>
      <c r="QHT47" s="12"/>
      <c r="QHU47" s="12"/>
      <c r="QHV47" s="12"/>
      <c r="QHW47" s="12"/>
      <c r="QHX47" s="12"/>
      <c r="QHY47" s="12"/>
      <c r="QHZ47" s="12"/>
      <c r="QIA47" s="12"/>
      <c r="QIB47" s="12"/>
      <c r="QIC47" s="12"/>
      <c r="QID47" s="12"/>
      <c r="QIE47" s="12"/>
      <c r="QIF47" s="12"/>
      <c r="QIG47" s="12"/>
      <c r="QIH47" s="12"/>
      <c r="QII47" s="12"/>
      <c r="QIJ47" s="12"/>
      <c r="QIK47" s="12"/>
      <c r="QIL47" s="12"/>
      <c r="QIM47" s="12"/>
      <c r="QIN47" s="12"/>
      <c r="QIO47" s="12"/>
      <c r="QIP47" s="12"/>
      <c r="QIQ47" s="12"/>
      <c r="QIR47" s="12"/>
      <c r="QIS47" s="12"/>
      <c r="QIT47" s="12"/>
      <c r="QIU47" s="12"/>
      <c r="QIV47" s="12"/>
      <c r="QIW47" s="12"/>
      <c r="QIX47" s="12"/>
      <c r="QIY47" s="12"/>
      <c r="QIZ47" s="12"/>
      <c r="QJA47" s="12"/>
      <c r="QJB47" s="12"/>
      <c r="QJC47" s="12"/>
      <c r="QJD47" s="12"/>
      <c r="QJE47" s="12"/>
      <c r="QJF47" s="12"/>
      <c r="QJG47" s="12"/>
      <c r="QJH47" s="12"/>
      <c r="QJI47" s="12"/>
      <c r="QJJ47" s="12"/>
      <c r="QJK47" s="12"/>
      <c r="QJL47" s="12"/>
      <c r="QJM47" s="12"/>
      <c r="QJN47" s="12"/>
      <c r="QJO47" s="12"/>
      <c r="QJP47" s="12"/>
      <c r="QJQ47" s="12"/>
      <c r="QJR47" s="12"/>
      <c r="QJS47" s="12"/>
      <c r="QJT47" s="12"/>
      <c r="QJU47" s="12"/>
      <c r="QJV47" s="12"/>
      <c r="QJW47" s="12"/>
      <c r="QJX47" s="12"/>
      <c r="QJY47" s="12"/>
      <c r="QJZ47" s="12"/>
      <c r="QKA47" s="12"/>
      <c r="QKB47" s="12"/>
      <c r="QKC47" s="12"/>
      <c r="QKD47" s="12"/>
      <c r="QKE47" s="12"/>
      <c r="QKF47" s="12"/>
      <c r="QKG47" s="12"/>
      <c r="QKH47" s="12"/>
      <c r="QKI47" s="12"/>
      <c r="QKJ47" s="12"/>
      <c r="QKK47" s="12"/>
      <c r="QKL47" s="12"/>
      <c r="QKM47" s="12"/>
      <c r="QKN47" s="12"/>
      <c r="QKO47" s="12"/>
      <c r="QKP47" s="12"/>
      <c r="QKQ47" s="12"/>
      <c r="QKR47" s="12"/>
      <c r="QKS47" s="12"/>
      <c r="QKT47" s="12"/>
      <c r="QKU47" s="12"/>
      <c r="QKV47" s="12"/>
      <c r="QKW47" s="12"/>
      <c r="QKX47" s="12"/>
      <c r="QKY47" s="12"/>
      <c r="QKZ47" s="12"/>
      <c r="QLA47" s="12"/>
      <c r="QLB47" s="12"/>
      <c r="QLC47" s="12"/>
      <c r="QLD47" s="12"/>
      <c r="QLE47" s="12"/>
      <c r="QLF47" s="12"/>
      <c r="QLG47" s="12"/>
      <c r="QLH47" s="12"/>
      <c r="QLI47" s="12"/>
      <c r="QLJ47" s="12"/>
      <c r="QLK47" s="12"/>
      <c r="QLL47" s="12"/>
      <c r="QLM47" s="12"/>
      <c r="QLN47" s="12"/>
      <c r="QLO47" s="12"/>
      <c r="QLP47" s="12"/>
      <c r="QLQ47" s="12"/>
      <c r="QLR47" s="12"/>
      <c r="QLS47" s="12"/>
      <c r="QLT47" s="12"/>
      <c r="QLU47" s="12"/>
      <c r="QLV47" s="12"/>
      <c r="QLW47" s="12"/>
      <c r="QLX47" s="12"/>
      <c r="QLY47" s="12"/>
      <c r="QLZ47" s="12"/>
      <c r="QMA47" s="12"/>
      <c r="QMB47" s="12"/>
      <c r="QMC47" s="12"/>
      <c r="QMD47" s="12"/>
      <c r="QME47" s="12"/>
      <c r="QMF47" s="12"/>
      <c r="QMG47" s="12"/>
      <c r="QMH47" s="12"/>
      <c r="QMI47" s="12"/>
      <c r="QMJ47" s="12"/>
      <c r="QMK47" s="12"/>
      <c r="QML47" s="12"/>
      <c r="QMM47" s="12"/>
      <c r="QMN47" s="12"/>
      <c r="QMO47" s="12"/>
      <c r="QMP47" s="12"/>
      <c r="QMQ47" s="12"/>
      <c r="QMR47" s="12"/>
      <c r="QMS47" s="12"/>
      <c r="QMT47" s="12"/>
      <c r="QMU47" s="12"/>
      <c r="QMV47" s="12"/>
      <c r="QMW47" s="12"/>
      <c r="QMX47" s="12"/>
      <c r="QMY47" s="12"/>
      <c r="QMZ47" s="12"/>
      <c r="QNA47" s="12"/>
      <c r="QNB47" s="12"/>
      <c r="QNC47" s="12"/>
      <c r="QND47" s="12"/>
      <c r="QNE47" s="12"/>
      <c r="QNF47" s="12"/>
      <c r="QNG47" s="12"/>
      <c r="QNH47" s="12"/>
      <c r="QNI47" s="12"/>
      <c r="QNJ47" s="12"/>
      <c r="QNK47" s="12"/>
      <c r="QNL47" s="12"/>
      <c r="QNM47" s="12"/>
      <c r="QNN47" s="12"/>
      <c r="QNO47" s="12"/>
      <c r="QNP47" s="12"/>
      <c r="QNQ47" s="12"/>
      <c r="QNR47" s="12"/>
      <c r="QNS47" s="12"/>
      <c r="QNT47" s="12"/>
      <c r="QNU47" s="12"/>
      <c r="QNV47" s="12"/>
      <c r="QNW47" s="12"/>
      <c r="QNX47" s="12"/>
      <c r="QNY47" s="12"/>
      <c r="QNZ47" s="12"/>
      <c r="QOA47" s="12"/>
      <c r="QOB47" s="12"/>
      <c r="QOC47" s="12"/>
      <c r="QOD47" s="12"/>
      <c r="QOE47" s="12"/>
      <c r="QOF47" s="12"/>
      <c r="QOG47" s="12"/>
      <c r="QOH47" s="12"/>
      <c r="QOI47" s="12"/>
      <c r="QOJ47" s="12"/>
      <c r="QOK47" s="12"/>
      <c r="QOL47" s="12"/>
      <c r="QOM47" s="12"/>
      <c r="QON47" s="12"/>
      <c r="QOO47" s="12"/>
      <c r="QOP47" s="12"/>
      <c r="QOQ47" s="12"/>
      <c r="QOR47" s="12"/>
      <c r="QOS47" s="12"/>
      <c r="QOT47" s="12"/>
      <c r="QOU47" s="12"/>
      <c r="QOV47" s="12"/>
      <c r="QOW47" s="12"/>
      <c r="QOX47" s="12"/>
      <c r="QOY47" s="12"/>
      <c r="QOZ47" s="12"/>
      <c r="QPA47" s="12"/>
      <c r="QPB47" s="12"/>
      <c r="QPC47" s="12"/>
      <c r="QPD47" s="12"/>
      <c r="QPE47" s="12"/>
      <c r="QPF47" s="12"/>
      <c r="QPG47" s="12"/>
      <c r="QPH47" s="12"/>
      <c r="QPI47" s="12"/>
      <c r="QPJ47" s="12"/>
      <c r="QPK47" s="12"/>
      <c r="QPL47" s="12"/>
      <c r="QPM47" s="12"/>
      <c r="QPN47" s="12"/>
      <c r="QPO47" s="12"/>
      <c r="QPP47" s="12"/>
      <c r="QPQ47" s="12"/>
      <c r="QPR47" s="12"/>
      <c r="QPS47" s="12"/>
      <c r="QPT47" s="12"/>
      <c r="QPU47" s="12"/>
      <c r="QPV47" s="12"/>
      <c r="QPW47" s="12"/>
      <c r="QPX47" s="12"/>
      <c r="QPY47" s="12"/>
      <c r="QPZ47" s="12"/>
      <c r="QQA47" s="12"/>
      <c r="QQB47" s="12"/>
      <c r="QQC47" s="12"/>
      <c r="QQD47" s="12"/>
      <c r="QQE47" s="12"/>
      <c r="QQF47" s="12"/>
      <c r="QQG47" s="12"/>
      <c r="QQH47" s="12"/>
      <c r="QQI47" s="12"/>
      <c r="QQJ47" s="12"/>
      <c r="QQK47" s="12"/>
      <c r="QQL47" s="12"/>
      <c r="QQM47" s="12"/>
      <c r="QQN47" s="12"/>
      <c r="QQO47" s="12"/>
      <c r="QQP47" s="12"/>
      <c r="QQQ47" s="12"/>
      <c r="QQR47" s="12"/>
      <c r="QQS47" s="12"/>
      <c r="QQT47" s="12"/>
      <c r="QQU47" s="12"/>
      <c r="QQV47" s="12"/>
      <c r="QQW47" s="12"/>
      <c r="QQX47" s="12"/>
      <c r="QQY47" s="12"/>
      <c r="QQZ47" s="12"/>
      <c r="QRA47" s="12"/>
      <c r="QRB47" s="12"/>
      <c r="QRC47" s="12"/>
      <c r="QRD47" s="12"/>
      <c r="QRE47" s="12"/>
      <c r="QRF47" s="12"/>
      <c r="QRG47" s="12"/>
      <c r="QRH47" s="12"/>
      <c r="QRI47" s="12"/>
      <c r="QRJ47" s="12"/>
      <c r="QRK47" s="12"/>
      <c r="QRL47" s="12"/>
      <c r="QRM47" s="12"/>
      <c r="QRN47" s="12"/>
      <c r="QRO47" s="12"/>
      <c r="QRP47" s="12"/>
      <c r="QRQ47" s="12"/>
      <c r="QRR47" s="12"/>
      <c r="QRS47" s="12"/>
      <c r="QRT47" s="12"/>
      <c r="QRU47" s="12"/>
      <c r="QRV47" s="12"/>
      <c r="QRW47" s="12"/>
      <c r="QRX47" s="12"/>
      <c r="QRY47" s="12"/>
      <c r="QRZ47" s="12"/>
      <c r="QSA47" s="12"/>
      <c r="QSB47" s="12"/>
      <c r="QSC47" s="12"/>
      <c r="QSD47" s="12"/>
      <c r="QSE47" s="12"/>
      <c r="QSF47" s="12"/>
      <c r="QSG47" s="12"/>
      <c r="QSH47" s="12"/>
      <c r="QSI47" s="12"/>
      <c r="QSJ47" s="12"/>
      <c r="QSK47" s="12"/>
      <c r="QSL47" s="12"/>
      <c r="QSM47" s="12"/>
      <c r="QSN47" s="12"/>
      <c r="QSO47" s="12"/>
      <c r="QSP47" s="12"/>
      <c r="QSQ47" s="12"/>
      <c r="QSR47" s="12"/>
      <c r="QSS47" s="12"/>
      <c r="QST47" s="12"/>
      <c r="QSU47" s="12"/>
      <c r="QSV47" s="12"/>
      <c r="QSW47" s="12"/>
      <c r="QSX47" s="12"/>
      <c r="QSY47" s="12"/>
      <c r="QSZ47" s="12"/>
      <c r="QTA47" s="12"/>
      <c r="QTB47" s="12"/>
      <c r="QTC47" s="12"/>
      <c r="QTD47" s="12"/>
      <c r="QTE47" s="12"/>
      <c r="QTF47" s="12"/>
      <c r="QTG47" s="12"/>
      <c r="QTH47" s="12"/>
      <c r="QTI47" s="12"/>
      <c r="QTJ47" s="12"/>
      <c r="QTK47" s="12"/>
      <c r="QTL47" s="12"/>
      <c r="QTM47" s="12"/>
      <c r="QTN47" s="12"/>
      <c r="QTO47" s="12"/>
      <c r="QTP47" s="12"/>
      <c r="QTQ47" s="12"/>
      <c r="QTR47" s="12"/>
      <c r="QTS47" s="12"/>
      <c r="QTT47" s="12"/>
      <c r="QTU47" s="12"/>
      <c r="QTV47" s="12"/>
      <c r="QTW47" s="12"/>
      <c r="QTX47" s="12"/>
      <c r="QTY47" s="12"/>
      <c r="QTZ47" s="12"/>
      <c r="QUA47" s="12"/>
      <c r="QUB47" s="12"/>
      <c r="QUC47" s="12"/>
      <c r="QUD47" s="12"/>
      <c r="QUE47" s="12"/>
      <c r="QUF47" s="12"/>
      <c r="QUG47" s="12"/>
      <c r="QUH47" s="12"/>
      <c r="QUI47" s="12"/>
      <c r="QUJ47" s="12"/>
      <c r="QUK47" s="12"/>
      <c r="QUL47" s="12"/>
      <c r="QUM47" s="12"/>
      <c r="QUN47" s="12"/>
      <c r="QUO47" s="12"/>
      <c r="QUP47" s="12"/>
      <c r="QUQ47" s="12"/>
      <c r="QUR47" s="12"/>
      <c r="QUS47" s="12"/>
      <c r="QUT47" s="12"/>
      <c r="QUU47" s="12"/>
      <c r="QUV47" s="12"/>
      <c r="QUW47" s="12"/>
      <c r="QUX47" s="12"/>
      <c r="QUY47" s="12"/>
      <c r="QUZ47" s="12"/>
      <c r="QVA47" s="12"/>
      <c r="QVB47" s="12"/>
      <c r="QVC47" s="12"/>
      <c r="QVD47" s="12"/>
      <c r="QVE47" s="12"/>
      <c r="QVF47" s="12"/>
      <c r="QVG47" s="12"/>
      <c r="QVH47" s="12"/>
      <c r="QVI47" s="12"/>
      <c r="QVJ47" s="12"/>
      <c r="QVK47" s="12"/>
      <c r="QVL47" s="12"/>
      <c r="QVM47" s="12"/>
      <c r="QVN47" s="12"/>
      <c r="QVO47" s="12"/>
      <c r="QVP47" s="12"/>
      <c r="QVQ47" s="12"/>
      <c r="QVR47" s="12"/>
      <c r="QVS47" s="12"/>
      <c r="QVT47" s="12"/>
      <c r="QVU47" s="12"/>
      <c r="QVV47" s="12"/>
      <c r="QVW47" s="12"/>
      <c r="QVX47" s="12"/>
      <c r="QVY47" s="12"/>
      <c r="QVZ47" s="12"/>
      <c r="QWA47" s="12"/>
      <c r="QWB47" s="12"/>
      <c r="QWC47" s="12"/>
      <c r="QWD47" s="12"/>
      <c r="QWE47" s="12"/>
      <c r="QWF47" s="12"/>
      <c r="QWG47" s="12"/>
      <c r="QWH47" s="12"/>
      <c r="QWI47" s="12"/>
      <c r="QWJ47" s="12"/>
      <c r="QWK47" s="12"/>
      <c r="QWL47" s="12"/>
      <c r="QWM47" s="12"/>
      <c r="QWN47" s="12"/>
      <c r="QWO47" s="12"/>
      <c r="QWP47" s="12"/>
      <c r="QWQ47" s="12"/>
      <c r="QWR47" s="12"/>
      <c r="QWS47" s="12"/>
      <c r="QWT47" s="12"/>
      <c r="QWU47" s="12"/>
      <c r="QWV47" s="12"/>
      <c r="QWW47" s="12"/>
      <c r="QWX47" s="12"/>
      <c r="QWY47" s="12"/>
      <c r="QWZ47" s="12"/>
      <c r="QXA47" s="12"/>
      <c r="QXB47" s="12"/>
      <c r="QXC47" s="12"/>
      <c r="QXD47" s="12"/>
      <c r="QXE47" s="12"/>
      <c r="QXF47" s="12"/>
      <c r="QXG47" s="12"/>
      <c r="QXH47" s="12"/>
      <c r="QXI47" s="12"/>
      <c r="QXJ47" s="12"/>
      <c r="QXK47" s="12"/>
      <c r="QXL47" s="12"/>
      <c r="QXM47" s="12"/>
      <c r="QXN47" s="12"/>
      <c r="QXO47" s="12"/>
      <c r="QXP47" s="12"/>
      <c r="QXQ47" s="12"/>
      <c r="QXR47" s="12"/>
      <c r="QXS47" s="12"/>
      <c r="QXT47" s="12"/>
      <c r="QXU47" s="12"/>
      <c r="QXV47" s="12"/>
      <c r="QXW47" s="12"/>
      <c r="QXX47" s="12"/>
      <c r="QXY47" s="12"/>
      <c r="QXZ47" s="12"/>
      <c r="QYA47" s="12"/>
      <c r="QYB47" s="12"/>
      <c r="QYC47" s="12"/>
      <c r="QYD47" s="12"/>
      <c r="QYE47" s="12"/>
      <c r="QYF47" s="12"/>
      <c r="QYG47" s="12"/>
      <c r="QYH47" s="12"/>
      <c r="QYI47" s="12"/>
      <c r="QYJ47" s="12"/>
      <c r="QYK47" s="12"/>
      <c r="QYL47" s="12"/>
      <c r="QYM47" s="12"/>
      <c r="QYN47" s="12"/>
      <c r="QYO47" s="12"/>
      <c r="QYP47" s="12"/>
      <c r="QYQ47" s="12"/>
      <c r="QYR47" s="12"/>
      <c r="QYS47" s="12"/>
      <c r="QYT47" s="12"/>
      <c r="QYU47" s="12"/>
      <c r="QYV47" s="12"/>
      <c r="QYW47" s="12"/>
      <c r="QYX47" s="12"/>
      <c r="QYY47" s="12"/>
      <c r="QYZ47" s="12"/>
      <c r="QZA47" s="12"/>
      <c r="QZB47" s="12"/>
      <c r="QZC47" s="12"/>
      <c r="QZD47" s="12"/>
      <c r="QZE47" s="12"/>
      <c r="QZF47" s="12"/>
      <c r="QZG47" s="12"/>
      <c r="QZH47" s="12"/>
      <c r="QZI47" s="12"/>
      <c r="QZJ47" s="12"/>
      <c r="QZK47" s="12"/>
      <c r="QZL47" s="12"/>
      <c r="QZM47" s="12"/>
      <c r="QZN47" s="12"/>
      <c r="QZO47" s="12"/>
      <c r="QZP47" s="12"/>
      <c r="QZQ47" s="12"/>
      <c r="QZR47" s="12"/>
      <c r="QZS47" s="12"/>
      <c r="QZT47" s="12"/>
      <c r="QZU47" s="12"/>
      <c r="QZV47" s="12"/>
      <c r="QZW47" s="12"/>
      <c r="QZX47" s="12"/>
      <c r="QZY47" s="12"/>
      <c r="QZZ47" s="12"/>
      <c r="RAA47" s="12"/>
      <c r="RAB47" s="12"/>
      <c r="RAC47" s="12"/>
      <c r="RAD47" s="12"/>
      <c r="RAE47" s="12"/>
      <c r="RAF47" s="12"/>
      <c r="RAG47" s="12"/>
      <c r="RAH47" s="12"/>
      <c r="RAI47" s="12"/>
      <c r="RAJ47" s="12"/>
      <c r="RAK47" s="12"/>
      <c r="RAL47" s="12"/>
      <c r="RAM47" s="12"/>
      <c r="RAN47" s="12"/>
      <c r="RAO47" s="12"/>
      <c r="RAP47" s="12"/>
      <c r="RAQ47" s="12"/>
      <c r="RAR47" s="12"/>
      <c r="RAS47" s="12"/>
      <c r="RAT47" s="12"/>
      <c r="RAU47" s="12"/>
      <c r="RAV47" s="12"/>
      <c r="RAW47" s="12"/>
      <c r="RAX47" s="12"/>
      <c r="RAY47" s="12"/>
      <c r="RAZ47" s="12"/>
      <c r="RBA47" s="12"/>
      <c r="RBB47" s="12"/>
      <c r="RBC47" s="12"/>
      <c r="RBD47" s="12"/>
      <c r="RBE47" s="12"/>
      <c r="RBF47" s="12"/>
      <c r="RBG47" s="12"/>
      <c r="RBH47" s="12"/>
      <c r="RBI47" s="12"/>
      <c r="RBJ47" s="12"/>
      <c r="RBK47" s="12"/>
      <c r="RBL47" s="12"/>
      <c r="RBM47" s="12"/>
      <c r="RBN47" s="12"/>
      <c r="RBO47" s="12"/>
      <c r="RBP47" s="12"/>
      <c r="RBQ47" s="12"/>
      <c r="RBR47" s="12"/>
      <c r="RBS47" s="12"/>
      <c r="RBT47" s="12"/>
      <c r="RBU47" s="12"/>
      <c r="RBV47" s="12"/>
      <c r="RBW47" s="12"/>
      <c r="RBX47" s="12"/>
      <c r="RBY47" s="12"/>
      <c r="RBZ47" s="12"/>
      <c r="RCA47" s="12"/>
      <c r="RCB47" s="12"/>
      <c r="RCC47" s="12"/>
      <c r="RCD47" s="12"/>
      <c r="RCE47" s="12"/>
      <c r="RCF47" s="12"/>
      <c r="RCG47" s="12"/>
      <c r="RCH47" s="12"/>
      <c r="RCI47" s="12"/>
      <c r="RCJ47" s="12"/>
      <c r="RCK47" s="12"/>
      <c r="RCL47" s="12"/>
      <c r="RCM47" s="12"/>
      <c r="RCN47" s="12"/>
      <c r="RCO47" s="12"/>
      <c r="RCP47" s="12"/>
      <c r="RCQ47" s="12"/>
      <c r="RCR47" s="12"/>
      <c r="RCS47" s="12"/>
      <c r="RCT47" s="12"/>
      <c r="RCU47" s="12"/>
      <c r="RCV47" s="12"/>
      <c r="RCW47" s="12"/>
      <c r="RCX47" s="12"/>
      <c r="RCY47" s="12"/>
      <c r="RCZ47" s="12"/>
      <c r="RDA47" s="12"/>
      <c r="RDB47" s="12"/>
      <c r="RDC47" s="12"/>
      <c r="RDD47" s="12"/>
      <c r="RDE47" s="12"/>
      <c r="RDF47" s="12"/>
      <c r="RDG47" s="12"/>
      <c r="RDH47" s="12"/>
      <c r="RDI47" s="12"/>
      <c r="RDJ47" s="12"/>
      <c r="RDK47" s="12"/>
      <c r="RDL47" s="12"/>
      <c r="RDM47" s="12"/>
      <c r="RDN47" s="12"/>
      <c r="RDO47" s="12"/>
      <c r="RDP47" s="12"/>
      <c r="RDQ47" s="12"/>
      <c r="RDR47" s="12"/>
      <c r="RDS47" s="12"/>
      <c r="RDT47" s="12"/>
      <c r="RDU47" s="12"/>
      <c r="RDV47" s="12"/>
      <c r="RDW47" s="12"/>
      <c r="RDX47" s="12"/>
      <c r="RDY47" s="12"/>
      <c r="RDZ47" s="12"/>
      <c r="REA47" s="12"/>
      <c r="REB47" s="12"/>
      <c r="REC47" s="12"/>
      <c r="RED47" s="12"/>
      <c r="REE47" s="12"/>
      <c r="REF47" s="12"/>
      <c r="REG47" s="12"/>
      <c r="REH47" s="12"/>
      <c r="REI47" s="12"/>
      <c r="REJ47" s="12"/>
      <c r="REK47" s="12"/>
      <c r="REL47" s="12"/>
      <c r="REM47" s="12"/>
      <c r="REN47" s="12"/>
      <c r="REO47" s="12"/>
      <c r="REP47" s="12"/>
      <c r="REQ47" s="12"/>
      <c r="RER47" s="12"/>
      <c r="RES47" s="12"/>
      <c r="RET47" s="12"/>
      <c r="REU47" s="12"/>
      <c r="REV47" s="12"/>
      <c r="REW47" s="12"/>
      <c r="REX47" s="12"/>
      <c r="REY47" s="12"/>
      <c r="REZ47" s="12"/>
      <c r="RFA47" s="12"/>
      <c r="RFB47" s="12"/>
      <c r="RFC47" s="12"/>
      <c r="RFD47" s="12"/>
      <c r="RFE47" s="12"/>
      <c r="RFF47" s="12"/>
      <c r="RFG47" s="12"/>
      <c r="RFH47" s="12"/>
      <c r="RFI47" s="12"/>
      <c r="RFJ47" s="12"/>
      <c r="RFK47" s="12"/>
      <c r="RFL47" s="12"/>
      <c r="RFM47" s="12"/>
      <c r="RFN47" s="12"/>
      <c r="RFO47" s="12"/>
      <c r="RFP47" s="12"/>
      <c r="RFQ47" s="12"/>
      <c r="RFR47" s="12"/>
      <c r="RFS47" s="12"/>
      <c r="RFT47" s="12"/>
      <c r="RFU47" s="12"/>
      <c r="RFV47" s="12"/>
      <c r="RFW47" s="12"/>
      <c r="RFX47" s="12"/>
      <c r="RFY47" s="12"/>
      <c r="RFZ47" s="12"/>
      <c r="RGA47" s="12"/>
      <c r="RGB47" s="12"/>
      <c r="RGC47" s="12"/>
      <c r="RGD47" s="12"/>
      <c r="RGE47" s="12"/>
      <c r="RGF47" s="12"/>
      <c r="RGG47" s="12"/>
      <c r="RGH47" s="12"/>
      <c r="RGI47" s="12"/>
      <c r="RGJ47" s="12"/>
      <c r="RGK47" s="12"/>
      <c r="RGL47" s="12"/>
      <c r="RGM47" s="12"/>
      <c r="RGN47" s="12"/>
      <c r="RGO47" s="12"/>
      <c r="RGP47" s="12"/>
      <c r="RGQ47" s="12"/>
      <c r="RGR47" s="12"/>
      <c r="RGS47" s="12"/>
      <c r="RGT47" s="12"/>
      <c r="RGU47" s="12"/>
      <c r="RGV47" s="12"/>
      <c r="RGW47" s="12"/>
      <c r="RGX47" s="12"/>
      <c r="RGY47" s="12"/>
      <c r="RGZ47" s="12"/>
      <c r="RHA47" s="12"/>
      <c r="RHB47" s="12"/>
      <c r="RHC47" s="12"/>
      <c r="RHD47" s="12"/>
      <c r="RHE47" s="12"/>
      <c r="RHF47" s="12"/>
      <c r="RHG47" s="12"/>
      <c r="RHH47" s="12"/>
      <c r="RHI47" s="12"/>
      <c r="RHJ47" s="12"/>
      <c r="RHK47" s="12"/>
      <c r="RHL47" s="12"/>
      <c r="RHM47" s="12"/>
      <c r="RHN47" s="12"/>
      <c r="RHO47" s="12"/>
      <c r="RHP47" s="12"/>
      <c r="RHQ47" s="12"/>
      <c r="RHR47" s="12"/>
      <c r="RHS47" s="12"/>
      <c r="RHT47" s="12"/>
      <c r="RHU47" s="12"/>
      <c r="RHV47" s="12"/>
      <c r="RHW47" s="12"/>
      <c r="RHX47" s="12"/>
      <c r="RHY47" s="12"/>
      <c r="RHZ47" s="12"/>
      <c r="RIA47" s="12"/>
      <c r="RIB47" s="12"/>
      <c r="RIC47" s="12"/>
      <c r="RID47" s="12"/>
      <c r="RIE47" s="12"/>
      <c r="RIF47" s="12"/>
      <c r="RIG47" s="12"/>
      <c r="RIH47" s="12"/>
      <c r="RII47" s="12"/>
      <c r="RIJ47" s="12"/>
      <c r="RIK47" s="12"/>
      <c r="RIL47" s="12"/>
      <c r="RIM47" s="12"/>
      <c r="RIN47" s="12"/>
      <c r="RIO47" s="12"/>
      <c r="RIP47" s="12"/>
      <c r="RIQ47" s="12"/>
      <c r="RIR47" s="12"/>
      <c r="RIS47" s="12"/>
      <c r="RIT47" s="12"/>
      <c r="RIU47" s="12"/>
      <c r="RIV47" s="12"/>
      <c r="RIW47" s="12"/>
      <c r="RIX47" s="12"/>
      <c r="RIY47" s="12"/>
      <c r="RIZ47" s="12"/>
      <c r="RJA47" s="12"/>
      <c r="RJB47" s="12"/>
      <c r="RJC47" s="12"/>
      <c r="RJD47" s="12"/>
      <c r="RJE47" s="12"/>
      <c r="RJF47" s="12"/>
      <c r="RJG47" s="12"/>
      <c r="RJH47" s="12"/>
      <c r="RJI47" s="12"/>
      <c r="RJJ47" s="12"/>
      <c r="RJK47" s="12"/>
      <c r="RJL47" s="12"/>
      <c r="RJM47" s="12"/>
      <c r="RJN47" s="12"/>
      <c r="RJO47" s="12"/>
      <c r="RJP47" s="12"/>
      <c r="RJQ47" s="12"/>
      <c r="RJR47" s="12"/>
      <c r="RJS47" s="12"/>
      <c r="RJT47" s="12"/>
      <c r="RJU47" s="12"/>
      <c r="RJV47" s="12"/>
      <c r="RJW47" s="12"/>
      <c r="RJX47" s="12"/>
      <c r="RJY47" s="12"/>
      <c r="RJZ47" s="12"/>
      <c r="RKA47" s="12"/>
      <c r="RKB47" s="12"/>
      <c r="RKC47" s="12"/>
      <c r="RKD47" s="12"/>
      <c r="RKE47" s="12"/>
      <c r="RKF47" s="12"/>
      <c r="RKG47" s="12"/>
      <c r="RKH47" s="12"/>
      <c r="RKI47" s="12"/>
      <c r="RKJ47" s="12"/>
      <c r="RKK47" s="12"/>
      <c r="RKL47" s="12"/>
      <c r="RKM47" s="12"/>
      <c r="RKN47" s="12"/>
      <c r="RKO47" s="12"/>
      <c r="RKP47" s="12"/>
      <c r="RKQ47" s="12"/>
      <c r="RKR47" s="12"/>
      <c r="RKS47" s="12"/>
      <c r="RKT47" s="12"/>
      <c r="RKU47" s="12"/>
      <c r="RKV47" s="12"/>
      <c r="RKW47" s="12"/>
      <c r="RKX47" s="12"/>
      <c r="RKY47" s="12"/>
      <c r="RKZ47" s="12"/>
      <c r="RLA47" s="12"/>
      <c r="RLB47" s="12"/>
      <c r="RLC47" s="12"/>
      <c r="RLD47" s="12"/>
      <c r="RLE47" s="12"/>
      <c r="RLF47" s="12"/>
      <c r="RLG47" s="12"/>
      <c r="RLH47" s="12"/>
      <c r="RLI47" s="12"/>
      <c r="RLJ47" s="12"/>
      <c r="RLK47" s="12"/>
      <c r="RLL47" s="12"/>
      <c r="RLM47" s="12"/>
      <c r="RLN47" s="12"/>
      <c r="RLO47" s="12"/>
      <c r="RLP47" s="12"/>
      <c r="RLQ47" s="12"/>
      <c r="RLR47" s="12"/>
      <c r="RLS47" s="12"/>
      <c r="RLT47" s="12"/>
      <c r="RLU47" s="12"/>
      <c r="RLV47" s="12"/>
      <c r="RLW47" s="12"/>
      <c r="RLX47" s="12"/>
      <c r="RLY47" s="12"/>
      <c r="RLZ47" s="12"/>
      <c r="RMA47" s="12"/>
      <c r="RMB47" s="12"/>
      <c r="RMC47" s="12"/>
      <c r="RMD47" s="12"/>
      <c r="RME47" s="12"/>
      <c r="RMF47" s="12"/>
      <c r="RMG47" s="12"/>
      <c r="RMH47" s="12"/>
      <c r="RMI47" s="12"/>
      <c r="RMJ47" s="12"/>
      <c r="RMK47" s="12"/>
      <c r="RML47" s="12"/>
      <c r="RMM47" s="12"/>
      <c r="RMN47" s="12"/>
      <c r="RMO47" s="12"/>
      <c r="RMP47" s="12"/>
      <c r="RMQ47" s="12"/>
      <c r="RMR47" s="12"/>
      <c r="RMS47" s="12"/>
      <c r="RMT47" s="12"/>
      <c r="RMU47" s="12"/>
      <c r="RMV47" s="12"/>
      <c r="RMW47" s="12"/>
      <c r="RMX47" s="12"/>
      <c r="RMY47" s="12"/>
      <c r="RMZ47" s="12"/>
      <c r="RNA47" s="12"/>
      <c r="RNB47" s="12"/>
      <c r="RNC47" s="12"/>
      <c r="RND47" s="12"/>
      <c r="RNE47" s="12"/>
      <c r="RNF47" s="12"/>
      <c r="RNG47" s="12"/>
      <c r="RNH47" s="12"/>
      <c r="RNI47" s="12"/>
      <c r="RNJ47" s="12"/>
      <c r="RNK47" s="12"/>
      <c r="RNL47" s="12"/>
      <c r="RNM47" s="12"/>
      <c r="RNN47" s="12"/>
      <c r="RNO47" s="12"/>
      <c r="RNP47" s="12"/>
      <c r="RNQ47" s="12"/>
      <c r="RNR47" s="12"/>
      <c r="RNS47" s="12"/>
      <c r="RNT47" s="12"/>
      <c r="RNU47" s="12"/>
      <c r="RNV47" s="12"/>
      <c r="RNW47" s="12"/>
      <c r="RNX47" s="12"/>
      <c r="RNY47" s="12"/>
      <c r="RNZ47" s="12"/>
      <c r="ROA47" s="12"/>
      <c r="ROB47" s="12"/>
      <c r="ROC47" s="12"/>
      <c r="ROD47" s="12"/>
      <c r="ROE47" s="12"/>
      <c r="ROF47" s="12"/>
      <c r="ROG47" s="12"/>
      <c r="ROH47" s="12"/>
      <c r="ROI47" s="12"/>
      <c r="ROJ47" s="12"/>
      <c r="ROK47" s="12"/>
      <c r="ROL47" s="12"/>
      <c r="ROM47" s="12"/>
      <c r="RON47" s="12"/>
      <c r="ROO47" s="12"/>
      <c r="ROP47" s="12"/>
      <c r="ROQ47" s="12"/>
      <c r="ROR47" s="12"/>
      <c r="ROS47" s="12"/>
      <c r="ROT47" s="12"/>
      <c r="ROU47" s="12"/>
      <c r="ROV47" s="12"/>
      <c r="ROW47" s="12"/>
      <c r="ROX47" s="12"/>
      <c r="ROY47" s="12"/>
      <c r="ROZ47" s="12"/>
      <c r="RPA47" s="12"/>
      <c r="RPB47" s="12"/>
      <c r="RPC47" s="12"/>
      <c r="RPD47" s="12"/>
      <c r="RPE47" s="12"/>
      <c r="RPF47" s="12"/>
      <c r="RPG47" s="12"/>
      <c r="RPH47" s="12"/>
      <c r="RPI47" s="12"/>
      <c r="RPJ47" s="12"/>
      <c r="RPK47" s="12"/>
      <c r="RPL47" s="12"/>
      <c r="RPM47" s="12"/>
      <c r="RPN47" s="12"/>
      <c r="RPO47" s="12"/>
      <c r="RPP47" s="12"/>
      <c r="RPQ47" s="12"/>
      <c r="RPR47" s="12"/>
      <c r="RPS47" s="12"/>
      <c r="RPT47" s="12"/>
      <c r="RPU47" s="12"/>
      <c r="RPV47" s="12"/>
      <c r="RPW47" s="12"/>
      <c r="RPX47" s="12"/>
      <c r="RPY47" s="12"/>
      <c r="RPZ47" s="12"/>
      <c r="RQA47" s="12"/>
      <c r="RQB47" s="12"/>
      <c r="RQC47" s="12"/>
      <c r="RQD47" s="12"/>
      <c r="RQE47" s="12"/>
      <c r="RQF47" s="12"/>
      <c r="RQG47" s="12"/>
      <c r="RQH47" s="12"/>
      <c r="RQI47" s="12"/>
      <c r="RQJ47" s="12"/>
      <c r="RQK47" s="12"/>
      <c r="RQL47" s="12"/>
      <c r="RQM47" s="12"/>
      <c r="RQN47" s="12"/>
      <c r="RQO47" s="12"/>
      <c r="RQP47" s="12"/>
      <c r="RQQ47" s="12"/>
      <c r="RQR47" s="12"/>
      <c r="RQS47" s="12"/>
      <c r="RQT47" s="12"/>
      <c r="RQU47" s="12"/>
      <c r="RQV47" s="12"/>
      <c r="RQW47" s="12"/>
      <c r="RQX47" s="12"/>
      <c r="RQY47" s="12"/>
      <c r="RQZ47" s="12"/>
      <c r="RRA47" s="12"/>
      <c r="RRB47" s="12"/>
      <c r="RRC47" s="12"/>
      <c r="RRD47" s="12"/>
      <c r="RRE47" s="12"/>
      <c r="RRF47" s="12"/>
      <c r="RRG47" s="12"/>
      <c r="RRH47" s="12"/>
      <c r="RRI47" s="12"/>
      <c r="RRJ47" s="12"/>
      <c r="RRK47" s="12"/>
      <c r="RRL47" s="12"/>
      <c r="RRM47" s="12"/>
      <c r="RRN47" s="12"/>
      <c r="RRO47" s="12"/>
      <c r="RRP47" s="12"/>
      <c r="RRQ47" s="12"/>
      <c r="RRR47" s="12"/>
      <c r="RRS47" s="12"/>
      <c r="RRT47" s="12"/>
      <c r="RRU47" s="12"/>
      <c r="RRV47" s="12"/>
      <c r="RRW47" s="12"/>
      <c r="RRX47" s="12"/>
      <c r="RRY47" s="12"/>
      <c r="RRZ47" s="12"/>
      <c r="RSA47" s="12"/>
      <c r="RSB47" s="12"/>
      <c r="RSC47" s="12"/>
      <c r="RSD47" s="12"/>
      <c r="RSE47" s="12"/>
      <c r="RSF47" s="12"/>
      <c r="RSG47" s="12"/>
      <c r="RSH47" s="12"/>
      <c r="RSI47" s="12"/>
      <c r="RSJ47" s="12"/>
      <c r="RSK47" s="12"/>
      <c r="RSL47" s="12"/>
      <c r="RSM47" s="12"/>
      <c r="RSN47" s="12"/>
      <c r="RSO47" s="12"/>
      <c r="RSP47" s="12"/>
      <c r="RSQ47" s="12"/>
      <c r="RSR47" s="12"/>
      <c r="RSS47" s="12"/>
      <c r="RST47" s="12"/>
      <c r="RSU47" s="12"/>
      <c r="RSV47" s="12"/>
      <c r="RSW47" s="12"/>
      <c r="RSX47" s="12"/>
      <c r="RSY47" s="12"/>
      <c r="RSZ47" s="12"/>
      <c r="RTA47" s="12"/>
      <c r="RTB47" s="12"/>
      <c r="RTC47" s="12"/>
      <c r="RTD47" s="12"/>
      <c r="RTE47" s="12"/>
      <c r="RTF47" s="12"/>
      <c r="RTG47" s="12"/>
      <c r="RTH47" s="12"/>
      <c r="RTI47" s="12"/>
      <c r="RTJ47" s="12"/>
      <c r="RTK47" s="12"/>
      <c r="RTL47" s="12"/>
      <c r="RTM47" s="12"/>
      <c r="RTN47" s="12"/>
      <c r="RTO47" s="12"/>
      <c r="RTP47" s="12"/>
      <c r="RTQ47" s="12"/>
      <c r="RTR47" s="12"/>
      <c r="RTS47" s="12"/>
      <c r="RTT47" s="12"/>
      <c r="RTU47" s="12"/>
      <c r="RTV47" s="12"/>
      <c r="RTW47" s="12"/>
      <c r="RTX47" s="12"/>
      <c r="RTY47" s="12"/>
      <c r="RTZ47" s="12"/>
      <c r="RUA47" s="12"/>
      <c r="RUB47" s="12"/>
      <c r="RUC47" s="12"/>
      <c r="RUD47" s="12"/>
      <c r="RUE47" s="12"/>
      <c r="RUF47" s="12"/>
      <c r="RUG47" s="12"/>
      <c r="RUH47" s="12"/>
      <c r="RUI47" s="12"/>
      <c r="RUJ47" s="12"/>
      <c r="RUK47" s="12"/>
      <c r="RUL47" s="12"/>
      <c r="RUM47" s="12"/>
      <c r="RUN47" s="12"/>
      <c r="RUO47" s="12"/>
      <c r="RUP47" s="12"/>
      <c r="RUQ47" s="12"/>
      <c r="RUR47" s="12"/>
      <c r="RUS47" s="12"/>
      <c r="RUT47" s="12"/>
      <c r="RUU47" s="12"/>
      <c r="RUV47" s="12"/>
      <c r="RUW47" s="12"/>
      <c r="RUX47" s="12"/>
      <c r="RUY47" s="12"/>
      <c r="RUZ47" s="12"/>
      <c r="RVA47" s="12"/>
      <c r="RVB47" s="12"/>
      <c r="RVC47" s="12"/>
      <c r="RVD47" s="12"/>
      <c r="RVE47" s="12"/>
      <c r="RVF47" s="12"/>
      <c r="RVG47" s="12"/>
      <c r="RVH47" s="12"/>
      <c r="RVI47" s="12"/>
      <c r="RVJ47" s="12"/>
      <c r="RVK47" s="12"/>
      <c r="RVL47" s="12"/>
      <c r="RVM47" s="12"/>
      <c r="RVN47" s="12"/>
      <c r="RVO47" s="12"/>
      <c r="RVP47" s="12"/>
      <c r="RVQ47" s="12"/>
      <c r="RVR47" s="12"/>
      <c r="RVS47" s="12"/>
      <c r="RVT47" s="12"/>
      <c r="RVU47" s="12"/>
      <c r="RVV47" s="12"/>
      <c r="RVW47" s="12"/>
      <c r="RVX47" s="12"/>
      <c r="RVY47" s="12"/>
      <c r="RVZ47" s="12"/>
      <c r="RWA47" s="12"/>
      <c r="RWB47" s="12"/>
      <c r="RWC47" s="12"/>
      <c r="RWD47" s="12"/>
      <c r="RWE47" s="12"/>
      <c r="RWF47" s="12"/>
      <c r="RWG47" s="12"/>
      <c r="RWH47" s="12"/>
      <c r="RWI47" s="12"/>
      <c r="RWJ47" s="12"/>
      <c r="RWK47" s="12"/>
      <c r="RWL47" s="12"/>
      <c r="RWM47" s="12"/>
      <c r="RWN47" s="12"/>
      <c r="RWO47" s="12"/>
      <c r="RWP47" s="12"/>
      <c r="RWQ47" s="12"/>
      <c r="RWR47" s="12"/>
      <c r="RWS47" s="12"/>
      <c r="RWT47" s="12"/>
      <c r="RWU47" s="12"/>
      <c r="RWV47" s="12"/>
      <c r="RWW47" s="12"/>
      <c r="RWX47" s="12"/>
      <c r="RWY47" s="12"/>
      <c r="RWZ47" s="12"/>
      <c r="RXA47" s="12"/>
      <c r="RXB47" s="12"/>
      <c r="RXC47" s="12"/>
      <c r="RXD47" s="12"/>
      <c r="RXE47" s="12"/>
      <c r="RXF47" s="12"/>
      <c r="RXG47" s="12"/>
      <c r="RXH47" s="12"/>
      <c r="RXI47" s="12"/>
      <c r="RXJ47" s="12"/>
      <c r="RXK47" s="12"/>
      <c r="RXL47" s="12"/>
      <c r="RXM47" s="12"/>
      <c r="RXN47" s="12"/>
      <c r="RXO47" s="12"/>
      <c r="RXP47" s="12"/>
      <c r="RXQ47" s="12"/>
      <c r="RXR47" s="12"/>
      <c r="RXS47" s="12"/>
      <c r="RXT47" s="12"/>
      <c r="RXU47" s="12"/>
      <c r="RXV47" s="12"/>
      <c r="RXW47" s="12"/>
      <c r="RXX47" s="12"/>
      <c r="RXY47" s="12"/>
      <c r="RXZ47" s="12"/>
      <c r="RYA47" s="12"/>
      <c r="RYB47" s="12"/>
      <c r="RYC47" s="12"/>
      <c r="RYD47" s="12"/>
      <c r="RYE47" s="12"/>
      <c r="RYF47" s="12"/>
      <c r="RYG47" s="12"/>
      <c r="RYH47" s="12"/>
      <c r="RYI47" s="12"/>
      <c r="RYJ47" s="12"/>
      <c r="RYK47" s="12"/>
      <c r="RYL47" s="12"/>
      <c r="RYM47" s="12"/>
      <c r="RYN47" s="12"/>
      <c r="RYO47" s="12"/>
      <c r="RYP47" s="12"/>
      <c r="RYQ47" s="12"/>
      <c r="RYR47" s="12"/>
      <c r="RYS47" s="12"/>
      <c r="RYT47" s="12"/>
      <c r="RYU47" s="12"/>
      <c r="RYV47" s="12"/>
      <c r="RYW47" s="12"/>
      <c r="RYX47" s="12"/>
      <c r="RYY47" s="12"/>
      <c r="RYZ47" s="12"/>
      <c r="RZA47" s="12"/>
      <c r="RZB47" s="12"/>
      <c r="RZC47" s="12"/>
      <c r="RZD47" s="12"/>
      <c r="RZE47" s="12"/>
      <c r="RZF47" s="12"/>
      <c r="RZG47" s="12"/>
      <c r="RZH47" s="12"/>
      <c r="RZI47" s="12"/>
      <c r="RZJ47" s="12"/>
      <c r="RZK47" s="12"/>
      <c r="RZL47" s="12"/>
      <c r="RZM47" s="12"/>
      <c r="RZN47" s="12"/>
      <c r="RZO47" s="12"/>
      <c r="RZP47" s="12"/>
      <c r="RZQ47" s="12"/>
      <c r="RZR47" s="12"/>
      <c r="RZS47" s="12"/>
      <c r="RZT47" s="12"/>
      <c r="RZU47" s="12"/>
      <c r="RZV47" s="12"/>
      <c r="RZW47" s="12"/>
      <c r="RZX47" s="12"/>
      <c r="RZY47" s="12"/>
      <c r="RZZ47" s="12"/>
      <c r="SAA47" s="12"/>
      <c r="SAB47" s="12"/>
      <c r="SAC47" s="12"/>
      <c r="SAD47" s="12"/>
      <c r="SAE47" s="12"/>
      <c r="SAF47" s="12"/>
      <c r="SAG47" s="12"/>
      <c r="SAH47" s="12"/>
      <c r="SAI47" s="12"/>
      <c r="SAJ47" s="12"/>
      <c r="SAK47" s="12"/>
      <c r="SAL47" s="12"/>
      <c r="SAM47" s="12"/>
      <c r="SAN47" s="12"/>
      <c r="SAO47" s="12"/>
      <c r="SAP47" s="12"/>
      <c r="SAQ47" s="12"/>
      <c r="SAR47" s="12"/>
      <c r="SAS47" s="12"/>
      <c r="SAT47" s="12"/>
      <c r="SAU47" s="12"/>
      <c r="SAV47" s="12"/>
      <c r="SAW47" s="12"/>
      <c r="SAX47" s="12"/>
      <c r="SAY47" s="12"/>
      <c r="SAZ47" s="12"/>
      <c r="SBA47" s="12"/>
      <c r="SBB47" s="12"/>
      <c r="SBC47" s="12"/>
      <c r="SBD47" s="12"/>
      <c r="SBE47" s="12"/>
      <c r="SBF47" s="12"/>
      <c r="SBG47" s="12"/>
      <c r="SBH47" s="12"/>
      <c r="SBI47" s="12"/>
      <c r="SBJ47" s="12"/>
      <c r="SBK47" s="12"/>
      <c r="SBL47" s="12"/>
      <c r="SBM47" s="12"/>
      <c r="SBN47" s="12"/>
      <c r="SBO47" s="12"/>
      <c r="SBP47" s="12"/>
      <c r="SBQ47" s="12"/>
      <c r="SBR47" s="12"/>
      <c r="SBS47" s="12"/>
      <c r="SBT47" s="12"/>
      <c r="SBU47" s="12"/>
      <c r="SBV47" s="12"/>
      <c r="SBW47" s="12"/>
      <c r="SBX47" s="12"/>
      <c r="SBY47" s="12"/>
      <c r="SBZ47" s="12"/>
      <c r="SCA47" s="12"/>
      <c r="SCB47" s="12"/>
      <c r="SCC47" s="12"/>
      <c r="SCD47" s="12"/>
      <c r="SCE47" s="12"/>
      <c r="SCF47" s="12"/>
      <c r="SCG47" s="12"/>
      <c r="SCH47" s="12"/>
      <c r="SCI47" s="12"/>
      <c r="SCJ47" s="12"/>
      <c r="SCK47" s="12"/>
      <c r="SCL47" s="12"/>
      <c r="SCM47" s="12"/>
      <c r="SCN47" s="12"/>
      <c r="SCO47" s="12"/>
      <c r="SCP47" s="12"/>
      <c r="SCQ47" s="12"/>
      <c r="SCR47" s="12"/>
      <c r="SCS47" s="12"/>
      <c r="SCT47" s="12"/>
      <c r="SCU47" s="12"/>
      <c r="SCV47" s="12"/>
      <c r="SCW47" s="12"/>
      <c r="SCX47" s="12"/>
      <c r="SCY47" s="12"/>
      <c r="SCZ47" s="12"/>
      <c r="SDA47" s="12"/>
      <c r="SDB47" s="12"/>
      <c r="SDC47" s="12"/>
      <c r="SDD47" s="12"/>
      <c r="SDE47" s="12"/>
      <c r="SDF47" s="12"/>
      <c r="SDG47" s="12"/>
      <c r="SDH47" s="12"/>
      <c r="SDI47" s="12"/>
      <c r="SDJ47" s="12"/>
      <c r="SDK47" s="12"/>
      <c r="SDL47" s="12"/>
      <c r="SDM47" s="12"/>
      <c r="SDN47" s="12"/>
      <c r="SDO47" s="12"/>
      <c r="SDP47" s="12"/>
      <c r="SDQ47" s="12"/>
      <c r="SDR47" s="12"/>
      <c r="SDS47" s="12"/>
      <c r="SDT47" s="12"/>
      <c r="SDU47" s="12"/>
      <c r="SDV47" s="12"/>
      <c r="SDW47" s="12"/>
      <c r="SDX47" s="12"/>
      <c r="SDY47" s="12"/>
      <c r="SDZ47" s="12"/>
      <c r="SEA47" s="12"/>
      <c r="SEB47" s="12"/>
      <c r="SEC47" s="12"/>
      <c r="SED47" s="12"/>
      <c r="SEE47" s="12"/>
      <c r="SEF47" s="12"/>
      <c r="SEG47" s="12"/>
      <c r="SEH47" s="12"/>
      <c r="SEI47" s="12"/>
      <c r="SEJ47" s="12"/>
      <c r="SEK47" s="12"/>
      <c r="SEL47" s="12"/>
      <c r="SEM47" s="12"/>
      <c r="SEN47" s="12"/>
      <c r="SEO47" s="12"/>
      <c r="SEP47" s="12"/>
      <c r="SEQ47" s="12"/>
      <c r="SER47" s="12"/>
      <c r="SES47" s="12"/>
      <c r="SET47" s="12"/>
      <c r="SEU47" s="12"/>
      <c r="SEV47" s="12"/>
      <c r="SEW47" s="12"/>
      <c r="SEX47" s="12"/>
      <c r="SEY47" s="12"/>
      <c r="SEZ47" s="12"/>
      <c r="SFA47" s="12"/>
      <c r="SFB47" s="12"/>
      <c r="SFC47" s="12"/>
      <c r="SFD47" s="12"/>
      <c r="SFE47" s="12"/>
      <c r="SFF47" s="12"/>
      <c r="SFG47" s="12"/>
      <c r="SFH47" s="12"/>
      <c r="SFI47" s="12"/>
      <c r="SFJ47" s="12"/>
      <c r="SFK47" s="12"/>
      <c r="SFL47" s="12"/>
      <c r="SFM47" s="12"/>
      <c r="SFN47" s="12"/>
      <c r="SFO47" s="12"/>
      <c r="SFP47" s="12"/>
      <c r="SFQ47" s="12"/>
      <c r="SFR47" s="12"/>
      <c r="SFS47" s="12"/>
      <c r="SFT47" s="12"/>
      <c r="SFU47" s="12"/>
      <c r="SFV47" s="12"/>
      <c r="SFW47" s="12"/>
      <c r="SFX47" s="12"/>
      <c r="SFY47" s="12"/>
      <c r="SFZ47" s="12"/>
      <c r="SGA47" s="12"/>
      <c r="SGB47" s="12"/>
      <c r="SGC47" s="12"/>
      <c r="SGD47" s="12"/>
      <c r="SGE47" s="12"/>
      <c r="SGF47" s="12"/>
      <c r="SGG47" s="12"/>
      <c r="SGH47" s="12"/>
      <c r="SGI47" s="12"/>
      <c r="SGJ47" s="12"/>
      <c r="SGK47" s="12"/>
      <c r="SGL47" s="12"/>
      <c r="SGM47" s="12"/>
      <c r="SGN47" s="12"/>
      <c r="SGO47" s="12"/>
      <c r="SGP47" s="12"/>
      <c r="SGQ47" s="12"/>
      <c r="SGR47" s="12"/>
      <c r="SGS47" s="12"/>
      <c r="SGT47" s="12"/>
      <c r="SGU47" s="12"/>
      <c r="SGV47" s="12"/>
      <c r="SGW47" s="12"/>
      <c r="SGX47" s="12"/>
      <c r="SGY47" s="12"/>
      <c r="SGZ47" s="12"/>
      <c r="SHA47" s="12"/>
      <c r="SHB47" s="12"/>
      <c r="SHC47" s="12"/>
      <c r="SHD47" s="12"/>
      <c r="SHE47" s="12"/>
      <c r="SHF47" s="12"/>
      <c r="SHG47" s="12"/>
      <c r="SHH47" s="12"/>
      <c r="SHI47" s="12"/>
      <c r="SHJ47" s="12"/>
      <c r="SHK47" s="12"/>
      <c r="SHL47" s="12"/>
      <c r="SHM47" s="12"/>
      <c r="SHN47" s="12"/>
      <c r="SHO47" s="12"/>
      <c r="SHP47" s="12"/>
      <c r="SHQ47" s="12"/>
      <c r="SHR47" s="12"/>
      <c r="SHS47" s="12"/>
      <c r="SHT47" s="12"/>
      <c r="SHU47" s="12"/>
      <c r="SHV47" s="12"/>
      <c r="SHW47" s="12"/>
      <c r="SHX47" s="12"/>
      <c r="SHY47" s="12"/>
      <c r="SHZ47" s="12"/>
      <c r="SIA47" s="12"/>
      <c r="SIB47" s="12"/>
      <c r="SIC47" s="12"/>
      <c r="SID47" s="12"/>
      <c r="SIE47" s="12"/>
      <c r="SIF47" s="12"/>
      <c r="SIG47" s="12"/>
      <c r="SIH47" s="12"/>
      <c r="SII47" s="12"/>
      <c r="SIJ47" s="12"/>
      <c r="SIK47" s="12"/>
      <c r="SIL47" s="12"/>
      <c r="SIM47" s="12"/>
      <c r="SIN47" s="12"/>
      <c r="SIO47" s="12"/>
      <c r="SIP47" s="12"/>
      <c r="SIQ47" s="12"/>
      <c r="SIR47" s="12"/>
      <c r="SIS47" s="12"/>
      <c r="SIT47" s="12"/>
      <c r="SIU47" s="12"/>
      <c r="SIV47" s="12"/>
      <c r="SIW47" s="12"/>
      <c r="SIX47" s="12"/>
      <c r="SIY47" s="12"/>
      <c r="SIZ47" s="12"/>
      <c r="SJA47" s="12"/>
      <c r="SJB47" s="12"/>
      <c r="SJC47" s="12"/>
      <c r="SJD47" s="12"/>
      <c r="SJE47" s="12"/>
      <c r="SJF47" s="12"/>
      <c r="SJG47" s="12"/>
      <c r="SJH47" s="12"/>
      <c r="SJI47" s="12"/>
      <c r="SJJ47" s="12"/>
      <c r="SJK47" s="12"/>
      <c r="SJL47" s="12"/>
      <c r="SJM47" s="12"/>
      <c r="SJN47" s="12"/>
      <c r="SJO47" s="12"/>
      <c r="SJP47" s="12"/>
      <c r="SJQ47" s="12"/>
      <c r="SJR47" s="12"/>
      <c r="SJS47" s="12"/>
      <c r="SJT47" s="12"/>
      <c r="SJU47" s="12"/>
      <c r="SJV47" s="12"/>
      <c r="SJW47" s="12"/>
      <c r="SJX47" s="12"/>
      <c r="SJY47" s="12"/>
      <c r="SJZ47" s="12"/>
      <c r="SKA47" s="12"/>
      <c r="SKB47" s="12"/>
      <c r="SKC47" s="12"/>
      <c r="SKD47" s="12"/>
      <c r="SKE47" s="12"/>
      <c r="SKF47" s="12"/>
      <c r="SKG47" s="12"/>
      <c r="SKH47" s="12"/>
      <c r="SKI47" s="12"/>
      <c r="SKJ47" s="12"/>
      <c r="SKK47" s="12"/>
      <c r="SKL47" s="12"/>
      <c r="SKM47" s="12"/>
      <c r="SKN47" s="12"/>
      <c r="SKO47" s="12"/>
      <c r="SKP47" s="12"/>
      <c r="SKQ47" s="12"/>
      <c r="SKR47" s="12"/>
      <c r="SKS47" s="12"/>
      <c r="SKT47" s="12"/>
      <c r="SKU47" s="12"/>
      <c r="SKV47" s="12"/>
      <c r="SKW47" s="12"/>
      <c r="SKX47" s="12"/>
      <c r="SKY47" s="12"/>
      <c r="SKZ47" s="12"/>
      <c r="SLA47" s="12"/>
      <c r="SLB47" s="12"/>
      <c r="SLC47" s="12"/>
      <c r="SLD47" s="12"/>
      <c r="SLE47" s="12"/>
      <c r="SLF47" s="12"/>
      <c r="SLG47" s="12"/>
      <c r="SLH47" s="12"/>
      <c r="SLI47" s="12"/>
      <c r="SLJ47" s="12"/>
      <c r="SLK47" s="12"/>
      <c r="SLL47" s="12"/>
      <c r="SLM47" s="12"/>
      <c r="SLN47" s="12"/>
      <c r="SLO47" s="12"/>
      <c r="SLP47" s="12"/>
      <c r="SLQ47" s="12"/>
      <c r="SLR47" s="12"/>
      <c r="SLS47" s="12"/>
      <c r="SLT47" s="12"/>
      <c r="SLU47" s="12"/>
      <c r="SLV47" s="12"/>
      <c r="SLW47" s="12"/>
      <c r="SLX47" s="12"/>
      <c r="SLY47" s="12"/>
      <c r="SLZ47" s="12"/>
      <c r="SMA47" s="12"/>
      <c r="SMB47" s="12"/>
      <c r="SMC47" s="12"/>
      <c r="SMD47" s="12"/>
      <c r="SME47" s="12"/>
      <c r="SMF47" s="12"/>
      <c r="SMG47" s="12"/>
      <c r="SMH47" s="12"/>
      <c r="SMI47" s="12"/>
      <c r="SMJ47" s="12"/>
      <c r="SMK47" s="12"/>
      <c r="SML47" s="12"/>
      <c r="SMM47" s="12"/>
      <c r="SMN47" s="12"/>
      <c r="SMO47" s="12"/>
      <c r="SMP47" s="12"/>
      <c r="SMQ47" s="12"/>
      <c r="SMR47" s="12"/>
      <c r="SMS47" s="12"/>
      <c r="SMT47" s="12"/>
      <c r="SMU47" s="12"/>
      <c r="SMV47" s="12"/>
      <c r="SMW47" s="12"/>
      <c r="SMX47" s="12"/>
      <c r="SMY47" s="12"/>
      <c r="SMZ47" s="12"/>
      <c r="SNA47" s="12"/>
      <c r="SNB47" s="12"/>
      <c r="SNC47" s="12"/>
      <c r="SND47" s="12"/>
      <c r="SNE47" s="12"/>
      <c r="SNF47" s="12"/>
      <c r="SNG47" s="12"/>
      <c r="SNH47" s="12"/>
      <c r="SNI47" s="12"/>
      <c r="SNJ47" s="12"/>
      <c r="SNK47" s="12"/>
      <c r="SNL47" s="12"/>
      <c r="SNM47" s="12"/>
      <c r="SNN47" s="12"/>
      <c r="SNO47" s="12"/>
      <c r="SNP47" s="12"/>
      <c r="SNQ47" s="12"/>
      <c r="SNR47" s="12"/>
      <c r="SNS47" s="12"/>
      <c r="SNT47" s="12"/>
      <c r="SNU47" s="12"/>
      <c r="SNV47" s="12"/>
      <c r="SNW47" s="12"/>
      <c r="SNX47" s="12"/>
      <c r="SNY47" s="12"/>
      <c r="SNZ47" s="12"/>
      <c r="SOA47" s="12"/>
      <c r="SOB47" s="12"/>
      <c r="SOC47" s="12"/>
      <c r="SOD47" s="12"/>
      <c r="SOE47" s="12"/>
      <c r="SOF47" s="12"/>
      <c r="SOG47" s="12"/>
      <c r="SOH47" s="12"/>
      <c r="SOI47" s="12"/>
      <c r="SOJ47" s="12"/>
      <c r="SOK47" s="12"/>
      <c r="SOL47" s="12"/>
      <c r="SOM47" s="12"/>
      <c r="SON47" s="12"/>
      <c r="SOO47" s="12"/>
      <c r="SOP47" s="12"/>
      <c r="SOQ47" s="12"/>
      <c r="SOR47" s="12"/>
      <c r="SOS47" s="12"/>
      <c r="SOT47" s="12"/>
      <c r="SOU47" s="12"/>
      <c r="SOV47" s="12"/>
      <c r="SOW47" s="12"/>
      <c r="SOX47" s="12"/>
      <c r="SOY47" s="12"/>
      <c r="SOZ47" s="12"/>
      <c r="SPA47" s="12"/>
      <c r="SPB47" s="12"/>
      <c r="SPC47" s="12"/>
      <c r="SPD47" s="12"/>
      <c r="SPE47" s="12"/>
      <c r="SPF47" s="12"/>
      <c r="SPG47" s="12"/>
      <c r="SPH47" s="12"/>
      <c r="SPI47" s="12"/>
      <c r="SPJ47" s="12"/>
      <c r="SPK47" s="12"/>
      <c r="SPL47" s="12"/>
      <c r="SPM47" s="12"/>
      <c r="SPN47" s="12"/>
      <c r="SPO47" s="12"/>
      <c r="SPP47" s="12"/>
      <c r="SPQ47" s="12"/>
      <c r="SPR47" s="12"/>
      <c r="SPS47" s="12"/>
      <c r="SPT47" s="12"/>
      <c r="SPU47" s="12"/>
      <c r="SPV47" s="12"/>
      <c r="SPW47" s="12"/>
      <c r="SPX47" s="12"/>
      <c r="SPY47" s="12"/>
      <c r="SPZ47" s="12"/>
      <c r="SQA47" s="12"/>
      <c r="SQB47" s="12"/>
      <c r="SQC47" s="12"/>
      <c r="SQD47" s="12"/>
      <c r="SQE47" s="12"/>
      <c r="SQF47" s="12"/>
      <c r="SQG47" s="12"/>
      <c r="SQH47" s="12"/>
      <c r="SQI47" s="12"/>
      <c r="SQJ47" s="12"/>
      <c r="SQK47" s="12"/>
      <c r="SQL47" s="12"/>
      <c r="SQM47" s="12"/>
      <c r="SQN47" s="12"/>
      <c r="SQO47" s="12"/>
      <c r="SQP47" s="12"/>
      <c r="SQQ47" s="12"/>
      <c r="SQR47" s="12"/>
      <c r="SQS47" s="12"/>
      <c r="SQT47" s="12"/>
      <c r="SQU47" s="12"/>
      <c r="SQV47" s="12"/>
      <c r="SQW47" s="12"/>
      <c r="SQX47" s="12"/>
      <c r="SQY47" s="12"/>
      <c r="SQZ47" s="12"/>
      <c r="SRA47" s="12"/>
      <c r="SRB47" s="12"/>
      <c r="SRC47" s="12"/>
      <c r="SRD47" s="12"/>
      <c r="SRE47" s="12"/>
      <c r="SRF47" s="12"/>
      <c r="SRG47" s="12"/>
      <c r="SRH47" s="12"/>
      <c r="SRI47" s="12"/>
      <c r="SRJ47" s="12"/>
      <c r="SRK47" s="12"/>
      <c r="SRL47" s="12"/>
      <c r="SRM47" s="12"/>
      <c r="SRN47" s="12"/>
      <c r="SRO47" s="12"/>
      <c r="SRP47" s="12"/>
      <c r="SRQ47" s="12"/>
      <c r="SRR47" s="12"/>
      <c r="SRS47" s="12"/>
      <c r="SRT47" s="12"/>
      <c r="SRU47" s="12"/>
      <c r="SRV47" s="12"/>
      <c r="SRW47" s="12"/>
      <c r="SRX47" s="12"/>
      <c r="SRY47" s="12"/>
      <c r="SRZ47" s="12"/>
      <c r="SSA47" s="12"/>
      <c r="SSB47" s="12"/>
      <c r="SSC47" s="12"/>
      <c r="SSD47" s="12"/>
      <c r="SSE47" s="12"/>
      <c r="SSF47" s="12"/>
      <c r="SSG47" s="12"/>
      <c r="SSH47" s="12"/>
      <c r="SSI47" s="12"/>
      <c r="SSJ47" s="12"/>
      <c r="SSK47" s="12"/>
      <c r="SSL47" s="12"/>
      <c r="SSM47" s="12"/>
      <c r="SSN47" s="12"/>
      <c r="SSO47" s="12"/>
      <c r="SSP47" s="12"/>
      <c r="SSQ47" s="12"/>
      <c r="SSR47" s="12"/>
      <c r="SSS47" s="12"/>
      <c r="SST47" s="12"/>
      <c r="SSU47" s="12"/>
      <c r="SSV47" s="12"/>
      <c r="SSW47" s="12"/>
      <c r="SSX47" s="12"/>
      <c r="SSY47" s="12"/>
      <c r="SSZ47" s="12"/>
      <c r="STA47" s="12"/>
      <c r="STB47" s="12"/>
      <c r="STC47" s="12"/>
      <c r="STD47" s="12"/>
      <c r="STE47" s="12"/>
      <c r="STF47" s="12"/>
      <c r="STG47" s="12"/>
      <c r="STH47" s="12"/>
      <c r="STI47" s="12"/>
      <c r="STJ47" s="12"/>
      <c r="STK47" s="12"/>
      <c r="STL47" s="12"/>
      <c r="STM47" s="12"/>
      <c r="STN47" s="12"/>
      <c r="STO47" s="12"/>
      <c r="STP47" s="12"/>
      <c r="STQ47" s="12"/>
      <c r="STR47" s="12"/>
      <c r="STS47" s="12"/>
      <c r="STT47" s="12"/>
      <c r="STU47" s="12"/>
      <c r="STV47" s="12"/>
      <c r="STW47" s="12"/>
      <c r="STX47" s="12"/>
      <c r="STY47" s="12"/>
      <c r="STZ47" s="12"/>
      <c r="SUA47" s="12"/>
      <c r="SUB47" s="12"/>
      <c r="SUC47" s="12"/>
      <c r="SUD47" s="12"/>
      <c r="SUE47" s="12"/>
      <c r="SUF47" s="12"/>
      <c r="SUG47" s="12"/>
      <c r="SUH47" s="12"/>
      <c r="SUI47" s="12"/>
      <c r="SUJ47" s="12"/>
      <c r="SUK47" s="12"/>
      <c r="SUL47" s="12"/>
      <c r="SUM47" s="12"/>
      <c r="SUN47" s="12"/>
      <c r="SUO47" s="12"/>
      <c r="SUP47" s="12"/>
      <c r="SUQ47" s="12"/>
      <c r="SUR47" s="12"/>
      <c r="SUS47" s="12"/>
      <c r="SUT47" s="12"/>
      <c r="SUU47" s="12"/>
      <c r="SUV47" s="12"/>
      <c r="SUW47" s="12"/>
      <c r="SUX47" s="12"/>
      <c r="SUY47" s="12"/>
      <c r="SUZ47" s="12"/>
      <c r="SVA47" s="12"/>
      <c r="SVB47" s="12"/>
      <c r="SVC47" s="12"/>
      <c r="SVD47" s="12"/>
      <c r="SVE47" s="12"/>
      <c r="SVF47" s="12"/>
      <c r="SVG47" s="12"/>
      <c r="SVH47" s="12"/>
      <c r="SVI47" s="12"/>
      <c r="SVJ47" s="12"/>
      <c r="SVK47" s="12"/>
      <c r="SVL47" s="12"/>
      <c r="SVM47" s="12"/>
      <c r="SVN47" s="12"/>
      <c r="SVO47" s="12"/>
      <c r="SVP47" s="12"/>
      <c r="SVQ47" s="12"/>
      <c r="SVR47" s="12"/>
      <c r="SVS47" s="12"/>
      <c r="SVT47" s="12"/>
      <c r="SVU47" s="12"/>
      <c r="SVV47" s="12"/>
      <c r="SVW47" s="12"/>
      <c r="SVX47" s="12"/>
      <c r="SVY47" s="12"/>
      <c r="SVZ47" s="12"/>
      <c r="SWA47" s="12"/>
      <c r="SWB47" s="12"/>
      <c r="SWC47" s="12"/>
      <c r="SWD47" s="12"/>
      <c r="SWE47" s="12"/>
      <c r="SWF47" s="12"/>
      <c r="SWG47" s="12"/>
      <c r="SWH47" s="12"/>
      <c r="SWI47" s="12"/>
      <c r="SWJ47" s="12"/>
      <c r="SWK47" s="12"/>
      <c r="SWL47" s="12"/>
      <c r="SWM47" s="12"/>
      <c r="SWN47" s="12"/>
      <c r="SWO47" s="12"/>
      <c r="SWP47" s="12"/>
      <c r="SWQ47" s="12"/>
      <c r="SWR47" s="12"/>
      <c r="SWS47" s="12"/>
      <c r="SWT47" s="12"/>
      <c r="SWU47" s="12"/>
      <c r="SWV47" s="12"/>
      <c r="SWW47" s="12"/>
      <c r="SWX47" s="12"/>
      <c r="SWY47" s="12"/>
      <c r="SWZ47" s="12"/>
      <c r="SXA47" s="12"/>
      <c r="SXB47" s="12"/>
      <c r="SXC47" s="12"/>
      <c r="SXD47" s="12"/>
      <c r="SXE47" s="12"/>
      <c r="SXF47" s="12"/>
      <c r="SXG47" s="12"/>
      <c r="SXH47" s="12"/>
      <c r="SXI47" s="12"/>
      <c r="SXJ47" s="12"/>
      <c r="SXK47" s="12"/>
      <c r="SXL47" s="12"/>
      <c r="SXM47" s="12"/>
      <c r="SXN47" s="12"/>
      <c r="SXO47" s="12"/>
      <c r="SXP47" s="12"/>
      <c r="SXQ47" s="12"/>
      <c r="SXR47" s="12"/>
      <c r="SXS47" s="12"/>
      <c r="SXT47" s="12"/>
      <c r="SXU47" s="12"/>
      <c r="SXV47" s="12"/>
      <c r="SXW47" s="12"/>
      <c r="SXX47" s="12"/>
      <c r="SXY47" s="12"/>
      <c r="SXZ47" s="12"/>
      <c r="SYA47" s="12"/>
      <c r="SYB47" s="12"/>
      <c r="SYC47" s="12"/>
      <c r="SYD47" s="12"/>
      <c r="SYE47" s="12"/>
      <c r="SYF47" s="12"/>
      <c r="SYG47" s="12"/>
      <c r="SYH47" s="12"/>
      <c r="SYI47" s="12"/>
      <c r="SYJ47" s="12"/>
      <c r="SYK47" s="12"/>
      <c r="SYL47" s="12"/>
      <c r="SYM47" s="12"/>
      <c r="SYN47" s="12"/>
      <c r="SYO47" s="12"/>
      <c r="SYP47" s="12"/>
      <c r="SYQ47" s="12"/>
      <c r="SYR47" s="12"/>
      <c r="SYS47" s="12"/>
      <c r="SYT47" s="12"/>
      <c r="SYU47" s="12"/>
      <c r="SYV47" s="12"/>
      <c r="SYW47" s="12"/>
      <c r="SYX47" s="12"/>
      <c r="SYY47" s="12"/>
      <c r="SYZ47" s="12"/>
      <c r="SZA47" s="12"/>
      <c r="SZB47" s="12"/>
      <c r="SZC47" s="12"/>
      <c r="SZD47" s="12"/>
      <c r="SZE47" s="12"/>
      <c r="SZF47" s="12"/>
      <c r="SZG47" s="12"/>
      <c r="SZH47" s="12"/>
      <c r="SZI47" s="12"/>
      <c r="SZJ47" s="12"/>
      <c r="SZK47" s="12"/>
      <c r="SZL47" s="12"/>
      <c r="SZM47" s="12"/>
      <c r="SZN47" s="12"/>
      <c r="SZO47" s="12"/>
      <c r="SZP47" s="12"/>
      <c r="SZQ47" s="12"/>
      <c r="SZR47" s="12"/>
      <c r="SZS47" s="12"/>
      <c r="SZT47" s="12"/>
      <c r="SZU47" s="12"/>
      <c r="SZV47" s="12"/>
      <c r="SZW47" s="12"/>
      <c r="SZX47" s="12"/>
      <c r="SZY47" s="12"/>
      <c r="SZZ47" s="12"/>
      <c r="TAA47" s="12"/>
      <c r="TAB47" s="12"/>
      <c r="TAC47" s="12"/>
      <c r="TAD47" s="12"/>
      <c r="TAE47" s="12"/>
      <c r="TAF47" s="12"/>
      <c r="TAG47" s="12"/>
      <c r="TAH47" s="12"/>
      <c r="TAI47" s="12"/>
      <c r="TAJ47" s="12"/>
      <c r="TAK47" s="12"/>
      <c r="TAL47" s="12"/>
      <c r="TAM47" s="12"/>
      <c r="TAN47" s="12"/>
      <c r="TAO47" s="12"/>
      <c r="TAP47" s="12"/>
      <c r="TAQ47" s="12"/>
      <c r="TAR47" s="12"/>
      <c r="TAS47" s="12"/>
      <c r="TAT47" s="12"/>
      <c r="TAU47" s="12"/>
      <c r="TAV47" s="12"/>
      <c r="TAW47" s="12"/>
      <c r="TAX47" s="12"/>
      <c r="TAY47" s="12"/>
      <c r="TAZ47" s="12"/>
      <c r="TBA47" s="12"/>
      <c r="TBB47" s="12"/>
      <c r="TBC47" s="12"/>
      <c r="TBD47" s="12"/>
      <c r="TBE47" s="12"/>
      <c r="TBF47" s="12"/>
      <c r="TBG47" s="12"/>
      <c r="TBH47" s="12"/>
      <c r="TBI47" s="12"/>
      <c r="TBJ47" s="12"/>
      <c r="TBK47" s="12"/>
      <c r="TBL47" s="12"/>
      <c r="TBM47" s="12"/>
      <c r="TBN47" s="12"/>
      <c r="TBO47" s="12"/>
      <c r="TBP47" s="12"/>
      <c r="TBQ47" s="12"/>
      <c r="TBR47" s="12"/>
      <c r="TBS47" s="12"/>
      <c r="TBT47" s="12"/>
      <c r="TBU47" s="12"/>
      <c r="TBV47" s="12"/>
      <c r="TBW47" s="12"/>
      <c r="TBX47" s="12"/>
      <c r="TBY47" s="12"/>
      <c r="TBZ47" s="12"/>
      <c r="TCA47" s="12"/>
      <c r="TCB47" s="12"/>
      <c r="TCC47" s="12"/>
      <c r="TCD47" s="12"/>
      <c r="TCE47" s="12"/>
      <c r="TCF47" s="12"/>
      <c r="TCG47" s="12"/>
      <c r="TCH47" s="12"/>
      <c r="TCI47" s="12"/>
      <c r="TCJ47" s="12"/>
      <c r="TCK47" s="12"/>
      <c r="TCL47" s="12"/>
      <c r="TCM47" s="12"/>
      <c r="TCN47" s="12"/>
      <c r="TCO47" s="12"/>
      <c r="TCP47" s="12"/>
      <c r="TCQ47" s="12"/>
      <c r="TCR47" s="12"/>
      <c r="TCS47" s="12"/>
      <c r="TCT47" s="12"/>
      <c r="TCU47" s="12"/>
      <c r="TCV47" s="12"/>
      <c r="TCW47" s="12"/>
      <c r="TCX47" s="12"/>
      <c r="TCY47" s="12"/>
      <c r="TCZ47" s="12"/>
      <c r="TDA47" s="12"/>
      <c r="TDB47" s="12"/>
      <c r="TDC47" s="12"/>
      <c r="TDD47" s="12"/>
      <c r="TDE47" s="12"/>
      <c r="TDF47" s="12"/>
      <c r="TDG47" s="12"/>
      <c r="TDH47" s="12"/>
      <c r="TDI47" s="12"/>
      <c r="TDJ47" s="12"/>
      <c r="TDK47" s="12"/>
      <c r="TDL47" s="12"/>
      <c r="TDM47" s="12"/>
      <c r="TDN47" s="12"/>
      <c r="TDO47" s="12"/>
      <c r="TDP47" s="12"/>
      <c r="TDQ47" s="12"/>
      <c r="TDR47" s="12"/>
      <c r="TDS47" s="12"/>
      <c r="TDT47" s="12"/>
      <c r="TDU47" s="12"/>
      <c r="TDV47" s="12"/>
      <c r="TDW47" s="12"/>
      <c r="TDX47" s="12"/>
      <c r="TDY47" s="12"/>
      <c r="TDZ47" s="12"/>
      <c r="TEA47" s="12"/>
      <c r="TEB47" s="12"/>
      <c r="TEC47" s="12"/>
      <c r="TED47" s="12"/>
      <c r="TEE47" s="12"/>
      <c r="TEF47" s="12"/>
      <c r="TEG47" s="12"/>
      <c r="TEH47" s="12"/>
      <c r="TEI47" s="12"/>
      <c r="TEJ47" s="12"/>
      <c r="TEK47" s="12"/>
      <c r="TEL47" s="12"/>
      <c r="TEM47" s="12"/>
      <c r="TEN47" s="12"/>
      <c r="TEO47" s="12"/>
      <c r="TEP47" s="12"/>
      <c r="TEQ47" s="12"/>
      <c r="TER47" s="12"/>
      <c r="TES47" s="12"/>
      <c r="TET47" s="12"/>
      <c r="TEU47" s="12"/>
      <c r="TEV47" s="12"/>
      <c r="TEW47" s="12"/>
      <c r="TEX47" s="12"/>
      <c r="TEY47" s="12"/>
      <c r="TEZ47" s="12"/>
      <c r="TFA47" s="12"/>
      <c r="TFB47" s="12"/>
      <c r="TFC47" s="12"/>
      <c r="TFD47" s="12"/>
      <c r="TFE47" s="12"/>
      <c r="TFF47" s="12"/>
      <c r="TFG47" s="12"/>
      <c r="TFH47" s="12"/>
      <c r="TFI47" s="12"/>
      <c r="TFJ47" s="12"/>
      <c r="TFK47" s="12"/>
      <c r="TFL47" s="12"/>
      <c r="TFM47" s="12"/>
      <c r="TFN47" s="12"/>
      <c r="TFO47" s="12"/>
      <c r="TFP47" s="12"/>
      <c r="TFQ47" s="12"/>
      <c r="TFR47" s="12"/>
      <c r="TFS47" s="12"/>
      <c r="TFT47" s="12"/>
      <c r="TFU47" s="12"/>
      <c r="TFV47" s="12"/>
      <c r="TFW47" s="12"/>
      <c r="TFX47" s="12"/>
      <c r="TFY47" s="12"/>
      <c r="TFZ47" s="12"/>
      <c r="TGA47" s="12"/>
      <c r="TGB47" s="12"/>
      <c r="TGC47" s="12"/>
      <c r="TGD47" s="12"/>
      <c r="TGE47" s="12"/>
      <c r="TGF47" s="12"/>
      <c r="TGG47" s="12"/>
      <c r="TGH47" s="12"/>
      <c r="TGI47" s="12"/>
      <c r="TGJ47" s="12"/>
      <c r="TGK47" s="12"/>
      <c r="TGL47" s="12"/>
      <c r="TGM47" s="12"/>
      <c r="TGN47" s="12"/>
      <c r="TGO47" s="12"/>
      <c r="TGP47" s="12"/>
      <c r="TGQ47" s="12"/>
      <c r="TGR47" s="12"/>
      <c r="TGS47" s="12"/>
      <c r="TGT47" s="12"/>
      <c r="TGU47" s="12"/>
      <c r="TGV47" s="12"/>
      <c r="TGW47" s="12"/>
      <c r="TGX47" s="12"/>
      <c r="TGY47" s="12"/>
      <c r="TGZ47" s="12"/>
      <c r="THA47" s="12"/>
      <c r="THB47" s="12"/>
      <c r="THC47" s="12"/>
      <c r="THD47" s="12"/>
      <c r="THE47" s="12"/>
      <c r="THF47" s="12"/>
      <c r="THG47" s="12"/>
      <c r="THH47" s="12"/>
      <c r="THI47" s="12"/>
      <c r="THJ47" s="12"/>
      <c r="THK47" s="12"/>
      <c r="THL47" s="12"/>
      <c r="THM47" s="12"/>
      <c r="THN47" s="12"/>
      <c r="THO47" s="12"/>
      <c r="THP47" s="12"/>
      <c r="THQ47" s="12"/>
      <c r="THR47" s="12"/>
      <c r="THS47" s="12"/>
      <c r="THT47" s="12"/>
      <c r="THU47" s="12"/>
      <c r="THV47" s="12"/>
      <c r="THW47" s="12"/>
      <c r="THX47" s="12"/>
      <c r="THY47" s="12"/>
      <c r="THZ47" s="12"/>
      <c r="TIA47" s="12"/>
      <c r="TIB47" s="12"/>
      <c r="TIC47" s="12"/>
      <c r="TID47" s="12"/>
      <c r="TIE47" s="12"/>
      <c r="TIF47" s="12"/>
      <c r="TIG47" s="12"/>
      <c r="TIH47" s="12"/>
      <c r="TII47" s="12"/>
      <c r="TIJ47" s="12"/>
      <c r="TIK47" s="12"/>
      <c r="TIL47" s="12"/>
      <c r="TIM47" s="12"/>
      <c r="TIN47" s="12"/>
      <c r="TIO47" s="12"/>
      <c r="TIP47" s="12"/>
      <c r="TIQ47" s="12"/>
      <c r="TIR47" s="12"/>
      <c r="TIS47" s="12"/>
      <c r="TIT47" s="12"/>
      <c r="TIU47" s="12"/>
      <c r="TIV47" s="12"/>
      <c r="TIW47" s="12"/>
      <c r="TIX47" s="12"/>
      <c r="TIY47" s="12"/>
      <c r="TIZ47" s="12"/>
      <c r="TJA47" s="12"/>
      <c r="TJB47" s="12"/>
      <c r="TJC47" s="12"/>
      <c r="TJD47" s="12"/>
      <c r="TJE47" s="12"/>
      <c r="TJF47" s="12"/>
      <c r="TJG47" s="12"/>
      <c r="TJH47" s="12"/>
      <c r="TJI47" s="12"/>
      <c r="TJJ47" s="12"/>
      <c r="TJK47" s="12"/>
      <c r="TJL47" s="12"/>
      <c r="TJM47" s="12"/>
      <c r="TJN47" s="12"/>
      <c r="TJO47" s="12"/>
      <c r="TJP47" s="12"/>
      <c r="TJQ47" s="12"/>
      <c r="TJR47" s="12"/>
      <c r="TJS47" s="12"/>
      <c r="TJT47" s="12"/>
      <c r="TJU47" s="12"/>
      <c r="TJV47" s="12"/>
      <c r="TJW47" s="12"/>
      <c r="TJX47" s="12"/>
      <c r="TJY47" s="12"/>
      <c r="TJZ47" s="12"/>
      <c r="TKA47" s="12"/>
      <c r="TKB47" s="12"/>
      <c r="TKC47" s="12"/>
      <c r="TKD47" s="12"/>
      <c r="TKE47" s="12"/>
      <c r="TKF47" s="12"/>
      <c r="TKG47" s="12"/>
      <c r="TKH47" s="12"/>
      <c r="TKI47" s="12"/>
      <c r="TKJ47" s="12"/>
      <c r="TKK47" s="12"/>
      <c r="TKL47" s="12"/>
      <c r="TKM47" s="12"/>
      <c r="TKN47" s="12"/>
      <c r="TKO47" s="12"/>
      <c r="TKP47" s="12"/>
      <c r="TKQ47" s="12"/>
      <c r="TKR47" s="12"/>
      <c r="TKS47" s="12"/>
      <c r="TKT47" s="12"/>
      <c r="TKU47" s="12"/>
      <c r="TKV47" s="12"/>
      <c r="TKW47" s="12"/>
      <c r="TKX47" s="12"/>
      <c r="TKY47" s="12"/>
      <c r="TKZ47" s="12"/>
      <c r="TLA47" s="12"/>
      <c r="TLB47" s="12"/>
      <c r="TLC47" s="12"/>
      <c r="TLD47" s="12"/>
      <c r="TLE47" s="12"/>
      <c r="TLF47" s="12"/>
      <c r="TLG47" s="12"/>
      <c r="TLH47" s="12"/>
      <c r="TLI47" s="12"/>
      <c r="TLJ47" s="12"/>
      <c r="TLK47" s="12"/>
      <c r="TLL47" s="12"/>
      <c r="TLM47" s="12"/>
      <c r="TLN47" s="12"/>
      <c r="TLO47" s="12"/>
      <c r="TLP47" s="12"/>
      <c r="TLQ47" s="12"/>
      <c r="TLR47" s="12"/>
      <c r="TLS47" s="12"/>
      <c r="TLT47" s="12"/>
      <c r="TLU47" s="12"/>
      <c r="TLV47" s="12"/>
      <c r="TLW47" s="12"/>
      <c r="TLX47" s="12"/>
      <c r="TLY47" s="12"/>
      <c r="TLZ47" s="12"/>
      <c r="TMA47" s="12"/>
      <c r="TMB47" s="12"/>
      <c r="TMC47" s="12"/>
      <c r="TMD47" s="12"/>
      <c r="TME47" s="12"/>
      <c r="TMF47" s="12"/>
      <c r="TMG47" s="12"/>
      <c r="TMH47" s="12"/>
      <c r="TMI47" s="12"/>
      <c r="TMJ47" s="12"/>
      <c r="TMK47" s="12"/>
      <c r="TML47" s="12"/>
      <c r="TMM47" s="12"/>
      <c r="TMN47" s="12"/>
      <c r="TMO47" s="12"/>
      <c r="TMP47" s="12"/>
      <c r="TMQ47" s="12"/>
      <c r="TMR47" s="12"/>
      <c r="TMS47" s="12"/>
      <c r="TMT47" s="12"/>
      <c r="TMU47" s="12"/>
      <c r="TMV47" s="12"/>
      <c r="TMW47" s="12"/>
      <c r="TMX47" s="12"/>
      <c r="TMY47" s="12"/>
      <c r="TMZ47" s="12"/>
      <c r="TNA47" s="12"/>
      <c r="TNB47" s="12"/>
      <c r="TNC47" s="12"/>
      <c r="TND47" s="12"/>
      <c r="TNE47" s="12"/>
      <c r="TNF47" s="12"/>
      <c r="TNG47" s="12"/>
      <c r="TNH47" s="12"/>
      <c r="TNI47" s="12"/>
      <c r="TNJ47" s="12"/>
      <c r="TNK47" s="12"/>
      <c r="TNL47" s="12"/>
      <c r="TNM47" s="12"/>
      <c r="TNN47" s="12"/>
      <c r="TNO47" s="12"/>
      <c r="TNP47" s="12"/>
      <c r="TNQ47" s="12"/>
      <c r="TNR47" s="12"/>
      <c r="TNS47" s="12"/>
      <c r="TNT47" s="12"/>
      <c r="TNU47" s="12"/>
      <c r="TNV47" s="12"/>
      <c r="TNW47" s="12"/>
      <c r="TNX47" s="12"/>
      <c r="TNY47" s="12"/>
      <c r="TNZ47" s="12"/>
      <c r="TOA47" s="12"/>
      <c r="TOB47" s="12"/>
      <c r="TOC47" s="12"/>
      <c r="TOD47" s="12"/>
      <c r="TOE47" s="12"/>
      <c r="TOF47" s="12"/>
      <c r="TOG47" s="12"/>
      <c r="TOH47" s="12"/>
      <c r="TOI47" s="12"/>
      <c r="TOJ47" s="12"/>
      <c r="TOK47" s="12"/>
      <c r="TOL47" s="12"/>
      <c r="TOM47" s="12"/>
      <c r="TON47" s="12"/>
      <c r="TOO47" s="12"/>
      <c r="TOP47" s="12"/>
      <c r="TOQ47" s="12"/>
      <c r="TOR47" s="12"/>
      <c r="TOS47" s="12"/>
      <c r="TOT47" s="12"/>
      <c r="TOU47" s="12"/>
      <c r="TOV47" s="12"/>
      <c r="TOW47" s="12"/>
      <c r="TOX47" s="12"/>
      <c r="TOY47" s="12"/>
      <c r="TOZ47" s="12"/>
      <c r="TPA47" s="12"/>
      <c r="TPB47" s="12"/>
      <c r="TPC47" s="12"/>
      <c r="TPD47" s="12"/>
      <c r="TPE47" s="12"/>
      <c r="TPF47" s="12"/>
      <c r="TPG47" s="12"/>
      <c r="TPH47" s="12"/>
      <c r="TPI47" s="12"/>
      <c r="TPJ47" s="12"/>
      <c r="TPK47" s="12"/>
      <c r="TPL47" s="12"/>
      <c r="TPM47" s="12"/>
      <c r="TPN47" s="12"/>
      <c r="TPO47" s="12"/>
      <c r="TPP47" s="12"/>
      <c r="TPQ47" s="12"/>
      <c r="TPR47" s="12"/>
      <c r="TPS47" s="12"/>
      <c r="TPT47" s="12"/>
      <c r="TPU47" s="12"/>
      <c r="TPV47" s="12"/>
      <c r="TPW47" s="12"/>
      <c r="TPX47" s="12"/>
      <c r="TPY47" s="12"/>
      <c r="TPZ47" s="12"/>
      <c r="TQA47" s="12"/>
      <c r="TQB47" s="12"/>
      <c r="TQC47" s="12"/>
      <c r="TQD47" s="12"/>
      <c r="TQE47" s="12"/>
      <c r="TQF47" s="12"/>
      <c r="TQG47" s="12"/>
      <c r="TQH47" s="12"/>
      <c r="TQI47" s="12"/>
      <c r="TQJ47" s="12"/>
      <c r="TQK47" s="12"/>
      <c r="TQL47" s="12"/>
      <c r="TQM47" s="12"/>
      <c r="TQN47" s="12"/>
      <c r="TQO47" s="12"/>
      <c r="TQP47" s="12"/>
      <c r="TQQ47" s="12"/>
      <c r="TQR47" s="12"/>
      <c r="TQS47" s="12"/>
      <c r="TQT47" s="12"/>
      <c r="TQU47" s="12"/>
      <c r="TQV47" s="12"/>
      <c r="TQW47" s="12"/>
      <c r="TQX47" s="12"/>
      <c r="TQY47" s="12"/>
      <c r="TQZ47" s="12"/>
      <c r="TRA47" s="12"/>
      <c r="TRB47" s="12"/>
      <c r="TRC47" s="12"/>
      <c r="TRD47" s="12"/>
      <c r="TRE47" s="12"/>
      <c r="TRF47" s="12"/>
      <c r="TRG47" s="12"/>
      <c r="TRH47" s="12"/>
      <c r="TRI47" s="12"/>
      <c r="TRJ47" s="12"/>
      <c r="TRK47" s="12"/>
      <c r="TRL47" s="12"/>
      <c r="TRM47" s="12"/>
      <c r="TRN47" s="12"/>
      <c r="TRO47" s="12"/>
      <c r="TRP47" s="12"/>
      <c r="TRQ47" s="12"/>
      <c r="TRR47" s="12"/>
      <c r="TRS47" s="12"/>
      <c r="TRT47" s="12"/>
      <c r="TRU47" s="12"/>
      <c r="TRV47" s="12"/>
      <c r="TRW47" s="12"/>
      <c r="TRX47" s="12"/>
      <c r="TRY47" s="12"/>
      <c r="TRZ47" s="12"/>
      <c r="TSA47" s="12"/>
      <c r="TSB47" s="12"/>
      <c r="TSC47" s="12"/>
      <c r="TSD47" s="12"/>
      <c r="TSE47" s="12"/>
      <c r="TSF47" s="12"/>
      <c r="TSG47" s="12"/>
      <c r="TSH47" s="12"/>
      <c r="TSI47" s="12"/>
      <c r="TSJ47" s="12"/>
      <c r="TSK47" s="12"/>
      <c r="TSL47" s="12"/>
      <c r="TSM47" s="12"/>
      <c r="TSN47" s="12"/>
      <c r="TSO47" s="12"/>
      <c r="TSP47" s="12"/>
      <c r="TSQ47" s="12"/>
      <c r="TSR47" s="12"/>
      <c r="TSS47" s="12"/>
      <c r="TST47" s="12"/>
      <c r="TSU47" s="12"/>
      <c r="TSV47" s="12"/>
      <c r="TSW47" s="12"/>
      <c r="TSX47" s="12"/>
      <c r="TSY47" s="12"/>
      <c r="TSZ47" s="12"/>
      <c r="TTA47" s="12"/>
      <c r="TTB47" s="12"/>
      <c r="TTC47" s="12"/>
      <c r="TTD47" s="12"/>
      <c r="TTE47" s="12"/>
      <c r="TTF47" s="12"/>
      <c r="TTG47" s="12"/>
      <c r="TTH47" s="12"/>
      <c r="TTI47" s="12"/>
      <c r="TTJ47" s="12"/>
      <c r="TTK47" s="12"/>
      <c r="TTL47" s="12"/>
      <c r="TTM47" s="12"/>
      <c r="TTN47" s="12"/>
      <c r="TTO47" s="12"/>
      <c r="TTP47" s="12"/>
      <c r="TTQ47" s="12"/>
      <c r="TTR47" s="12"/>
      <c r="TTS47" s="12"/>
      <c r="TTT47" s="12"/>
      <c r="TTU47" s="12"/>
      <c r="TTV47" s="12"/>
      <c r="TTW47" s="12"/>
      <c r="TTX47" s="12"/>
      <c r="TTY47" s="12"/>
      <c r="TTZ47" s="12"/>
      <c r="TUA47" s="12"/>
      <c r="TUB47" s="12"/>
      <c r="TUC47" s="12"/>
      <c r="TUD47" s="12"/>
      <c r="TUE47" s="12"/>
      <c r="TUF47" s="12"/>
      <c r="TUG47" s="12"/>
      <c r="TUH47" s="12"/>
      <c r="TUI47" s="12"/>
      <c r="TUJ47" s="12"/>
      <c r="TUK47" s="12"/>
      <c r="TUL47" s="12"/>
      <c r="TUM47" s="12"/>
      <c r="TUN47" s="12"/>
      <c r="TUO47" s="12"/>
      <c r="TUP47" s="12"/>
      <c r="TUQ47" s="12"/>
      <c r="TUR47" s="12"/>
      <c r="TUS47" s="12"/>
      <c r="TUT47" s="12"/>
      <c r="TUU47" s="12"/>
      <c r="TUV47" s="12"/>
      <c r="TUW47" s="12"/>
      <c r="TUX47" s="12"/>
      <c r="TUY47" s="12"/>
      <c r="TUZ47" s="12"/>
      <c r="TVA47" s="12"/>
      <c r="TVB47" s="12"/>
      <c r="TVC47" s="12"/>
      <c r="TVD47" s="12"/>
      <c r="TVE47" s="12"/>
      <c r="TVF47" s="12"/>
      <c r="TVG47" s="12"/>
      <c r="TVH47" s="12"/>
      <c r="TVI47" s="12"/>
      <c r="TVJ47" s="12"/>
      <c r="TVK47" s="12"/>
      <c r="TVL47" s="12"/>
      <c r="TVM47" s="12"/>
      <c r="TVN47" s="12"/>
      <c r="TVO47" s="12"/>
      <c r="TVP47" s="12"/>
      <c r="TVQ47" s="12"/>
      <c r="TVR47" s="12"/>
      <c r="TVS47" s="12"/>
      <c r="TVT47" s="12"/>
      <c r="TVU47" s="12"/>
      <c r="TVV47" s="12"/>
      <c r="TVW47" s="12"/>
      <c r="TVX47" s="12"/>
      <c r="TVY47" s="12"/>
      <c r="TVZ47" s="12"/>
      <c r="TWA47" s="12"/>
      <c r="TWB47" s="12"/>
      <c r="TWC47" s="12"/>
      <c r="TWD47" s="12"/>
      <c r="TWE47" s="12"/>
      <c r="TWF47" s="12"/>
      <c r="TWG47" s="12"/>
      <c r="TWH47" s="12"/>
      <c r="TWI47" s="12"/>
      <c r="TWJ47" s="12"/>
      <c r="TWK47" s="12"/>
      <c r="TWL47" s="12"/>
      <c r="TWM47" s="12"/>
      <c r="TWN47" s="12"/>
      <c r="TWO47" s="12"/>
      <c r="TWP47" s="12"/>
      <c r="TWQ47" s="12"/>
      <c r="TWR47" s="12"/>
      <c r="TWS47" s="12"/>
      <c r="TWT47" s="12"/>
      <c r="TWU47" s="12"/>
      <c r="TWV47" s="12"/>
      <c r="TWW47" s="12"/>
      <c r="TWX47" s="12"/>
      <c r="TWY47" s="12"/>
      <c r="TWZ47" s="12"/>
      <c r="TXA47" s="12"/>
      <c r="TXB47" s="12"/>
      <c r="TXC47" s="12"/>
      <c r="TXD47" s="12"/>
      <c r="TXE47" s="12"/>
      <c r="TXF47" s="12"/>
      <c r="TXG47" s="12"/>
      <c r="TXH47" s="12"/>
      <c r="TXI47" s="12"/>
      <c r="TXJ47" s="12"/>
      <c r="TXK47" s="12"/>
      <c r="TXL47" s="12"/>
      <c r="TXM47" s="12"/>
      <c r="TXN47" s="12"/>
      <c r="TXO47" s="12"/>
      <c r="TXP47" s="12"/>
      <c r="TXQ47" s="12"/>
      <c r="TXR47" s="12"/>
      <c r="TXS47" s="12"/>
      <c r="TXT47" s="12"/>
      <c r="TXU47" s="12"/>
      <c r="TXV47" s="12"/>
      <c r="TXW47" s="12"/>
      <c r="TXX47" s="12"/>
      <c r="TXY47" s="12"/>
      <c r="TXZ47" s="12"/>
      <c r="TYA47" s="12"/>
      <c r="TYB47" s="12"/>
      <c r="TYC47" s="12"/>
      <c r="TYD47" s="12"/>
      <c r="TYE47" s="12"/>
      <c r="TYF47" s="12"/>
      <c r="TYG47" s="12"/>
      <c r="TYH47" s="12"/>
      <c r="TYI47" s="12"/>
      <c r="TYJ47" s="12"/>
      <c r="TYK47" s="12"/>
      <c r="TYL47" s="12"/>
      <c r="TYM47" s="12"/>
      <c r="TYN47" s="12"/>
      <c r="TYO47" s="12"/>
      <c r="TYP47" s="12"/>
      <c r="TYQ47" s="12"/>
      <c r="TYR47" s="12"/>
      <c r="TYS47" s="12"/>
      <c r="TYT47" s="12"/>
      <c r="TYU47" s="12"/>
      <c r="TYV47" s="12"/>
      <c r="TYW47" s="12"/>
      <c r="TYX47" s="12"/>
      <c r="TYY47" s="12"/>
      <c r="TYZ47" s="12"/>
      <c r="TZA47" s="12"/>
      <c r="TZB47" s="12"/>
      <c r="TZC47" s="12"/>
      <c r="TZD47" s="12"/>
      <c r="TZE47" s="12"/>
      <c r="TZF47" s="12"/>
      <c r="TZG47" s="12"/>
      <c r="TZH47" s="12"/>
      <c r="TZI47" s="12"/>
      <c r="TZJ47" s="12"/>
      <c r="TZK47" s="12"/>
      <c r="TZL47" s="12"/>
      <c r="TZM47" s="12"/>
      <c r="TZN47" s="12"/>
      <c r="TZO47" s="12"/>
      <c r="TZP47" s="12"/>
      <c r="TZQ47" s="12"/>
      <c r="TZR47" s="12"/>
      <c r="TZS47" s="12"/>
      <c r="TZT47" s="12"/>
      <c r="TZU47" s="12"/>
      <c r="TZV47" s="12"/>
      <c r="TZW47" s="12"/>
      <c r="TZX47" s="12"/>
      <c r="TZY47" s="12"/>
      <c r="TZZ47" s="12"/>
      <c r="UAA47" s="12"/>
      <c r="UAB47" s="12"/>
      <c r="UAC47" s="12"/>
      <c r="UAD47" s="12"/>
      <c r="UAE47" s="12"/>
      <c r="UAF47" s="12"/>
      <c r="UAG47" s="12"/>
      <c r="UAH47" s="12"/>
      <c r="UAI47" s="12"/>
      <c r="UAJ47" s="12"/>
      <c r="UAK47" s="12"/>
      <c r="UAL47" s="12"/>
      <c r="UAM47" s="12"/>
      <c r="UAN47" s="12"/>
      <c r="UAO47" s="12"/>
      <c r="UAP47" s="12"/>
      <c r="UAQ47" s="12"/>
      <c r="UAR47" s="12"/>
      <c r="UAS47" s="12"/>
      <c r="UAT47" s="12"/>
      <c r="UAU47" s="12"/>
      <c r="UAV47" s="12"/>
      <c r="UAW47" s="12"/>
      <c r="UAX47" s="12"/>
      <c r="UAY47" s="12"/>
      <c r="UAZ47" s="12"/>
      <c r="UBA47" s="12"/>
      <c r="UBB47" s="12"/>
      <c r="UBC47" s="12"/>
      <c r="UBD47" s="12"/>
      <c r="UBE47" s="12"/>
      <c r="UBF47" s="12"/>
      <c r="UBG47" s="12"/>
      <c r="UBH47" s="12"/>
      <c r="UBI47" s="12"/>
      <c r="UBJ47" s="12"/>
      <c r="UBK47" s="12"/>
      <c r="UBL47" s="12"/>
      <c r="UBM47" s="12"/>
      <c r="UBN47" s="12"/>
      <c r="UBO47" s="12"/>
      <c r="UBP47" s="12"/>
      <c r="UBQ47" s="12"/>
      <c r="UBR47" s="12"/>
      <c r="UBS47" s="12"/>
      <c r="UBT47" s="12"/>
      <c r="UBU47" s="12"/>
      <c r="UBV47" s="12"/>
      <c r="UBW47" s="12"/>
      <c r="UBX47" s="12"/>
      <c r="UBY47" s="12"/>
      <c r="UBZ47" s="12"/>
      <c r="UCA47" s="12"/>
      <c r="UCB47" s="12"/>
      <c r="UCC47" s="12"/>
      <c r="UCD47" s="12"/>
      <c r="UCE47" s="12"/>
      <c r="UCF47" s="12"/>
      <c r="UCG47" s="12"/>
      <c r="UCH47" s="12"/>
      <c r="UCI47" s="12"/>
      <c r="UCJ47" s="12"/>
      <c r="UCK47" s="12"/>
      <c r="UCL47" s="12"/>
      <c r="UCM47" s="12"/>
      <c r="UCN47" s="12"/>
      <c r="UCO47" s="12"/>
      <c r="UCP47" s="12"/>
      <c r="UCQ47" s="12"/>
      <c r="UCR47" s="12"/>
      <c r="UCS47" s="12"/>
      <c r="UCT47" s="12"/>
      <c r="UCU47" s="12"/>
      <c r="UCV47" s="12"/>
      <c r="UCW47" s="12"/>
      <c r="UCX47" s="12"/>
      <c r="UCY47" s="12"/>
      <c r="UCZ47" s="12"/>
      <c r="UDA47" s="12"/>
      <c r="UDB47" s="12"/>
      <c r="UDC47" s="12"/>
      <c r="UDD47" s="12"/>
      <c r="UDE47" s="12"/>
      <c r="UDF47" s="12"/>
      <c r="UDG47" s="12"/>
      <c r="UDH47" s="12"/>
      <c r="UDI47" s="12"/>
      <c r="UDJ47" s="12"/>
      <c r="UDK47" s="12"/>
      <c r="UDL47" s="12"/>
      <c r="UDM47" s="12"/>
      <c r="UDN47" s="12"/>
      <c r="UDO47" s="12"/>
      <c r="UDP47" s="12"/>
      <c r="UDQ47" s="12"/>
      <c r="UDR47" s="12"/>
      <c r="UDS47" s="12"/>
      <c r="UDT47" s="12"/>
      <c r="UDU47" s="12"/>
      <c r="UDV47" s="12"/>
      <c r="UDW47" s="12"/>
      <c r="UDX47" s="12"/>
      <c r="UDY47" s="12"/>
      <c r="UDZ47" s="12"/>
      <c r="UEA47" s="12"/>
      <c r="UEB47" s="12"/>
      <c r="UEC47" s="12"/>
      <c r="UED47" s="12"/>
      <c r="UEE47" s="12"/>
      <c r="UEF47" s="12"/>
      <c r="UEG47" s="12"/>
      <c r="UEH47" s="12"/>
      <c r="UEI47" s="12"/>
      <c r="UEJ47" s="12"/>
      <c r="UEK47" s="12"/>
      <c r="UEL47" s="12"/>
      <c r="UEM47" s="12"/>
      <c r="UEN47" s="12"/>
      <c r="UEO47" s="12"/>
      <c r="UEP47" s="12"/>
      <c r="UEQ47" s="12"/>
      <c r="UER47" s="12"/>
      <c r="UES47" s="12"/>
      <c r="UET47" s="12"/>
      <c r="UEU47" s="12"/>
      <c r="UEV47" s="12"/>
      <c r="UEW47" s="12"/>
      <c r="UEX47" s="12"/>
      <c r="UEY47" s="12"/>
      <c r="UEZ47" s="12"/>
      <c r="UFA47" s="12"/>
      <c r="UFB47" s="12"/>
      <c r="UFC47" s="12"/>
      <c r="UFD47" s="12"/>
      <c r="UFE47" s="12"/>
      <c r="UFF47" s="12"/>
      <c r="UFG47" s="12"/>
      <c r="UFH47" s="12"/>
      <c r="UFI47" s="12"/>
      <c r="UFJ47" s="12"/>
      <c r="UFK47" s="12"/>
      <c r="UFL47" s="12"/>
      <c r="UFM47" s="12"/>
      <c r="UFN47" s="12"/>
      <c r="UFO47" s="12"/>
      <c r="UFP47" s="12"/>
      <c r="UFQ47" s="12"/>
      <c r="UFR47" s="12"/>
      <c r="UFS47" s="12"/>
      <c r="UFT47" s="12"/>
      <c r="UFU47" s="12"/>
      <c r="UFV47" s="12"/>
      <c r="UFW47" s="12"/>
      <c r="UFX47" s="12"/>
      <c r="UFY47" s="12"/>
      <c r="UFZ47" s="12"/>
      <c r="UGA47" s="12"/>
      <c r="UGB47" s="12"/>
      <c r="UGC47" s="12"/>
      <c r="UGD47" s="12"/>
      <c r="UGE47" s="12"/>
      <c r="UGF47" s="12"/>
      <c r="UGG47" s="12"/>
      <c r="UGH47" s="12"/>
      <c r="UGI47" s="12"/>
      <c r="UGJ47" s="12"/>
      <c r="UGK47" s="12"/>
      <c r="UGL47" s="12"/>
      <c r="UGM47" s="12"/>
      <c r="UGN47" s="12"/>
      <c r="UGO47" s="12"/>
      <c r="UGP47" s="12"/>
      <c r="UGQ47" s="12"/>
      <c r="UGR47" s="12"/>
      <c r="UGS47" s="12"/>
      <c r="UGT47" s="12"/>
      <c r="UGU47" s="12"/>
      <c r="UGV47" s="12"/>
      <c r="UGW47" s="12"/>
      <c r="UGX47" s="12"/>
      <c r="UGY47" s="12"/>
      <c r="UGZ47" s="12"/>
      <c r="UHA47" s="12"/>
      <c r="UHB47" s="12"/>
      <c r="UHC47" s="12"/>
      <c r="UHD47" s="12"/>
      <c r="UHE47" s="12"/>
      <c r="UHF47" s="12"/>
      <c r="UHG47" s="12"/>
      <c r="UHH47" s="12"/>
      <c r="UHI47" s="12"/>
      <c r="UHJ47" s="12"/>
      <c r="UHK47" s="12"/>
      <c r="UHL47" s="12"/>
      <c r="UHM47" s="12"/>
      <c r="UHN47" s="12"/>
      <c r="UHO47" s="12"/>
      <c r="UHP47" s="12"/>
      <c r="UHQ47" s="12"/>
      <c r="UHR47" s="12"/>
      <c r="UHS47" s="12"/>
      <c r="UHT47" s="12"/>
      <c r="UHU47" s="12"/>
      <c r="UHV47" s="12"/>
      <c r="UHW47" s="12"/>
      <c r="UHX47" s="12"/>
      <c r="UHY47" s="12"/>
      <c r="UHZ47" s="12"/>
      <c r="UIA47" s="12"/>
      <c r="UIB47" s="12"/>
      <c r="UIC47" s="12"/>
      <c r="UID47" s="12"/>
      <c r="UIE47" s="12"/>
      <c r="UIF47" s="12"/>
      <c r="UIG47" s="12"/>
      <c r="UIH47" s="12"/>
      <c r="UII47" s="12"/>
      <c r="UIJ47" s="12"/>
      <c r="UIK47" s="12"/>
      <c r="UIL47" s="12"/>
      <c r="UIM47" s="12"/>
      <c r="UIN47" s="12"/>
      <c r="UIO47" s="12"/>
      <c r="UIP47" s="12"/>
      <c r="UIQ47" s="12"/>
      <c r="UIR47" s="12"/>
      <c r="UIS47" s="12"/>
      <c r="UIT47" s="12"/>
      <c r="UIU47" s="12"/>
      <c r="UIV47" s="12"/>
      <c r="UIW47" s="12"/>
      <c r="UIX47" s="12"/>
      <c r="UIY47" s="12"/>
      <c r="UIZ47" s="12"/>
      <c r="UJA47" s="12"/>
      <c r="UJB47" s="12"/>
      <c r="UJC47" s="12"/>
      <c r="UJD47" s="12"/>
      <c r="UJE47" s="12"/>
      <c r="UJF47" s="12"/>
      <c r="UJG47" s="12"/>
      <c r="UJH47" s="12"/>
      <c r="UJI47" s="12"/>
      <c r="UJJ47" s="12"/>
      <c r="UJK47" s="12"/>
      <c r="UJL47" s="12"/>
      <c r="UJM47" s="12"/>
      <c r="UJN47" s="12"/>
      <c r="UJO47" s="12"/>
      <c r="UJP47" s="12"/>
      <c r="UJQ47" s="12"/>
      <c r="UJR47" s="12"/>
      <c r="UJS47" s="12"/>
      <c r="UJT47" s="12"/>
      <c r="UJU47" s="12"/>
      <c r="UJV47" s="12"/>
      <c r="UJW47" s="12"/>
      <c r="UJX47" s="12"/>
      <c r="UJY47" s="12"/>
      <c r="UJZ47" s="12"/>
      <c r="UKA47" s="12"/>
      <c r="UKB47" s="12"/>
      <c r="UKC47" s="12"/>
      <c r="UKD47" s="12"/>
      <c r="UKE47" s="12"/>
      <c r="UKF47" s="12"/>
      <c r="UKG47" s="12"/>
      <c r="UKH47" s="12"/>
      <c r="UKI47" s="12"/>
      <c r="UKJ47" s="12"/>
      <c r="UKK47" s="12"/>
      <c r="UKL47" s="12"/>
      <c r="UKM47" s="12"/>
      <c r="UKN47" s="12"/>
      <c r="UKO47" s="12"/>
      <c r="UKP47" s="12"/>
      <c r="UKQ47" s="12"/>
      <c r="UKR47" s="12"/>
      <c r="UKS47" s="12"/>
      <c r="UKT47" s="12"/>
      <c r="UKU47" s="12"/>
      <c r="UKV47" s="12"/>
      <c r="UKW47" s="12"/>
      <c r="UKX47" s="12"/>
      <c r="UKY47" s="12"/>
      <c r="UKZ47" s="12"/>
      <c r="ULA47" s="12"/>
      <c r="ULB47" s="12"/>
      <c r="ULC47" s="12"/>
      <c r="ULD47" s="12"/>
      <c r="ULE47" s="12"/>
      <c r="ULF47" s="12"/>
      <c r="ULG47" s="12"/>
      <c r="ULH47" s="12"/>
      <c r="ULI47" s="12"/>
      <c r="ULJ47" s="12"/>
      <c r="ULK47" s="12"/>
      <c r="ULL47" s="12"/>
      <c r="ULM47" s="12"/>
      <c r="ULN47" s="12"/>
      <c r="ULO47" s="12"/>
      <c r="ULP47" s="12"/>
      <c r="ULQ47" s="12"/>
      <c r="ULR47" s="12"/>
      <c r="ULS47" s="12"/>
      <c r="ULT47" s="12"/>
      <c r="ULU47" s="12"/>
      <c r="ULV47" s="12"/>
      <c r="ULW47" s="12"/>
      <c r="ULX47" s="12"/>
      <c r="ULY47" s="12"/>
      <c r="ULZ47" s="12"/>
      <c r="UMA47" s="12"/>
      <c r="UMB47" s="12"/>
      <c r="UMC47" s="12"/>
      <c r="UMD47" s="12"/>
      <c r="UME47" s="12"/>
      <c r="UMF47" s="12"/>
      <c r="UMG47" s="12"/>
      <c r="UMH47" s="12"/>
      <c r="UMI47" s="12"/>
      <c r="UMJ47" s="12"/>
      <c r="UMK47" s="12"/>
      <c r="UML47" s="12"/>
      <c r="UMM47" s="12"/>
      <c r="UMN47" s="12"/>
      <c r="UMO47" s="12"/>
      <c r="UMP47" s="12"/>
      <c r="UMQ47" s="12"/>
      <c r="UMR47" s="12"/>
      <c r="UMS47" s="12"/>
      <c r="UMT47" s="12"/>
      <c r="UMU47" s="12"/>
      <c r="UMV47" s="12"/>
      <c r="UMW47" s="12"/>
      <c r="UMX47" s="12"/>
      <c r="UMY47" s="12"/>
      <c r="UMZ47" s="12"/>
      <c r="UNA47" s="12"/>
      <c r="UNB47" s="12"/>
      <c r="UNC47" s="12"/>
      <c r="UND47" s="12"/>
      <c r="UNE47" s="12"/>
      <c r="UNF47" s="12"/>
      <c r="UNG47" s="12"/>
      <c r="UNH47" s="12"/>
      <c r="UNI47" s="12"/>
      <c r="UNJ47" s="12"/>
      <c r="UNK47" s="12"/>
      <c r="UNL47" s="12"/>
      <c r="UNM47" s="12"/>
      <c r="UNN47" s="12"/>
      <c r="UNO47" s="12"/>
      <c r="UNP47" s="12"/>
      <c r="UNQ47" s="12"/>
      <c r="UNR47" s="12"/>
      <c r="UNS47" s="12"/>
      <c r="UNT47" s="12"/>
      <c r="UNU47" s="12"/>
      <c r="UNV47" s="12"/>
      <c r="UNW47" s="12"/>
      <c r="UNX47" s="12"/>
      <c r="UNY47" s="12"/>
      <c r="UNZ47" s="12"/>
      <c r="UOA47" s="12"/>
      <c r="UOB47" s="12"/>
      <c r="UOC47" s="12"/>
      <c r="UOD47" s="12"/>
      <c r="UOE47" s="12"/>
      <c r="UOF47" s="12"/>
      <c r="UOG47" s="12"/>
      <c r="UOH47" s="12"/>
      <c r="UOI47" s="12"/>
      <c r="UOJ47" s="12"/>
      <c r="UOK47" s="12"/>
      <c r="UOL47" s="12"/>
      <c r="UOM47" s="12"/>
      <c r="UON47" s="12"/>
      <c r="UOO47" s="12"/>
      <c r="UOP47" s="12"/>
      <c r="UOQ47" s="12"/>
      <c r="UOR47" s="12"/>
      <c r="UOS47" s="12"/>
      <c r="UOT47" s="12"/>
      <c r="UOU47" s="12"/>
      <c r="UOV47" s="12"/>
      <c r="UOW47" s="12"/>
      <c r="UOX47" s="12"/>
      <c r="UOY47" s="12"/>
      <c r="UOZ47" s="12"/>
      <c r="UPA47" s="12"/>
      <c r="UPB47" s="12"/>
      <c r="UPC47" s="12"/>
      <c r="UPD47" s="12"/>
      <c r="UPE47" s="12"/>
      <c r="UPF47" s="12"/>
      <c r="UPG47" s="12"/>
      <c r="UPH47" s="12"/>
      <c r="UPI47" s="12"/>
      <c r="UPJ47" s="12"/>
      <c r="UPK47" s="12"/>
      <c r="UPL47" s="12"/>
      <c r="UPM47" s="12"/>
      <c r="UPN47" s="12"/>
      <c r="UPO47" s="12"/>
      <c r="UPP47" s="12"/>
      <c r="UPQ47" s="12"/>
      <c r="UPR47" s="12"/>
      <c r="UPS47" s="12"/>
      <c r="UPT47" s="12"/>
      <c r="UPU47" s="12"/>
      <c r="UPV47" s="12"/>
      <c r="UPW47" s="12"/>
      <c r="UPX47" s="12"/>
      <c r="UPY47" s="12"/>
      <c r="UPZ47" s="12"/>
      <c r="UQA47" s="12"/>
      <c r="UQB47" s="12"/>
      <c r="UQC47" s="12"/>
      <c r="UQD47" s="12"/>
      <c r="UQE47" s="12"/>
      <c r="UQF47" s="12"/>
      <c r="UQG47" s="12"/>
      <c r="UQH47" s="12"/>
      <c r="UQI47" s="12"/>
      <c r="UQJ47" s="12"/>
      <c r="UQK47" s="12"/>
      <c r="UQL47" s="12"/>
      <c r="UQM47" s="12"/>
      <c r="UQN47" s="12"/>
      <c r="UQO47" s="12"/>
      <c r="UQP47" s="12"/>
      <c r="UQQ47" s="12"/>
      <c r="UQR47" s="12"/>
      <c r="UQS47" s="12"/>
      <c r="UQT47" s="12"/>
      <c r="UQU47" s="12"/>
      <c r="UQV47" s="12"/>
      <c r="UQW47" s="12"/>
      <c r="UQX47" s="12"/>
      <c r="UQY47" s="12"/>
      <c r="UQZ47" s="12"/>
      <c r="URA47" s="12"/>
      <c r="URB47" s="12"/>
      <c r="URC47" s="12"/>
      <c r="URD47" s="12"/>
      <c r="URE47" s="12"/>
      <c r="URF47" s="12"/>
      <c r="URG47" s="12"/>
      <c r="URH47" s="12"/>
      <c r="URI47" s="12"/>
      <c r="URJ47" s="12"/>
      <c r="URK47" s="12"/>
      <c r="URL47" s="12"/>
      <c r="URM47" s="12"/>
      <c r="URN47" s="12"/>
      <c r="URO47" s="12"/>
      <c r="URP47" s="12"/>
      <c r="URQ47" s="12"/>
      <c r="URR47" s="12"/>
      <c r="URS47" s="12"/>
      <c r="URT47" s="12"/>
      <c r="URU47" s="12"/>
      <c r="URV47" s="12"/>
      <c r="URW47" s="12"/>
      <c r="URX47" s="12"/>
      <c r="URY47" s="12"/>
      <c r="URZ47" s="12"/>
      <c r="USA47" s="12"/>
      <c r="USB47" s="12"/>
      <c r="USC47" s="12"/>
      <c r="USD47" s="12"/>
      <c r="USE47" s="12"/>
      <c r="USF47" s="12"/>
      <c r="USG47" s="12"/>
      <c r="USH47" s="12"/>
      <c r="USI47" s="12"/>
      <c r="USJ47" s="12"/>
      <c r="USK47" s="12"/>
      <c r="USL47" s="12"/>
      <c r="USM47" s="12"/>
      <c r="USN47" s="12"/>
      <c r="USO47" s="12"/>
      <c r="USP47" s="12"/>
      <c r="USQ47" s="12"/>
      <c r="USR47" s="12"/>
      <c r="USS47" s="12"/>
      <c r="UST47" s="12"/>
      <c r="USU47" s="12"/>
      <c r="USV47" s="12"/>
      <c r="USW47" s="12"/>
      <c r="USX47" s="12"/>
      <c r="USY47" s="12"/>
      <c r="USZ47" s="12"/>
      <c r="UTA47" s="12"/>
      <c r="UTB47" s="12"/>
      <c r="UTC47" s="12"/>
      <c r="UTD47" s="12"/>
      <c r="UTE47" s="12"/>
      <c r="UTF47" s="12"/>
      <c r="UTG47" s="12"/>
      <c r="UTH47" s="12"/>
      <c r="UTI47" s="12"/>
      <c r="UTJ47" s="12"/>
      <c r="UTK47" s="12"/>
      <c r="UTL47" s="12"/>
      <c r="UTM47" s="12"/>
      <c r="UTN47" s="12"/>
      <c r="UTO47" s="12"/>
      <c r="UTP47" s="12"/>
      <c r="UTQ47" s="12"/>
      <c r="UTR47" s="12"/>
      <c r="UTS47" s="12"/>
      <c r="UTT47" s="12"/>
      <c r="UTU47" s="12"/>
      <c r="UTV47" s="12"/>
      <c r="UTW47" s="12"/>
      <c r="UTX47" s="12"/>
      <c r="UTY47" s="12"/>
      <c r="UTZ47" s="12"/>
      <c r="UUA47" s="12"/>
      <c r="UUB47" s="12"/>
      <c r="UUC47" s="12"/>
      <c r="UUD47" s="12"/>
      <c r="UUE47" s="12"/>
      <c r="UUF47" s="12"/>
      <c r="UUG47" s="12"/>
      <c r="UUH47" s="12"/>
      <c r="UUI47" s="12"/>
      <c r="UUJ47" s="12"/>
      <c r="UUK47" s="12"/>
      <c r="UUL47" s="12"/>
      <c r="UUM47" s="12"/>
      <c r="UUN47" s="12"/>
      <c r="UUO47" s="12"/>
      <c r="UUP47" s="12"/>
      <c r="UUQ47" s="12"/>
      <c r="UUR47" s="12"/>
      <c r="UUS47" s="12"/>
      <c r="UUT47" s="12"/>
      <c r="UUU47" s="12"/>
      <c r="UUV47" s="12"/>
      <c r="UUW47" s="12"/>
      <c r="UUX47" s="12"/>
      <c r="UUY47" s="12"/>
      <c r="UUZ47" s="12"/>
      <c r="UVA47" s="12"/>
      <c r="UVB47" s="12"/>
      <c r="UVC47" s="12"/>
      <c r="UVD47" s="12"/>
      <c r="UVE47" s="12"/>
      <c r="UVF47" s="12"/>
      <c r="UVG47" s="12"/>
      <c r="UVH47" s="12"/>
      <c r="UVI47" s="12"/>
      <c r="UVJ47" s="12"/>
      <c r="UVK47" s="12"/>
      <c r="UVL47" s="12"/>
      <c r="UVM47" s="12"/>
      <c r="UVN47" s="12"/>
      <c r="UVO47" s="12"/>
      <c r="UVP47" s="12"/>
      <c r="UVQ47" s="12"/>
      <c r="UVR47" s="12"/>
      <c r="UVS47" s="12"/>
      <c r="UVT47" s="12"/>
      <c r="UVU47" s="12"/>
      <c r="UVV47" s="12"/>
      <c r="UVW47" s="12"/>
      <c r="UVX47" s="12"/>
      <c r="UVY47" s="12"/>
      <c r="UVZ47" s="12"/>
      <c r="UWA47" s="12"/>
      <c r="UWB47" s="12"/>
      <c r="UWC47" s="12"/>
      <c r="UWD47" s="12"/>
      <c r="UWE47" s="12"/>
      <c r="UWF47" s="12"/>
      <c r="UWG47" s="12"/>
      <c r="UWH47" s="12"/>
      <c r="UWI47" s="12"/>
      <c r="UWJ47" s="12"/>
      <c r="UWK47" s="12"/>
      <c r="UWL47" s="12"/>
      <c r="UWM47" s="12"/>
      <c r="UWN47" s="12"/>
      <c r="UWO47" s="12"/>
      <c r="UWP47" s="12"/>
      <c r="UWQ47" s="12"/>
      <c r="UWR47" s="12"/>
      <c r="UWS47" s="12"/>
      <c r="UWT47" s="12"/>
      <c r="UWU47" s="12"/>
      <c r="UWV47" s="12"/>
      <c r="UWW47" s="12"/>
      <c r="UWX47" s="12"/>
      <c r="UWY47" s="12"/>
      <c r="UWZ47" s="12"/>
      <c r="UXA47" s="12"/>
      <c r="UXB47" s="12"/>
      <c r="UXC47" s="12"/>
      <c r="UXD47" s="12"/>
      <c r="UXE47" s="12"/>
      <c r="UXF47" s="12"/>
      <c r="UXG47" s="12"/>
      <c r="UXH47" s="12"/>
      <c r="UXI47" s="12"/>
      <c r="UXJ47" s="12"/>
      <c r="UXK47" s="12"/>
      <c r="UXL47" s="12"/>
      <c r="UXM47" s="12"/>
      <c r="UXN47" s="12"/>
      <c r="UXO47" s="12"/>
      <c r="UXP47" s="12"/>
      <c r="UXQ47" s="12"/>
      <c r="UXR47" s="12"/>
      <c r="UXS47" s="12"/>
      <c r="UXT47" s="12"/>
      <c r="UXU47" s="12"/>
      <c r="UXV47" s="12"/>
      <c r="UXW47" s="12"/>
      <c r="UXX47" s="12"/>
      <c r="UXY47" s="12"/>
      <c r="UXZ47" s="12"/>
      <c r="UYA47" s="12"/>
      <c r="UYB47" s="12"/>
      <c r="UYC47" s="12"/>
      <c r="UYD47" s="12"/>
      <c r="UYE47" s="12"/>
      <c r="UYF47" s="12"/>
      <c r="UYG47" s="12"/>
      <c r="UYH47" s="12"/>
      <c r="UYI47" s="12"/>
      <c r="UYJ47" s="12"/>
      <c r="UYK47" s="12"/>
      <c r="UYL47" s="12"/>
      <c r="UYM47" s="12"/>
      <c r="UYN47" s="12"/>
      <c r="UYO47" s="12"/>
      <c r="UYP47" s="12"/>
      <c r="UYQ47" s="12"/>
      <c r="UYR47" s="12"/>
      <c r="UYS47" s="12"/>
      <c r="UYT47" s="12"/>
      <c r="UYU47" s="12"/>
      <c r="UYV47" s="12"/>
      <c r="UYW47" s="12"/>
      <c r="UYX47" s="12"/>
      <c r="UYY47" s="12"/>
      <c r="UYZ47" s="12"/>
      <c r="UZA47" s="12"/>
      <c r="UZB47" s="12"/>
      <c r="UZC47" s="12"/>
      <c r="UZD47" s="12"/>
      <c r="UZE47" s="12"/>
      <c r="UZF47" s="12"/>
      <c r="UZG47" s="12"/>
      <c r="UZH47" s="12"/>
      <c r="UZI47" s="12"/>
      <c r="UZJ47" s="12"/>
      <c r="UZK47" s="12"/>
      <c r="UZL47" s="12"/>
      <c r="UZM47" s="12"/>
      <c r="UZN47" s="12"/>
      <c r="UZO47" s="12"/>
      <c r="UZP47" s="12"/>
      <c r="UZQ47" s="12"/>
      <c r="UZR47" s="12"/>
      <c r="UZS47" s="12"/>
      <c r="UZT47" s="12"/>
      <c r="UZU47" s="12"/>
      <c r="UZV47" s="12"/>
      <c r="UZW47" s="12"/>
      <c r="UZX47" s="12"/>
      <c r="UZY47" s="12"/>
      <c r="UZZ47" s="12"/>
      <c r="VAA47" s="12"/>
      <c r="VAB47" s="12"/>
      <c r="VAC47" s="12"/>
      <c r="VAD47" s="12"/>
      <c r="VAE47" s="12"/>
      <c r="VAF47" s="12"/>
      <c r="VAG47" s="12"/>
      <c r="VAH47" s="12"/>
      <c r="VAI47" s="12"/>
      <c r="VAJ47" s="12"/>
      <c r="VAK47" s="12"/>
      <c r="VAL47" s="12"/>
      <c r="VAM47" s="12"/>
      <c r="VAN47" s="12"/>
      <c r="VAO47" s="12"/>
      <c r="VAP47" s="12"/>
      <c r="VAQ47" s="12"/>
      <c r="VAR47" s="12"/>
      <c r="VAS47" s="12"/>
      <c r="VAT47" s="12"/>
      <c r="VAU47" s="12"/>
      <c r="VAV47" s="12"/>
      <c r="VAW47" s="12"/>
      <c r="VAX47" s="12"/>
      <c r="VAY47" s="12"/>
      <c r="VAZ47" s="12"/>
      <c r="VBA47" s="12"/>
      <c r="VBB47" s="12"/>
      <c r="VBC47" s="12"/>
      <c r="VBD47" s="12"/>
      <c r="VBE47" s="12"/>
      <c r="VBF47" s="12"/>
      <c r="VBG47" s="12"/>
      <c r="VBH47" s="12"/>
      <c r="VBI47" s="12"/>
      <c r="VBJ47" s="12"/>
      <c r="VBK47" s="12"/>
      <c r="VBL47" s="12"/>
      <c r="VBM47" s="12"/>
      <c r="VBN47" s="12"/>
      <c r="VBO47" s="12"/>
      <c r="VBP47" s="12"/>
      <c r="VBQ47" s="12"/>
      <c r="VBR47" s="12"/>
      <c r="VBS47" s="12"/>
      <c r="VBT47" s="12"/>
      <c r="VBU47" s="12"/>
      <c r="VBV47" s="12"/>
      <c r="VBW47" s="12"/>
      <c r="VBX47" s="12"/>
      <c r="VBY47" s="12"/>
      <c r="VBZ47" s="12"/>
      <c r="VCA47" s="12"/>
      <c r="VCB47" s="12"/>
      <c r="VCC47" s="12"/>
      <c r="VCD47" s="12"/>
      <c r="VCE47" s="12"/>
      <c r="VCF47" s="12"/>
      <c r="VCG47" s="12"/>
      <c r="VCH47" s="12"/>
      <c r="VCI47" s="12"/>
      <c r="VCJ47" s="12"/>
      <c r="VCK47" s="12"/>
      <c r="VCL47" s="12"/>
      <c r="VCM47" s="12"/>
      <c r="VCN47" s="12"/>
      <c r="VCO47" s="12"/>
      <c r="VCP47" s="12"/>
      <c r="VCQ47" s="12"/>
      <c r="VCR47" s="12"/>
      <c r="VCS47" s="12"/>
      <c r="VCT47" s="12"/>
      <c r="VCU47" s="12"/>
      <c r="VCV47" s="12"/>
      <c r="VCW47" s="12"/>
      <c r="VCX47" s="12"/>
      <c r="VCY47" s="12"/>
      <c r="VCZ47" s="12"/>
      <c r="VDA47" s="12"/>
      <c r="VDB47" s="12"/>
      <c r="VDC47" s="12"/>
      <c r="VDD47" s="12"/>
      <c r="VDE47" s="12"/>
      <c r="VDF47" s="12"/>
      <c r="VDG47" s="12"/>
      <c r="VDH47" s="12"/>
      <c r="VDI47" s="12"/>
      <c r="VDJ47" s="12"/>
      <c r="VDK47" s="12"/>
      <c r="VDL47" s="12"/>
      <c r="VDM47" s="12"/>
      <c r="VDN47" s="12"/>
      <c r="VDO47" s="12"/>
      <c r="VDP47" s="12"/>
      <c r="VDQ47" s="12"/>
      <c r="VDR47" s="12"/>
      <c r="VDS47" s="12"/>
      <c r="VDT47" s="12"/>
      <c r="VDU47" s="12"/>
      <c r="VDV47" s="12"/>
      <c r="VDW47" s="12"/>
      <c r="VDX47" s="12"/>
      <c r="VDY47" s="12"/>
      <c r="VDZ47" s="12"/>
      <c r="VEA47" s="12"/>
      <c r="VEB47" s="12"/>
      <c r="VEC47" s="12"/>
      <c r="VED47" s="12"/>
      <c r="VEE47" s="12"/>
      <c r="VEF47" s="12"/>
      <c r="VEG47" s="12"/>
      <c r="VEH47" s="12"/>
      <c r="VEI47" s="12"/>
      <c r="VEJ47" s="12"/>
      <c r="VEK47" s="12"/>
      <c r="VEL47" s="12"/>
      <c r="VEM47" s="12"/>
      <c r="VEN47" s="12"/>
      <c r="VEO47" s="12"/>
      <c r="VEP47" s="12"/>
      <c r="VEQ47" s="12"/>
      <c r="VER47" s="12"/>
      <c r="VES47" s="12"/>
      <c r="VET47" s="12"/>
      <c r="VEU47" s="12"/>
      <c r="VEV47" s="12"/>
      <c r="VEW47" s="12"/>
      <c r="VEX47" s="12"/>
      <c r="VEY47" s="12"/>
      <c r="VEZ47" s="12"/>
      <c r="VFA47" s="12"/>
      <c r="VFB47" s="12"/>
      <c r="VFC47" s="12"/>
      <c r="VFD47" s="12"/>
      <c r="VFE47" s="12"/>
      <c r="VFF47" s="12"/>
      <c r="VFG47" s="12"/>
      <c r="VFH47" s="12"/>
      <c r="VFI47" s="12"/>
      <c r="VFJ47" s="12"/>
      <c r="VFK47" s="12"/>
      <c r="VFL47" s="12"/>
      <c r="VFM47" s="12"/>
      <c r="VFN47" s="12"/>
      <c r="VFO47" s="12"/>
      <c r="VFP47" s="12"/>
      <c r="VFQ47" s="12"/>
      <c r="VFR47" s="12"/>
      <c r="VFS47" s="12"/>
      <c r="VFT47" s="12"/>
      <c r="VFU47" s="12"/>
      <c r="VFV47" s="12"/>
      <c r="VFW47" s="12"/>
      <c r="VFX47" s="12"/>
      <c r="VFY47" s="12"/>
      <c r="VFZ47" s="12"/>
      <c r="VGA47" s="12"/>
      <c r="VGB47" s="12"/>
      <c r="VGC47" s="12"/>
      <c r="VGD47" s="12"/>
      <c r="VGE47" s="12"/>
      <c r="VGF47" s="12"/>
      <c r="VGG47" s="12"/>
      <c r="VGH47" s="12"/>
      <c r="VGI47" s="12"/>
      <c r="VGJ47" s="12"/>
      <c r="VGK47" s="12"/>
      <c r="VGL47" s="12"/>
      <c r="VGM47" s="12"/>
      <c r="VGN47" s="12"/>
      <c r="VGO47" s="12"/>
      <c r="VGP47" s="12"/>
      <c r="VGQ47" s="12"/>
      <c r="VGR47" s="12"/>
      <c r="VGS47" s="12"/>
      <c r="VGT47" s="12"/>
      <c r="VGU47" s="12"/>
      <c r="VGV47" s="12"/>
      <c r="VGW47" s="12"/>
      <c r="VGX47" s="12"/>
      <c r="VGY47" s="12"/>
      <c r="VGZ47" s="12"/>
      <c r="VHA47" s="12"/>
      <c r="VHB47" s="12"/>
      <c r="VHC47" s="12"/>
      <c r="VHD47" s="12"/>
      <c r="VHE47" s="12"/>
      <c r="VHF47" s="12"/>
      <c r="VHG47" s="12"/>
      <c r="VHH47" s="12"/>
      <c r="VHI47" s="12"/>
      <c r="VHJ47" s="12"/>
      <c r="VHK47" s="12"/>
      <c r="VHL47" s="12"/>
      <c r="VHM47" s="12"/>
      <c r="VHN47" s="12"/>
      <c r="VHO47" s="12"/>
      <c r="VHP47" s="12"/>
      <c r="VHQ47" s="12"/>
      <c r="VHR47" s="12"/>
      <c r="VHS47" s="12"/>
      <c r="VHT47" s="12"/>
      <c r="VHU47" s="12"/>
      <c r="VHV47" s="12"/>
      <c r="VHW47" s="12"/>
      <c r="VHX47" s="12"/>
      <c r="VHY47" s="12"/>
      <c r="VHZ47" s="12"/>
      <c r="VIA47" s="12"/>
      <c r="VIB47" s="12"/>
      <c r="VIC47" s="12"/>
      <c r="VID47" s="12"/>
      <c r="VIE47" s="12"/>
      <c r="VIF47" s="12"/>
      <c r="VIG47" s="12"/>
      <c r="VIH47" s="12"/>
      <c r="VII47" s="12"/>
      <c r="VIJ47" s="12"/>
      <c r="VIK47" s="12"/>
      <c r="VIL47" s="12"/>
      <c r="VIM47" s="12"/>
      <c r="VIN47" s="12"/>
      <c r="VIO47" s="12"/>
      <c r="VIP47" s="12"/>
      <c r="VIQ47" s="12"/>
      <c r="VIR47" s="12"/>
      <c r="VIS47" s="12"/>
      <c r="VIT47" s="12"/>
      <c r="VIU47" s="12"/>
      <c r="VIV47" s="12"/>
      <c r="VIW47" s="12"/>
      <c r="VIX47" s="12"/>
      <c r="VIY47" s="12"/>
      <c r="VIZ47" s="12"/>
      <c r="VJA47" s="12"/>
      <c r="VJB47" s="12"/>
      <c r="VJC47" s="12"/>
      <c r="VJD47" s="12"/>
      <c r="VJE47" s="12"/>
      <c r="VJF47" s="12"/>
      <c r="VJG47" s="12"/>
      <c r="VJH47" s="12"/>
      <c r="VJI47" s="12"/>
      <c r="VJJ47" s="12"/>
      <c r="VJK47" s="12"/>
      <c r="VJL47" s="12"/>
      <c r="VJM47" s="12"/>
      <c r="VJN47" s="12"/>
      <c r="VJO47" s="12"/>
      <c r="VJP47" s="12"/>
      <c r="VJQ47" s="12"/>
      <c r="VJR47" s="12"/>
      <c r="VJS47" s="12"/>
      <c r="VJT47" s="12"/>
      <c r="VJU47" s="12"/>
      <c r="VJV47" s="12"/>
      <c r="VJW47" s="12"/>
      <c r="VJX47" s="12"/>
      <c r="VJY47" s="12"/>
      <c r="VJZ47" s="12"/>
      <c r="VKA47" s="12"/>
      <c r="VKB47" s="12"/>
      <c r="VKC47" s="12"/>
      <c r="VKD47" s="12"/>
      <c r="VKE47" s="12"/>
      <c r="VKF47" s="12"/>
      <c r="VKG47" s="12"/>
      <c r="VKH47" s="12"/>
      <c r="VKI47" s="12"/>
      <c r="VKJ47" s="12"/>
      <c r="VKK47" s="12"/>
      <c r="VKL47" s="12"/>
      <c r="VKM47" s="12"/>
      <c r="VKN47" s="12"/>
      <c r="VKO47" s="12"/>
      <c r="VKP47" s="12"/>
      <c r="VKQ47" s="12"/>
      <c r="VKR47" s="12"/>
      <c r="VKS47" s="12"/>
      <c r="VKT47" s="12"/>
      <c r="VKU47" s="12"/>
      <c r="VKV47" s="12"/>
      <c r="VKW47" s="12"/>
      <c r="VKX47" s="12"/>
      <c r="VKY47" s="12"/>
      <c r="VKZ47" s="12"/>
      <c r="VLA47" s="12"/>
      <c r="VLB47" s="12"/>
      <c r="VLC47" s="12"/>
      <c r="VLD47" s="12"/>
      <c r="VLE47" s="12"/>
      <c r="VLF47" s="12"/>
      <c r="VLG47" s="12"/>
      <c r="VLH47" s="12"/>
      <c r="VLI47" s="12"/>
      <c r="VLJ47" s="12"/>
      <c r="VLK47" s="12"/>
      <c r="VLL47" s="12"/>
      <c r="VLM47" s="12"/>
      <c r="VLN47" s="12"/>
      <c r="VLO47" s="12"/>
      <c r="VLP47" s="12"/>
      <c r="VLQ47" s="12"/>
      <c r="VLR47" s="12"/>
      <c r="VLS47" s="12"/>
      <c r="VLT47" s="12"/>
      <c r="VLU47" s="12"/>
      <c r="VLV47" s="12"/>
      <c r="VLW47" s="12"/>
      <c r="VLX47" s="12"/>
      <c r="VLY47" s="12"/>
      <c r="VLZ47" s="12"/>
      <c r="VMA47" s="12"/>
      <c r="VMB47" s="12"/>
      <c r="VMC47" s="12"/>
      <c r="VMD47" s="12"/>
      <c r="VME47" s="12"/>
      <c r="VMF47" s="12"/>
      <c r="VMG47" s="12"/>
      <c r="VMH47" s="12"/>
      <c r="VMI47" s="12"/>
      <c r="VMJ47" s="12"/>
      <c r="VMK47" s="12"/>
      <c r="VML47" s="12"/>
      <c r="VMM47" s="12"/>
      <c r="VMN47" s="12"/>
      <c r="VMO47" s="12"/>
      <c r="VMP47" s="12"/>
      <c r="VMQ47" s="12"/>
      <c r="VMR47" s="12"/>
      <c r="VMS47" s="12"/>
      <c r="VMT47" s="12"/>
      <c r="VMU47" s="12"/>
      <c r="VMV47" s="12"/>
      <c r="VMW47" s="12"/>
      <c r="VMX47" s="12"/>
      <c r="VMY47" s="12"/>
      <c r="VMZ47" s="12"/>
      <c r="VNA47" s="12"/>
      <c r="VNB47" s="12"/>
      <c r="VNC47" s="12"/>
      <c r="VND47" s="12"/>
      <c r="VNE47" s="12"/>
      <c r="VNF47" s="12"/>
      <c r="VNG47" s="12"/>
      <c r="VNH47" s="12"/>
      <c r="VNI47" s="12"/>
      <c r="VNJ47" s="12"/>
      <c r="VNK47" s="12"/>
      <c r="VNL47" s="12"/>
      <c r="VNM47" s="12"/>
      <c r="VNN47" s="12"/>
      <c r="VNO47" s="12"/>
      <c r="VNP47" s="12"/>
      <c r="VNQ47" s="12"/>
      <c r="VNR47" s="12"/>
      <c r="VNS47" s="12"/>
      <c r="VNT47" s="12"/>
      <c r="VNU47" s="12"/>
      <c r="VNV47" s="12"/>
      <c r="VNW47" s="12"/>
      <c r="VNX47" s="12"/>
      <c r="VNY47" s="12"/>
      <c r="VNZ47" s="12"/>
      <c r="VOA47" s="12"/>
      <c r="VOB47" s="12"/>
      <c r="VOC47" s="12"/>
      <c r="VOD47" s="12"/>
      <c r="VOE47" s="12"/>
      <c r="VOF47" s="12"/>
      <c r="VOG47" s="12"/>
      <c r="VOH47" s="12"/>
      <c r="VOI47" s="12"/>
      <c r="VOJ47" s="12"/>
      <c r="VOK47" s="12"/>
      <c r="VOL47" s="12"/>
      <c r="VOM47" s="12"/>
      <c r="VON47" s="12"/>
      <c r="VOO47" s="12"/>
      <c r="VOP47" s="12"/>
      <c r="VOQ47" s="12"/>
      <c r="VOR47" s="12"/>
      <c r="VOS47" s="12"/>
      <c r="VOT47" s="12"/>
      <c r="VOU47" s="12"/>
      <c r="VOV47" s="12"/>
      <c r="VOW47" s="12"/>
      <c r="VOX47" s="12"/>
      <c r="VOY47" s="12"/>
      <c r="VOZ47" s="12"/>
      <c r="VPA47" s="12"/>
      <c r="VPB47" s="12"/>
      <c r="VPC47" s="12"/>
      <c r="VPD47" s="12"/>
      <c r="VPE47" s="12"/>
      <c r="VPF47" s="12"/>
      <c r="VPG47" s="12"/>
      <c r="VPH47" s="12"/>
      <c r="VPI47" s="12"/>
      <c r="VPJ47" s="12"/>
      <c r="VPK47" s="12"/>
      <c r="VPL47" s="12"/>
      <c r="VPM47" s="12"/>
      <c r="VPN47" s="12"/>
      <c r="VPO47" s="12"/>
      <c r="VPP47" s="12"/>
      <c r="VPQ47" s="12"/>
      <c r="VPR47" s="12"/>
      <c r="VPS47" s="12"/>
      <c r="VPT47" s="12"/>
      <c r="VPU47" s="12"/>
      <c r="VPV47" s="12"/>
      <c r="VPW47" s="12"/>
      <c r="VPX47" s="12"/>
      <c r="VPY47" s="12"/>
      <c r="VPZ47" s="12"/>
      <c r="VQA47" s="12"/>
      <c r="VQB47" s="12"/>
      <c r="VQC47" s="12"/>
      <c r="VQD47" s="12"/>
      <c r="VQE47" s="12"/>
      <c r="VQF47" s="12"/>
      <c r="VQG47" s="12"/>
      <c r="VQH47" s="12"/>
      <c r="VQI47" s="12"/>
      <c r="VQJ47" s="12"/>
      <c r="VQK47" s="12"/>
      <c r="VQL47" s="12"/>
      <c r="VQM47" s="12"/>
      <c r="VQN47" s="12"/>
      <c r="VQO47" s="12"/>
      <c r="VQP47" s="12"/>
      <c r="VQQ47" s="12"/>
      <c r="VQR47" s="12"/>
      <c r="VQS47" s="12"/>
      <c r="VQT47" s="12"/>
      <c r="VQU47" s="12"/>
      <c r="VQV47" s="12"/>
      <c r="VQW47" s="12"/>
      <c r="VQX47" s="12"/>
      <c r="VQY47" s="12"/>
      <c r="VQZ47" s="12"/>
      <c r="VRA47" s="12"/>
      <c r="VRB47" s="12"/>
      <c r="VRC47" s="12"/>
      <c r="VRD47" s="12"/>
      <c r="VRE47" s="12"/>
      <c r="VRF47" s="12"/>
      <c r="VRG47" s="12"/>
      <c r="VRH47" s="12"/>
      <c r="VRI47" s="12"/>
      <c r="VRJ47" s="12"/>
      <c r="VRK47" s="12"/>
      <c r="VRL47" s="12"/>
      <c r="VRM47" s="12"/>
      <c r="VRN47" s="12"/>
      <c r="VRO47" s="12"/>
      <c r="VRP47" s="12"/>
      <c r="VRQ47" s="12"/>
      <c r="VRR47" s="12"/>
      <c r="VRS47" s="12"/>
      <c r="VRT47" s="12"/>
      <c r="VRU47" s="12"/>
      <c r="VRV47" s="12"/>
      <c r="VRW47" s="12"/>
      <c r="VRX47" s="12"/>
      <c r="VRY47" s="12"/>
      <c r="VRZ47" s="12"/>
      <c r="VSA47" s="12"/>
      <c r="VSB47" s="12"/>
      <c r="VSC47" s="12"/>
      <c r="VSD47" s="12"/>
      <c r="VSE47" s="12"/>
      <c r="VSF47" s="12"/>
      <c r="VSG47" s="12"/>
      <c r="VSH47" s="12"/>
      <c r="VSI47" s="12"/>
      <c r="VSJ47" s="12"/>
      <c r="VSK47" s="12"/>
      <c r="VSL47" s="12"/>
      <c r="VSM47" s="12"/>
      <c r="VSN47" s="12"/>
      <c r="VSO47" s="12"/>
      <c r="VSP47" s="12"/>
      <c r="VSQ47" s="12"/>
      <c r="VSR47" s="12"/>
      <c r="VSS47" s="12"/>
      <c r="VST47" s="12"/>
      <c r="VSU47" s="12"/>
      <c r="VSV47" s="12"/>
      <c r="VSW47" s="12"/>
      <c r="VSX47" s="12"/>
      <c r="VSY47" s="12"/>
      <c r="VSZ47" s="12"/>
      <c r="VTA47" s="12"/>
      <c r="VTB47" s="12"/>
      <c r="VTC47" s="12"/>
      <c r="VTD47" s="12"/>
      <c r="VTE47" s="12"/>
      <c r="VTF47" s="12"/>
      <c r="VTG47" s="12"/>
      <c r="VTH47" s="12"/>
      <c r="VTI47" s="12"/>
      <c r="VTJ47" s="12"/>
      <c r="VTK47" s="12"/>
      <c r="VTL47" s="12"/>
      <c r="VTM47" s="12"/>
      <c r="VTN47" s="12"/>
      <c r="VTO47" s="12"/>
      <c r="VTP47" s="12"/>
      <c r="VTQ47" s="12"/>
      <c r="VTR47" s="12"/>
      <c r="VTS47" s="12"/>
      <c r="VTT47" s="12"/>
      <c r="VTU47" s="12"/>
      <c r="VTV47" s="12"/>
      <c r="VTW47" s="12"/>
      <c r="VTX47" s="12"/>
      <c r="VTY47" s="12"/>
      <c r="VTZ47" s="12"/>
      <c r="VUA47" s="12"/>
      <c r="VUB47" s="12"/>
      <c r="VUC47" s="12"/>
      <c r="VUD47" s="12"/>
      <c r="VUE47" s="12"/>
      <c r="VUF47" s="12"/>
      <c r="VUG47" s="12"/>
      <c r="VUH47" s="12"/>
      <c r="VUI47" s="12"/>
      <c r="VUJ47" s="12"/>
      <c r="VUK47" s="12"/>
      <c r="VUL47" s="12"/>
      <c r="VUM47" s="12"/>
      <c r="VUN47" s="12"/>
      <c r="VUO47" s="12"/>
      <c r="VUP47" s="12"/>
      <c r="VUQ47" s="12"/>
      <c r="VUR47" s="12"/>
      <c r="VUS47" s="12"/>
      <c r="VUT47" s="12"/>
      <c r="VUU47" s="12"/>
      <c r="VUV47" s="12"/>
      <c r="VUW47" s="12"/>
      <c r="VUX47" s="12"/>
      <c r="VUY47" s="12"/>
      <c r="VUZ47" s="12"/>
      <c r="VVA47" s="12"/>
      <c r="VVB47" s="12"/>
      <c r="VVC47" s="12"/>
      <c r="VVD47" s="12"/>
      <c r="VVE47" s="12"/>
      <c r="VVF47" s="12"/>
      <c r="VVG47" s="12"/>
      <c r="VVH47" s="12"/>
      <c r="VVI47" s="12"/>
      <c r="VVJ47" s="12"/>
      <c r="VVK47" s="12"/>
      <c r="VVL47" s="12"/>
      <c r="VVM47" s="12"/>
      <c r="VVN47" s="12"/>
      <c r="VVO47" s="12"/>
      <c r="VVP47" s="12"/>
      <c r="VVQ47" s="12"/>
      <c r="VVR47" s="12"/>
      <c r="VVS47" s="12"/>
      <c r="VVT47" s="12"/>
      <c r="VVU47" s="12"/>
      <c r="VVV47" s="12"/>
      <c r="VVW47" s="12"/>
      <c r="VVX47" s="12"/>
      <c r="VVY47" s="12"/>
      <c r="VVZ47" s="12"/>
      <c r="VWA47" s="12"/>
      <c r="VWB47" s="12"/>
      <c r="VWC47" s="12"/>
      <c r="VWD47" s="12"/>
      <c r="VWE47" s="12"/>
      <c r="VWF47" s="12"/>
      <c r="VWG47" s="12"/>
      <c r="VWH47" s="12"/>
      <c r="VWI47" s="12"/>
      <c r="VWJ47" s="12"/>
      <c r="VWK47" s="12"/>
      <c r="VWL47" s="12"/>
      <c r="VWM47" s="12"/>
      <c r="VWN47" s="12"/>
      <c r="VWO47" s="12"/>
      <c r="VWP47" s="12"/>
      <c r="VWQ47" s="12"/>
      <c r="VWR47" s="12"/>
      <c r="VWS47" s="12"/>
      <c r="VWT47" s="12"/>
      <c r="VWU47" s="12"/>
      <c r="VWV47" s="12"/>
      <c r="VWW47" s="12"/>
      <c r="VWX47" s="12"/>
      <c r="VWY47" s="12"/>
      <c r="VWZ47" s="12"/>
      <c r="VXA47" s="12"/>
      <c r="VXB47" s="12"/>
      <c r="VXC47" s="12"/>
      <c r="VXD47" s="12"/>
      <c r="VXE47" s="12"/>
      <c r="VXF47" s="12"/>
      <c r="VXG47" s="12"/>
      <c r="VXH47" s="12"/>
      <c r="VXI47" s="12"/>
      <c r="VXJ47" s="12"/>
      <c r="VXK47" s="12"/>
      <c r="VXL47" s="12"/>
      <c r="VXM47" s="12"/>
      <c r="VXN47" s="12"/>
      <c r="VXO47" s="12"/>
      <c r="VXP47" s="12"/>
      <c r="VXQ47" s="12"/>
      <c r="VXR47" s="12"/>
      <c r="VXS47" s="12"/>
      <c r="VXT47" s="12"/>
      <c r="VXU47" s="12"/>
      <c r="VXV47" s="12"/>
      <c r="VXW47" s="12"/>
      <c r="VXX47" s="12"/>
      <c r="VXY47" s="12"/>
      <c r="VXZ47" s="12"/>
      <c r="VYA47" s="12"/>
      <c r="VYB47" s="12"/>
      <c r="VYC47" s="12"/>
      <c r="VYD47" s="12"/>
      <c r="VYE47" s="12"/>
      <c r="VYF47" s="12"/>
      <c r="VYG47" s="12"/>
      <c r="VYH47" s="12"/>
      <c r="VYI47" s="12"/>
      <c r="VYJ47" s="12"/>
      <c r="VYK47" s="12"/>
      <c r="VYL47" s="12"/>
      <c r="VYM47" s="12"/>
      <c r="VYN47" s="12"/>
      <c r="VYO47" s="12"/>
      <c r="VYP47" s="12"/>
      <c r="VYQ47" s="12"/>
      <c r="VYR47" s="12"/>
      <c r="VYS47" s="12"/>
      <c r="VYT47" s="12"/>
      <c r="VYU47" s="12"/>
      <c r="VYV47" s="12"/>
      <c r="VYW47" s="12"/>
      <c r="VYX47" s="12"/>
      <c r="VYY47" s="12"/>
      <c r="VYZ47" s="12"/>
      <c r="VZA47" s="12"/>
      <c r="VZB47" s="12"/>
      <c r="VZC47" s="12"/>
      <c r="VZD47" s="12"/>
      <c r="VZE47" s="12"/>
      <c r="VZF47" s="12"/>
      <c r="VZG47" s="12"/>
      <c r="VZH47" s="12"/>
      <c r="VZI47" s="12"/>
      <c r="VZJ47" s="12"/>
      <c r="VZK47" s="12"/>
      <c r="VZL47" s="12"/>
      <c r="VZM47" s="12"/>
      <c r="VZN47" s="12"/>
      <c r="VZO47" s="12"/>
      <c r="VZP47" s="12"/>
      <c r="VZQ47" s="12"/>
      <c r="VZR47" s="12"/>
      <c r="VZS47" s="12"/>
      <c r="VZT47" s="12"/>
      <c r="VZU47" s="12"/>
      <c r="VZV47" s="12"/>
      <c r="VZW47" s="12"/>
      <c r="VZX47" s="12"/>
      <c r="VZY47" s="12"/>
      <c r="VZZ47" s="12"/>
      <c r="WAA47" s="12"/>
      <c r="WAB47" s="12"/>
      <c r="WAC47" s="12"/>
      <c r="WAD47" s="12"/>
      <c r="WAE47" s="12"/>
      <c r="WAF47" s="12"/>
      <c r="WAG47" s="12"/>
      <c r="WAH47" s="12"/>
      <c r="WAI47" s="12"/>
      <c r="WAJ47" s="12"/>
      <c r="WAK47" s="12"/>
      <c r="WAL47" s="12"/>
      <c r="WAM47" s="12"/>
      <c r="WAN47" s="12"/>
      <c r="WAO47" s="12"/>
      <c r="WAP47" s="12"/>
      <c r="WAQ47" s="12"/>
      <c r="WAR47" s="12"/>
      <c r="WAS47" s="12"/>
      <c r="WAT47" s="12"/>
      <c r="WAU47" s="12"/>
      <c r="WAV47" s="12"/>
      <c r="WAW47" s="12"/>
      <c r="WAX47" s="12"/>
      <c r="WAY47" s="12"/>
      <c r="WAZ47" s="12"/>
      <c r="WBA47" s="12"/>
      <c r="WBB47" s="12"/>
      <c r="WBC47" s="12"/>
      <c r="WBD47" s="12"/>
      <c r="WBE47" s="12"/>
      <c r="WBF47" s="12"/>
      <c r="WBG47" s="12"/>
      <c r="WBH47" s="12"/>
      <c r="WBI47" s="12"/>
      <c r="WBJ47" s="12"/>
      <c r="WBK47" s="12"/>
      <c r="WBL47" s="12"/>
      <c r="WBM47" s="12"/>
      <c r="WBN47" s="12"/>
      <c r="WBO47" s="12"/>
      <c r="WBP47" s="12"/>
      <c r="WBQ47" s="12"/>
      <c r="WBR47" s="12"/>
      <c r="WBS47" s="12"/>
      <c r="WBT47" s="12"/>
      <c r="WBU47" s="12"/>
      <c r="WBV47" s="12"/>
      <c r="WBW47" s="12"/>
      <c r="WBX47" s="12"/>
      <c r="WBY47" s="12"/>
      <c r="WBZ47" s="12"/>
      <c r="WCA47" s="12"/>
      <c r="WCB47" s="12"/>
      <c r="WCC47" s="12"/>
      <c r="WCD47" s="12"/>
      <c r="WCE47" s="12"/>
      <c r="WCF47" s="12"/>
      <c r="WCG47" s="12"/>
      <c r="WCH47" s="12"/>
      <c r="WCI47" s="12"/>
      <c r="WCJ47" s="12"/>
      <c r="WCK47" s="12"/>
      <c r="WCL47" s="12"/>
      <c r="WCM47" s="12"/>
      <c r="WCN47" s="12"/>
      <c r="WCO47" s="12"/>
      <c r="WCP47" s="12"/>
      <c r="WCQ47" s="12"/>
      <c r="WCR47" s="12"/>
      <c r="WCS47" s="12"/>
      <c r="WCT47" s="12"/>
      <c r="WCU47" s="12"/>
      <c r="WCV47" s="12"/>
      <c r="WCW47" s="12"/>
      <c r="WCX47" s="12"/>
      <c r="WCY47" s="12"/>
      <c r="WCZ47" s="12"/>
      <c r="WDA47" s="12"/>
      <c r="WDB47" s="12"/>
      <c r="WDC47" s="12"/>
      <c r="WDD47" s="12"/>
      <c r="WDE47" s="12"/>
      <c r="WDF47" s="12"/>
      <c r="WDG47" s="12"/>
      <c r="WDH47" s="12"/>
      <c r="WDI47" s="12"/>
      <c r="WDJ47" s="12"/>
      <c r="WDK47" s="12"/>
      <c r="WDL47" s="12"/>
      <c r="WDM47" s="12"/>
      <c r="WDN47" s="12"/>
      <c r="WDO47" s="12"/>
      <c r="WDP47" s="12"/>
      <c r="WDQ47" s="12"/>
      <c r="WDR47" s="12"/>
      <c r="WDS47" s="12"/>
      <c r="WDT47" s="12"/>
      <c r="WDU47" s="12"/>
      <c r="WDV47" s="12"/>
      <c r="WDW47" s="12"/>
      <c r="WDX47" s="12"/>
      <c r="WDY47" s="12"/>
      <c r="WDZ47" s="12"/>
      <c r="WEA47" s="12"/>
      <c r="WEB47" s="12"/>
      <c r="WEC47" s="12"/>
      <c r="WED47" s="12"/>
      <c r="WEE47" s="12"/>
      <c r="WEF47" s="12"/>
      <c r="WEG47" s="12"/>
      <c r="WEH47" s="12"/>
      <c r="WEI47" s="12"/>
      <c r="WEJ47" s="12"/>
      <c r="WEK47" s="12"/>
      <c r="WEL47" s="12"/>
      <c r="WEM47" s="12"/>
      <c r="WEN47" s="12"/>
      <c r="WEO47" s="12"/>
      <c r="WEP47" s="12"/>
      <c r="WEQ47" s="12"/>
      <c r="WER47" s="12"/>
      <c r="WES47" s="12"/>
      <c r="WET47" s="12"/>
      <c r="WEU47" s="12"/>
      <c r="WEV47" s="12"/>
      <c r="WEW47" s="12"/>
      <c r="WEX47" s="12"/>
      <c r="WEY47" s="12"/>
      <c r="WEZ47" s="12"/>
      <c r="WFA47" s="12"/>
      <c r="WFB47" s="12"/>
      <c r="WFC47" s="12"/>
      <c r="WFD47" s="12"/>
      <c r="WFE47" s="12"/>
      <c r="WFF47" s="12"/>
      <c r="WFG47" s="12"/>
      <c r="WFH47" s="12"/>
      <c r="WFI47" s="12"/>
      <c r="WFJ47" s="12"/>
      <c r="WFK47" s="12"/>
      <c r="WFL47" s="12"/>
      <c r="WFM47" s="12"/>
      <c r="WFN47" s="12"/>
      <c r="WFO47" s="12"/>
      <c r="WFP47" s="12"/>
      <c r="WFQ47" s="12"/>
      <c r="WFR47" s="12"/>
      <c r="WFS47" s="12"/>
      <c r="WFT47" s="12"/>
      <c r="WFU47" s="12"/>
      <c r="WFV47" s="12"/>
      <c r="WFW47" s="12"/>
      <c r="WFX47" s="12"/>
      <c r="WFY47" s="12"/>
      <c r="WFZ47" s="12"/>
      <c r="WGA47" s="12"/>
      <c r="WGB47" s="12"/>
      <c r="WGC47" s="12"/>
      <c r="WGD47" s="12"/>
      <c r="WGE47" s="12"/>
      <c r="WGF47" s="12"/>
      <c r="WGG47" s="12"/>
      <c r="WGH47" s="12"/>
      <c r="WGI47" s="12"/>
      <c r="WGJ47" s="12"/>
      <c r="WGK47" s="12"/>
      <c r="WGL47" s="12"/>
      <c r="WGM47" s="12"/>
      <c r="WGN47" s="12"/>
      <c r="WGO47" s="12"/>
      <c r="WGP47" s="12"/>
      <c r="WGQ47" s="12"/>
      <c r="WGR47" s="12"/>
      <c r="WGS47" s="12"/>
      <c r="WGT47" s="12"/>
      <c r="WGU47" s="12"/>
      <c r="WGV47" s="12"/>
      <c r="WGW47" s="12"/>
      <c r="WGX47" s="12"/>
      <c r="WGY47" s="12"/>
      <c r="WGZ47" s="12"/>
      <c r="WHA47" s="12"/>
      <c r="WHB47" s="12"/>
      <c r="WHC47" s="12"/>
      <c r="WHD47" s="12"/>
      <c r="WHE47" s="12"/>
      <c r="WHF47" s="12"/>
      <c r="WHG47" s="12"/>
      <c r="WHH47" s="12"/>
      <c r="WHI47" s="12"/>
      <c r="WHJ47" s="12"/>
      <c r="WHK47" s="12"/>
      <c r="WHL47" s="12"/>
      <c r="WHM47" s="12"/>
      <c r="WHN47" s="12"/>
      <c r="WHO47" s="12"/>
      <c r="WHP47" s="12"/>
      <c r="WHQ47" s="12"/>
      <c r="WHR47" s="12"/>
      <c r="WHS47" s="12"/>
      <c r="WHT47" s="12"/>
      <c r="WHU47" s="12"/>
      <c r="WHV47" s="12"/>
      <c r="WHW47" s="12"/>
      <c r="WHX47" s="12"/>
      <c r="WHY47" s="12"/>
      <c r="WHZ47" s="12"/>
      <c r="WIA47" s="12"/>
      <c r="WIB47" s="12"/>
      <c r="WIC47" s="12"/>
      <c r="WID47" s="12"/>
      <c r="WIE47" s="12"/>
      <c r="WIF47" s="12"/>
      <c r="WIG47" s="12"/>
      <c r="WIH47" s="12"/>
      <c r="WII47" s="12"/>
      <c r="WIJ47" s="12"/>
      <c r="WIK47" s="12"/>
      <c r="WIL47" s="12"/>
      <c r="WIM47" s="12"/>
      <c r="WIN47" s="12"/>
      <c r="WIO47" s="12"/>
      <c r="WIP47" s="12"/>
      <c r="WIQ47" s="12"/>
      <c r="WIR47" s="12"/>
      <c r="WIS47" s="12"/>
      <c r="WIT47" s="12"/>
      <c r="WIU47" s="12"/>
      <c r="WIV47" s="12"/>
      <c r="WIW47" s="12"/>
      <c r="WIX47" s="12"/>
      <c r="WIY47" s="12"/>
      <c r="WIZ47" s="12"/>
      <c r="WJA47" s="12"/>
      <c r="WJB47" s="12"/>
      <c r="WJC47" s="12"/>
      <c r="WJD47" s="12"/>
      <c r="WJE47" s="12"/>
      <c r="WJF47" s="12"/>
      <c r="WJG47" s="12"/>
      <c r="WJH47" s="12"/>
      <c r="WJI47" s="12"/>
      <c r="WJJ47" s="12"/>
      <c r="WJK47" s="12"/>
      <c r="WJL47" s="12"/>
      <c r="WJM47" s="12"/>
      <c r="WJN47" s="12"/>
      <c r="WJO47" s="12"/>
      <c r="WJP47" s="12"/>
      <c r="WJQ47" s="12"/>
      <c r="WJR47" s="12"/>
      <c r="WJS47" s="12"/>
      <c r="WJT47" s="12"/>
      <c r="WJU47" s="12"/>
      <c r="WJV47" s="12"/>
      <c r="WJW47" s="12"/>
      <c r="WJX47" s="12"/>
      <c r="WJY47" s="12"/>
      <c r="WJZ47" s="12"/>
      <c r="WKA47" s="12"/>
      <c r="WKB47" s="12"/>
      <c r="WKC47" s="12"/>
      <c r="WKD47" s="12"/>
      <c r="WKE47" s="12"/>
      <c r="WKF47" s="12"/>
      <c r="WKG47" s="12"/>
      <c r="WKH47" s="12"/>
      <c r="WKI47" s="12"/>
      <c r="WKJ47" s="12"/>
      <c r="WKK47" s="12"/>
      <c r="WKL47" s="12"/>
      <c r="WKM47" s="12"/>
      <c r="WKN47" s="12"/>
      <c r="WKO47" s="12"/>
      <c r="WKP47" s="12"/>
      <c r="WKQ47" s="12"/>
      <c r="WKR47" s="12"/>
      <c r="WKS47" s="12"/>
      <c r="WKT47" s="12"/>
      <c r="WKU47" s="12"/>
      <c r="WKV47" s="12"/>
      <c r="WKW47" s="12"/>
      <c r="WKX47" s="12"/>
      <c r="WKY47" s="12"/>
      <c r="WKZ47" s="12"/>
      <c r="WLA47" s="12"/>
      <c r="WLB47" s="12"/>
      <c r="WLC47" s="12"/>
      <c r="WLD47" s="12"/>
      <c r="WLE47" s="12"/>
      <c r="WLF47" s="12"/>
      <c r="WLG47" s="12"/>
      <c r="WLH47" s="12"/>
      <c r="WLI47" s="12"/>
      <c r="WLJ47" s="12"/>
      <c r="WLK47" s="12"/>
      <c r="WLL47" s="12"/>
      <c r="WLM47" s="12"/>
      <c r="WLN47" s="12"/>
      <c r="WLO47" s="12"/>
      <c r="WLP47" s="12"/>
      <c r="WLQ47" s="12"/>
      <c r="WLR47" s="12"/>
      <c r="WLS47" s="12"/>
      <c r="WLT47" s="12"/>
      <c r="WLU47" s="12"/>
      <c r="WLV47" s="12"/>
      <c r="WLW47" s="12"/>
      <c r="WLX47" s="12"/>
      <c r="WLY47" s="12"/>
      <c r="WLZ47" s="12"/>
      <c r="WMA47" s="12"/>
      <c r="WMB47" s="12"/>
      <c r="WMC47" s="12"/>
      <c r="WMD47" s="12"/>
      <c r="WME47" s="12"/>
      <c r="WMF47" s="12"/>
      <c r="WMG47" s="12"/>
      <c r="WMH47" s="12"/>
      <c r="WMI47" s="12"/>
      <c r="WMJ47" s="12"/>
      <c r="WMK47" s="12"/>
      <c r="WML47" s="12"/>
      <c r="WMM47" s="12"/>
      <c r="WMN47" s="12"/>
      <c r="WMO47" s="12"/>
      <c r="WMP47" s="12"/>
      <c r="WMQ47" s="12"/>
      <c r="WMR47" s="12"/>
      <c r="WMS47" s="12"/>
      <c r="WMT47" s="12"/>
      <c r="WMU47" s="12"/>
      <c r="WMV47" s="12"/>
      <c r="WMW47" s="12"/>
      <c r="WMX47" s="12"/>
      <c r="WMY47" s="12"/>
      <c r="WMZ47" s="12"/>
      <c r="WNA47" s="12"/>
      <c r="WNB47" s="12"/>
      <c r="WNC47" s="12"/>
      <c r="WND47" s="12"/>
      <c r="WNE47" s="12"/>
      <c r="WNF47" s="12"/>
      <c r="WNG47" s="12"/>
      <c r="WNH47" s="12"/>
      <c r="WNI47" s="12"/>
      <c r="WNJ47" s="12"/>
      <c r="WNK47" s="12"/>
      <c r="WNL47" s="12"/>
      <c r="WNM47" s="12"/>
      <c r="WNN47" s="12"/>
      <c r="WNO47" s="12"/>
      <c r="WNP47" s="12"/>
      <c r="WNQ47" s="12"/>
      <c r="WNR47" s="12"/>
      <c r="WNS47" s="12"/>
      <c r="WNT47" s="12"/>
      <c r="WNU47" s="12"/>
      <c r="WNV47" s="12"/>
      <c r="WNW47" s="12"/>
      <c r="WNX47" s="12"/>
      <c r="WNY47" s="12"/>
      <c r="WNZ47" s="12"/>
      <c r="WOA47" s="12"/>
      <c r="WOB47" s="12"/>
      <c r="WOC47" s="12"/>
      <c r="WOD47" s="12"/>
      <c r="WOE47" s="12"/>
      <c r="WOF47" s="12"/>
      <c r="WOG47" s="12"/>
      <c r="WOH47" s="12"/>
      <c r="WOI47" s="12"/>
      <c r="WOJ47" s="12"/>
      <c r="WOK47" s="12"/>
      <c r="WOL47" s="12"/>
      <c r="WOM47" s="12"/>
      <c r="WON47" s="12"/>
      <c r="WOO47" s="12"/>
      <c r="WOP47" s="12"/>
      <c r="WOQ47" s="12"/>
      <c r="WOR47" s="12"/>
      <c r="WOS47" s="12"/>
      <c r="WOT47" s="12"/>
      <c r="WOU47" s="12"/>
      <c r="WOV47" s="12"/>
      <c r="WOW47" s="12"/>
      <c r="WOX47" s="12"/>
      <c r="WOY47" s="12"/>
      <c r="WOZ47" s="12"/>
      <c r="WPA47" s="12"/>
      <c r="WPB47" s="12"/>
      <c r="WPC47" s="12"/>
      <c r="WPD47" s="12"/>
      <c r="WPE47" s="12"/>
      <c r="WPF47" s="12"/>
      <c r="WPG47" s="12"/>
      <c r="WPH47" s="12"/>
      <c r="WPI47" s="12"/>
      <c r="WPJ47" s="12"/>
      <c r="WPK47" s="12"/>
      <c r="WPL47" s="12"/>
      <c r="WPM47" s="12"/>
      <c r="WPN47" s="12"/>
      <c r="WPO47" s="12"/>
      <c r="WPP47" s="12"/>
      <c r="WPQ47" s="12"/>
      <c r="WPR47" s="12"/>
      <c r="WPS47" s="12"/>
      <c r="WPT47" s="12"/>
      <c r="WPU47" s="12"/>
      <c r="WPV47" s="12"/>
      <c r="WPW47" s="12"/>
      <c r="WPX47" s="12"/>
      <c r="WPY47" s="12"/>
      <c r="WPZ47" s="12"/>
      <c r="WQA47" s="12"/>
      <c r="WQB47" s="12"/>
      <c r="WQC47" s="12"/>
      <c r="WQD47" s="12"/>
      <c r="WQE47" s="12"/>
      <c r="WQF47" s="12"/>
      <c r="WQG47" s="12"/>
      <c r="WQH47" s="12"/>
      <c r="WQI47" s="12"/>
      <c r="WQJ47" s="12"/>
      <c r="WQK47" s="12"/>
      <c r="WQL47" s="12"/>
      <c r="WQM47" s="12"/>
      <c r="WQN47" s="12"/>
      <c r="WQO47" s="12"/>
      <c r="WQP47" s="12"/>
      <c r="WQQ47" s="12"/>
      <c r="WQR47" s="12"/>
      <c r="WQS47" s="12"/>
      <c r="WQT47" s="12"/>
      <c r="WQU47" s="12"/>
      <c r="WQV47" s="12"/>
      <c r="WQW47" s="12"/>
      <c r="WQX47" s="12"/>
      <c r="WQY47" s="12"/>
      <c r="WQZ47" s="12"/>
      <c r="WRA47" s="12"/>
      <c r="WRB47" s="12"/>
      <c r="WRC47" s="12"/>
      <c r="WRD47" s="12"/>
      <c r="WRE47" s="12"/>
      <c r="WRF47" s="12"/>
      <c r="WRG47" s="12"/>
      <c r="WRH47" s="12"/>
      <c r="WRI47" s="12"/>
      <c r="WRJ47" s="12"/>
      <c r="WRK47" s="12"/>
      <c r="WRL47" s="12"/>
      <c r="WRM47" s="12"/>
      <c r="WRN47" s="12"/>
      <c r="WRO47" s="12"/>
      <c r="WRP47" s="12"/>
      <c r="WRQ47" s="12"/>
      <c r="WRR47" s="12"/>
      <c r="WRS47" s="12"/>
      <c r="WRT47" s="12"/>
      <c r="WRU47" s="12"/>
      <c r="WRV47" s="12"/>
      <c r="WRW47" s="12"/>
      <c r="WRX47" s="12"/>
      <c r="WRY47" s="12"/>
      <c r="WRZ47" s="12"/>
      <c r="WSA47" s="12"/>
      <c r="WSB47" s="12"/>
      <c r="WSC47" s="12"/>
      <c r="WSD47" s="12"/>
      <c r="WSE47" s="12"/>
      <c r="WSF47" s="12"/>
      <c r="WSG47" s="12"/>
      <c r="WSH47" s="12"/>
      <c r="WSI47" s="12"/>
      <c r="WSJ47" s="12"/>
      <c r="WSK47" s="12"/>
      <c r="WSL47" s="12"/>
      <c r="WSM47" s="12"/>
      <c r="WSN47" s="12"/>
      <c r="WSO47" s="12"/>
      <c r="WSP47" s="12"/>
      <c r="WSQ47" s="12"/>
      <c r="WSR47" s="12"/>
      <c r="WSS47" s="12"/>
      <c r="WST47" s="12"/>
      <c r="WSU47" s="12"/>
      <c r="WSV47" s="12"/>
      <c r="WSW47" s="12"/>
      <c r="WSX47" s="12"/>
      <c r="WSY47" s="12"/>
      <c r="WSZ47" s="12"/>
      <c r="WTA47" s="12"/>
      <c r="WTB47" s="12"/>
      <c r="WTC47" s="12"/>
      <c r="WTD47" s="12"/>
      <c r="WTE47" s="12"/>
      <c r="WTF47" s="12"/>
      <c r="WTG47" s="12"/>
      <c r="WTH47" s="12"/>
      <c r="WTI47" s="12"/>
      <c r="WTJ47" s="12"/>
      <c r="WTK47" s="12"/>
      <c r="WTL47" s="12"/>
      <c r="WTM47" s="12"/>
      <c r="WTN47" s="12"/>
      <c r="WTO47" s="12"/>
      <c r="WTP47" s="12"/>
      <c r="WTQ47" s="12"/>
      <c r="WTR47" s="12"/>
      <c r="WTS47" s="12"/>
      <c r="WTT47" s="12"/>
      <c r="WTU47" s="12"/>
      <c r="WTV47" s="12"/>
      <c r="WTW47" s="12"/>
      <c r="WTX47" s="12"/>
      <c r="WTY47" s="12"/>
      <c r="WTZ47" s="12"/>
      <c r="WUA47" s="12"/>
      <c r="WUB47" s="12"/>
      <c r="WUC47" s="12"/>
      <c r="WUD47" s="12"/>
      <c r="WUE47" s="12"/>
      <c r="WUF47" s="12"/>
      <c r="WUG47" s="12"/>
      <c r="WUH47" s="12"/>
      <c r="WUI47" s="12"/>
      <c r="WUJ47" s="12"/>
      <c r="WUK47" s="12"/>
      <c r="WUL47" s="12"/>
      <c r="WUM47" s="12"/>
      <c r="WUN47" s="12"/>
      <c r="WUO47" s="12"/>
      <c r="WUP47" s="12"/>
      <c r="WUQ47" s="12"/>
      <c r="WUR47" s="12"/>
      <c r="WUS47" s="12"/>
      <c r="WUT47" s="12"/>
      <c r="WUU47" s="12"/>
      <c r="WUV47" s="12"/>
      <c r="WUW47" s="12"/>
      <c r="WUX47" s="12"/>
      <c r="WUY47" s="12"/>
      <c r="WUZ47" s="12"/>
      <c r="WVA47" s="12"/>
      <c r="WVB47" s="12"/>
      <c r="WVC47" s="12"/>
      <c r="WVD47" s="12"/>
      <c r="WVE47" s="12"/>
      <c r="WVF47" s="12"/>
      <c r="WVG47" s="12"/>
      <c r="WVH47" s="12"/>
      <c r="WVI47" s="12"/>
      <c r="WVJ47" s="12"/>
      <c r="WVK47" s="12"/>
      <c r="WVL47" s="12"/>
      <c r="WVM47" s="12"/>
      <c r="WVN47" s="12"/>
      <c r="WVO47" s="12"/>
      <c r="WVP47" s="12"/>
      <c r="WVQ47" s="12"/>
      <c r="WVR47" s="12"/>
      <c r="WVS47" s="12"/>
      <c r="WVT47" s="12"/>
      <c r="WVU47" s="12"/>
      <c r="WVV47" s="12"/>
      <c r="WVW47" s="12"/>
      <c r="WVX47" s="12"/>
      <c r="WVY47" s="12"/>
      <c r="WVZ47" s="12"/>
      <c r="WWA47" s="12"/>
      <c r="WWB47" s="12"/>
      <c r="WWC47" s="12"/>
      <c r="WWD47" s="12"/>
      <c r="WWE47" s="12"/>
      <c r="WWF47" s="12"/>
      <c r="WWG47" s="12"/>
      <c r="WWH47" s="12"/>
      <c r="WWI47" s="12"/>
      <c r="WWJ47" s="12"/>
      <c r="WWK47" s="12"/>
      <c r="WWL47" s="12"/>
      <c r="WWM47" s="12"/>
      <c r="WWN47" s="12"/>
      <c r="WWO47" s="12"/>
      <c r="WWP47" s="12"/>
      <c r="WWQ47" s="12"/>
      <c r="WWR47" s="12"/>
      <c r="WWS47" s="12"/>
      <c r="WWT47" s="12"/>
      <c r="WWU47" s="12"/>
      <c r="WWV47" s="12"/>
      <c r="WWW47" s="12"/>
      <c r="WWX47" s="12"/>
      <c r="WWY47" s="12"/>
      <c r="WWZ47" s="12"/>
      <c r="WXA47" s="12"/>
      <c r="WXB47" s="12"/>
      <c r="WXC47" s="12"/>
      <c r="WXD47" s="12"/>
      <c r="WXE47" s="12"/>
      <c r="WXF47" s="12"/>
      <c r="WXG47" s="12"/>
      <c r="WXH47" s="12"/>
      <c r="WXI47" s="12"/>
      <c r="WXJ47" s="12"/>
      <c r="WXK47" s="12"/>
      <c r="WXL47" s="12"/>
      <c r="WXM47" s="12"/>
      <c r="WXN47" s="12"/>
      <c r="WXO47" s="12"/>
      <c r="WXP47" s="12"/>
      <c r="WXQ47" s="12"/>
      <c r="WXR47" s="12"/>
      <c r="WXS47" s="12"/>
      <c r="WXT47" s="12"/>
      <c r="WXU47" s="12"/>
      <c r="WXV47" s="12"/>
      <c r="WXW47" s="12"/>
      <c r="WXX47" s="12"/>
      <c r="WXY47" s="12"/>
      <c r="WXZ47" s="12"/>
      <c r="WYA47" s="12"/>
      <c r="WYB47" s="12"/>
      <c r="WYC47" s="12"/>
      <c r="WYD47" s="12"/>
      <c r="WYE47" s="12"/>
      <c r="WYF47" s="12"/>
      <c r="WYG47" s="12"/>
      <c r="WYH47" s="12"/>
      <c r="WYI47" s="12"/>
      <c r="WYJ47" s="12"/>
      <c r="WYK47" s="12"/>
      <c r="WYL47" s="12"/>
      <c r="WYM47" s="12"/>
      <c r="WYN47" s="12"/>
      <c r="WYO47" s="12"/>
      <c r="WYP47" s="12"/>
      <c r="WYQ47" s="12"/>
      <c r="WYR47" s="12"/>
      <c r="WYS47" s="12"/>
      <c r="WYT47" s="12"/>
      <c r="WYU47" s="12"/>
      <c r="WYV47" s="12"/>
      <c r="WYW47" s="12"/>
      <c r="WYX47" s="12"/>
      <c r="WYY47" s="12"/>
      <c r="WYZ47" s="12"/>
      <c r="WZA47" s="12"/>
      <c r="WZB47" s="12"/>
      <c r="WZC47" s="12"/>
      <c r="WZD47" s="12"/>
      <c r="WZE47" s="12"/>
      <c r="WZF47" s="12"/>
      <c r="WZG47" s="12"/>
      <c r="WZH47" s="12"/>
      <c r="WZI47" s="12"/>
      <c r="WZJ47" s="12"/>
      <c r="WZK47" s="12"/>
      <c r="WZL47" s="12"/>
      <c r="WZM47" s="12"/>
      <c r="WZN47" s="12"/>
      <c r="WZO47" s="12"/>
      <c r="WZP47" s="12"/>
      <c r="WZQ47" s="12"/>
      <c r="WZR47" s="12"/>
      <c r="WZS47" s="12"/>
      <c r="WZT47" s="12"/>
      <c r="WZU47" s="12"/>
      <c r="WZV47" s="12"/>
      <c r="WZW47" s="12"/>
      <c r="WZX47" s="12"/>
      <c r="WZY47" s="12"/>
      <c r="WZZ47" s="12"/>
      <c r="XAA47" s="12"/>
      <c r="XAB47" s="12"/>
      <c r="XAC47" s="12"/>
      <c r="XAD47" s="12"/>
      <c r="XAE47" s="12"/>
      <c r="XAF47" s="12"/>
      <c r="XAG47" s="12"/>
      <c r="XAH47" s="12"/>
      <c r="XAI47" s="12"/>
      <c r="XAJ47" s="12"/>
      <c r="XAK47" s="12"/>
      <c r="XAL47" s="12"/>
      <c r="XAM47" s="12"/>
      <c r="XAN47" s="12"/>
      <c r="XAO47" s="12"/>
      <c r="XAP47" s="12"/>
      <c r="XAQ47" s="12"/>
      <c r="XAR47" s="12"/>
      <c r="XAS47" s="12"/>
      <c r="XAT47" s="12"/>
      <c r="XAU47" s="12"/>
      <c r="XAV47" s="12"/>
      <c r="XAW47" s="12"/>
      <c r="XAX47" s="12"/>
      <c r="XAY47" s="12"/>
      <c r="XAZ47" s="12"/>
      <c r="XBA47" s="12"/>
      <c r="XBB47" s="12"/>
      <c r="XBC47" s="12"/>
      <c r="XBD47" s="12"/>
      <c r="XBE47" s="12"/>
      <c r="XBF47" s="12"/>
      <c r="XBG47" s="12"/>
      <c r="XBH47" s="12"/>
      <c r="XBI47" s="12"/>
      <c r="XBJ47" s="12"/>
      <c r="XBK47" s="12"/>
      <c r="XBL47" s="12"/>
      <c r="XBM47" s="12"/>
      <c r="XBN47" s="12"/>
      <c r="XBO47" s="12"/>
      <c r="XBP47" s="12"/>
      <c r="XBQ47" s="12"/>
      <c r="XBR47" s="12"/>
      <c r="XBS47" s="12"/>
      <c r="XBT47" s="12"/>
      <c r="XBU47" s="12"/>
      <c r="XBV47" s="12"/>
      <c r="XBW47" s="12"/>
      <c r="XBX47" s="12"/>
      <c r="XBY47" s="12"/>
      <c r="XBZ47" s="12"/>
      <c r="XCA47" s="12"/>
      <c r="XCB47" s="12"/>
      <c r="XCC47" s="12"/>
      <c r="XCD47" s="12"/>
      <c r="XCE47" s="12"/>
      <c r="XCF47" s="12"/>
      <c r="XCG47" s="12"/>
      <c r="XCH47" s="12"/>
      <c r="XCI47" s="12"/>
      <c r="XCJ47" s="12"/>
      <c r="XCK47" s="12"/>
      <c r="XCL47" s="12"/>
      <c r="XCM47" s="12"/>
      <c r="XCN47" s="12"/>
      <c r="XCO47" s="12"/>
      <c r="XCP47" s="12"/>
      <c r="XCQ47" s="12"/>
      <c r="XCR47" s="12"/>
      <c r="XCS47" s="12"/>
      <c r="XCT47" s="12"/>
      <c r="XCU47" s="12"/>
      <c r="XCV47" s="12"/>
      <c r="XCW47" s="12"/>
      <c r="XCX47" s="12"/>
      <c r="XCY47" s="12"/>
      <c r="XCZ47" s="12"/>
      <c r="XDA47" s="12"/>
      <c r="XDB47" s="12"/>
      <c r="XDC47" s="12"/>
      <c r="XDD47" s="12"/>
      <c r="XDE47" s="12"/>
      <c r="XDF47" s="12"/>
      <c r="XDG47" s="12"/>
      <c r="XDH47" s="12"/>
      <c r="XDI47" s="12"/>
      <c r="XDJ47" s="12"/>
      <c r="XDK47" s="12"/>
      <c r="XDL47" s="12"/>
      <c r="XDM47" s="12"/>
      <c r="XDN47" s="12"/>
      <c r="XDO47" s="12"/>
      <c r="XDP47" s="12"/>
      <c r="XDQ47" s="12"/>
      <c r="XDR47" s="12"/>
      <c r="XDS47" s="12"/>
      <c r="XDT47" s="12"/>
      <c r="XDU47" s="12"/>
      <c r="XDV47" s="12"/>
      <c r="XDW47" s="12"/>
      <c r="XDX47" s="12"/>
      <c r="XDY47" s="12"/>
      <c r="XDZ47" s="12"/>
      <c r="XEA47" s="12"/>
      <c r="XEB47" s="12"/>
      <c r="XEC47" s="12"/>
      <c r="XED47" s="12"/>
      <c r="XEE47" s="12"/>
      <c r="XEF47" s="12"/>
      <c r="XEG47" s="12"/>
      <c r="XEH47" s="12"/>
      <c r="XEI47" s="12"/>
      <c r="XEJ47" s="12"/>
      <c r="XEK47" s="12"/>
      <c r="XEL47" s="12"/>
      <c r="XEM47" s="12"/>
      <c r="XEN47" s="12"/>
      <c r="XEO47" s="12"/>
      <c r="XEP47" s="12"/>
      <c r="XEQ47" s="12"/>
      <c r="XER47" s="12"/>
      <c r="XES47" s="12"/>
      <c r="XET47" s="12"/>
      <c r="XEU47" s="12"/>
      <c r="XEV47" s="12"/>
      <c r="XEW47" s="12"/>
      <c r="XEX47" s="12"/>
      <c r="XEY47" s="12"/>
      <c r="XEZ47" s="12"/>
      <c r="XFA47" s="12"/>
      <c r="XFB47" s="12"/>
      <c r="XFC47" s="12"/>
      <c r="XFD47" s="12"/>
    </row>
    <row r="48" spans="1:16384">
      <c r="G48"/>
    </row>
    <row r="49" spans="4:8" ht="136.5">
      <c r="D49" s="173" t="s">
        <v>913</v>
      </c>
      <c r="E49" s="173" t="s">
        <v>5</v>
      </c>
      <c r="F49" s="252" t="s">
        <v>922</v>
      </c>
      <c r="G49" s="253" t="s">
        <v>921</v>
      </c>
      <c r="H49" s="253" t="s">
        <v>920</v>
      </c>
    </row>
    <row r="50" spans="4:8">
      <c r="D50" s="254" t="s">
        <v>4</v>
      </c>
      <c r="E50" s="188" t="s">
        <v>914</v>
      </c>
      <c r="F50" s="191">
        <v>1</v>
      </c>
      <c r="G50" s="192">
        <v>0.5</v>
      </c>
      <c r="H50" s="192">
        <v>0.25</v>
      </c>
    </row>
  </sheetData>
  <pageMargins left="0.75" right="0.75" top="1" bottom="1" header="0.5" footer="0.5"/>
  <pageSetup paperSize="9" orientation="portrait" horizontalDpi="4294967292" verticalDpi="4294967292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7"/>
  </sheetPr>
  <dimension ref="B1:Y17"/>
  <sheetViews>
    <sheetView topLeftCell="J1" workbookViewId="0">
      <selection activeCell="T10" sqref="T10"/>
    </sheetView>
  </sheetViews>
  <sheetFormatPr defaultColWidth="11.42578125" defaultRowHeight="15"/>
  <cols>
    <col min="1" max="1" width="3.140625" style="67" customWidth="1"/>
    <col min="2" max="2" width="14" style="67" customWidth="1"/>
    <col min="3" max="11" width="23.7109375" style="67" customWidth="1"/>
    <col min="12" max="12" width="23.28515625" style="67" customWidth="1"/>
    <col min="13" max="13" width="19" style="67" customWidth="1"/>
    <col min="14" max="14" width="11.42578125" style="67"/>
    <col min="15" max="15" width="40.28515625" style="67" bestFit="1" customWidth="1"/>
    <col min="16" max="16" width="11.42578125" style="67"/>
    <col min="17" max="17" width="40.28515625" style="67" bestFit="1" customWidth="1"/>
    <col min="18" max="16384" width="11.42578125" style="67"/>
  </cols>
  <sheetData>
    <row r="1" spans="2:25" ht="15.75" thickBot="1"/>
    <row r="2" spans="2:25" ht="23.25">
      <c r="B2" s="12" t="s">
        <v>956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 ht="30" customHeight="1">
      <c r="B3" s="262"/>
      <c r="C3" s="262"/>
      <c r="D3" s="262"/>
      <c r="E3" s="262"/>
      <c r="F3" s="262"/>
      <c r="G3" s="263" t="s">
        <v>975</v>
      </c>
      <c r="H3" s="6">
        <v>10</v>
      </c>
    </row>
    <row r="4" spans="2:25" ht="30" customHeight="1">
      <c r="B4" s="260"/>
      <c r="C4" s="260"/>
      <c r="D4" s="260"/>
      <c r="E4" s="260"/>
      <c r="F4" s="260"/>
      <c r="G4" s="263" t="s">
        <v>976</v>
      </c>
      <c r="H4" s="6">
        <v>200</v>
      </c>
    </row>
    <row r="5" spans="2:25" ht="114.75">
      <c r="B5" s="141" t="s">
        <v>957</v>
      </c>
      <c r="C5" s="141" t="s">
        <v>5</v>
      </c>
      <c r="D5" s="141" t="s">
        <v>204</v>
      </c>
      <c r="E5" s="261" t="s">
        <v>186</v>
      </c>
      <c r="F5" s="144" t="s">
        <v>959</v>
      </c>
      <c r="G5" s="145" t="s">
        <v>556</v>
      </c>
      <c r="H5" s="264" t="s">
        <v>978</v>
      </c>
      <c r="I5" s="159" t="s">
        <v>964</v>
      </c>
      <c r="J5" s="159" t="s">
        <v>505</v>
      </c>
      <c r="K5" s="264" t="s">
        <v>977</v>
      </c>
      <c r="L5" s="159" t="s">
        <v>960</v>
      </c>
      <c r="M5" s="146" t="s">
        <v>23</v>
      </c>
      <c r="N5" s="265" t="s">
        <v>631</v>
      </c>
      <c r="O5" s="265" t="s">
        <v>985</v>
      </c>
      <c r="P5" s="265" t="s">
        <v>986</v>
      </c>
      <c r="Q5" s="265" t="s">
        <v>987</v>
      </c>
      <c r="R5" s="265" t="s">
        <v>1510</v>
      </c>
    </row>
    <row r="6" spans="2:25">
      <c r="B6" s="433" t="s">
        <v>4</v>
      </c>
      <c r="C6" s="556" t="s">
        <v>958</v>
      </c>
      <c r="D6" s="556" t="s">
        <v>963</v>
      </c>
      <c r="E6" s="557">
        <v>0</v>
      </c>
      <c r="F6" s="436">
        <v>0.99</v>
      </c>
      <c r="G6" s="357">
        <v>0</v>
      </c>
      <c r="H6" s="558">
        <v>10</v>
      </c>
      <c r="I6" s="441">
        <v>0</v>
      </c>
      <c r="J6" s="441">
        <f>ROUND(shopPacksDefinitions[[#This Row],[Base Amount
(only for the maths)]]+shopPacksDefinitions[[#This Row],[Base Amount
(only for the maths)]]*shopPacksDefinitions[[#This Row],['[bonusAmount']]],0)</f>
        <v>10</v>
      </c>
      <c r="K6" s="558">
        <f>shopPacksDefinitions[[#This Row],['[amount']]]/shopPacksDefinitions[[#This Row],['[priceDollars']]]</f>
        <v>10.1010101010101</v>
      </c>
      <c r="L6" s="359" t="b">
        <v>0</v>
      </c>
      <c r="M6" s="446" t="s">
        <v>1081</v>
      </c>
      <c r="N6" s="559"/>
      <c r="O6" s="521" t="s">
        <v>988</v>
      </c>
      <c r="P6" s="559"/>
      <c r="Q6" s="521" t="s">
        <v>988</v>
      </c>
      <c r="R6" s="560" t="s">
        <v>936</v>
      </c>
    </row>
    <row r="7" spans="2:25">
      <c r="B7" s="433" t="s">
        <v>4</v>
      </c>
      <c r="C7" s="556" t="s">
        <v>961</v>
      </c>
      <c r="D7" s="561" t="s">
        <v>963</v>
      </c>
      <c r="E7" s="557">
        <v>1</v>
      </c>
      <c r="F7" s="436">
        <v>4.99</v>
      </c>
      <c r="G7" s="357">
        <v>0</v>
      </c>
      <c r="H7" s="558">
        <v>48</v>
      </c>
      <c r="I7" s="441">
        <v>0.05</v>
      </c>
      <c r="J7" s="441">
        <f>ROUND(shopPacksDefinitions[[#This Row],[Base Amount
(only for the maths)]]+shopPacksDefinitions[[#This Row],[Base Amount
(only for the maths)]]*shopPacksDefinitions[[#This Row],['[bonusAmount']]],0)</f>
        <v>50</v>
      </c>
      <c r="K7" s="558">
        <f>shopPacksDefinitions[[#This Row],['[amount']]]/shopPacksDefinitions[[#This Row],['[priceDollars']]]</f>
        <v>10.020040080160321</v>
      </c>
      <c r="L7" s="359" t="b">
        <v>0</v>
      </c>
      <c r="M7" s="446" t="s">
        <v>1082</v>
      </c>
      <c r="N7" s="559"/>
      <c r="O7" s="521" t="s">
        <v>989</v>
      </c>
      <c r="P7" s="559"/>
      <c r="Q7" s="521" t="s">
        <v>989</v>
      </c>
      <c r="R7" s="560" t="s">
        <v>936</v>
      </c>
    </row>
    <row r="8" spans="2:25">
      <c r="B8" s="433" t="s">
        <v>4</v>
      </c>
      <c r="C8" s="556" t="s">
        <v>962</v>
      </c>
      <c r="D8" s="561" t="s">
        <v>963</v>
      </c>
      <c r="E8" s="557">
        <v>2</v>
      </c>
      <c r="F8" s="436">
        <v>9.99</v>
      </c>
      <c r="G8" s="357">
        <v>0</v>
      </c>
      <c r="H8" s="558">
        <v>100</v>
      </c>
      <c r="I8" s="441">
        <v>0.1</v>
      </c>
      <c r="J8" s="441">
        <f>ROUND(shopPacksDefinitions[[#This Row],[Base Amount
(only for the maths)]]+shopPacksDefinitions[[#This Row],[Base Amount
(only for the maths)]]*shopPacksDefinitions[[#This Row],['[bonusAmount']]],0)</f>
        <v>110</v>
      </c>
      <c r="K8" s="558">
        <f>shopPacksDefinitions[[#This Row],['[amount']]]/shopPacksDefinitions[[#This Row],['[priceDollars']]]</f>
        <v>11.011011011011011</v>
      </c>
      <c r="L8" s="359" t="b">
        <v>0</v>
      </c>
      <c r="M8" s="446" t="s">
        <v>1083</v>
      </c>
      <c r="N8" s="364"/>
      <c r="O8" s="521" t="s">
        <v>990</v>
      </c>
      <c r="P8" s="364"/>
      <c r="Q8" s="368" t="s">
        <v>990</v>
      </c>
      <c r="R8" s="560" t="s">
        <v>936</v>
      </c>
    </row>
    <row r="9" spans="2:25">
      <c r="B9" s="457" t="s">
        <v>4</v>
      </c>
      <c r="C9" s="562" t="s">
        <v>965</v>
      </c>
      <c r="D9" s="561" t="s">
        <v>963</v>
      </c>
      <c r="E9" s="557">
        <v>3</v>
      </c>
      <c r="F9" s="436">
        <v>19.989999999999998</v>
      </c>
      <c r="G9" s="460">
        <v>0</v>
      </c>
      <c r="H9" s="558">
        <v>200</v>
      </c>
      <c r="I9" s="454">
        <v>0.25</v>
      </c>
      <c r="J9" s="454">
        <f>ROUND(shopPacksDefinitions[[#This Row],[Base Amount
(only for the maths)]]+shopPacksDefinitions[[#This Row],[Base Amount
(only for the maths)]]*shopPacksDefinitions[[#This Row],['[bonusAmount']]],0)</f>
        <v>250</v>
      </c>
      <c r="K9" s="558">
        <f>shopPacksDefinitions[[#This Row],['[amount']]]/shopPacksDefinitions[[#This Row],['[priceDollars']]]</f>
        <v>12.506253126563283</v>
      </c>
      <c r="L9" s="563" t="b">
        <v>0</v>
      </c>
      <c r="M9" s="446" t="s">
        <v>1084</v>
      </c>
      <c r="N9" s="564"/>
      <c r="O9" s="521" t="s">
        <v>991</v>
      </c>
      <c r="P9" s="564"/>
      <c r="Q9" s="565" t="s">
        <v>991</v>
      </c>
      <c r="R9" s="560" t="s">
        <v>936</v>
      </c>
    </row>
    <row r="10" spans="2:25">
      <c r="B10" s="457" t="s">
        <v>4</v>
      </c>
      <c r="C10" s="562" t="s">
        <v>971</v>
      </c>
      <c r="D10" s="561" t="s">
        <v>963</v>
      </c>
      <c r="E10" s="557">
        <v>4</v>
      </c>
      <c r="F10" s="459">
        <v>39.99</v>
      </c>
      <c r="G10" s="460">
        <v>0</v>
      </c>
      <c r="H10" s="558">
        <v>400</v>
      </c>
      <c r="I10" s="454">
        <v>0.4</v>
      </c>
      <c r="J10" s="454">
        <f>ROUND(shopPacksDefinitions[[#This Row],[Base Amount
(only for the maths)]]+shopPacksDefinitions[[#This Row],[Base Amount
(only for the maths)]]*shopPacksDefinitions[[#This Row],['[bonusAmount']]],0)</f>
        <v>560</v>
      </c>
      <c r="K10" s="558">
        <f>shopPacksDefinitions[[#This Row],['[amount']]]/shopPacksDefinitions[[#This Row],['[priceDollars']]]</f>
        <v>14.003500875218805</v>
      </c>
      <c r="L10" s="563" t="b">
        <v>0</v>
      </c>
      <c r="M10" s="446" t="s">
        <v>1085</v>
      </c>
      <c r="N10" s="564"/>
      <c r="O10" s="521" t="s">
        <v>992</v>
      </c>
      <c r="P10" s="564"/>
      <c r="Q10" s="565" t="s">
        <v>992</v>
      </c>
      <c r="R10" s="560" t="s">
        <v>936</v>
      </c>
    </row>
    <row r="11" spans="2:25" ht="15.75" thickBot="1">
      <c r="B11" s="457" t="s">
        <v>4</v>
      </c>
      <c r="C11" s="562" t="s">
        <v>972</v>
      </c>
      <c r="D11" s="561" t="s">
        <v>963</v>
      </c>
      <c r="E11" s="566">
        <v>5</v>
      </c>
      <c r="F11" s="459">
        <v>79.989999999999995</v>
      </c>
      <c r="G11" s="460">
        <v>0</v>
      </c>
      <c r="H11" s="558">
        <v>800</v>
      </c>
      <c r="I11" s="454">
        <v>0.5</v>
      </c>
      <c r="J11" s="454">
        <f>ROUND(shopPacksDefinitions[[#This Row],[Base Amount
(only for the maths)]]+shopPacksDefinitions[[#This Row],[Base Amount
(only for the maths)]]*shopPacksDefinitions[[#This Row],['[bonusAmount']]],0)</f>
        <v>1200</v>
      </c>
      <c r="K11" s="558">
        <f>shopPacksDefinitions[[#This Row],['[amount']]]/shopPacksDefinitions[[#This Row],['[priceDollars']]]</f>
        <v>15.001875234404302</v>
      </c>
      <c r="L11" s="563" t="b">
        <v>1</v>
      </c>
      <c r="M11" s="446" t="s">
        <v>1086</v>
      </c>
      <c r="N11" s="564"/>
      <c r="O11" s="521" t="s">
        <v>993</v>
      </c>
      <c r="P11" s="564"/>
      <c r="Q11" s="565" t="s">
        <v>993</v>
      </c>
      <c r="R11" s="560" t="s">
        <v>936</v>
      </c>
    </row>
    <row r="12" spans="2:25" ht="15.75" thickBot="1">
      <c r="B12" s="567" t="s">
        <v>4</v>
      </c>
      <c r="C12" s="568" t="s">
        <v>974</v>
      </c>
      <c r="D12" s="569" t="s">
        <v>970</v>
      </c>
      <c r="E12" s="570">
        <v>0</v>
      </c>
      <c r="F12" s="571">
        <v>0</v>
      </c>
      <c r="G12" s="572">
        <v>5</v>
      </c>
      <c r="H12" s="573">
        <f>ROUND(shopPacksDefinitions[[#This Row],['[priceHC']]],0)*$H$4</f>
        <v>1000</v>
      </c>
      <c r="I12" s="574">
        <v>0</v>
      </c>
      <c r="J12" s="574">
        <f>ROUND(shopPacksDefinitions[[#This Row],[Base Amount
(only for the maths)]]+shopPacksDefinitions[[#This Row],[Base Amount
(only for the maths)]]*shopPacksDefinitions[[#This Row],['[bonusAmount']]],0)</f>
        <v>1000</v>
      </c>
      <c r="K12" s="573">
        <f>shopPacksDefinitions[[#This Row],['[amount']]]/shopPacksDefinitions[[#This Row],['[priceHC']]]</f>
        <v>200</v>
      </c>
      <c r="L12" s="575" t="b">
        <v>0</v>
      </c>
      <c r="M12" s="576" t="s">
        <v>1087</v>
      </c>
      <c r="N12" s="577"/>
      <c r="O12" s="577"/>
      <c r="P12" s="577"/>
      <c r="Q12" s="577"/>
      <c r="R12" s="560" t="s">
        <v>936</v>
      </c>
    </row>
    <row r="13" spans="2:25" ht="15.75" thickBot="1">
      <c r="B13" s="433" t="s">
        <v>4</v>
      </c>
      <c r="C13" s="556" t="s">
        <v>966</v>
      </c>
      <c r="D13" s="561" t="s">
        <v>970</v>
      </c>
      <c r="E13" s="557">
        <v>1</v>
      </c>
      <c r="F13" s="436">
        <v>0</v>
      </c>
      <c r="G13" s="357">
        <v>20</v>
      </c>
      <c r="H13" s="558">
        <f>ROUND(shopPacksDefinitions[[#This Row],['[priceHC']]],0)*$H$4</f>
        <v>4000</v>
      </c>
      <c r="I13" s="441">
        <v>0.1</v>
      </c>
      <c r="J13" s="441">
        <f>ROUND(shopPacksDefinitions[[#This Row],[Base Amount
(only for the maths)]]+shopPacksDefinitions[[#This Row],[Base Amount
(only for the maths)]]*shopPacksDefinitions[[#This Row],['[bonusAmount']]],0)</f>
        <v>4400</v>
      </c>
      <c r="K13" s="558">
        <f>shopPacksDefinitions[[#This Row],['[amount']]]/shopPacksDefinitions[[#This Row],['[priceHC']]]</f>
        <v>220</v>
      </c>
      <c r="L13" s="359" t="b">
        <v>0</v>
      </c>
      <c r="M13" s="576" t="s">
        <v>1088</v>
      </c>
      <c r="N13" s="364"/>
      <c r="O13" s="364"/>
      <c r="P13" s="364"/>
      <c r="Q13" s="364"/>
      <c r="R13" s="560" t="s">
        <v>936</v>
      </c>
    </row>
    <row r="14" spans="2:25" ht="15.75" thickBot="1">
      <c r="B14" s="433" t="s">
        <v>4</v>
      </c>
      <c r="C14" s="556" t="s">
        <v>967</v>
      </c>
      <c r="D14" s="561" t="s">
        <v>970</v>
      </c>
      <c r="E14" s="557">
        <v>2</v>
      </c>
      <c r="F14" s="436">
        <v>0</v>
      </c>
      <c r="G14" s="357">
        <v>50</v>
      </c>
      <c r="H14" s="558">
        <f>ROUND(shopPacksDefinitions[[#This Row],['[priceHC']]],0)*$H$4</f>
        <v>10000</v>
      </c>
      <c r="I14" s="441">
        <v>0.2</v>
      </c>
      <c r="J14" s="441">
        <f>ROUND(shopPacksDefinitions[[#This Row],[Base Amount
(only for the maths)]]+shopPacksDefinitions[[#This Row],[Base Amount
(only for the maths)]]*shopPacksDefinitions[[#This Row],['[bonusAmount']]],0)</f>
        <v>12000</v>
      </c>
      <c r="K14" s="558">
        <f>shopPacksDefinitions[[#This Row],['[amount']]]/shopPacksDefinitions[[#This Row],['[priceHC']]]</f>
        <v>240</v>
      </c>
      <c r="L14" s="359" t="b">
        <v>0</v>
      </c>
      <c r="M14" s="576" t="s">
        <v>1089</v>
      </c>
      <c r="N14" s="364"/>
      <c r="O14" s="364"/>
      <c r="P14" s="364"/>
      <c r="Q14" s="364"/>
      <c r="R14" s="560" t="s">
        <v>936</v>
      </c>
    </row>
    <row r="15" spans="2:25" ht="15.75" thickBot="1">
      <c r="B15" s="433" t="s">
        <v>4</v>
      </c>
      <c r="C15" s="556" t="s">
        <v>968</v>
      </c>
      <c r="D15" s="561" t="s">
        <v>970</v>
      </c>
      <c r="E15" s="557">
        <v>3</v>
      </c>
      <c r="F15" s="436">
        <v>0</v>
      </c>
      <c r="G15" s="357">
        <v>250</v>
      </c>
      <c r="H15" s="558">
        <f>ROUND(shopPacksDefinitions[[#This Row],['[priceHC']]],0)*$H$4</f>
        <v>50000</v>
      </c>
      <c r="I15" s="441">
        <v>0.4</v>
      </c>
      <c r="J15" s="441">
        <f>ROUND(shopPacksDefinitions[[#This Row],[Base Amount
(only for the maths)]]+shopPacksDefinitions[[#This Row],[Base Amount
(only for the maths)]]*shopPacksDefinitions[[#This Row],['[bonusAmount']]],0)</f>
        <v>70000</v>
      </c>
      <c r="K15" s="558">
        <f>shopPacksDefinitions[[#This Row],['[amount']]]/shopPacksDefinitions[[#This Row],['[priceHC']]]</f>
        <v>280</v>
      </c>
      <c r="L15" s="359" t="b">
        <v>0</v>
      </c>
      <c r="M15" s="576" t="s">
        <v>1090</v>
      </c>
      <c r="N15" s="364"/>
      <c r="O15" s="364"/>
      <c r="P15" s="364"/>
      <c r="Q15" s="364"/>
      <c r="R15" s="560" t="s">
        <v>936</v>
      </c>
    </row>
    <row r="16" spans="2:25" ht="15.75" thickBot="1">
      <c r="B16" s="433" t="s">
        <v>4</v>
      </c>
      <c r="C16" s="556" t="s">
        <v>969</v>
      </c>
      <c r="D16" s="561" t="s">
        <v>970</v>
      </c>
      <c r="E16" s="557">
        <v>4</v>
      </c>
      <c r="F16" s="436">
        <v>0</v>
      </c>
      <c r="G16" s="357">
        <v>400</v>
      </c>
      <c r="H16" s="558">
        <f>ROUND(shopPacksDefinitions[[#This Row],['[priceHC']]],0)*$H$4</f>
        <v>80000</v>
      </c>
      <c r="I16" s="441">
        <v>0.5</v>
      </c>
      <c r="J16" s="441">
        <f>ROUND(shopPacksDefinitions[[#This Row],[Base Amount
(only for the maths)]]+shopPacksDefinitions[[#This Row],[Base Amount
(only for the maths)]]*shopPacksDefinitions[[#This Row],['[bonusAmount']]],0)</f>
        <v>120000</v>
      </c>
      <c r="K16" s="558">
        <f>shopPacksDefinitions[[#This Row],['[amount']]]/shopPacksDefinitions[[#This Row],['[priceHC']]]</f>
        <v>300</v>
      </c>
      <c r="L16" s="359" t="b">
        <v>0</v>
      </c>
      <c r="M16" s="576" t="s">
        <v>1091</v>
      </c>
      <c r="N16" s="364"/>
      <c r="O16" s="364"/>
      <c r="P16" s="364"/>
      <c r="Q16" s="364"/>
      <c r="R16" s="560" t="s">
        <v>936</v>
      </c>
    </row>
    <row r="17" spans="2:18">
      <c r="B17" s="433" t="s">
        <v>4</v>
      </c>
      <c r="C17" s="556" t="s">
        <v>973</v>
      </c>
      <c r="D17" s="561" t="s">
        <v>970</v>
      </c>
      <c r="E17" s="557">
        <v>5</v>
      </c>
      <c r="F17" s="436">
        <v>0</v>
      </c>
      <c r="G17" s="357">
        <v>1000</v>
      </c>
      <c r="H17" s="558">
        <f>ROUND(shopPacksDefinitions[[#This Row],['[priceHC']]],0)*$H$4</f>
        <v>200000</v>
      </c>
      <c r="I17" s="441">
        <v>0.7</v>
      </c>
      <c r="J17" s="441">
        <f>ROUND(shopPacksDefinitions[[#This Row],[Base Amount
(only for the maths)]]+shopPacksDefinitions[[#This Row],[Base Amount
(only for the maths)]]*shopPacksDefinitions[[#This Row],['[bonusAmount']]],0)</f>
        <v>340000</v>
      </c>
      <c r="K17" s="558">
        <f>shopPacksDefinitions[[#This Row],['[amount']]]/shopPacksDefinitions[[#This Row],['[priceHC']]]</f>
        <v>340</v>
      </c>
      <c r="L17" s="359" t="b">
        <v>1</v>
      </c>
      <c r="M17" s="576" t="s">
        <v>1092</v>
      </c>
      <c r="N17" s="364"/>
      <c r="O17" s="364"/>
      <c r="P17" s="364"/>
      <c r="Q17" s="364"/>
      <c r="R17" s="560" t="s">
        <v>936</v>
      </c>
    </row>
  </sheetData>
  <dataValidations disablePrompts="1" count="2">
    <dataValidation type="list" showInputMessage="1" showErrorMessage="1" sqref="D6:D17">
      <formula1>"hc, sc"</formula1>
    </dataValidation>
    <dataValidation type="list" showInputMessage="1" showErrorMessage="1" sqref="L6:L17">
      <formula1>"true,false"</formula1>
    </dataValidation>
  </dataValidation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9"/>
  </sheetPr>
  <dimension ref="B1:L50"/>
  <sheetViews>
    <sheetView topLeftCell="A7" workbookViewId="0">
      <selection activeCell="D8" sqref="D8"/>
    </sheetView>
  </sheetViews>
  <sheetFormatPr defaultColWidth="11.42578125" defaultRowHeight="15"/>
  <cols>
    <col min="1" max="1" width="4" customWidth="1"/>
    <col min="2" max="2" width="48.7109375" bestFit="1" customWidth="1"/>
    <col min="3" max="3" width="16.42578125" bestFit="1" customWidth="1"/>
    <col min="4" max="5" width="22.28515625" bestFit="1" customWidth="1"/>
    <col min="6" max="6" width="26.7109375" customWidth="1"/>
    <col min="7" max="7" width="15" customWidth="1"/>
    <col min="8" max="8" width="29.85546875" customWidth="1"/>
    <col min="9" max="28" width="15" customWidth="1"/>
  </cols>
  <sheetData>
    <row r="1" spans="2:12" ht="15.75" thickBot="1"/>
    <row r="2" spans="2:12" ht="23.25">
      <c r="B2" s="12" t="s">
        <v>328</v>
      </c>
      <c r="C2" s="12"/>
      <c r="D2" s="12"/>
      <c r="E2" s="12"/>
      <c r="F2" s="12"/>
      <c r="G2" s="12"/>
      <c r="H2" s="12"/>
      <c r="I2" s="12"/>
      <c r="J2" s="12"/>
      <c r="K2" s="12"/>
    </row>
    <row r="3" spans="2:12">
      <c r="B3" s="151"/>
      <c r="C3" s="177"/>
      <c r="D3" s="177"/>
      <c r="E3" s="177"/>
      <c r="F3" s="592"/>
      <c r="G3" s="592"/>
      <c r="H3" s="177"/>
      <c r="I3" s="161"/>
      <c r="J3" s="160"/>
      <c r="K3" s="160"/>
    </row>
    <row r="4" spans="2:12" ht="136.5">
      <c r="B4" s="141" t="s">
        <v>327</v>
      </c>
      <c r="C4" s="142" t="s">
        <v>5</v>
      </c>
      <c r="D4" s="142" t="s">
        <v>186</v>
      </c>
      <c r="E4" s="152" t="s">
        <v>334</v>
      </c>
      <c r="F4" s="152" t="s">
        <v>335</v>
      </c>
      <c r="G4" s="152" t="s">
        <v>336</v>
      </c>
      <c r="H4" s="147" t="s">
        <v>337</v>
      </c>
      <c r="I4" s="67"/>
      <c r="J4" s="67"/>
      <c r="K4" s="67"/>
      <c r="L4" s="67"/>
    </row>
    <row r="5" spans="2:12">
      <c r="B5" s="182" t="s">
        <v>4</v>
      </c>
      <c r="C5" s="185" t="s">
        <v>329</v>
      </c>
      <c r="D5" s="185">
        <v>0</v>
      </c>
      <c r="E5" s="186">
        <v>1</v>
      </c>
      <c r="F5" s="186">
        <v>0</v>
      </c>
      <c r="G5" s="186">
        <v>-1</v>
      </c>
      <c r="H5" s="187"/>
      <c r="I5" s="67"/>
      <c r="J5" s="67"/>
      <c r="K5" s="67"/>
      <c r="L5" s="67"/>
    </row>
    <row r="6" spans="2:12">
      <c r="B6" s="182" t="s">
        <v>4</v>
      </c>
      <c r="C6" s="183" t="s">
        <v>330</v>
      </c>
      <c r="D6" s="183">
        <v>1</v>
      </c>
      <c r="E6" s="184">
        <v>2</v>
      </c>
      <c r="F6" s="184">
        <v>8</v>
      </c>
      <c r="G6" s="184">
        <v>3</v>
      </c>
      <c r="H6" s="187"/>
      <c r="I6" s="67"/>
      <c r="J6" s="67"/>
      <c r="K6" s="67"/>
      <c r="L6" s="67"/>
    </row>
    <row r="7" spans="2:12">
      <c r="B7" s="179" t="s">
        <v>338</v>
      </c>
      <c r="C7" s="13"/>
      <c r="D7" s="13"/>
      <c r="E7" s="20"/>
      <c r="F7" s="20"/>
      <c r="G7" s="20"/>
      <c r="H7" s="156" t="s">
        <v>339</v>
      </c>
      <c r="I7" s="67"/>
      <c r="J7" s="67"/>
      <c r="K7" s="67"/>
      <c r="L7" s="67"/>
    </row>
    <row r="8" spans="2:12">
      <c r="B8" s="179" t="s">
        <v>338</v>
      </c>
      <c r="C8" s="13"/>
      <c r="D8" s="13"/>
      <c r="E8" s="20"/>
      <c r="F8" s="20"/>
      <c r="G8" s="20"/>
      <c r="H8" s="156" t="s">
        <v>340</v>
      </c>
      <c r="I8" s="67"/>
      <c r="J8" s="67"/>
      <c r="K8" s="67"/>
      <c r="L8" s="67"/>
    </row>
    <row r="9" spans="2:12">
      <c r="B9" s="179" t="s">
        <v>338</v>
      </c>
      <c r="C9" s="13"/>
      <c r="D9" s="13"/>
      <c r="E9" s="20"/>
      <c r="F9" s="20"/>
      <c r="G9" s="20"/>
      <c r="H9" s="156" t="s">
        <v>341</v>
      </c>
    </row>
    <row r="10" spans="2:12">
      <c r="B10" s="182" t="s">
        <v>4</v>
      </c>
      <c r="C10" s="185" t="s">
        <v>331</v>
      </c>
      <c r="D10" s="185">
        <v>2</v>
      </c>
      <c r="E10" s="186">
        <v>4</v>
      </c>
      <c r="F10" s="186">
        <v>22</v>
      </c>
      <c r="G10" s="186">
        <v>2.5</v>
      </c>
      <c r="H10" s="187"/>
    </row>
    <row r="11" spans="2:12">
      <c r="B11" s="179" t="s">
        <v>338</v>
      </c>
      <c r="C11" s="13"/>
      <c r="D11" s="13"/>
      <c r="E11" s="20"/>
      <c r="F11" s="20"/>
      <c r="G11" s="20"/>
      <c r="H11" s="156" t="s">
        <v>342</v>
      </c>
    </row>
    <row r="12" spans="2:12">
      <c r="B12" s="179" t="s">
        <v>338</v>
      </c>
      <c r="C12" s="13"/>
      <c r="D12" s="13"/>
      <c r="E12" s="20"/>
      <c r="F12" s="20"/>
      <c r="G12" s="20"/>
      <c r="H12" s="156" t="s">
        <v>343</v>
      </c>
    </row>
    <row r="13" spans="2:12">
      <c r="B13" s="179" t="s">
        <v>338</v>
      </c>
      <c r="C13" s="13"/>
      <c r="D13" s="13"/>
      <c r="E13" s="20"/>
      <c r="F13" s="20"/>
      <c r="G13" s="20"/>
      <c r="H13" s="156" t="s">
        <v>344</v>
      </c>
    </row>
    <row r="14" spans="2:12">
      <c r="B14" s="182" t="s">
        <v>4</v>
      </c>
      <c r="C14" s="185" t="s">
        <v>332</v>
      </c>
      <c r="D14" s="185">
        <v>3</v>
      </c>
      <c r="E14" s="186">
        <v>6</v>
      </c>
      <c r="F14" s="186">
        <v>32</v>
      </c>
      <c r="G14" s="186">
        <v>2.5</v>
      </c>
      <c r="H14" s="187"/>
    </row>
    <row r="15" spans="2:12">
      <c r="B15" s="179" t="s">
        <v>338</v>
      </c>
      <c r="C15" s="13"/>
      <c r="D15" s="13"/>
      <c r="E15" s="20"/>
      <c r="F15" s="20"/>
      <c r="G15" s="20"/>
      <c r="H15" s="156" t="s">
        <v>345</v>
      </c>
    </row>
    <row r="16" spans="2:12">
      <c r="B16" s="179" t="s">
        <v>338</v>
      </c>
      <c r="C16" s="13"/>
      <c r="D16" s="13"/>
      <c r="E16" s="20"/>
      <c r="F16" s="20"/>
      <c r="G16" s="20"/>
      <c r="H16" s="156" t="s">
        <v>346</v>
      </c>
    </row>
    <row r="17" spans="2:8">
      <c r="B17" s="179" t="s">
        <v>338</v>
      </c>
      <c r="C17" s="13"/>
      <c r="D17" s="13"/>
      <c r="E17" s="20"/>
      <c r="F17" s="20"/>
      <c r="G17" s="20"/>
      <c r="H17" s="156" t="s">
        <v>347</v>
      </c>
    </row>
    <row r="18" spans="2:8">
      <c r="B18" s="182" t="s">
        <v>4</v>
      </c>
      <c r="C18" s="185" t="s">
        <v>333</v>
      </c>
      <c r="D18" s="185">
        <v>4</v>
      </c>
      <c r="E18" s="186">
        <v>8</v>
      </c>
      <c r="F18" s="186">
        <v>50</v>
      </c>
      <c r="G18" s="186">
        <v>2</v>
      </c>
      <c r="H18" s="187"/>
    </row>
    <row r="19" spans="2:8">
      <c r="B19" s="179" t="s">
        <v>338</v>
      </c>
      <c r="C19" s="13"/>
      <c r="D19" s="13"/>
      <c r="E19" s="20"/>
      <c r="F19" s="20"/>
      <c r="G19" s="20"/>
      <c r="H19" s="156" t="s">
        <v>348</v>
      </c>
    </row>
    <row r="20" spans="2:8">
      <c r="B20" s="179" t="s">
        <v>338</v>
      </c>
      <c r="C20" s="13"/>
      <c r="D20" s="13"/>
      <c r="E20" s="20"/>
      <c r="F20" s="20"/>
      <c r="G20" s="20"/>
      <c r="H20" s="156" t="s">
        <v>349</v>
      </c>
    </row>
    <row r="21" spans="2:8">
      <c r="B21" s="179" t="s">
        <v>338</v>
      </c>
      <c r="C21" s="13"/>
      <c r="D21" s="13"/>
      <c r="E21" s="20"/>
      <c r="F21" s="20"/>
      <c r="G21" s="20"/>
      <c r="H21" s="156" t="s">
        <v>350</v>
      </c>
    </row>
    <row r="22" spans="2:8" s="67" customFormat="1">
      <c r="B22" s="179" t="s">
        <v>4</v>
      </c>
      <c r="C22" s="13" t="s">
        <v>750</v>
      </c>
      <c r="D22" s="13">
        <v>5</v>
      </c>
      <c r="E22" s="20">
        <v>10</v>
      </c>
      <c r="F22" s="172">
        <v>75</v>
      </c>
      <c r="G22" s="172">
        <v>2</v>
      </c>
      <c r="H22" s="156"/>
    </row>
    <row r="23" spans="2:8" s="67" customFormat="1">
      <c r="B23" s="179" t="s">
        <v>338</v>
      </c>
      <c r="C23" s="13"/>
      <c r="D23" s="13"/>
      <c r="E23" s="20"/>
      <c r="F23" s="172"/>
      <c r="G23" s="172"/>
      <c r="H23" s="156" t="s">
        <v>751</v>
      </c>
    </row>
    <row r="24" spans="2:8" s="67" customFormat="1">
      <c r="B24" s="179" t="s">
        <v>4</v>
      </c>
      <c r="C24" s="13" t="s">
        <v>771</v>
      </c>
      <c r="D24" s="13">
        <v>6</v>
      </c>
      <c r="E24" s="20">
        <v>12</v>
      </c>
      <c r="F24" s="172">
        <v>120</v>
      </c>
      <c r="G24" s="172">
        <v>2</v>
      </c>
      <c r="H24" s="156"/>
    </row>
    <row r="25" spans="2:8" s="67" customFormat="1">
      <c r="B25" s="179" t="s">
        <v>338</v>
      </c>
      <c r="C25" s="13"/>
      <c r="D25" s="13"/>
      <c r="E25" s="20"/>
      <c r="F25" s="172"/>
      <c r="G25" s="172"/>
      <c r="H25" s="156" t="s">
        <v>752</v>
      </c>
    </row>
    <row r="26" spans="2:8" s="67" customFormat="1">
      <c r="B26" s="179" t="s">
        <v>4</v>
      </c>
      <c r="C26" s="13" t="s">
        <v>772</v>
      </c>
      <c r="D26" s="13">
        <v>7</v>
      </c>
      <c r="E26" s="20">
        <v>14</v>
      </c>
      <c r="F26" s="172">
        <v>5000</v>
      </c>
      <c r="G26" s="172">
        <v>1.5</v>
      </c>
      <c r="H26" s="156"/>
    </row>
    <row r="27" spans="2:8" s="67" customFormat="1">
      <c r="B27" s="179" t="s">
        <v>338</v>
      </c>
      <c r="C27" s="13"/>
      <c r="D27" s="13"/>
      <c r="E27" s="20"/>
      <c r="F27" s="172"/>
      <c r="G27" s="172"/>
      <c r="H27" s="156" t="s">
        <v>753</v>
      </c>
    </row>
    <row r="28" spans="2:8">
      <c r="B28" s="179" t="s">
        <v>4</v>
      </c>
      <c r="C28" s="13" t="s">
        <v>773</v>
      </c>
      <c r="D28" s="13">
        <v>8</v>
      </c>
      <c r="E28" s="20">
        <v>16</v>
      </c>
      <c r="F28" s="172">
        <v>5000</v>
      </c>
      <c r="G28" s="172">
        <v>1.5</v>
      </c>
      <c r="H28" s="156"/>
    </row>
    <row r="29" spans="2:8">
      <c r="B29" s="179" t="s">
        <v>338</v>
      </c>
      <c r="C29" s="13"/>
      <c r="D29" s="13"/>
      <c r="E29" s="20"/>
      <c r="F29" s="172"/>
      <c r="G29" s="172"/>
      <c r="H29" s="156" t="s">
        <v>754</v>
      </c>
    </row>
    <row r="30" spans="2:8" s="67" customFormat="1">
      <c r="B30"/>
      <c r="C30"/>
      <c r="D30"/>
      <c r="E30"/>
      <c r="F30"/>
      <c r="G30"/>
      <c r="H30"/>
    </row>
    <row r="31" spans="2:8" s="67" customFormat="1">
      <c r="B31"/>
      <c r="C31"/>
      <c r="D31"/>
      <c r="E31"/>
      <c r="F31"/>
      <c r="G31"/>
      <c r="H31"/>
    </row>
    <row r="32" spans="2:8" s="67" customFormat="1" ht="15.75" thickBot="1">
      <c r="B32"/>
      <c r="C32"/>
      <c r="D32"/>
      <c r="E32"/>
      <c r="F32"/>
      <c r="G32"/>
      <c r="H32"/>
    </row>
    <row r="33" spans="2:8" ht="23.25">
      <c r="B33" s="12" t="s">
        <v>431</v>
      </c>
      <c r="C33" s="12"/>
      <c r="D33" s="12"/>
      <c r="E33" s="12"/>
      <c r="F33" s="12"/>
      <c r="G33" s="12"/>
      <c r="H33" s="12"/>
    </row>
    <row r="34" spans="2:8">
      <c r="B34" s="67"/>
      <c r="C34" s="67"/>
      <c r="D34" s="67"/>
      <c r="E34" s="67"/>
      <c r="F34" s="67"/>
      <c r="G34" s="67"/>
      <c r="H34" s="67"/>
    </row>
    <row r="35" spans="2:8" ht="129.75">
      <c r="B35" s="266" t="s">
        <v>442</v>
      </c>
      <c r="C35" s="267" t="s">
        <v>5</v>
      </c>
      <c r="D35" s="267" t="s">
        <v>1076</v>
      </c>
      <c r="E35" s="267" t="s">
        <v>1077</v>
      </c>
      <c r="F35" s="67"/>
      <c r="G35" s="67"/>
      <c r="H35" s="67"/>
    </row>
    <row r="36" spans="2:8">
      <c r="B36" s="268" t="s">
        <v>4</v>
      </c>
      <c r="C36" s="272" t="s">
        <v>432</v>
      </c>
      <c r="D36" s="272">
        <v>1</v>
      </c>
      <c r="E36" s="273">
        <v>0.1</v>
      </c>
      <c r="F36" s="67"/>
      <c r="G36" s="67"/>
      <c r="H36" s="67"/>
    </row>
    <row r="37" spans="2:8">
      <c r="B37" s="268" t="s">
        <v>4</v>
      </c>
      <c r="C37" s="272" t="s">
        <v>433</v>
      </c>
      <c r="D37" s="272">
        <v>2</v>
      </c>
      <c r="E37" s="273">
        <v>8.7055056329612412E-2</v>
      </c>
      <c r="F37" s="67"/>
      <c r="G37" s="67"/>
      <c r="H37" s="67"/>
    </row>
    <row r="38" spans="2:8">
      <c r="B38" s="268" t="s">
        <v>4</v>
      </c>
      <c r="C38" s="272" t="s">
        <v>434</v>
      </c>
      <c r="D38" s="272">
        <v>3</v>
      </c>
      <c r="E38" s="273">
        <v>8.027415617602307E-2</v>
      </c>
      <c r="F38" s="67"/>
      <c r="G38" s="67"/>
      <c r="H38" s="67"/>
    </row>
    <row r="39" spans="2:8">
      <c r="B39" s="268" t="s">
        <v>4</v>
      </c>
      <c r="C39" s="272" t="s">
        <v>435</v>
      </c>
      <c r="D39" s="272">
        <v>4</v>
      </c>
      <c r="E39" s="273">
        <v>7.5785828325519916E-2</v>
      </c>
      <c r="F39" s="67"/>
      <c r="G39" s="67"/>
      <c r="H39" s="67"/>
    </row>
    <row r="40" spans="2:8">
      <c r="B40" s="268" t="s">
        <v>4</v>
      </c>
      <c r="C40" s="272" t="s">
        <v>436</v>
      </c>
      <c r="D40" s="272">
        <v>5</v>
      </c>
      <c r="E40" s="273">
        <v>7.2477966367769556E-2</v>
      </c>
      <c r="F40" s="67"/>
      <c r="G40" s="67"/>
      <c r="H40" s="67"/>
    </row>
    <row r="41" spans="2:8">
      <c r="B41" s="268" t="s">
        <v>4</v>
      </c>
      <c r="C41" s="272" t="s">
        <v>437</v>
      </c>
      <c r="D41" s="272">
        <v>6</v>
      </c>
      <c r="E41" s="273">
        <v>6.988271187715793E-2</v>
      </c>
      <c r="F41" s="67"/>
      <c r="G41" s="67"/>
      <c r="H41" s="67"/>
    </row>
    <row r="42" spans="2:8">
      <c r="B42" s="268" t="s">
        <v>4</v>
      </c>
      <c r="C42" s="272" t="s">
        <v>438</v>
      </c>
      <c r="D42" s="272">
        <v>7</v>
      </c>
      <c r="E42" s="273">
        <v>6.776109134004811E-2</v>
      </c>
      <c r="F42" s="67"/>
      <c r="G42" s="67"/>
      <c r="H42" s="67"/>
    </row>
    <row r="43" spans="2:8">
      <c r="B43" s="268" t="s">
        <v>4</v>
      </c>
      <c r="C43" s="272" t="s">
        <v>439</v>
      </c>
      <c r="D43" s="272">
        <v>8</v>
      </c>
      <c r="E43" s="273">
        <v>6.5975395538644718E-2</v>
      </c>
      <c r="F43" s="67"/>
      <c r="G43" s="67"/>
      <c r="H43" s="67"/>
    </row>
    <row r="44" spans="2:8">
      <c r="B44" s="268" t="s">
        <v>4</v>
      </c>
      <c r="C44" s="272" t="s">
        <v>440</v>
      </c>
      <c r="D44" s="272">
        <v>9</v>
      </c>
      <c r="E44" s="273">
        <v>6.4439401497725424E-2</v>
      </c>
      <c r="F44" s="67"/>
      <c r="G44" s="67"/>
      <c r="H44" s="67"/>
    </row>
    <row r="45" spans="2:8">
      <c r="B45" s="268" t="s">
        <v>4</v>
      </c>
      <c r="C45" s="272" t="s">
        <v>441</v>
      </c>
      <c r="D45" s="272">
        <v>10</v>
      </c>
      <c r="E45" s="273">
        <v>6.3095734448019331E-2</v>
      </c>
      <c r="F45" s="67"/>
      <c r="G45" s="67"/>
      <c r="H45" s="67"/>
    </row>
    <row r="46" spans="2:8" ht="15.75" thickBot="1"/>
    <row r="47" spans="2:8" ht="23.25">
      <c r="B47" s="12" t="s">
        <v>915</v>
      </c>
      <c r="C47" s="12"/>
      <c r="D47" s="12"/>
      <c r="E47" s="12"/>
      <c r="F47" s="12"/>
      <c r="G47" s="12"/>
      <c r="H47" s="12"/>
    </row>
    <row r="49" spans="2:8" ht="130.5">
      <c r="B49" s="173" t="s">
        <v>916</v>
      </c>
      <c r="C49" s="173" t="s">
        <v>5</v>
      </c>
      <c r="D49" s="173" t="s">
        <v>924</v>
      </c>
      <c r="E49" s="253" t="s">
        <v>925</v>
      </c>
      <c r="F49" s="253" t="s">
        <v>926</v>
      </c>
      <c r="G49" s="253" t="s">
        <v>927</v>
      </c>
      <c r="H49" s="253" t="s">
        <v>928</v>
      </c>
    </row>
    <row r="50" spans="2:8">
      <c r="B50" s="256" t="s">
        <v>4</v>
      </c>
      <c r="C50" s="251" t="s">
        <v>917</v>
      </c>
      <c r="D50" s="251" t="s">
        <v>1103</v>
      </c>
      <c r="E50" s="255" t="s">
        <v>918</v>
      </c>
      <c r="F50" s="255">
        <v>50</v>
      </c>
      <c r="G50" s="255">
        <v>30</v>
      </c>
      <c r="H50" s="255">
        <v>20</v>
      </c>
    </row>
  </sheetData>
  <mergeCells count="1">
    <mergeCell ref="F3:G3"/>
  </mergeCells>
  <dataValidations count="2">
    <dataValidation allowBlank="1" sqref="E36:F45 E5:G29"/>
    <dataValidation allowBlank="1" showErrorMessage="1" prompt="percentage [0..1]" sqref="H5:H29"/>
  </dataValidation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about</vt:lpstr>
      <vt:lpstr>sample_table_2</vt:lpstr>
      <vt:lpstr>global_settings</vt:lpstr>
      <vt:lpstr>tech</vt:lpstr>
      <vt:lpstr>dragons</vt:lpstr>
      <vt:lpstr>pet</vt:lpstr>
      <vt:lpstr>entities</vt:lpstr>
      <vt:lpstr>levels</vt:lpstr>
      <vt:lpstr>missions</vt:lpstr>
      <vt:lpstr>gacha</vt:lpstr>
      <vt:lpstr>chests</vt:lpstr>
      <vt:lpstr>disguises</vt:lpstr>
      <vt:lpstr>powerups</vt:lpstr>
      <vt:lpstr>shop</vt:lpstr>
      <vt:lpstr>score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Naumenko</dc:creator>
  <cp:lastModifiedBy>Virginia Martin</cp:lastModifiedBy>
  <cp:lastPrinted>2013-08-07T07:37:22Z</cp:lastPrinted>
  <dcterms:created xsi:type="dcterms:W3CDTF">2013-04-12T09:23:57Z</dcterms:created>
  <dcterms:modified xsi:type="dcterms:W3CDTF">2017-07-26T16:50:45Z</dcterms:modified>
</cp:coreProperties>
</file>