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N64" i="6" l="1"/>
  <c r="M64" i="6"/>
  <c r="L64" i="6"/>
  <c r="J64" i="6"/>
  <c r="N63" i="6"/>
  <c r="M63" i="6"/>
  <c r="L63" i="6"/>
  <c r="J63" i="6"/>
  <c r="T77" i="7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L56" i="6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5" i="6"/>
  <c r="N55" i="6" s="1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<sst xmlns="http://schemas.openxmlformats.org/spreadsheetml/2006/main" count="2558" uniqueCount="1174">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</sst>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3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3" borderId="6" xfId="0" applyNumberFormat="1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3" borderId="8" xfId="0" applyNumberFormat="1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31" fillId="0" borderId="0" xfId="0" applyFont="1"/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0" totalsRowShown="0" headerRowDxfId="124" dataDxfId="122" headerRowBorderDxfId="123" tableBorderDxfId="121" totalsRowBorderDxfId="120">
  <autoFilter ref="B5:Q90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13" dataDxfId="12" tableBorderDxfId="11">
  <autoFilter ref="A3:K42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04"/>
  <sheetViews>
    <sheetView topLeftCell="A46" zoomScale="85" zoomScaleNormal="85" workbookViewId="0">
      <selection activeCell="C55" sqref="C55:C90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ht="15.75" thickBot="1" x14ac:dyDescent="0.3"/>
    <row r="92" spans="2:17" ht="23.25" x14ac:dyDescent="0.35">
      <c r="B92" s="1" t="s">
        <v>608</v>
      </c>
      <c r="C92" s="1"/>
      <c r="D92" s="1"/>
      <c r="E92" s="1"/>
      <c r="F92" s="1"/>
    </row>
    <row r="94" spans="2:17" ht="171" x14ac:dyDescent="0.25">
      <c r="B94" s="3" t="s">
        <v>607</v>
      </c>
      <c r="C94" s="146" t="s">
        <v>0</v>
      </c>
      <c r="D94" s="146" t="s">
        <v>606</v>
      </c>
      <c r="E94" s="146" t="s">
        <v>605</v>
      </c>
    </row>
    <row r="95" spans="2:17" x14ac:dyDescent="0.25">
      <c r="B95" s="145" t="s">
        <v>4</v>
      </c>
      <c r="C95" s="144" t="s">
        <v>604</v>
      </c>
      <c r="D95" s="143">
        <v>1</v>
      </c>
      <c r="E95" s="143">
        <v>0</v>
      </c>
    </row>
    <row r="96" spans="2:17" x14ac:dyDescent="0.25">
      <c r="B96" s="145" t="s">
        <v>4</v>
      </c>
      <c r="C96" s="144" t="s">
        <v>603</v>
      </c>
      <c r="D96" s="143">
        <v>-0.5</v>
      </c>
      <c r="E96" s="143">
        <v>100000</v>
      </c>
    </row>
    <row r="97" spans="2:6" x14ac:dyDescent="0.25">
      <c r="B97" s="145" t="s">
        <v>4</v>
      </c>
      <c r="C97" s="144" t="s">
        <v>602</v>
      </c>
      <c r="D97" s="143">
        <v>-2</v>
      </c>
      <c r="E97" s="143">
        <v>500000</v>
      </c>
    </row>
    <row r="98" spans="2:6" x14ac:dyDescent="0.25">
      <c r="B98" s="145" t="s">
        <v>4</v>
      </c>
      <c r="C98" s="144" t="s">
        <v>601</v>
      </c>
      <c r="D98" s="143">
        <v>-6</v>
      </c>
      <c r="E98" s="143">
        <v>1000000</v>
      </c>
    </row>
    <row r="99" spans="2:6" x14ac:dyDescent="0.25">
      <c r="B99" s="145" t="s">
        <v>4</v>
      </c>
      <c r="C99" s="144" t="s">
        <v>704</v>
      </c>
      <c r="D99" s="143">
        <v>-12.5</v>
      </c>
      <c r="E99" s="143">
        <v>2000000</v>
      </c>
    </row>
    <row r="100" spans="2:6" ht="15.75" thickBot="1" x14ac:dyDescent="0.3"/>
    <row r="101" spans="2:6" ht="23.25" x14ac:dyDescent="0.35">
      <c r="B101" s="1" t="s">
        <v>600</v>
      </c>
      <c r="C101" s="1"/>
      <c r="D101" s="1"/>
      <c r="E101" s="1"/>
      <c r="F101" s="1"/>
    </row>
    <row r="103" spans="2:6" ht="189.75" x14ac:dyDescent="0.25">
      <c r="B103" s="3" t="s">
        <v>599</v>
      </c>
      <c r="C103" s="146" t="s">
        <v>0</v>
      </c>
      <c r="D103" s="146" t="s">
        <v>598</v>
      </c>
      <c r="E103" s="146" t="s">
        <v>597</v>
      </c>
      <c r="F103" s="146" t="s">
        <v>596</v>
      </c>
    </row>
    <row r="104" spans="2:6" x14ac:dyDescent="0.25">
      <c r="B104" s="145" t="s">
        <v>4</v>
      </c>
      <c r="C104" s="144" t="s">
        <v>595</v>
      </c>
      <c r="D104" s="143">
        <v>-0.08</v>
      </c>
      <c r="E104" s="143">
        <v>1.03</v>
      </c>
      <c r="F104" s="143">
        <v>600</v>
      </c>
    </row>
  </sheetData>
  <dataValidations count="3">
    <dataValidation type="list" showInputMessage="1" showErrorMessage="1" sqref="D91">
      <formula1>"hc, sc, keys, offer"</formula1>
    </dataValidation>
    <dataValidation type="list" showInputMessage="1" showErrorMessage="1" sqref="L91 M6:M90">
      <formula1>"true,false"</formula1>
    </dataValidation>
    <dataValidation type="list" allowBlank="1" sqref="D6:D90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16" workbookViewId="0">
      <selection activeCell="F31" sqref="F31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1"/>
      <c r="G3" s="311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C1" workbookViewId="0">
      <selection activeCell="I2" sqref="I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12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2" customFormat="1" x14ac:dyDescent="0.25">
      <c r="D8" s="303" t="s">
        <v>4</v>
      </c>
      <c r="E8" s="304" t="s">
        <v>1171</v>
      </c>
      <c r="F8" s="305" t="s">
        <v>97</v>
      </c>
      <c r="G8" s="305" t="s">
        <v>742</v>
      </c>
      <c r="H8" s="306">
        <v>50</v>
      </c>
      <c r="I8" s="306"/>
      <c r="J8" s="301" t="str">
        <f>CONCATENATE("icon_",powerUpsDefinitions[[#This Row],['[sku']]])</f>
        <v>icon_fury_duration_better</v>
      </c>
      <c r="K8" s="301" t="s">
        <v>199</v>
      </c>
      <c r="L8" s="307" t="str">
        <f>CONCATENATE("TID_POWERUP_",UPPER(powerUpsDefinitions[[#This Row],['[sku']]]),"_NAME")</f>
        <v>TID_POWERUP_FURY_DURATION_BETTER_NAME</v>
      </c>
      <c r="M8" s="308" t="str">
        <f>CONCATENATE("TID_POWERUP_",UPPER(powerUpsDefinitions[[#This Row],['[sku']]]),"_DESC")</f>
        <v>TID_POWERUP_FURY_DURATION_BETTER_DESC</v>
      </c>
      <c r="N8" s="308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2" customFormat="1" x14ac:dyDescent="0.25">
      <c r="D17" s="303" t="s">
        <v>4</v>
      </c>
      <c r="E17" s="304" t="s">
        <v>1170</v>
      </c>
      <c r="F17" s="305" t="s">
        <v>214</v>
      </c>
      <c r="G17" s="305" t="s">
        <v>742</v>
      </c>
      <c r="H17" s="306">
        <v>-10</v>
      </c>
      <c r="I17" s="306"/>
      <c r="J17" s="301" t="str">
        <f>CONCATENATE("icon_",powerUpsDefinitions[[#This Row],['[sku']]])</f>
        <v>icon_score_reduce</v>
      </c>
      <c r="K17" s="301" t="s">
        <v>7</v>
      </c>
      <c r="L17" s="307" t="str">
        <f>CONCATENATE("TID_POWERUP_",UPPER(powerUpsDefinitions[[#This Row],['[sku']]]),"_NAME")</f>
        <v>TID_POWERUP_SCORE_REDUCE_NAME</v>
      </c>
      <c r="M17" s="308" t="str">
        <f>CONCATENATE("TID_POWERUP_",UPPER(powerUpsDefinitions[[#This Row],['[sku']]]),"_DESC")</f>
        <v>TID_POWERUP_SCORE_REDUCE_DESC</v>
      </c>
      <c r="N17" s="308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-150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2" customFormat="1" x14ac:dyDescent="0.25">
      <c r="D28" s="303" t="s">
        <v>4</v>
      </c>
      <c r="E28" s="304" t="s">
        <v>1172</v>
      </c>
      <c r="F28" s="305" t="s">
        <v>698</v>
      </c>
      <c r="G28" s="305" t="s">
        <v>742</v>
      </c>
      <c r="H28" s="306" t="s">
        <v>1170</v>
      </c>
      <c r="I28" s="306" t="s">
        <v>1171</v>
      </c>
      <c r="J28" s="309" t="str">
        <f>CONCATENATE("icon_",powerUpsDefinitions[[#This Row],['[sku']]])</f>
        <v>icon_score_down_fire_duration_up</v>
      </c>
      <c r="K28" s="309" t="s">
        <v>184</v>
      </c>
      <c r="L28" s="307" t="str">
        <f>CONCATENATE("TID_POWERUP_",UPPER(powerUpsDefinitions[[#This Row],['[sku']]]),"_NAME")</f>
        <v>TID_POWERUP_SCORE_DOWN_FIRE_DURATION_UP_NAME</v>
      </c>
      <c r="M28" s="308" t="str">
        <f>CONCATENATE("TID_POWERUP_",UPPER(powerUpsDefinitions[[#This Row],['[sku']]]),"_DESC")</f>
        <v>TID_POWERUP_SCORE_DOWN_FIRE_DURATION_UP_DESC</v>
      </c>
      <c r="N28" s="310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91" t="e">
        <f>CONCATENATE("icon_",[1]!powerUpsDefinitions[[#This Row],['[sku']]])</f>
        <v>#REF!</v>
      </c>
      <c r="K63" s="276" t="s">
        <v>190</v>
      </c>
      <c r="L63" s="292" t="e">
        <f>CONCATENATE("TID_POWERUP_",UPPER([1]!powerUpsDefinitions[[#This Row],['[sku']]]),"_NAME")</f>
        <v>#REF!</v>
      </c>
      <c r="M63" s="293" t="e">
        <f>CONCATENATE("TID_POWERUP_",UPPER([1]!powerUpsDefinitions[[#This Row],['[sku']]]),"_DESC")</f>
        <v>#REF!</v>
      </c>
      <c r="N63" s="294" t="e">
        <f>CONCATENATE([1]!powerUpsDefinitions[[#This Row],['[tidDesc']]],"_SHORT")</f>
        <v>#REF!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5"/>
      <c r="I64" s="295"/>
      <c r="J64" s="296" t="e">
        <f>CONCATENATE("icon_",[1]!powerUpsDefinitions[[#This Row],['[sku']]])</f>
        <v>#REF!</v>
      </c>
      <c r="K64" s="276" t="s">
        <v>190</v>
      </c>
      <c r="L64" s="297" t="e">
        <f>CONCATENATE("TID_POWERUP_",UPPER([1]!powerUpsDefinitions[[#This Row],['[sku']]]),"_NAME")</f>
        <v>#REF!</v>
      </c>
      <c r="M64" s="298" t="e">
        <f>CONCATENATE("TID_POWERUP_",UPPER([1]!powerUpsDefinitions[[#This Row],['[sku']]]),"_DESC")</f>
        <v>#REF!</v>
      </c>
      <c r="N64" s="299" t="e">
        <f>CONCATENATE([1]!powerUpsDefinitions[[#This Row],['[tidDesc']]],"_SHORT")</f>
        <v>#REF!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G15" sqref="G15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300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2019-02-21T07:59:55Z</dcterms:modified>
</cp:coreProperties>
</file>