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global_settings" sheetId="2" r:id="rId1"/>
    <sheet name="tech" sheetId="3" r:id="rId2"/>
    <sheet name="TimeCos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" i="2" l="1"/>
  <c r="J73" i="2"/>
  <c r="Q52" i="4" l="1"/>
  <c r="Q51" i="4"/>
  <c r="J57" i="4" l="1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6" i="4"/>
  <c r="J25" i="4" l="1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4" i="4"/>
  <c r="J15" i="4"/>
  <c r="J16" i="4"/>
  <c r="J17" i="4"/>
  <c r="J18" i="4"/>
  <c r="J19" i="4"/>
  <c r="J20" i="4"/>
  <c r="J21" i="4"/>
  <c r="J22" i="4"/>
  <c r="J23" i="4"/>
  <c r="J24" i="4"/>
  <c r="J13" i="4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<sst xmlns="http://schemas.openxmlformats.org/spreadsheetml/2006/main" count="509" uniqueCount="316">
  <si>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</si>
  <si>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</si>
  <si>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</si>
  <si>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</si>
  <si>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</si>
  <si>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</si>
  <si>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</si>
  <si>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</si>
  <si>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</si>
  <si>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</si>
  <si>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</si>
  <si>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</si>
  <si>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</si>
  <si>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</si>
  <si>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</si>
  <si>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</si>
  <si>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</si>
  <si>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</si>
  <si>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</si>
  <si>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</si>
  <si>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</si>
  <si>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</si>
  <si>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</si>
  <si>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</si>
  <si>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</si>
  <si>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</si>
  <si>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</si>
  <si>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</si>
  <si>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</si>
  <si>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</si>
  <si>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</si>
  <si>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</si>
  <si>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</si>
  <si>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</si>
  <si>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</si>
  <si>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</si>
  <si>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</si>
  <si>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</si>
  <si>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</si>
  <si>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</si>
  <si>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</si>
  <si>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</si>
  <si>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</si>
  <si>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</si>
  <si>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</si>
  <si>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</si>
  <si>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</si>
  <si>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</si>
  <si>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</si>
  <si>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</si>
  <si>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</si>
  <si>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</si>
  <si>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</si>
  <si>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</si>
  <si>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</si>
  <si>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</si>
  <si>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</si>
  <si>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</si>
  <si>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</si>
  <si>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</si>
  <si>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</si>
  <si>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</si>
  <si>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</si>
  <si>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</si>
  <si>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</si>
  <si>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</si>
  <si>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</si>
  <si>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</si>
  <si>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</si>
  <si>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</si>
  <si>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</si>
  <si>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</si>
  <si>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</si>
  <si>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</si>
  <si>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</si>
  <si>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</si>
  <si>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</si>
  <si>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</si>
  <si>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</si>
  <si>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</si>
  <si>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</si>
  <si>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</si>
  <si>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</si>
  <si>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</si>
  <si>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</si>
  <si>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</si>
  <si>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</si>
  <si>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</si>
  <si>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</si>
  <si>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</si>
  <si>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</si>
  <si>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</si>
  <si>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</si>
  <si>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</si>
  <si>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</si>
  <si>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</si>
  <si>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</si>
  <si>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</si>
  <si>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</si>
  <si>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</si>
  <si>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</si>
  <si>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</si>
  <si>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</si>
  <si>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</si>
  <si>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</si>
  <si>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</si>
  <si>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</si>
  <si>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</si>
  <si>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</si>
  <si>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</si>
  <si>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</si>
  <si>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</si>
  <si>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</si>
  <si>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</si>
  <si>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</si>
  <si>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</si>
  <si>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</si>
  <si>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</si>
  <si>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</si>
  <si>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</si>
  <si>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</si>
  <si>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</si>
  <si>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</si>
  <si>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</si>
  <si>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</si>
  <si>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</si>
  <si>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</si>
  <si>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</si>
  <si>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</si>
  <si>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</si>
  <si>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</si>
  <si>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</si>
  <si>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</si>
  <si>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</si>
  <si>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</si>
  <si>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</si>
  <si>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</si>
  <si>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</si>
  <si>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</si>
  <si>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</si>
  <si>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</si>
  <si>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</si>
  <si>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</si>
  <si>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</si>
  <si>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</si>
  <si>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</si>
  <si>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</si>
  <si>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</si>
  <si>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</si>
  <si>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</si>
  <si>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</si>
  <si>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</si>
  <si>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</si>
  <si>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</si>
  <si>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</si>
  <si>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</si>
  <si>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</si>
  <si>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</si>
  <si>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</si>
  <si>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</si>
  <si>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</si>
  <si>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</si>
  <si>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</si>
  <si>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</si>
  <si>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</si>
  <si>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</si>
  <si>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</si>
  <si>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</si>
  <si>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</si>
  <si>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</si>
  <si>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</si>
  <si>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</si>
  <si>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</si>
  <si>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</si>
  <si>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</si>
  <si>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</si>
  <si>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</si>
  <si>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</si>
  <si>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</si>
  <si>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</si>
  <si>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</si>
  <si>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</si>
  <si>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</si>
  <si>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</si>
  <si>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</si>
  <si>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</si>
  <si>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</si>
  <si>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</si>
  <si>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</si>
  <si>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</si>
  <si>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</si>
  <si>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</si>
  <si>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</si>
  <si>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</si>
  <si>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</si>
  <si>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</si>
  <si>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</si>
  <si>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</si>
  <si>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</si>
  <si>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</si>
  <si>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</si>
  <si>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</si>
  <si>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</si>
  <si>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</si>
  <si>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</si>
  <si>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</si>
  <si>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</si>
  <si>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</si>
  <si>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</si>
  <si>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</si>
  <si>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</si>
  <si>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</si>
  <si>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</si>
  <si>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</si>
  <si>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</si>
  <si>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</si>
  <si>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</si>
  <si>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</si>
  <si>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</si>
  <si>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</si>
  <si>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</si>
  <si>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</si>
  <si>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</si>
  <si>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</si>
  <si>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</si>
  <si>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</si>
  <si>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</si>
  <si>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</si>
  <si>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</si>
  <si>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</si>
  <si>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</si>
  <si>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</si>
  <si>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</si>
  <si>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</si>
  <si>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</si>
  <si>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</si>
  <si>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</si>
  <si>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</si>
  <si>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</si>
  <si>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</si>
  <si>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</si>
  <si>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</si>
  <si>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</si>
  <si>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</si>
  <si>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NOTIFICATIONS</t>
  </si>
  <si>
    <t>{notificationsDefinitions}</t>
  </si>
  <si>
    <t>sku.not.01</t>
  </si>
  <si>
    <t>sku.not.02</t>
  </si>
  <si>
    <t>sku.not.03</t>
  </si>
  <si>
    <t>sku.not.04</t>
  </si>
  <si>
    <t>[trackingSku]</t>
  </si>
  <si>
    <t>TID_NOTIFICATION_EGG_HATCHED</t>
  </si>
  <si>
    <t>Loyalty_EggHatched</t>
  </si>
  <si>
    <t>TID_NOTIFICATION_NEW_MISSIONS</t>
  </si>
  <si>
    <t>Loyalty_NewMissions</t>
  </si>
  <si>
    <t>TID_NOTIFICATION_CHESTS_AVAILABLE</t>
  </si>
  <si>
    <t>Loyalty_NewChests</t>
  </si>
  <si>
    <t>TID_NOTIFICATION_DAILY_REWARD_AVAILABLE</t>
  </si>
  <si>
    <t>Loyalty_DailyReward</t>
  </si>
  <si>
    <t>Monetization_Discount</t>
  </si>
  <si>
    <t>Monetization_DragonOffer</t>
  </si>
  <si>
    <t>Monetization_PetOffer</t>
  </si>
  <si>
    <t>Monetization_GatchaOffer</t>
  </si>
  <si>
    <t>Loyalty_Tournament</t>
  </si>
  <si>
    <t>Loyalty_PassiveEvent</t>
  </si>
  <si>
    <t>Loyalty_Quest</t>
  </si>
  <si>
    <t>Information_Update</t>
  </si>
  <si>
    <t>Information_Season</t>
  </si>
  <si>
    <t>sku.not.05</t>
  </si>
  <si>
    <t>sku.not.06</t>
  </si>
  <si>
    <t>sku.not.07</t>
  </si>
  <si>
    <t>sku.not.08</t>
  </si>
  <si>
    <t>sku.not.09</t>
  </si>
  <si>
    <t>sku.not.10</t>
  </si>
  <si>
    <t>sku.not.11</t>
  </si>
  <si>
    <t>sku.not.12</t>
  </si>
  <si>
    <t>sku.not.13</t>
  </si>
  <si>
    <t>Anniversary1</t>
  </si>
  <si>
    <t>PS_XMasPresentCollect</t>
  </si>
  <si>
    <t>[bloodParticles]</t>
  </si>
  <si>
    <t>CoefA</t>
  </si>
  <si>
    <t>CoefB</t>
  </si>
  <si>
    <t>HC</t>
  </si>
  <si>
    <t>TIME (min)</t>
  </si>
  <si>
    <t>DESIRED</t>
  </si>
  <si>
    <t>x</t>
  </si>
  <si>
    <t>[goldenFragmentsToHCCoef]</t>
  </si>
  <si>
    <t>[source]</t>
  </si>
  <si>
    <t>local</t>
  </si>
  <si>
    <t>server</t>
  </si>
  <si>
    <t>sku.not.14</t>
  </si>
  <si>
    <t>TID_NOTIFICATION_COME_BACK</t>
  </si>
  <si>
    <t>Loyalty_ComeBack</t>
  </si>
  <si>
    <t>sku.not.15</t>
  </si>
  <si>
    <t>TID_NOTIFICATION_FREE_DAILY_REWARD</t>
  </si>
  <si>
    <t>Loyalty_ShopReward</t>
  </si>
  <si>
    <t>[pillParticles]</t>
  </si>
  <si>
    <t>PS_Xmas</t>
  </si>
  <si>
    <t>PS_Bats</t>
  </si>
  <si>
    <t>[miniMapTimerAd]</t>
  </si>
  <si>
    <t>NO ADS CONFIG</t>
  </si>
  <si>
    <t>{removeAdsOfferDefinitions}</t>
  </si>
  <si>
    <t>[easyExtraMissions]</t>
  </si>
  <si>
    <t>[mediumExtraMissions]</t>
  </si>
  <si>
    <t>[hardExtraMissions]</t>
  </si>
  <si>
    <t>[easyMissionCooldownMultiplier]</t>
  </si>
  <si>
    <t>[mediumMissionCooldownMultiplier]</t>
  </si>
  <si>
    <t>[hardMissionCooldownMultiplier]</t>
  </si>
  <si>
    <t>[mapRevealDurationSecs]</t>
  </si>
  <si>
    <t>[mapRevealCooldownSecs]</t>
  </si>
  <si>
    <t>[freeRevives]</t>
  </si>
  <si>
    <t>remove_ads_offer</t>
  </si>
  <si>
    <t>4h</t>
  </si>
  <si>
    <t>1d</t>
  </si>
  <si>
    <t>PS_Hearts</t>
  </si>
  <si>
    <t>PS_Sparkles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</si>
</sst>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0" fillId="14" borderId="12" xfId="0" applyFont="1" applyFill="1" applyBorder="1"/>
    <xf numFmtId="0" fontId="0" fillId="14" borderId="1" xfId="0" applyFont="1" applyFill="1" applyBorder="1"/>
    <xf numFmtId="0" fontId="0" fillId="2" borderId="1" xfId="0" applyNumberFormat="1" applyFill="1" applyBorder="1"/>
    <xf numFmtId="0" fontId="0" fillId="3" borderId="1" xfId="0" applyFont="1" applyFill="1" applyBorder="1"/>
    <xf numFmtId="0" fontId="2" fillId="4" borderId="13" xfId="0" applyFont="1" applyFill="1" applyBorder="1" applyAlignment="1">
      <alignment textRotation="45"/>
    </xf>
    <xf numFmtId="0" fontId="2" fillId="4" borderId="14" xfId="0" applyFont="1" applyFill="1" applyBorder="1" applyAlignment="1">
      <alignment textRotation="45"/>
    </xf>
    <xf numFmtId="0" fontId="2" fillId="5" borderId="14" xfId="0" applyFont="1" applyFill="1" applyBorder="1" applyAlignment="1">
      <alignment textRotation="45"/>
    </xf>
    <xf numFmtId="0" fontId="0" fillId="0" borderId="2" xfId="0" applyBorder="1"/>
    <xf numFmtId="0" fontId="10" fillId="4" borderId="2" xfId="0" applyFont="1" applyFill="1" applyBorder="1" applyAlignment="1">
      <alignment textRotation="45"/>
    </xf>
    <xf numFmtId="0" fontId="11" fillId="3" borderId="1" xfId="0" applyFont="1" applyFill="1" applyBorder="1"/>
    <xf numFmtId="0" fontId="11" fillId="3" borderId="7" xfId="0" applyFont="1" applyFill="1" applyBorder="1"/>
    <xf numFmtId="0" fontId="0" fillId="14" borderId="7" xfId="0" applyFont="1" applyFill="1" applyBorder="1"/>
    <xf numFmtId="0" fontId="2" fillId="5" borderId="10" xfId="0" applyFont="1" applyFill="1" applyBorder="1" applyAlignment="1">
      <alignment textRotation="45"/>
    </xf>
  </cellXfs>
  <cellStyles count="1">
    <cellStyle name="Normal" xfId="0" builtinId="0"/>
  </cellStyles>
  <dxfs count="94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TimeCost!$I$13:$I$48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TimeCost!$J$13:$J$48</c:f>
              <c:numCache>
                <c:formatCode>General</c:formatCode>
                <c:ptCount val="36"/>
                <c:pt idx="0">
                  <c:v>2.2000000000000002</c:v>
                </c:pt>
                <c:pt idx="1">
                  <c:v>3.4</c:v>
                </c:pt>
                <c:pt idx="2">
                  <c:v>4.5999999999999996</c:v>
                </c:pt>
                <c:pt idx="3">
                  <c:v>5.8</c:v>
                </c:pt>
                <c:pt idx="4">
                  <c:v>7</c:v>
                </c:pt>
                <c:pt idx="5">
                  <c:v>8.1999999999999993</c:v>
                </c:pt>
                <c:pt idx="6">
                  <c:v>9.4</c:v>
                </c:pt>
                <c:pt idx="7">
                  <c:v>10.6</c:v>
                </c:pt>
                <c:pt idx="8">
                  <c:v>11.8</c:v>
                </c:pt>
                <c:pt idx="9">
                  <c:v>13</c:v>
                </c:pt>
                <c:pt idx="10">
                  <c:v>14.200000000000001</c:v>
                </c:pt>
                <c:pt idx="11">
                  <c:v>15.4</c:v>
                </c:pt>
                <c:pt idx="12">
                  <c:v>16.600000000000001</c:v>
                </c:pt>
                <c:pt idx="13">
                  <c:v>17.8</c:v>
                </c:pt>
                <c:pt idx="14">
                  <c:v>19</c:v>
                </c:pt>
                <c:pt idx="15">
                  <c:v>20.2</c:v>
                </c:pt>
                <c:pt idx="16">
                  <c:v>21.400000000000002</c:v>
                </c:pt>
                <c:pt idx="17">
                  <c:v>22.6</c:v>
                </c:pt>
                <c:pt idx="18">
                  <c:v>23.8</c:v>
                </c:pt>
                <c:pt idx="19">
                  <c:v>25</c:v>
                </c:pt>
                <c:pt idx="20">
                  <c:v>26.2</c:v>
                </c:pt>
                <c:pt idx="21">
                  <c:v>27.400000000000002</c:v>
                </c:pt>
                <c:pt idx="22">
                  <c:v>28.6</c:v>
                </c:pt>
                <c:pt idx="23">
                  <c:v>29.8</c:v>
                </c:pt>
                <c:pt idx="24">
                  <c:v>31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34.6</c:v>
                </c:pt>
                <c:pt idx="28">
                  <c:v>35.800000000000004</c:v>
                </c:pt>
                <c:pt idx="29">
                  <c:v>37</c:v>
                </c:pt>
                <c:pt idx="30">
                  <c:v>38.200000000000003</c:v>
                </c:pt>
                <c:pt idx="31">
                  <c:v>39.4</c:v>
                </c:pt>
                <c:pt idx="32">
                  <c:v>40.6</c:v>
                </c:pt>
                <c:pt idx="33">
                  <c:v>41.800000000000004</c:v>
                </c:pt>
                <c:pt idx="34">
                  <c:v>43</c:v>
                </c:pt>
                <c:pt idx="35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B27-B024-108D6333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6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632675373925198E-2"/>
          <c:y val="0.52871472484599469"/>
          <c:w val="0.97134017408023399"/>
          <c:h val="0.44441187020380707"/>
        </c:manualLayout>
      </c:layout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TimeCost!$I$56:$I$91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TimeCost!$J$56:$J$91</c:f>
              <c:numCache>
                <c:formatCode>General</c:formatCode>
                <c:ptCount val="36"/>
                <c:pt idx="0">
                  <c:v>4.125</c:v>
                </c:pt>
                <c:pt idx="1">
                  <c:v>4.6500000000000004</c:v>
                </c:pt>
                <c:pt idx="2">
                  <c:v>5.1750000000000007</c:v>
                </c:pt>
                <c:pt idx="3">
                  <c:v>5.7</c:v>
                </c:pt>
                <c:pt idx="4">
                  <c:v>6.2250000000000005</c:v>
                </c:pt>
                <c:pt idx="5">
                  <c:v>6.75</c:v>
                </c:pt>
                <c:pt idx="6">
                  <c:v>7.2750000000000004</c:v>
                </c:pt>
                <c:pt idx="7">
                  <c:v>7.8000000000000007</c:v>
                </c:pt>
                <c:pt idx="8">
                  <c:v>8.3250000000000011</c:v>
                </c:pt>
                <c:pt idx="9">
                  <c:v>8.8500000000000014</c:v>
                </c:pt>
                <c:pt idx="10">
                  <c:v>9.375</c:v>
                </c:pt>
                <c:pt idx="11">
                  <c:v>9.9</c:v>
                </c:pt>
                <c:pt idx="12">
                  <c:v>10.425000000000001</c:v>
                </c:pt>
                <c:pt idx="13">
                  <c:v>10.950000000000001</c:v>
                </c:pt>
                <c:pt idx="14">
                  <c:v>11.475000000000001</c:v>
                </c:pt>
                <c:pt idx="15">
                  <c:v>12</c:v>
                </c:pt>
                <c:pt idx="16">
                  <c:v>12.525</c:v>
                </c:pt>
                <c:pt idx="17">
                  <c:v>13.05</c:v>
                </c:pt>
                <c:pt idx="18">
                  <c:v>13.575000000000001</c:v>
                </c:pt>
                <c:pt idx="19">
                  <c:v>14.100000000000001</c:v>
                </c:pt>
                <c:pt idx="20">
                  <c:v>14.625</c:v>
                </c:pt>
                <c:pt idx="21">
                  <c:v>15.15</c:v>
                </c:pt>
                <c:pt idx="22">
                  <c:v>15.675000000000001</c:v>
                </c:pt>
                <c:pt idx="23">
                  <c:v>16.200000000000003</c:v>
                </c:pt>
                <c:pt idx="24">
                  <c:v>16.725000000000001</c:v>
                </c:pt>
                <c:pt idx="25">
                  <c:v>17.250000000000004</c:v>
                </c:pt>
                <c:pt idx="26">
                  <c:v>17.775000000000002</c:v>
                </c:pt>
                <c:pt idx="27">
                  <c:v>18.3</c:v>
                </c:pt>
                <c:pt idx="28">
                  <c:v>18.825000000000003</c:v>
                </c:pt>
                <c:pt idx="29">
                  <c:v>19.350000000000001</c:v>
                </c:pt>
                <c:pt idx="30">
                  <c:v>19.875000000000004</c:v>
                </c:pt>
                <c:pt idx="31">
                  <c:v>20.400000000000002</c:v>
                </c:pt>
                <c:pt idx="32">
                  <c:v>20.925000000000004</c:v>
                </c:pt>
                <c:pt idx="33">
                  <c:v>21.450000000000003</c:v>
                </c:pt>
                <c:pt idx="34">
                  <c:v>21.975000000000001</c:v>
                </c:pt>
                <c:pt idx="35">
                  <c:v>22.500000000000004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0EE-A526-43A42597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9649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9</xdr:row>
      <xdr:rowOff>28574</xdr:rowOff>
    </xdr:from>
    <xdr:to>
      <xdr:col>27</xdr:col>
      <xdr:colOff>333375</xdr:colOff>
      <xdr:row>45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9</xdr:row>
      <xdr:rowOff>28576</xdr:rowOff>
    </xdr:from>
    <xdr:to>
      <xdr:col>27</xdr:col>
      <xdr:colOff>347663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gameSettings" displayName="gameSettings" ref="B4:R5" totalsRowShown="0" headerRowDxfId="92" headerRowBorderDxfId="91" tableBorderDxfId="90" totalsRowBorderDxfId="89">
  <autoFilter ref="B4:R5"/>
  <tableColumns count="17">
    <tableColumn id="1" name="{gameSettings}" dataDxfId="88"/>
    <tableColumn id="2" name="[sku]" dataDxfId="87"/>
    <tableColumn id="3" name="[timeToPCCoefA]" dataDxfId="86"/>
    <tableColumn id="4" name="[timeToPCCoefB]" dataDxfId="85"/>
    <tableColumn id="5" name="[incentivizeFBGem]" dataDxfId="84"/>
    <tableColumn id="6" name="[dailyAdsRemoveMissions]" dataDxfId="83"/>
    <tableColumn id="15" name="[maxAdsSkipMissions]" dataDxfId="82"/>
    <tableColumn id="16" name="[cooldownAdsSkipMissions]" dataDxfId="81"/>
    <tableColumn id="7" name="[miniMapHCCost]" dataDxfId="80"/>
    <tableColumn id="8" name="[miniMapTimer]" dataDxfId="79"/>
    <tableColumn id="17" name="[miniMapTimerAd]" dataDxfId="78"/>
    <tableColumn id="9" name="[missingRessourcesPCperSC]" dataDxfId="77"/>
    <tableColumn id="10" name="[MaxGoldRushCompletitionPercentageForConsecutiveRushes]" dataDxfId="76"/>
    <tableColumn id="11" name="[AdditionalGoldRushCompletitionPercentageForConsecutiveRushes]" dataDxfId="75"/>
    <tableColumn id="12" name="[flyingPigsProbaCoefA]" dataDxfId="74"/>
    <tableColumn id="13" name="[flyingPigsProbaCoefB]" dataDxfId="73"/>
    <tableColumn id="14" name="[goldenFragmentsToHCCoef]" dataDxfId="7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71" headerRowBorderDxfId="70" tableBorderDxfId="69" totalsRowBorderDxfId="68">
  <autoFilter ref="B10:G11"/>
  <tableColumns count="6">
    <tableColumn id="1" name="{initialSettings}" dataDxfId="67"/>
    <tableColumn id="2" name="[sku]" dataDxfId="66"/>
    <tableColumn id="3" name="[softCurrency]" dataDxfId="65"/>
    <tableColumn id="8" name="[hardCurrency]" dataDxfId="64"/>
    <tableColumn id="4" name="[goldenFragments]" dataDxfId="63"/>
    <tableColumn id="6" name="[initialDragonSKU]" dataDxfId="6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H29" totalsRowShown="0" headerRowDxfId="61" headerRowBorderDxfId="60" tableBorderDxfId="59" totalsRowBorderDxfId="58">
  <autoFilter ref="B16:H29"/>
  <tableColumns count="7">
    <tableColumn id="1" name="{seasonsDefinitions}" dataDxfId="57"/>
    <tableColumn id="2" name="[sku]" dataDxfId="56"/>
    <tableColumn id="3" name="[active]" dataDxfId="55"/>
    <tableColumn id="4" name="[icon]" dataDxfId="54"/>
    <tableColumn id="5" name="[tidName]" dataDxfId="53"/>
    <tableColumn id="6" name="[bloodParticles]" dataDxfId="52"/>
    <tableColumn id="7" name="[pillParticles]" dataDxfId="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33:G43" totalsRowShown="0" headerRowDxfId="50">
  <autoFilter ref="B33:G43"/>
  <sortState ref="B25:G35">
    <sortCondition descending="1" ref="D24:D35"/>
  </sortState>
  <tableColumns count="6">
    <tableColumn id="1" name="{preRegRewardsDefinitions}" dataDxfId="49"/>
    <tableColumn id="2" name="[sku]" dataDxfId="48"/>
    <tableColumn id="3" name="[threshold]" dataDxfId="47"/>
    <tableColumn id="4" name="[type]" dataDxfId="46"/>
    <tableColumn id="5" name="[amount]" dataDxfId="45"/>
    <tableColumn id="6" name="[rewardSku]" dataDxfId="4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34" headerRowBorderDxfId="33" tableBorderDxfId="32" totalsRowBorderDxfId="31">
  <autoFilter ref="B4:M16"/>
  <tableColumns count="12">
    <tableColumn id="1" name="{localizationDefinitions}" dataDxfId="30"/>
    <tableColumn id="8" name="[sku]" dataDxfId="29"/>
    <tableColumn id="3" name="[order]" dataDxfId="28"/>
    <tableColumn id="4" name="[isoCode]" dataDxfId="27"/>
    <tableColumn id="7" name="[serverCode]" dataDxfId="26"/>
    <tableColumn id="11" name="[android]" dataDxfId="25"/>
    <tableColumn id="12" name="[iOS]" dataDxfId="24"/>
    <tableColumn id="5" name="[txtFilename]" dataDxfId="23"/>
    <tableColumn id="2" name="[icon]" dataDxfId="22"/>
    <tableColumn id="10" name="[logo]" dataDxfId="21"/>
    <tableColumn id="6" name="[fontGroup]" dataDxfId="20"/>
    <tableColumn id="9" name="[tidName]" dataDxfId="1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18" headerRowBorderDxfId="17" tableBorderDxfId="16" totalsRowBorderDxfId="15">
  <autoFilter ref="B21:E27"/>
  <tableColumns count="4">
    <tableColumn id="1" name="{fontGroupsDefinitions}" dataDxfId="14"/>
    <tableColumn id="8" name="[sku]" dataDxfId="13"/>
    <tableColumn id="11" name="[fonts]" dataDxfId="12"/>
    <tableColumn id="2" name="[defaultFont]" dataDxfId="1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10" headerRowBorderDxfId="9" tableBorderDxfId="8" totalsRowBorderDxfId="7">
  <autoFilter ref="B34:H50"/>
  <tableColumns count="7">
    <tableColumn id="1" name="{shareLocationDefinitions}" dataDxfId="6"/>
    <tableColumn id="8" name="[sku]" dataDxfId="5"/>
    <tableColumn id="11" name="[prefab]" dataDxfId="4"/>
    <tableColumn id="2" name="[url]" dataDxfId="3"/>
    <tableColumn id="3" name="[urlChina]" dataDxfId="2"/>
    <tableColumn id="4" name="[tidPrewrittenCaption]" dataDxfId="1"/>
    <tableColumn id="5" name="[tidCallToAction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73"/>
  <sheetViews>
    <sheetView tabSelected="1" topLeftCell="A13" workbookViewId="0">
      <selection activeCell="J22" sqref="J22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6" width="12" customWidth="1"/>
  </cols>
  <sheetData>
    <row r="1" spans="1:18" ht="15.75" thickBot="1" x14ac:dyDescent="0.3"/>
    <row r="2" spans="1:18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8" x14ac:dyDescent="0.25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</row>
    <row r="4" spans="1:18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299</v>
      </c>
      <c r="M4" s="4" t="s">
        <v>23</v>
      </c>
      <c r="N4" s="9" t="s">
        <v>22</v>
      </c>
      <c r="O4" s="4" t="s">
        <v>21</v>
      </c>
      <c r="P4" s="4" t="s">
        <v>20</v>
      </c>
      <c r="Q4" s="4" t="s">
        <v>19</v>
      </c>
      <c r="R4" s="4" t="s">
        <v>286</v>
      </c>
    </row>
    <row r="5" spans="1:18" x14ac:dyDescent="0.25">
      <c r="B5" s="3" t="s">
        <v>3</v>
      </c>
      <c r="C5" s="2" t="s">
        <v>18</v>
      </c>
      <c r="D5" s="1">
        <v>3.5000000000000003E-2</v>
      </c>
      <c r="E5" s="45">
        <v>3.6</v>
      </c>
      <c r="F5" s="42">
        <v>15</v>
      </c>
      <c r="G5" s="42">
        <v>100</v>
      </c>
      <c r="H5" s="42">
        <v>0</v>
      </c>
      <c r="I5" s="42">
        <v>4</v>
      </c>
      <c r="J5" s="42">
        <v>10</v>
      </c>
      <c r="K5" s="42">
        <v>240</v>
      </c>
      <c r="L5" s="42">
        <v>20</v>
      </c>
      <c r="M5" s="42">
        <v>7.1428571428571426E-3</v>
      </c>
      <c r="N5" s="42">
        <v>0.2</v>
      </c>
      <c r="O5" s="42">
        <v>0.01</v>
      </c>
      <c r="P5" s="42">
        <v>1.2</v>
      </c>
      <c r="Q5" s="42">
        <v>2.5</v>
      </c>
      <c r="R5" s="42">
        <v>0.1</v>
      </c>
    </row>
    <row r="7" spans="1:18" ht="15.75" thickBot="1" x14ac:dyDescent="0.3"/>
    <row r="8" spans="1:18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8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8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42" t="s">
        <v>11</v>
      </c>
    </row>
    <row r="13" spans="1:18" ht="15.75" thickBot="1" x14ac:dyDescent="0.3"/>
    <row r="14" spans="1:18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8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8" t="s">
        <v>74</v>
      </c>
      <c r="G16" s="51" t="s">
        <v>279</v>
      </c>
      <c r="H16" s="51" t="s">
        <v>296</v>
      </c>
    </row>
    <row r="17" spans="2:8" x14ac:dyDescent="0.25">
      <c r="B17" s="3" t="s">
        <v>3</v>
      </c>
      <c r="C17" s="43" t="s">
        <v>5</v>
      </c>
      <c r="D17" s="1" t="b">
        <v>0</v>
      </c>
      <c r="E17" s="42" t="s">
        <v>4</v>
      </c>
      <c r="F17" s="42" t="s">
        <v>83</v>
      </c>
      <c r="G17" s="50"/>
      <c r="H17" s="50" t="s">
        <v>297</v>
      </c>
    </row>
    <row r="18" spans="2:8" x14ac:dyDescent="0.25">
      <c r="B18" s="3" t="s">
        <v>3</v>
      </c>
      <c r="C18" s="40" t="s">
        <v>2</v>
      </c>
      <c r="D18" s="1" t="b">
        <v>0</v>
      </c>
      <c r="E18" s="42" t="s">
        <v>1</v>
      </c>
      <c r="F18" s="42" t="s">
        <v>84</v>
      </c>
      <c r="G18" s="42"/>
      <c r="H18" s="42" t="s">
        <v>298</v>
      </c>
    </row>
    <row r="19" spans="2:8" x14ac:dyDescent="0.25">
      <c r="B19" s="31" t="s">
        <v>3</v>
      </c>
      <c r="C19" s="43" t="s">
        <v>107</v>
      </c>
      <c r="D19" s="1" t="b">
        <v>0</v>
      </c>
      <c r="E19" s="42" t="s">
        <v>108</v>
      </c>
      <c r="F19" s="42" t="s">
        <v>109</v>
      </c>
      <c r="G19" s="42"/>
      <c r="H19" s="42"/>
    </row>
    <row r="20" spans="2:8" x14ac:dyDescent="0.25">
      <c r="B20" s="39" t="s">
        <v>3</v>
      </c>
      <c r="C20" s="40" t="s">
        <v>151</v>
      </c>
      <c r="D20" s="41" t="b">
        <v>0</v>
      </c>
      <c r="E20" s="42" t="s">
        <v>152</v>
      </c>
      <c r="F20" s="42" t="s">
        <v>153</v>
      </c>
      <c r="G20" s="42"/>
      <c r="H20" s="42"/>
    </row>
    <row r="21" spans="2:8" x14ac:dyDescent="0.25">
      <c r="B21" s="31" t="s">
        <v>3</v>
      </c>
      <c r="C21" s="43" t="s">
        <v>167</v>
      </c>
      <c r="D21" s="1" t="b">
        <v>0</v>
      </c>
      <c r="E21" s="42" t="s">
        <v>169</v>
      </c>
      <c r="F21" s="42" t="s">
        <v>171</v>
      </c>
      <c r="G21" s="42"/>
      <c r="H21" s="42" t="s">
        <v>315</v>
      </c>
    </row>
    <row r="22" spans="2:8" x14ac:dyDescent="0.25">
      <c r="B22" s="39" t="s">
        <v>3</v>
      </c>
      <c r="C22" s="40" t="s">
        <v>168</v>
      </c>
      <c r="D22" s="41" t="b">
        <v>0</v>
      </c>
      <c r="E22" s="42" t="s">
        <v>170</v>
      </c>
      <c r="F22" s="42" t="s">
        <v>172</v>
      </c>
      <c r="G22" s="40"/>
      <c r="H22" s="40" t="s">
        <v>314</v>
      </c>
    </row>
    <row r="23" spans="2:8" x14ac:dyDescent="0.25">
      <c r="B23" s="52" t="s">
        <v>3</v>
      </c>
      <c r="C23" s="43" t="s">
        <v>173</v>
      </c>
      <c r="D23" s="1" t="b">
        <v>0</v>
      </c>
      <c r="E23" s="42" t="s">
        <v>174</v>
      </c>
      <c r="F23" s="42" t="s">
        <v>175</v>
      </c>
      <c r="G23" s="50"/>
      <c r="H23" s="50"/>
    </row>
    <row r="24" spans="2:8" x14ac:dyDescent="0.25">
      <c r="B24" s="52" t="s">
        <v>3</v>
      </c>
      <c r="C24" s="40" t="s">
        <v>176</v>
      </c>
      <c r="D24" s="1" t="b">
        <v>0</v>
      </c>
      <c r="E24" s="42" t="s">
        <v>177</v>
      </c>
      <c r="F24" s="42" t="s">
        <v>178</v>
      </c>
      <c r="G24" s="42"/>
      <c r="H24" s="42"/>
    </row>
    <row r="25" spans="2:8" x14ac:dyDescent="0.25">
      <c r="B25" s="52" t="s">
        <v>3</v>
      </c>
      <c r="C25" s="43" t="s">
        <v>228</v>
      </c>
      <c r="D25" s="1" t="b">
        <v>0</v>
      </c>
      <c r="E25" s="42" t="s">
        <v>229</v>
      </c>
      <c r="F25" s="42" t="s">
        <v>230</v>
      </c>
      <c r="G25" s="42"/>
      <c r="H25" s="42"/>
    </row>
    <row r="26" spans="2:8" x14ac:dyDescent="0.25">
      <c r="B26" s="52" t="s">
        <v>3</v>
      </c>
      <c r="C26" s="40" t="s">
        <v>231</v>
      </c>
      <c r="D26" s="41" t="b">
        <v>0</v>
      </c>
      <c r="E26" s="42" t="s">
        <v>237</v>
      </c>
      <c r="F26" s="42" t="s">
        <v>238</v>
      </c>
      <c r="G26" s="42"/>
      <c r="H26" s="42"/>
    </row>
    <row r="27" spans="2:8" x14ac:dyDescent="0.25">
      <c r="B27" s="52" t="s">
        <v>3</v>
      </c>
      <c r="C27" s="43" t="s">
        <v>233</v>
      </c>
      <c r="D27" s="1" t="b">
        <v>0</v>
      </c>
      <c r="E27" s="42" t="s">
        <v>232</v>
      </c>
      <c r="F27" s="42" t="s">
        <v>239</v>
      </c>
      <c r="G27" s="42"/>
      <c r="H27" s="42"/>
    </row>
    <row r="28" spans="2:8" x14ac:dyDescent="0.25">
      <c r="B28" s="52" t="s">
        <v>3</v>
      </c>
      <c r="C28" s="40" t="s">
        <v>234</v>
      </c>
      <c r="D28" s="41" t="b">
        <v>0</v>
      </c>
      <c r="E28" s="42" t="s">
        <v>235</v>
      </c>
      <c r="F28" s="42" t="s">
        <v>240</v>
      </c>
      <c r="G28" s="40"/>
      <c r="H28" s="40"/>
    </row>
    <row r="29" spans="2:8" x14ac:dyDescent="0.25">
      <c r="B29" s="53" t="s">
        <v>3</v>
      </c>
      <c r="C29" s="54" t="s">
        <v>277</v>
      </c>
      <c r="D29" s="41" t="b">
        <v>0</v>
      </c>
      <c r="E29" s="44" t="s">
        <v>235</v>
      </c>
      <c r="F29" s="44" t="s">
        <v>240</v>
      </c>
      <c r="G29" s="54" t="s">
        <v>278</v>
      </c>
      <c r="H29" s="54"/>
    </row>
    <row r="30" spans="2:8" ht="15.75" thickBot="1" x14ac:dyDescent="0.3"/>
    <row r="31" spans="2:8" ht="23.25" x14ac:dyDescent="0.35">
      <c r="B31" s="7" t="s">
        <v>117</v>
      </c>
      <c r="C31" s="7"/>
      <c r="D31" s="7"/>
      <c r="E31" s="7"/>
      <c r="F31" s="7"/>
      <c r="G31" t="s">
        <v>0</v>
      </c>
    </row>
    <row r="33" spans="2:7" ht="138" x14ac:dyDescent="0.25">
      <c r="B33" s="33" t="s">
        <v>118</v>
      </c>
      <c r="C33" s="34" t="s">
        <v>8</v>
      </c>
      <c r="D33" s="35" t="s">
        <v>120</v>
      </c>
      <c r="E33" s="36" t="s">
        <v>121</v>
      </c>
      <c r="F33" s="36" t="s">
        <v>122</v>
      </c>
      <c r="G33" s="37" t="s">
        <v>124</v>
      </c>
    </row>
    <row r="34" spans="2:7" x14ac:dyDescent="0.25">
      <c r="B34" s="3" t="s">
        <v>3</v>
      </c>
      <c r="C34" s="2" t="s">
        <v>133</v>
      </c>
      <c r="D34" s="38">
        <v>3000000</v>
      </c>
      <c r="E34" s="18" t="s">
        <v>137</v>
      </c>
      <c r="F34" s="18">
        <v>1</v>
      </c>
      <c r="G34" s="18" t="s">
        <v>138</v>
      </c>
    </row>
    <row r="35" spans="2:7" x14ac:dyDescent="0.25">
      <c r="B35" s="3" t="s">
        <v>3</v>
      </c>
      <c r="C35" s="2" t="s">
        <v>132</v>
      </c>
      <c r="D35" s="38">
        <v>2500000</v>
      </c>
      <c r="E35" s="18" t="s">
        <v>136</v>
      </c>
      <c r="F35" s="18">
        <v>5</v>
      </c>
      <c r="G35" s="18"/>
    </row>
    <row r="36" spans="2:7" x14ac:dyDescent="0.25">
      <c r="B36" s="3" t="s">
        <v>3</v>
      </c>
      <c r="C36" s="2" t="s">
        <v>131</v>
      </c>
      <c r="D36" s="38">
        <v>2000000</v>
      </c>
      <c r="E36" s="18" t="s">
        <v>135</v>
      </c>
      <c r="F36" s="18">
        <v>1</v>
      </c>
      <c r="G36" s="18" t="s">
        <v>140</v>
      </c>
    </row>
    <row r="37" spans="2:7" x14ac:dyDescent="0.25">
      <c r="B37" s="3" t="s">
        <v>3</v>
      </c>
      <c r="C37" s="2" t="s">
        <v>130</v>
      </c>
      <c r="D37" s="38">
        <v>1500000</v>
      </c>
      <c r="E37" s="18" t="s">
        <v>134</v>
      </c>
      <c r="F37" s="18">
        <v>5</v>
      </c>
      <c r="G37" s="18"/>
    </row>
    <row r="38" spans="2:7" x14ac:dyDescent="0.25">
      <c r="B38" s="3" t="s">
        <v>3</v>
      </c>
      <c r="C38" s="2" t="s">
        <v>129</v>
      </c>
      <c r="D38" s="38">
        <v>1000000</v>
      </c>
      <c r="E38" s="18" t="s">
        <v>135</v>
      </c>
      <c r="F38" s="18">
        <v>1</v>
      </c>
      <c r="G38" s="18" t="s">
        <v>139</v>
      </c>
    </row>
    <row r="39" spans="2:7" x14ac:dyDescent="0.25">
      <c r="B39" s="3" t="s">
        <v>3</v>
      </c>
      <c r="C39" s="2" t="s">
        <v>128</v>
      </c>
      <c r="D39" s="38">
        <v>500000</v>
      </c>
      <c r="E39" s="18" t="s">
        <v>134</v>
      </c>
      <c r="F39" s="18">
        <v>5</v>
      </c>
      <c r="G39" s="18"/>
    </row>
    <row r="40" spans="2:7" x14ac:dyDescent="0.25">
      <c r="B40" s="3" t="s">
        <v>3</v>
      </c>
      <c r="C40" s="2" t="s">
        <v>127</v>
      </c>
      <c r="D40" s="38">
        <v>250000</v>
      </c>
      <c r="E40" s="18" t="s">
        <v>134</v>
      </c>
      <c r="F40" s="18">
        <v>5</v>
      </c>
      <c r="G40" s="18"/>
    </row>
    <row r="41" spans="2:7" x14ac:dyDescent="0.25">
      <c r="B41" s="3" t="s">
        <v>3</v>
      </c>
      <c r="C41" s="2" t="s">
        <v>126</v>
      </c>
      <c r="D41" s="38">
        <v>100000</v>
      </c>
      <c r="E41" s="18" t="s">
        <v>123</v>
      </c>
      <c r="F41" s="18">
        <v>1500</v>
      </c>
      <c r="G41" s="18"/>
    </row>
    <row r="42" spans="2:7" x14ac:dyDescent="0.25">
      <c r="B42" s="3" t="s">
        <v>3</v>
      </c>
      <c r="C42" s="2" t="s">
        <v>125</v>
      </c>
      <c r="D42" s="38">
        <v>50000</v>
      </c>
      <c r="E42" s="18" t="s">
        <v>123</v>
      </c>
      <c r="F42" s="18">
        <v>500</v>
      </c>
      <c r="G42" s="18"/>
    </row>
    <row r="43" spans="2:7" x14ac:dyDescent="0.25">
      <c r="B43" s="3" t="s">
        <v>3</v>
      </c>
      <c r="C43" s="2" t="s">
        <v>119</v>
      </c>
      <c r="D43" s="38">
        <v>10000</v>
      </c>
      <c r="E43" s="18" t="s">
        <v>123</v>
      </c>
      <c r="F43" s="18">
        <v>100</v>
      </c>
      <c r="G43" s="18"/>
    </row>
    <row r="45" spans="2:7" ht="15.75" thickBot="1" x14ac:dyDescent="0.3"/>
    <row r="46" spans="2:7" ht="23.25" x14ac:dyDescent="0.35">
      <c r="B46" s="7" t="s">
        <v>244</v>
      </c>
      <c r="C46" s="7"/>
      <c r="D46" s="7"/>
      <c r="E46" s="7"/>
      <c r="F46" s="7"/>
      <c r="G46" t="s">
        <v>0</v>
      </c>
    </row>
    <row r="48" spans="2:7" ht="124.5" x14ac:dyDescent="0.25">
      <c r="B48" s="47" t="s">
        <v>245</v>
      </c>
      <c r="C48" s="48" t="s">
        <v>8</v>
      </c>
      <c r="D48" s="49" t="s">
        <v>74</v>
      </c>
      <c r="E48" s="49" t="s">
        <v>250</v>
      </c>
      <c r="F48" s="49" t="s">
        <v>287</v>
      </c>
    </row>
    <row r="49" spans="2:6" x14ac:dyDescent="0.25">
      <c r="B49" s="3" t="s">
        <v>3</v>
      </c>
      <c r="C49" s="46" t="s">
        <v>246</v>
      </c>
      <c r="D49" s="46" t="s">
        <v>251</v>
      </c>
      <c r="E49" s="46" t="s">
        <v>252</v>
      </c>
      <c r="F49" s="46" t="s">
        <v>288</v>
      </c>
    </row>
    <row r="50" spans="2:6" x14ac:dyDescent="0.25">
      <c r="B50" s="3" t="s">
        <v>3</v>
      </c>
      <c r="C50" s="46" t="s">
        <v>247</v>
      </c>
      <c r="D50" s="46" t="s">
        <v>253</v>
      </c>
      <c r="E50" s="46" t="s">
        <v>254</v>
      </c>
      <c r="F50" s="46" t="s">
        <v>288</v>
      </c>
    </row>
    <row r="51" spans="2:6" x14ac:dyDescent="0.25">
      <c r="B51" s="3" t="s">
        <v>3</v>
      </c>
      <c r="C51" s="46" t="s">
        <v>248</v>
      </c>
      <c r="D51" s="46" t="s">
        <v>255</v>
      </c>
      <c r="E51" s="46" t="s">
        <v>256</v>
      </c>
      <c r="F51" s="46" t="s">
        <v>288</v>
      </c>
    </row>
    <row r="52" spans="2:6" x14ac:dyDescent="0.25">
      <c r="B52" s="3" t="s">
        <v>3</v>
      </c>
      <c r="C52" s="46" t="s">
        <v>249</v>
      </c>
      <c r="D52" s="46" t="s">
        <v>257</v>
      </c>
      <c r="E52" s="46" t="s">
        <v>258</v>
      </c>
      <c r="F52" s="46" t="s">
        <v>288</v>
      </c>
    </row>
    <row r="53" spans="2:6" x14ac:dyDescent="0.25">
      <c r="B53" s="3" t="s">
        <v>3</v>
      </c>
      <c r="C53" s="46" t="s">
        <v>268</v>
      </c>
      <c r="D53" s="46"/>
      <c r="E53" s="46" t="s">
        <v>259</v>
      </c>
      <c r="F53" s="46" t="s">
        <v>289</v>
      </c>
    </row>
    <row r="54" spans="2:6" x14ac:dyDescent="0.25">
      <c r="B54" s="3" t="s">
        <v>3</v>
      </c>
      <c r="C54" s="46" t="s">
        <v>269</v>
      </c>
      <c r="D54" s="46"/>
      <c r="E54" s="46" t="s">
        <v>260</v>
      </c>
      <c r="F54" s="46" t="s">
        <v>289</v>
      </c>
    </row>
    <row r="55" spans="2:6" x14ac:dyDescent="0.25">
      <c r="B55" s="3" t="s">
        <v>3</v>
      </c>
      <c r="C55" s="46" t="s">
        <v>270</v>
      </c>
      <c r="D55" s="46"/>
      <c r="E55" s="46" t="s">
        <v>261</v>
      </c>
      <c r="F55" s="46" t="s">
        <v>289</v>
      </c>
    </row>
    <row r="56" spans="2:6" x14ac:dyDescent="0.25">
      <c r="B56" s="3" t="s">
        <v>3</v>
      </c>
      <c r="C56" s="46" t="s">
        <v>271</v>
      </c>
      <c r="D56" s="46"/>
      <c r="E56" s="46" t="s">
        <v>262</v>
      </c>
      <c r="F56" s="46" t="s">
        <v>289</v>
      </c>
    </row>
    <row r="57" spans="2:6" x14ac:dyDescent="0.25">
      <c r="B57" s="3" t="s">
        <v>3</v>
      </c>
      <c r="C57" s="46" t="s">
        <v>272</v>
      </c>
      <c r="D57" s="46"/>
      <c r="E57" s="46" t="s">
        <v>263</v>
      </c>
      <c r="F57" s="46" t="s">
        <v>289</v>
      </c>
    </row>
    <row r="58" spans="2:6" x14ac:dyDescent="0.25">
      <c r="B58" s="3" t="s">
        <v>3</v>
      </c>
      <c r="C58" s="46" t="s">
        <v>273</v>
      </c>
      <c r="D58" s="46"/>
      <c r="E58" s="46" t="s">
        <v>264</v>
      </c>
      <c r="F58" s="46" t="s">
        <v>289</v>
      </c>
    </row>
    <row r="59" spans="2:6" x14ac:dyDescent="0.25">
      <c r="B59" s="3" t="s">
        <v>3</v>
      </c>
      <c r="C59" s="46" t="s">
        <v>274</v>
      </c>
      <c r="D59" s="46"/>
      <c r="E59" s="46" t="s">
        <v>265</v>
      </c>
      <c r="F59" s="46" t="s">
        <v>289</v>
      </c>
    </row>
    <row r="60" spans="2:6" x14ac:dyDescent="0.25">
      <c r="B60" s="3" t="s">
        <v>3</v>
      </c>
      <c r="C60" s="46" t="s">
        <v>275</v>
      </c>
      <c r="D60" s="46"/>
      <c r="E60" s="46" t="s">
        <v>266</v>
      </c>
      <c r="F60" s="46" t="s">
        <v>289</v>
      </c>
    </row>
    <row r="61" spans="2:6" x14ac:dyDescent="0.25">
      <c r="B61" s="3" t="s">
        <v>3</v>
      </c>
      <c r="C61" s="46" t="s">
        <v>276</v>
      </c>
      <c r="D61" s="46"/>
      <c r="E61" s="46" t="s">
        <v>267</v>
      </c>
      <c r="F61" s="46" t="s">
        <v>289</v>
      </c>
    </row>
    <row r="62" spans="2:6" x14ac:dyDescent="0.25">
      <c r="B62" s="3" t="s">
        <v>3</v>
      </c>
      <c r="C62" s="46" t="s">
        <v>290</v>
      </c>
      <c r="D62" s="46" t="s">
        <v>291</v>
      </c>
      <c r="E62" s="46" t="s">
        <v>292</v>
      </c>
      <c r="F62" s="46" t="s">
        <v>288</v>
      </c>
    </row>
    <row r="63" spans="2:6" x14ac:dyDescent="0.25">
      <c r="B63" s="3" t="s">
        <v>3</v>
      </c>
      <c r="C63" s="46" t="s">
        <v>293</v>
      </c>
      <c r="D63" s="46" t="s">
        <v>294</v>
      </c>
      <c r="E63" s="46" t="s">
        <v>295</v>
      </c>
      <c r="F63" s="46" t="s">
        <v>288</v>
      </c>
    </row>
    <row r="64" spans="2:6" ht="15.75" thickBot="1" x14ac:dyDescent="0.3"/>
    <row r="65" spans="2:12" ht="23.25" x14ac:dyDescent="0.35">
      <c r="B65" s="7" t="s">
        <v>300</v>
      </c>
      <c r="C65" s="7"/>
      <c r="D65" s="7"/>
      <c r="E65" s="7"/>
      <c r="F65" s="7"/>
      <c r="G65" t="s">
        <v>0</v>
      </c>
    </row>
    <row r="67" spans="2:12" ht="176.25" x14ac:dyDescent="0.25">
      <c r="B67" s="47" t="s">
        <v>301</v>
      </c>
      <c r="C67" s="48" t="s">
        <v>8</v>
      </c>
      <c r="D67" s="49" t="s">
        <v>302</v>
      </c>
      <c r="E67" s="49" t="s">
        <v>303</v>
      </c>
      <c r="F67" s="49" t="s">
        <v>304</v>
      </c>
      <c r="G67" s="55" t="s">
        <v>305</v>
      </c>
      <c r="H67" s="55" t="s">
        <v>306</v>
      </c>
      <c r="I67" s="55" t="s">
        <v>307</v>
      </c>
      <c r="J67" s="55" t="s">
        <v>308</v>
      </c>
      <c r="K67" s="55" t="s">
        <v>309</v>
      </c>
      <c r="L67" s="55" t="s">
        <v>310</v>
      </c>
    </row>
    <row r="68" spans="2:12" x14ac:dyDescent="0.25">
      <c r="B68" s="3" t="s">
        <v>3</v>
      </c>
      <c r="C68" s="46" t="s">
        <v>311</v>
      </c>
      <c r="D68" s="46">
        <v>2</v>
      </c>
      <c r="E68" s="46">
        <v>1</v>
      </c>
      <c r="F68" s="46">
        <v>1</v>
      </c>
      <c r="G68" s="46">
        <v>0.5</v>
      </c>
      <c r="H68" s="46">
        <v>0.5</v>
      </c>
      <c r="I68" s="46">
        <v>0.5</v>
      </c>
      <c r="J68" s="46">
        <v>14400</v>
      </c>
      <c r="K68" s="46">
        <v>86400</v>
      </c>
      <c r="L68" s="46">
        <v>1</v>
      </c>
    </row>
    <row r="70" spans="2:12" x14ac:dyDescent="0.25">
      <c r="J70" t="s">
        <v>312</v>
      </c>
      <c r="K70" t="s">
        <v>313</v>
      </c>
    </row>
    <row r="73" spans="2:12" x14ac:dyDescent="0.25">
      <c r="J73">
        <f>3600*4</f>
        <v>14400</v>
      </c>
      <c r="K73">
        <f>3600*24</f>
        <v>86400</v>
      </c>
    </row>
  </sheetData>
  <conditionalFormatting sqref="G11">
    <cfRule type="duplicateValues" dxfId="93" priority="1"/>
  </conditionalFormatting>
  <dataValidations count="2">
    <dataValidation allowBlank="1" showErrorMessage="1" prompt="percentage [0..1]" sqref="D5:E5 D34:D43 D11:F11 E53:E54 D53:D58 D17:D29"/>
    <dataValidation type="list" sqref="E34:E43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topLeftCell="A19" zoomScale="101" workbookViewId="0">
      <selection activeCell="O12" sqref="O12"/>
    </sheetView>
  </sheetViews>
  <sheetFormatPr defaultColWidth="11.42578125" defaultRowHeight="15" x14ac:dyDescent="0.25"/>
  <cols>
    <col min="1" max="1" width="3.140625" customWidth="1"/>
    <col min="2" max="2" width="13.42578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7"/>
      <c r="C3" s="12"/>
      <c r="D3" s="12"/>
      <c r="E3" s="12"/>
      <c r="G3" s="12"/>
      <c r="H3" s="12" t="s">
        <v>81</v>
      </c>
    </row>
    <row r="4" spans="2:13" ht="119.25" x14ac:dyDescent="0.25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179</v>
      </c>
      <c r="L4" s="24" t="s">
        <v>99</v>
      </c>
      <c r="M4" s="23" t="s">
        <v>74</v>
      </c>
    </row>
    <row r="5" spans="2:13" x14ac:dyDescent="0.25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182</v>
      </c>
      <c r="L5" s="15" t="s">
        <v>89</v>
      </c>
      <c r="M5" s="14" t="s">
        <v>154</v>
      </c>
    </row>
    <row r="6" spans="2:13" x14ac:dyDescent="0.25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182</v>
      </c>
      <c r="L6" s="15" t="s">
        <v>89</v>
      </c>
      <c r="M6" s="14" t="s">
        <v>155</v>
      </c>
    </row>
    <row r="7" spans="2:13" x14ac:dyDescent="0.25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182</v>
      </c>
      <c r="L7" s="15" t="s">
        <v>89</v>
      </c>
      <c r="M7" s="14" t="s">
        <v>156</v>
      </c>
    </row>
    <row r="8" spans="2:13" x14ac:dyDescent="0.25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182</v>
      </c>
      <c r="L8" s="15" t="s">
        <v>89</v>
      </c>
      <c r="M8" s="14" t="s">
        <v>157</v>
      </c>
    </row>
    <row r="9" spans="2:13" x14ac:dyDescent="0.25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182</v>
      </c>
      <c r="L9" s="15" t="s">
        <v>89</v>
      </c>
      <c r="M9" s="14" t="s">
        <v>158</v>
      </c>
    </row>
    <row r="10" spans="2:13" x14ac:dyDescent="0.25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182</v>
      </c>
      <c r="L10" s="15" t="s">
        <v>89</v>
      </c>
      <c r="M10" s="14" t="s">
        <v>159</v>
      </c>
    </row>
    <row r="11" spans="2:13" x14ac:dyDescent="0.25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182</v>
      </c>
      <c r="L11" s="15" t="s">
        <v>89</v>
      </c>
      <c r="M11" s="14" t="s">
        <v>160</v>
      </c>
    </row>
    <row r="12" spans="2:13" x14ac:dyDescent="0.25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180</v>
      </c>
      <c r="L12" s="15" t="s">
        <v>90</v>
      </c>
      <c r="M12" s="14" t="s">
        <v>161</v>
      </c>
    </row>
    <row r="13" spans="2:13" x14ac:dyDescent="0.25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181</v>
      </c>
      <c r="L13" s="15" t="s">
        <v>92</v>
      </c>
      <c r="M13" s="14" t="s">
        <v>162</v>
      </c>
    </row>
    <row r="14" spans="2:13" x14ac:dyDescent="0.25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182</v>
      </c>
      <c r="L14" s="15" t="s">
        <v>93</v>
      </c>
      <c r="M14" s="14" t="s">
        <v>163</v>
      </c>
    </row>
    <row r="15" spans="2:13" x14ac:dyDescent="0.25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182</v>
      </c>
      <c r="L15" s="16" t="s">
        <v>91</v>
      </c>
      <c r="M15" s="14" t="s">
        <v>164</v>
      </c>
    </row>
    <row r="16" spans="2:13" x14ac:dyDescent="0.25">
      <c r="B16" s="22" t="s">
        <v>3</v>
      </c>
      <c r="C16" s="32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182</v>
      </c>
      <c r="L16" s="16" t="s">
        <v>114</v>
      </c>
      <c r="M16" s="14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30" x14ac:dyDescent="0.25">
      <c r="B20" s="27"/>
      <c r="C20" s="12"/>
      <c r="D20" s="12"/>
      <c r="E20" s="12" t="s">
        <v>97</v>
      </c>
      <c r="G20" s="12"/>
      <c r="H20" s="12"/>
    </row>
    <row r="21" spans="2:10" ht="118.5" x14ac:dyDescent="0.25">
      <c r="B21" s="6" t="s">
        <v>101</v>
      </c>
      <c r="C21" s="6" t="s">
        <v>8</v>
      </c>
      <c r="D21" s="25" t="s">
        <v>94</v>
      </c>
      <c r="E21" s="30" t="s">
        <v>95</v>
      </c>
    </row>
    <row r="22" spans="2:10" x14ac:dyDescent="0.25">
      <c r="B22" s="22" t="s">
        <v>3</v>
      </c>
      <c r="C22" s="19" t="s">
        <v>89</v>
      </c>
      <c r="D22" s="17" t="s">
        <v>102</v>
      </c>
      <c r="E22" s="29" t="s">
        <v>96</v>
      </c>
    </row>
    <row r="23" spans="2:10" x14ac:dyDescent="0.25">
      <c r="B23" s="22" t="s">
        <v>3</v>
      </c>
      <c r="C23" s="19" t="s">
        <v>90</v>
      </c>
      <c r="D23" s="17" t="s">
        <v>103</v>
      </c>
      <c r="E23" s="17"/>
    </row>
    <row r="24" spans="2:10" x14ac:dyDescent="0.25">
      <c r="B24" s="22" t="s">
        <v>3</v>
      </c>
      <c r="C24" s="19" t="s">
        <v>91</v>
      </c>
      <c r="D24" s="17" t="s">
        <v>104</v>
      </c>
      <c r="E24" s="17"/>
    </row>
    <row r="25" spans="2:10" x14ac:dyDescent="0.25">
      <c r="B25" s="22" t="s">
        <v>3</v>
      </c>
      <c r="C25" s="19" t="s">
        <v>92</v>
      </c>
      <c r="D25" s="17" t="s">
        <v>105</v>
      </c>
      <c r="E25" s="17"/>
    </row>
    <row r="26" spans="2:10" x14ac:dyDescent="0.25">
      <c r="B26" s="22" t="s">
        <v>3</v>
      </c>
      <c r="C26" s="19" t="s">
        <v>93</v>
      </c>
      <c r="D26" s="17" t="s">
        <v>106</v>
      </c>
      <c r="E26" s="21"/>
    </row>
    <row r="27" spans="2:10" x14ac:dyDescent="0.25">
      <c r="B27" s="22" t="s">
        <v>3</v>
      </c>
      <c r="C27" s="32" t="s">
        <v>114</v>
      </c>
      <c r="D27" s="17" t="s">
        <v>115</v>
      </c>
      <c r="E27" s="17" t="s">
        <v>116</v>
      </c>
    </row>
    <row r="31" spans="2:10" ht="15.75" thickBot="1" x14ac:dyDescent="0.3"/>
    <row r="32" spans="2:10" ht="23.25" x14ac:dyDescent="0.35">
      <c r="B32" s="7" t="s">
        <v>183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184</v>
      </c>
      <c r="C34" s="6" t="s">
        <v>8</v>
      </c>
      <c r="D34" s="25" t="s">
        <v>185</v>
      </c>
      <c r="E34" s="30" t="s">
        <v>186</v>
      </c>
      <c r="F34" s="30" t="s">
        <v>187</v>
      </c>
      <c r="G34" s="30" t="s">
        <v>188</v>
      </c>
      <c r="H34" s="30" t="s">
        <v>189</v>
      </c>
    </row>
    <row r="35" spans="2:8" x14ac:dyDescent="0.25">
      <c r="B35" s="22" t="s">
        <v>3</v>
      </c>
      <c r="C35" s="19" t="s">
        <v>190</v>
      </c>
      <c r="D35" s="17" t="s">
        <v>204</v>
      </c>
      <c r="E35" s="29" t="s">
        <v>208</v>
      </c>
      <c r="F35" s="29" t="s">
        <v>209</v>
      </c>
      <c r="G35" s="29" t="s">
        <v>210</v>
      </c>
      <c r="H35" s="29" t="s">
        <v>219</v>
      </c>
    </row>
    <row r="36" spans="2:8" x14ac:dyDescent="0.25">
      <c r="B36" s="22" t="s">
        <v>3</v>
      </c>
      <c r="C36" s="19" t="s">
        <v>191</v>
      </c>
      <c r="D36" s="17" t="s">
        <v>204</v>
      </c>
      <c r="E36" s="17" t="s">
        <v>208</v>
      </c>
      <c r="F36" s="17" t="s">
        <v>209</v>
      </c>
      <c r="G36" s="17" t="s">
        <v>211</v>
      </c>
      <c r="H36" s="17" t="s">
        <v>220</v>
      </c>
    </row>
    <row r="37" spans="2:8" x14ac:dyDescent="0.25">
      <c r="B37" s="22" t="s">
        <v>3</v>
      </c>
      <c r="C37" s="19" t="s">
        <v>192</v>
      </c>
      <c r="D37" s="17" t="s">
        <v>204</v>
      </c>
      <c r="E37" s="17" t="s">
        <v>208</v>
      </c>
      <c r="F37" s="17" t="s">
        <v>209</v>
      </c>
      <c r="G37" s="17" t="s">
        <v>210</v>
      </c>
      <c r="H37" s="17" t="s">
        <v>219</v>
      </c>
    </row>
    <row r="38" spans="2:8" x14ac:dyDescent="0.25">
      <c r="B38" s="22" t="s">
        <v>3</v>
      </c>
      <c r="C38" s="19" t="s">
        <v>193</v>
      </c>
      <c r="D38" s="17" t="s">
        <v>204</v>
      </c>
      <c r="E38" s="17" t="s">
        <v>208</v>
      </c>
      <c r="F38" s="17" t="s">
        <v>209</v>
      </c>
      <c r="G38" s="17" t="s">
        <v>212</v>
      </c>
      <c r="H38" s="17" t="s">
        <v>221</v>
      </c>
    </row>
    <row r="39" spans="2:8" x14ac:dyDescent="0.25">
      <c r="B39" s="22" t="s">
        <v>3</v>
      </c>
      <c r="C39" s="19" t="s">
        <v>194</v>
      </c>
      <c r="D39" s="17" t="s">
        <v>205</v>
      </c>
      <c r="E39" s="21" t="s">
        <v>208</v>
      </c>
      <c r="F39" s="21" t="s">
        <v>209</v>
      </c>
      <c r="G39" s="21" t="s">
        <v>213</v>
      </c>
      <c r="H39" s="21" t="s">
        <v>222</v>
      </c>
    </row>
    <row r="40" spans="2:8" x14ac:dyDescent="0.25">
      <c r="B40" s="22" t="s">
        <v>3</v>
      </c>
      <c r="C40" s="32" t="s">
        <v>195</v>
      </c>
      <c r="D40" s="17" t="s">
        <v>206</v>
      </c>
      <c r="E40" s="17" t="s">
        <v>208</v>
      </c>
      <c r="F40" s="17" t="s">
        <v>209</v>
      </c>
      <c r="G40" s="17" t="s">
        <v>214</v>
      </c>
      <c r="H40" s="17" t="s">
        <v>223</v>
      </c>
    </row>
    <row r="41" spans="2:8" x14ac:dyDescent="0.25">
      <c r="B41" s="22" t="s">
        <v>3</v>
      </c>
      <c r="C41" s="19" t="s">
        <v>196</v>
      </c>
      <c r="D41" s="17" t="s">
        <v>207</v>
      </c>
      <c r="E41" s="17" t="s">
        <v>208</v>
      </c>
      <c r="F41" s="17" t="s">
        <v>209</v>
      </c>
      <c r="G41" s="17" t="s">
        <v>215</v>
      </c>
      <c r="H41" s="17" t="s">
        <v>224</v>
      </c>
    </row>
    <row r="42" spans="2:8" x14ac:dyDescent="0.25">
      <c r="B42" s="22" t="s">
        <v>3</v>
      </c>
      <c r="C42" s="19" t="s">
        <v>197</v>
      </c>
      <c r="D42" s="17" t="s">
        <v>241</v>
      </c>
      <c r="E42" s="17" t="s">
        <v>208</v>
      </c>
      <c r="F42" s="17" t="s">
        <v>209</v>
      </c>
      <c r="G42" s="17" t="s">
        <v>216</v>
      </c>
      <c r="H42" s="17" t="s">
        <v>225</v>
      </c>
    </row>
    <row r="43" spans="2:8" x14ac:dyDescent="0.25">
      <c r="B43" s="22" t="s">
        <v>3</v>
      </c>
      <c r="C43" s="19" t="s">
        <v>198</v>
      </c>
      <c r="D43" s="17" t="s">
        <v>241</v>
      </c>
      <c r="E43" s="17" t="s">
        <v>208</v>
      </c>
      <c r="F43" s="17" t="s">
        <v>209</v>
      </c>
      <c r="G43" s="17" t="s">
        <v>216</v>
      </c>
      <c r="H43" s="17" t="s">
        <v>225</v>
      </c>
    </row>
    <row r="44" spans="2:8" x14ac:dyDescent="0.25">
      <c r="B44" s="22" t="s">
        <v>3</v>
      </c>
      <c r="C44" s="19" t="s">
        <v>199</v>
      </c>
      <c r="D44" s="17" t="s">
        <v>241</v>
      </c>
      <c r="E44" s="17" t="s">
        <v>208</v>
      </c>
      <c r="F44" s="17" t="s">
        <v>209</v>
      </c>
      <c r="G44" s="17" t="s">
        <v>216</v>
      </c>
      <c r="H44" s="17" t="s">
        <v>225</v>
      </c>
    </row>
    <row r="45" spans="2:8" x14ac:dyDescent="0.25">
      <c r="B45" s="22" t="s">
        <v>3</v>
      </c>
      <c r="C45" s="19" t="s">
        <v>200</v>
      </c>
      <c r="D45" s="17" t="s">
        <v>242</v>
      </c>
      <c r="E45" s="17" t="s">
        <v>208</v>
      </c>
      <c r="F45" s="17" t="s">
        <v>209</v>
      </c>
      <c r="G45" s="17" t="s">
        <v>217</v>
      </c>
      <c r="H45" s="17" t="s">
        <v>226</v>
      </c>
    </row>
    <row r="46" spans="2:8" x14ac:dyDescent="0.25">
      <c r="B46" s="22" t="s">
        <v>3</v>
      </c>
      <c r="C46" s="32" t="s">
        <v>201</v>
      </c>
      <c r="D46" s="17" t="s">
        <v>242</v>
      </c>
      <c r="E46" s="17" t="s">
        <v>208</v>
      </c>
      <c r="F46" s="17" t="s">
        <v>209</v>
      </c>
      <c r="G46" s="17" t="s">
        <v>217</v>
      </c>
      <c r="H46" s="17" t="s">
        <v>226</v>
      </c>
    </row>
    <row r="47" spans="2:8" x14ac:dyDescent="0.25">
      <c r="B47" s="22" t="s">
        <v>3</v>
      </c>
      <c r="C47" s="19" t="s">
        <v>202</v>
      </c>
      <c r="D47" s="17" t="s">
        <v>243</v>
      </c>
      <c r="E47" s="17" t="s">
        <v>208</v>
      </c>
      <c r="F47" s="17" t="s">
        <v>209</v>
      </c>
      <c r="G47" s="17" t="s">
        <v>217</v>
      </c>
      <c r="H47" s="17" t="s">
        <v>226</v>
      </c>
    </row>
    <row r="48" spans="2:8" x14ac:dyDescent="0.25">
      <c r="B48" s="22" t="s">
        <v>3</v>
      </c>
      <c r="C48" s="19" t="s">
        <v>203</v>
      </c>
      <c r="D48" s="17" t="s">
        <v>243</v>
      </c>
      <c r="E48" s="17" t="s">
        <v>208</v>
      </c>
      <c r="F48" s="17" t="s">
        <v>209</v>
      </c>
      <c r="G48" s="17" t="s">
        <v>218</v>
      </c>
      <c r="H48" s="17" t="s">
        <v>226</v>
      </c>
    </row>
    <row r="49" spans="2:8" x14ac:dyDescent="0.25">
      <c r="B49" s="22" t="s">
        <v>3</v>
      </c>
      <c r="C49" s="19" t="s">
        <v>227</v>
      </c>
      <c r="D49" s="17" t="s">
        <v>207</v>
      </c>
      <c r="E49" s="17" t="s">
        <v>208</v>
      </c>
      <c r="F49" s="17" t="s">
        <v>209</v>
      </c>
      <c r="G49" s="17" t="s">
        <v>215</v>
      </c>
      <c r="H49" s="17" t="s">
        <v>224</v>
      </c>
    </row>
    <row r="50" spans="2:8" x14ac:dyDescent="0.25">
      <c r="B50" s="22" t="s">
        <v>3</v>
      </c>
      <c r="C50" s="19" t="s">
        <v>236</v>
      </c>
      <c r="D50" s="17" t="s">
        <v>204</v>
      </c>
      <c r="E50" s="29" t="s">
        <v>208</v>
      </c>
      <c r="F50" s="29" t="s">
        <v>209</v>
      </c>
      <c r="G50" s="29" t="s">
        <v>210</v>
      </c>
      <c r="H50" s="29" t="s">
        <v>219</v>
      </c>
    </row>
  </sheetData>
  <conditionalFormatting sqref="C5:C16">
    <cfRule type="duplicateValues" dxfId="43" priority="10"/>
  </conditionalFormatting>
  <conditionalFormatting sqref="C22:C27">
    <cfRule type="duplicateValues" dxfId="42" priority="11"/>
  </conditionalFormatting>
  <conditionalFormatting sqref="C41:C46">
    <cfRule type="duplicateValues" dxfId="41" priority="7"/>
  </conditionalFormatting>
  <conditionalFormatting sqref="C47:C48">
    <cfRule type="duplicateValues" dxfId="40" priority="6"/>
  </conditionalFormatting>
  <conditionalFormatting sqref="C35:C40">
    <cfRule type="duplicateValues" dxfId="39" priority="5"/>
  </conditionalFormatting>
  <conditionalFormatting sqref="C41">
    <cfRule type="duplicateValues" dxfId="38" priority="4"/>
  </conditionalFormatting>
  <conditionalFormatting sqref="C49">
    <cfRule type="duplicateValues" dxfId="37" priority="3"/>
  </conditionalFormatting>
  <conditionalFormatting sqref="C49">
    <cfRule type="duplicateValues" dxfId="36" priority="2"/>
  </conditionalFormatting>
  <conditionalFormatting sqref="C50">
    <cfRule type="duplicateValues" dxfId="35" priority="1"/>
  </conditionalFormatting>
  <dataValidations count="2"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F4:Q91"/>
  <sheetViews>
    <sheetView workbookViewId="0">
      <selection activeCell="N67" sqref="N67"/>
    </sheetView>
  </sheetViews>
  <sheetFormatPr defaultRowHeight="15" x14ac:dyDescent="0.25"/>
  <cols>
    <col min="9" max="9" width="11.140625" customWidth="1"/>
  </cols>
  <sheetData>
    <row r="4" spans="6:10" x14ac:dyDescent="0.25">
      <c r="F4" s="11" t="s">
        <v>33</v>
      </c>
    </row>
    <row r="8" spans="6:10" x14ac:dyDescent="0.25">
      <c r="F8" t="s">
        <v>280</v>
      </c>
      <c r="G8">
        <v>0.08</v>
      </c>
    </row>
    <row r="9" spans="6:10" x14ac:dyDescent="0.25">
      <c r="F9" t="s">
        <v>281</v>
      </c>
      <c r="G9">
        <v>1</v>
      </c>
    </row>
    <row r="12" spans="6:10" x14ac:dyDescent="0.25">
      <c r="I12" t="s">
        <v>283</v>
      </c>
      <c r="J12" t="s">
        <v>282</v>
      </c>
    </row>
    <row r="13" spans="6:10" x14ac:dyDescent="0.25">
      <c r="I13">
        <v>15</v>
      </c>
      <c r="J13">
        <f>($G$8*I13)+$G$9</f>
        <v>2.2000000000000002</v>
      </c>
    </row>
    <row r="14" spans="6:10" x14ac:dyDescent="0.25">
      <c r="I14">
        <v>30</v>
      </c>
      <c r="J14">
        <f t="shared" ref="J14:J48" si="0">($G$8*I14)+$G$9</f>
        <v>3.4</v>
      </c>
    </row>
    <row r="15" spans="6:10" x14ac:dyDescent="0.25">
      <c r="I15">
        <v>45</v>
      </c>
      <c r="J15">
        <f t="shared" si="0"/>
        <v>4.5999999999999996</v>
      </c>
    </row>
    <row r="16" spans="6:10" x14ac:dyDescent="0.25">
      <c r="I16">
        <v>60</v>
      </c>
      <c r="J16">
        <f t="shared" si="0"/>
        <v>5.8</v>
      </c>
    </row>
    <row r="17" spans="9:10" x14ac:dyDescent="0.25">
      <c r="I17">
        <v>75</v>
      </c>
      <c r="J17">
        <f t="shared" si="0"/>
        <v>7</v>
      </c>
    </row>
    <row r="18" spans="9:10" x14ac:dyDescent="0.25">
      <c r="I18">
        <v>90</v>
      </c>
      <c r="J18">
        <f t="shared" si="0"/>
        <v>8.1999999999999993</v>
      </c>
    </row>
    <row r="19" spans="9:10" x14ac:dyDescent="0.25">
      <c r="I19">
        <v>105</v>
      </c>
      <c r="J19">
        <f t="shared" si="0"/>
        <v>9.4</v>
      </c>
    </row>
    <row r="20" spans="9:10" x14ac:dyDescent="0.25">
      <c r="I20">
        <v>120</v>
      </c>
      <c r="J20">
        <f t="shared" si="0"/>
        <v>10.6</v>
      </c>
    </row>
    <row r="21" spans="9:10" x14ac:dyDescent="0.25">
      <c r="I21">
        <v>135</v>
      </c>
      <c r="J21">
        <f t="shared" si="0"/>
        <v>11.8</v>
      </c>
    </row>
    <row r="22" spans="9:10" x14ac:dyDescent="0.25">
      <c r="I22">
        <v>150</v>
      </c>
      <c r="J22">
        <f t="shared" si="0"/>
        <v>13</v>
      </c>
    </row>
    <row r="23" spans="9:10" x14ac:dyDescent="0.25">
      <c r="I23">
        <v>165</v>
      </c>
      <c r="J23">
        <f t="shared" si="0"/>
        <v>14.200000000000001</v>
      </c>
    </row>
    <row r="24" spans="9:10" x14ac:dyDescent="0.25">
      <c r="I24">
        <v>180</v>
      </c>
      <c r="J24">
        <f t="shared" si="0"/>
        <v>15.4</v>
      </c>
    </row>
    <row r="25" spans="9:10" x14ac:dyDescent="0.25">
      <c r="I25">
        <v>195</v>
      </c>
      <c r="J25">
        <f t="shared" si="0"/>
        <v>16.600000000000001</v>
      </c>
    </row>
    <row r="26" spans="9:10" x14ac:dyDescent="0.25">
      <c r="I26">
        <v>210</v>
      </c>
      <c r="J26">
        <f t="shared" si="0"/>
        <v>17.8</v>
      </c>
    </row>
    <row r="27" spans="9:10" x14ac:dyDescent="0.25">
      <c r="I27">
        <v>225</v>
      </c>
      <c r="J27">
        <f t="shared" si="0"/>
        <v>19</v>
      </c>
    </row>
    <row r="28" spans="9:10" x14ac:dyDescent="0.25">
      <c r="I28">
        <v>240</v>
      </c>
      <c r="J28">
        <f t="shared" si="0"/>
        <v>20.2</v>
      </c>
    </row>
    <row r="29" spans="9:10" x14ac:dyDescent="0.25">
      <c r="I29">
        <v>255</v>
      </c>
      <c r="J29">
        <f t="shared" si="0"/>
        <v>21.400000000000002</v>
      </c>
    </row>
    <row r="30" spans="9:10" x14ac:dyDescent="0.25">
      <c r="I30">
        <v>270</v>
      </c>
      <c r="J30">
        <f t="shared" si="0"/>
        <v>22.6</v>
      </c>
    </row>
    <row r="31" spans="9:10" x14ac:dyDescent="0.25">
      <c r="I31">
        <v>285</v>
      </c>
      <c r="J31">
        <f t="shared" si="0"/>
        <v>23.8</v>
      </c>
    </row>
    <row r="32" spans="9:10" x14ac:dyDescent="0.25">
      <c r="I32">
        <v>300</v>
      </c>
      <c r="J32">
        <f t="shared" si="0"/>
        <v>25</v>
      </c>
    </row>
    <row r="33" spans="9:10" x14ac:dyDescent="0.25">
      <c r="I33">
        <v>315</v>
      </c>
      <c r="J33">
        <f t="shared" si="0"/>
        <v>26.2</v>
      </c>
    </row>
    <row r="34" spans="9:10" x14ac:dyDescent="0.25">
      <c r="I34">
        <v>330</v>
      </c>
      <c r="J34">
        <f t="shared" si="0"/>
        <v>27.400000000000002</v>
      </c>
    </row>
    <row r="35" spans="9:10" x14ac:dyDescent="0.25">
      <c r="I35">
        <v>345</v>
      </c>
      <c r="J35">
        <f t="shared" si="0"/>
        <v>28.6</v>
      </c>
    </row>
    <row r="36" spans="9:10" x14ac:dyDescent="0.25">
      <c r="I36">
        <v>360</v>
      </c>
      <c r="J36">
        <f t="shared" si="0"/>
        <v>29.8</v>
      </c>
    </row>
    <row r="37" spans="9:10" x14ac:dyDescent="0.25">
      <c r="I37">
        <v>375</v>
      </c>
      <c r="J37">
        <f t="shared" si="0"/>
        <v>31</v>
      </c>
    </row>
    <row r="38" spans="9:10" x14ac:dyDescent="0.25">
      <c r="I38">
        <v>390</v>
      </c>
      <c r="J38">
        <f t="shared" si="0"/>
        <v>32.200000000000003</v>
      </c>
    </row>
    <row r="39" spans="9:10" x14ac:dyDescent="0.25">
      <c r="I39">
        <v>405</v>
      </c>
      <c r="J39">
        <f t="shared" si="0"/>
        <v>33.4</v>
      </c>
    </row>
    <row r="40" spans="9:10" x14ac:dyDescent="0.25">
      <c r="I40">
        <v>420</v>
      </c>
      <c r="J40">
        <f t="shared" si="0"/>
        <v>34.6</v>
      </c>
    </row>
    <row r="41" spans="9:10" x14ac:dyDescent="0.25">
      <c r="I41">
        <v>435</v>
      </c>
      <c r="J41">
        <f t="shared" si="0"/>
        <v>35.800000000000004</v>
      </c>
    </row>
    <row r="42" spans="9:10" x14ac:dyDescent="0.25">
      <c r="I42">
        <v>450</v>
      </c>
      <c r="J42">
        <f t="shared" si="0"/>
        <v>37</v>
      </c>
    </row>
    <row r="43" spans="9:10" x14ac:dyDescent="0.25">
      <c r="I43">
        <v>465</v>
      </c>
      <c r="J43">
        <f t="shared" si="0"/>
        <v>38.200000000000003</v>
      </c>
    </row>
    <row r="44" spans="9:10" x14ac:dyDescent="0.25">
      <c r="I44">
        <v>480</v>
      </c>
      <c r="J44">
        <f t="shared" si="0"/>
        <v>39.4</v>
      </c>
    </row>
    <row r="45" spans="9:10" x14ac:dyDescent="0.25">
      <c r="I45">
        <v>495</v>
      </c>
      <c r="J45">
        <f t="shared" si="0"/>
        <v>40.6</v>
      </c>
    </row>
    <row r="46" spans="9:10" x14ac:dyDescent="0.25">
      <c r="I46">
        <v>510</v>
      </c>
      <c r="J46">
        <f t="shared" si="0"/>
        <v>41.800000000000004</v>
      </c>
    </row>
    <row r="47" spans="9:10" x14ac:dyDescent="0.25">
      <c r="I47">
        <v>525</v>
      </c>
      <c r="J47">
        <f t="shared" si="0"/>
        <v>43</v>
      </c>
    </row>
    <row r="48" spans="9:10" x14ac:dyDescent="0.25">
      <c r="I48">
        <v>540</v>
      </c>
      <c r="J48">
        <f t="shared" si="0"/>
        <v>44.2</v>
      </c>
    </row>
    <row r="50" spans="6:17" x14ac:dyDescent="0.25">
      <c r="F50" t="s">
        <v>284</v>
      </c>
    </row>
    <row r="51" spans="6:17" x14ac:dyDescent="0.25">
      <c r="F51" s="11" t="s">
        <v>33</v>
      </c>
      <c r="Q51">
        <f>60*6</f>
        <v>360</v>
      </c>
    </row>
    <row r="52" spans="6:17" x14ac:dyDescent="0.25">
      <c r="Q52">
        <f>4*60</f>
        <v>240</v>
      </c>
    </row>
    <row r="53" spans="6:17" x14ac:dyDescent="0.25">
      <c r="F53" t="s">
        <v>280</v>
      </c>
      <c r="G53">
        <v>3.5000000000000003E-2</v>
      </c>
    </row>
    <row r="54" spans="6:17" x14ac:dyDescent="0.25">
      <c r="F54" t="s">
        <v>281</v>
      </c>
      <c r="G54">
        <v>3.6</v>
      </c>
    </row>
    <row r="55" spans="6:17" x14ac:dyDescent="0.25">
      <c r="I55" t="s">
        <v>283</v>
      </c>
      <c r="J55" t="s">
        <v>282</v>
      </c>
    </row>
    <row r="56" spans="6:17" x14ac:dyDescent="0.25">
      <c r="H56" t="s">
        <v>285</v>
      </c>
      <c r="I56">
        <v>15</v>
      </c>
      <c r="J56">
        <f>(I56*$G$53)+$G$54</f>
        <v>4.125</v>
      </c>
    </row>
    <row r="57" spans="6:17" x14ac:dyDescent="0.25">
      <c r="I57">
        <v>30</v>
      </c>
      <c r="J57">
        <f t="shared" ref="J57:J91" si="1">(I57*$G$53)+$G$54</f>
        <v>4.6500000000000004</v>
      </c>
    </row>
    <row r="58" spans="6:17" x14ac:dyDescent="0.25">
      <c r="I58">
        <v>45</v>
      </c>
      <c r="J58">
        <f t="shared" si="1"/>
        <v>5.1750000000000007</v>
      </c>
    </row>
    <row r="59" spans="6:17" x14ac:dyDescent="0.25">
      <c r="H59" t="s">
        <v>285</v>
      </c>
      <c r="I59">
        <v>60</v>
      </c>
      <c r="J59">
        <f t="shared" si="1"/>
        <v>5.7</v>
      </c>
    </row>
    <row r="60" spans="6:17" x14ac:dyDescent="0.25">
      <c r="I60">
        <v>75</v>
      </c>
      <c r="J60">
        <f t="shared" si="1"/>
        <v>6.2250000000000005</v>
      </c>
    </row>
    <row r="61" spans="6:17" x14ac:dyDescent="0.25">
      <c r="I61">
        <v>90</v>
      </c>
      <c r="J61">
        <f t="shared" si="1"/>
        <v>6.75</v>
      </c>
    </row>
    <row r="62" spans="6:17" x14ac:dyDescent="0.25">
      <c r="I62">
        <v>105</v>
      </c>
      <c r="J62">
        <f t="shared" si="1"/>
        <v>7.2750000000000004</v>
      </c>
    </row>
    <row r="63" spans="6:17" x14ac:dyDescent="0.25">
      <c r="I63">
        <v>120</v>
      </c>
      <c r="J63">
        <f t="shared" si="1"/>
        <v>7.8000000000000007</v>
      </c>
    </row>
    <row r="64" spans="6:17" x14ac:dyDescent="0.25">
      <c r="I64">
        <v>135</v>
      </c>
      <c r="J64">
        <f t="shared" si="1"/>
        <v>8.3250000000000011</v>
      </c>
    </row>
    <row r="65" spans="8:10" x14ac:dyDescent="0.25">
      <c r="I65">
        <v>150</v>
      </c>
      <c r="J65">
        <f t="shared" si="1"/>
        <v>8.8500000000000014</v>
      </c>
    </row>
    <row r="66" spans="8:10" x14ac:dyDescent="0.25">
      <c r="I66">
        <v>165</v>
      </c>
      <c r="J66">
        <f t="shared" si="1"/>
        <v>9.375</v>
      </c>
    </row>
    <row r="67" spans="8:10" x14ac:dyDescent="0.25">
      <c r="I67">
        <v>180</v>
      </c>
      <c r="J67">
        <f t="shared" si="1"/>
        <v>9.9</v>
      </c>
    </row>
    <row r="68" spans="8:10" x14ac:dyDescent="0.25">
      <c r="I68">
        <v>195</v>
      </c>
      <c r="J68">
        <f t="shared" si="1"/>
        <v>10.425000000000001</v>
      </c>
    </row>
    <row r="69" spans="8:10" x14ac:dyDescent="0.25">
      <c r="I69">
        <v>210</v>
      </c>
      <c r="J69">
        <f t="shared" si="1"/>
        <v>10.950000000000001</v>
      </c>
    </row>
    <row r="70" spans="8:10" x14ac:dyDescent="0.25">
      <c r="I70">
        <v>225</v>
      </c>
      <c r="J70">
        <f t="shared" si="1"/>
        <v>11.475000000000001</v>
      </c>
    </row>
    <row r="71" spans="8:10" x14ac:dyDescent="0.25">
      <c r="H71" t="s">
        <v>285</v>
      </c>
      <c r="I71">
        <v>240</v>
      </c>
      <c r="J71">
        <f t="shared" si="1"/>
        <v>12</v>
      </c>
    </row>
    <row r="72" spans="8:10" x14ac:dyDescent="0.25">
      <c r="I72">
        <v>255</v>
      </c>
      <c r="J72">
        <f t="shared" si="1"/>
        <v>12.525</v>
      </c>
    </row>
    <row r="73" spans="8:10" x14ac:dyDescent="0.25">
      <c r="I73">
        <v>270</v>
      </c>
      <c r="J73">
        <f t="shared" si="1"/>
        <v>13.05</v>
      </c>
    </row>
    <row r="74" spans="8:10" x14ac:dyDescent="0.25">
      <c r="I74">
        <v>285</v>
      </c>
      <c r="J74">
        <f t="shared" si="1"/>
        <v>13.575000000000001</v>
      </c>
    </row>
    <row r="75" spans="8:10" x14ac:dyDescent="0.25">
      <c r="I75">
        <v>300</v>
      </c>
      <c r="J75">
        <f t="shared" si="1"/>
        <v>14.100000000000001</v>
      </c>
    </row>
    <row r="76" spans="8:10" x14ac:dyDescent="0.25">
      <c r="I76">
        <v>315</v>
      </c>
      <c r="J76">
        <f t="shared" si="1"/>
        <v>14.625</v>
      </c>
    </row>
    <row r="77" spans="8:10" x14ac:dyDescent="0.25">
      <c r="I77">
        <v>330</v>
      </c>
      <c r="J77">
        <f t="shared" si="1"/>
        <v>15.15</v>
      </c>
    </row>
    <row r="78" spans="8:10" x14ac:dyDescent="0.25">
      <c r="I78">
        <v>345</v>
      </c>
      <c r="J78">
        <f t="shared" si="1"/>
        <v>15.675000000000001</v>
      </c>
    </row>
    <row r="79" spans="8:10" x14ac:dyDescent="0.25">
      <c r="I79">
        <v>360</v>
      </c>
      <c r="J79">
        <f t="shared" si="1"/>
        <v>16.200000000000003</v>
      </c>
    </row>
    <row r="80" spans="8:10" x14ac:dyDescent="0.25">
      <c r="I80">
        <v>375</v>
      </c>
      <c r="J80">
        <f t="shared" si="1"/>
        <v>16.725000000000001</v>
      </c>
    </row>
    <row r="81" spans="9:10" x14ac:dyDescent="0.25">
      <c r="I81">
        <v>390</v>
      </c>
      <c r="J81">
        <f t="shared" si="1"/>
        <v>17.250000000000004</v>
      </c>
    </row>
    <row r="82" spans="9:10" x14ac:dyDescent="0.25">
      <c r="I82">
        <v>405</v>
      </c>
      <c r="J82">
        <f t="shared" si="1"/>
        <v>17.775000000000002</v>
      </c>
    </row>
    <row r="83" spans="9:10" x14ac:dyDescent="0.25">
      <c r="I83">
        <v>420</v>
      </c>
      <c r="J83">
        <f t="shared" si="1"/>
        <v>18.3</v>
      </c>
    </row>
    <row r="84" spans="9:10" x14ac:dyDescent="0.25">
      <c r="I84">
        <v>435</v>
      </c>
      <c r="J84">
        <f t="shared" si="1"/>
        <v>18.825000000000003</v>
      </c>
    </row>
    <row r="85" spans="9:10" x14ac:dyDescent="0.25">
      <c r="I85">
        <v>450</v>
      </c>
      <c r="J85">
        <f t="shared" si="1"/>
        <v>19.350000000000001</v>
      </c>
    </row>
    <row r="86" spans="9:10" x14ac:dyDescent="0.25">
      <c r="I86">
        <v>465</v>
      </c>
      <c r="J86">
        <f t="shared" si="1"/>
        <v>19.875000000000004</v>
      </c>
    </row>
    <row r="87" spans="9:10" x14ac:dyDescent="0.25">
      <c r="I87">
        <v>480</v>
      </c>
      <c r="J87">
        <f t="shared" si="1"/>
        <v>20.400000000000002</v>
      </c>
    </row>
    <row r="88" spans="9:10" x14ac:dyDescent="0.25">
      <c r="I88">
        <v>495</v>
      </c>
      <c r="J88">
        <f t="shared" si="1"/>
        <v>20.925000000000004</v>
      </c>
    </row>
    <row r="89" spans="9:10" x14ac:dyDescent="0.25">
      <c r="I89">
        <v>510</v>
      </c>
      <c r="J89">
        <f t="shared" si="1"/>
        <v>21.450000000000003</v>
      </c>
    </row>
    <row r="90" spans="9:10" x14ac:dyDescent="0.25">
      <c r="I90">
        <v>525</v>
      </c>
      <c r="J90">
        <f t="shared" si="1"/>
        <v>21.975000000000001</v>
      </c>
    </row>
    <row r="91" spans="9:10" x14ac:dyDescent="0.25">
      <c r="I91">
        <v>540</v>
      </c>
      <c r="J91">
        <f t="shared" si="1"/>
        <v>22.500000000000004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global_settings</vt:lpstr>
      <vt:lpstr>tech</vt:lpstr>
      <vt:lpstr>TimeCost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2019-11-26T15:24:01Z</dcterms:modified>
</cp:coreProperties>
</file>