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xr:revisionPtr revIDLastSave="0" documentId="10_ncr:8100000_{A1C222B8-D643-1E46-9217-7E33DC554261}" xr6:coauthVersionLast="32" xr6:coauthVersionMax="32" xr10:uidLastSave="{00000000-0000-0000-0000-000000000000}"/>
  <bookViews>
    <workbookView xWindow="0" yWindow="440" windowWidth="38400" windowHeight="19880" activeTab="1" xr2:uid="{00000000-000D-0000-FFFF-FFFF00000000}"/>
  </bookViews>
  <sheets>
    <sheet name="dragons" sheetId="9" r:id="rId1"/>
    <sheet name="shop" sheetId="8" r:id="rId2"/>
    <sheet name="pet" sheetId="7" r:id="rId3"/>
    <sheet name="gacha" sheetId="3" r:id="rId4"/>
    <sheet name="chests" sheetId="4" r:id="rId5"/>
    <sheet name="disguises" sheetId="5" r:id="rId6"/>
    <sheet name="powerups" sheetId="6" r:id="rId7"/>
  </sheets>
  <externalReferences>
    <externalReference r:id="rId8"/>
  </externalReferenc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2" i="6" l="1"/>
  <c r="L53" i="6" l="1"/>
  <c r="M53" i="6" s="1"/>
  <c r="K53" i="6"/>
  <c r="I53" i="6"/>
  <c r="K52" i="6"/>
  <c r="L52" i="6"/>
  <c r="M52" i="6" s="1"/>
  <c r="K50" i="6"/>
  <c r="L50" i="6"/>
  <c r="M50" i="6" s="1"/>
  <c r="K51" i="6"/>
  <c r="L51" i="6"/>
  <c r="M51" i="6" s="1"/>
  <c r="R67" i="7" l="1"/>
  <c r="T67" i="7"/>
  <c r="R66" i="7"/>
  <c r="T66" i="7"/>
  <c r="R68" i="7"/>
  <c r="T68" i="7"/>
  <c r="G5" i="9" l="1"/>
  <c r="G6" i="9"/>
  <c r="G7" i="9"/>
  <c r="G8" i="9"/>
  <c r="G9" i="9"/>
  <c r="J6" i="8" l="1"/>
  <c r="K6" i="8" s="1"/>
  <c r="J7" i="8"/>
  <c r="K7" i="8" s="1"/>
  <c r="J8" i="8"/>
  <c r="K8" i="8" s="1"/>
  <c r="J9" i="8"/>
  <c r="K9" i="8" s="1"/>
  <c r="J10" i="8"/>
  <c r="K10" i="8" s="1"/>
  <c r="J11" i="8"/>
  <c r="K11" i="8" s="1"/>
  <c r="H12" i="8"/>
  <c r="J12" i="8" s="1"/>
  <c r="K12" i="8" s="1"/>
  <c r="H13" i="8"/>
  <c r="J13" i="8" s="1"/>
  <c r="K13" i="8" s="1"/>
  <c r="H14" i="8"/>
  <c r="J14" i="8" s="1"/>
  <c r="K14" i="8" s="1"/>
  <c r="H15" i="8"/>
  <c r="J15" i="8"/>
  <c r="K15" i="8" s="1"/>
  <c r="H16" i="8"/>
  <c r="J16" i="8" s="1"/>
  <c r="K16" i="8" s="1"/>
  <c r="H17" i="8"/>
  <c r="J17" i="8" s="1"/>
  <c r="K17" i="8" s="1"/>
  <c r="H18" i="8"/>
  <c r="K18" i="8"/>
  <c r="T64" i="7"/>
  <c r="T65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R44" i="7"/>
  <c r="T43" i="7"/>
  <c r="R43" i="7"/>
  <c r="T42" i="7"/>
  <c r="R42" i="7"/>
  <c r="T41" i="7"/>
  <c r="R41" i="7"/>
  <c r="T40" i="7"/>
  <c r="R40" i="7"/>
  <c r="T39" i="7"/>
  <c r="R39" i="7"/>
  <c r="T38" i="7"/>
  <c r="R38" i="7"/>
  <c r="T37" i="7"/>
  <c r="R37" i="7"/>
  <c r="T36" i="7"/>
  <c r="R36" i="7"/>
  <c r="T35" i="7"/>
  <c r="R35" i="7"/>
  <c r="T34" i="7"/>
  <c r="R34" i="7"/>
  <c r="T33" i="7"/>
  <c r="R33" i="7"/>
  <c r="T32" i="7"/>
  <c r="R32" i="7"/>
  <c r="T31" i="7"/>
  <c r="R31" i="7"/>
  <c r="T30" i="7"/>
  <c r="T29" i="7"/>
  <c r="R29" i="7"/>
  <c r="T28" i="7"/>
  <c r="R28" i="7"/>
  <c r="T27" i="7"/>
  <c r="R27" i="7"/>
  <c r="T26" i="7"/>
  <c r="R26" i="7"/>
  <c r="T25" i="7"/>
  <c r="R25" i="7"/>
  <c r="T24" i="7"/>
  <c r="R24" i="7"/>
  <c r="T23" i="7"/>
  <c r="R23" i="7"/>
  <c r="T22" i="7"/>
  <c r="R22" i="7"/>
  <c r="T21" i="7"/>
  <c r="R21" i="7"/>
  <c r="T20" i="7"/>
  <c r="R20" i="7"/>
  <c r="T19" i="7"/>
  <c r="R19" i="7"/>
  <c r="T18" i="7"/>
  <c r="R18" i="7"/>
  <c r="T17" i="7"/>
  <c r="R17" i="7"/>
  <c r="T16" i="7"/>
  <c r="R16" i="7"/>
  <c r="T15" i="7"/>
  <c r="R15" i="7"/>
  <c r="T14" i="7"/>
  <c r="R14" i="7"/>
  <c r="T13" i="7"/>
  <c r="R13" i="7"/>
  <c r="T12" i="7"/>
  <c r="R12" i="7"/>
  <c r="T11" i="7"/>
  <c r="R11" i="7"/>
  <c r="T10" i="7"/>
  <c r="R10" i="7"/>
  <c r="T9" i="7"/>
  <c r="R9" i="7"/>
  <c r="T8" i="7"/>
  <c r="R8" i="7"/>
  <c r="T7" i="7"/>
  <c r="R7" i="7"/>
  <c r="T6" i="7"/>
  <c r="R6" i="7"/>
  <c r="T5" i="7"/>
  <c r="R5" i="7"/>
  <c r="L49" i="6"/>
  <c r="M49" i="6" s="1"/>
  <c r="K49" i="6"/>
  <c r="L48" i="6"/>
  <c r="M48" i="6" s="1"/>
  <c r="K48" i="6"/>
  <c r="L46" i="6"/>
  <c r="M46" i="6" s="1"/>
  <c r="K46" i="6"/>
  <c r="I46" i="6"/>
  <c r="L45" i="6"/>
  <c r="M45" i="6" s="1"/>
  <c r="K45" i="6"/>
  <c r="L44" i="6"/>
  <c r="M44" i="6" s="1"/>
  <c r="K44" i="6"/>
  <c r="L43" i="6"/>
  <c r="M43" i="6" s="1"/>
  <c r="K43" i="6"/>
  <c r="L42" i="6"/>
  <c r="M42" i="6" s="1"/>
  <c r="K42" i="6"/>
  <c r="L41" i="6"/>
  <c r="M41" i="6" s="1"/>
  <c r="K41" i="6"/>
  <c r="L40" i="6"/>
  <c r="M40" i="6" s="1"/>
  <c r="K40" i="6"/>
  <c r="L39" i="6"/>
  <c r="M39" i="6" s="1"/>
  <c r="K39" i="6"/>
  <c r="L38" i="6"/>
  <c r="M38" i="6" s="1"/>
  <c r="K38" i="6"/>
  <c r="L37" i="6"/>
  <c r="M37" i="6" s="1"/>
  <c r="K37" i="6"/>
  <c r="L36" i="6"/>
  <c r="M36" i="6" s="1"/>
  <c r="K36" i="6"/>
  <c r="L35" i="6"/>
  <c r="M35" i="6" s="1"/>
  <c r="K35" i="6"/>
  <c r="L34" i="6"/>
  <c r="M34" i="6" s="1"/>
  <c r="K34" i="6"/>
  <c r="L33" i="6"/>
  <c r="M33" i="6" s="1"/>
  <c r="K33" i="6"/>
  <c r="L32" i="6"/>
  <c r="M32" i="6" s="1"/>
  <c r="K32" i="6"/>
  <c r="L31" i="6"/>
  <c r="M31" i="6" s="1"/>
  <c r="K31" i="6"/>
  <c r="L30" i="6"/>
  <c r="M30" i="6" s="1"/>
  <c r="K30" i="6"/>
  <c r="L29" i="6"/>
  <c r="M29" i="6" s="1"/>
  <c r="K29" i="6"/>
  <c r="I29" i="6"/>
  <c r="L28" i="6"/>
  <c r="M28" i="6" s="1"/>
  <c r="K28" i="6"/>
  <c r="I28" i="6"/>
  <c r="L27" i="6"/>
  <c r="M27" i="6" s="1"/>
  <c r="K27" i="6"/>
  <c r="I27" i="6"/>
  <c r="L26" i="6"/>
  <c r="M26" i="6" s="1"/>
  <c r="K26" i="6"/>
  <c r="I26" i="6"/>
  <c r="L25" i="6"/>
  <c r="M25" i="6" s="1"/>
  <c r="K25" i="6"/>
  <c r="L24" i="6"/>
  <c r="M24" i="6" s="1"/>
  <c r="K24" i="6"/>
  <c r="I24" i="6"/>
  <c r="L23" i="6"/>
  <c r="M23" i="6" s="1"/>
  <c r="K23" i="6"/>
  <c r="I23" i="6"/>
  <c r="L22" i="6"/>
  <c r="M22" i="6" s="1"/>
  <c r="K22" i="6"/>
  <c r="I22" i="6"/>
  <c r="L21" i="6"/>
  <c r="M21" i="6" s="1"/>
  <c r="K21" i="6"/>
  <c r="I21" i="6"/>
  <c r="L20" i="6"/>
  <c r="M20" i="6" s="1"/>
  <c r="K20" i="6"/>
  <c r="I20" i="6"/>
  <c r="L19" i="6"/>
  <c r="M19" i="6" s="1"/>
  <c r="K19" i="6"/>
  <c r="I19" i="6"/>
  <c r="L18" i="6"/>
  <c r="M18" i="6" s="1"/>
  <c r="K18" i="6"/>
  <c r="I18" i="6"/>
  <c r="L17" i="6"/>
  <c r="M17" i="6" s="1"/>
  <c r="K17" i="6"/>
  <c r="L16" i="6"/>
  <c r="M16" i="6" s="1"/>
  <c r="K16" i="6"/>
  <c r="I16" i="6"/>
  <c r="L15" i="6"/>
  <c r="M15" i="6" s="1"/>
  <c r="K15" i="6"/>
  <c r="I15" i="6"/>
  <c r="L14" i="6"/>
  <c r="M14" i="6" s="1"/>
  <c r="K14" i="6"/>
  <c r="I14" i="6"/>
  <c r="L13" i="6"/>
  <c r="M13" i="6" s="1"/>
  <c r="K13" i="6"/>
  <c r="I13" i="6"/>
  <c r="L12" i="6"/>
  <c r="M12" i="6" s="1"/>
  <c r="K12" i="6"/>
  <c r="I12" i="6"/>
  <c r="L11" i="6"/>
  <c r="M11" i="6" s="1"/>
  <c r="K11" i="6"/>
  <c r="I11" i="6"/>
  <c r="L10" i="6"/>
  <c r="M10" i="6" s="1"/>
  <c r="K10" i="6"/>
  <c r="I10" i="6"/>
  <c r="L9" i="6"/>
  <c r="M9" i="6" s="1"/>
  <c r="K9" i="6"/>
  <c r="I9" i="6"/>
  <c r="L8" i="6"/>
  <c r="M8" i="6" s="1"/>
  <c r="K8" i="6"/>
  <c r="I8" i="6"/>
  <c r="L7" i="6"/>
  <c r="M7" i="6" s="1"/>
  <c r="K7" i="6"/>
  <c r="I7" i="6"/>
  <c r="L6" i="6"/>
  <c r="M6" i="6" s="1"/>
  <c r="K6" i="6"/>
  <c r="I6" i="6"/>
  <c r="L5" i="6"/>
  <c r="M5" i="6" s="1"/>
  <c r="K5" i="6"/>
  <c r="I5" i="6"/>
  <c r="L4" i="6"/>
  <c r="M4" i="6" s="1"/>
  <c r="K4" i="6"/>
  <c r="I4" i="6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</calcChain>
</file>

<file path=xl/sharedStrings.xml><?xml version="1.0" encoding="utf-8"?>
<sst xmlns="http://schemas.openxmlformats.org/spreadsheetml/2006/main" count="2004" uniqueCount="955">
  <si>
    <t>[sku]</t>
  </si>
  <si>
    <t>[type]</t>
  </si>
  <si>
    <t>[icon]</t>
  </si>
  <si>
    <t>[trackingSku]</t>
  </si>
  <si>
    <t>&lt;Definition&gt;</t>
  </si>
  <si>
    <t>id</t>
  </si>
  <si>
    <t>score</t>
  </si>
  <si>
    <t>icon_score</t>
  </si>
  <si>
    <t>coins</t>
  </si>
  <si>
    <t>icon_egg</t>
  </si>
  <si>
    <t>EnemyTier0;EnemyTier1;EnemyTier2;EnemyTier3;EnemyTier4</t>
  </si>
  <si>
    <t>dive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</si>
  <si>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</si>
  <si>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</si>
  <si>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</si>
  <si>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</si>
  <si>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</si>
  <si>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</si>
  <si>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</si>
  <si>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</si>
  <si>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</si>
  <si>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</si>
  <si>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</si>
  <si>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EGG DEFINITIONS</t>
  </si>
  <si>
    <t>{eggDefinitions}</t>
  </si>
  <si>
    <t>[pricePC]</t>
  </si>
  <si>
    <t>[incubationMinutes]</t>
  </si>
  <si>
    <t>[prefabPath]</t>
  </si>
  <si>
    <t>egg_standard</t>
  </si>
  <si>
    <t>PF_EggStandard</t>
  </si>
  <si>
    <t>TID_EGG</t>
  </si>
  <si>
    <t>egg_premium</t>
  </si>
  <si>
    <t>PF_EggPremium</t>
  </si>
  <si>
    <t>TID_EGG_PREMIUM</t>
  </si>
  <si>
    <t>icon_egg_premium</t>
  </si>
  <si>
    <t>egg_golden</t>
  </si>
  <si>
    <t>PF_EggGolden</t>
  </si>
  <si>
    <t>TID_GOLDEN_EGG</t>
  </si>
  <si>
    <t>icon_egg_golden</t>
  </si>
  <si>
    <t>egg_event</t>
  </si>
  <si>
    <t>GOLDEN EGG DEFINITIONS</t>
  </si>
  <si>
    <t>{goldenEggDefinitions}</t>
  </si>
  <si>
    <t>[order]</t>
  </si>
  <si>
    <t>[fragmentsRequired]</t>
  </si>
  <si>
    <t>golden_egg_0</t>
  </si>
  <si>
    <t>golden_egg_1</t>
  </si>
  <si>
    <t>golden_egg_2</t>
  </si>
  <si>
    <t>EGG REWARD DEFINITIONS</t>
  </si>
  <si>
    <t>golden egg fragments given when duplicate</t>
  </si>
  <si>
    <t>coins given when duplicate and all golden eggs have been opened</t>
  </si>
  <si>
    <t>{eggRewardDefinitions}</t>
  </si>
  <si>
    <t>[rarity]</t>
  </si>
  <si>
    <t>[droprate]</t>
  </si>
  <si>
    <t>[duplicateFragmentsGiven]</t>
  </si>
  <si>
    <t>[duplicateCoinsGiven]</t>
  </si>
  <si>
    <t>pet_common</t>
  </si>
  <si>
    <t>pet</t>
  </si>
  <si>
    <t>common</t>
  </si>
  <si>
    <t>TID_EGG_REWARD_PET_COMMON_NAME</t>
  </si>
  <si>
    <t>pet_rare</t>
  </si>
  <si>
    <t>rare</t>
  </si>
  <si>
    <t>TID_EGG_REWARD_PET_RARE_NAME</t>
  </si>
  <si>
    <t>pet_epic</t>
  </si>
  <si>
    <t>epic</t>
  </si>
  <si>
    <t>TID_EGG_REWARD_PET_EPIC_NAME</t>
  </si>
  <si>
    <t>pet_special</t>
  </si>
  <si>
    <t>special</t>
  </si>
  <si>
    <t>TID_EGG_REWARD_PET_SPECIAL_NAME</t>
  </si>
  <si>
    <t>RARITY DEFINITIONS</t>
  </si>
  <si>
    <t>Used to correlate with enum in code</t>
  </si>
  <si>
    <t>{rarityDefinitions}</t>
  </si>
  <si>
    <t>TID_SKIN_RARITY_COMMON_NAME</t>
  </si>
  <si>
    <t>TID_SKIN_RARITY_RARE_NAME</t>
  </si>
  <si>
    <t>TID_SKIN_RARITY_EPIC_NAME</t>
  </si>
  <si>
    <t>TID_SKIN_RARITY_SPECIAL_NAME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</si>
  <si>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</si>
  <si>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</si>
  <si>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</si>
  <si>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</si>
  <si>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</si>
  <si>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</si>
  <si>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</si>
  <si>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</si>
  <si>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</si>
  <si>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</si>
  <si>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</si>
  <si>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</si>
  <si>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</si>
  <si>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</si>
  <si>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</si>
  <si>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</si>
  <si>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</si>
  <si>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</si>
  <si>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</si>
  <si>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</si>
  <si>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</si>
  <si>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</si>
  <si>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</si>
  <si>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</si>
  <si>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</si>
  <si>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</si>
  <si>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icon_disguise_0</t>
  </si>
  <si>
    <t>baby_default</t>
  </si>
  <si>
    <t>dragon_baby_1</t>
  </si>
  <si>
    <t>food</t>
  </si>
  <si>
    <t>icon_disguise_1</t>
  </si>
  <si>
    <t>PF_Chef_Hat;PF_Chef_Moustache;PF_Chef_Tie</t>
  </si>
  <si>
    <t>baby_chef</t>
  </si>
  <si>
    <t>dragon_crocodile_0</t>
  </si>
  <si>
    <t>crocodile_default</t>
  </si>
  <si>
    <t>dragon_crocodile_1</t>
  </si>
  <si>
    <t>lower_damage_poison</t>
  </si>
  <si>
    <t>PF_Biohazard_Front;PF_Biohazard_Back;PF_Biohazard_Smoke</t>
  </si>
  <si>
    <t>crocodile_toxic</t>
  </si>
  <si>
    <t>dragon_crocodile_2</t>
  </si>
  <si>
    <t>more_xp</t>
  </si>
  <si>
    <t>icon_disguise_2</t>
  </si>
  <si>
    <t>PF_Pirate_Hat;PF_Pirate_Clock;PF_Pirate_Hook</t>
  </si>
  <si>
    <t>crocodile_aztec</t>
  </si>
  <si>
    <t>dragon_reptile_0</t>
  </si>
  <si>
    <t>reptile_default</t>
  </si>
  <si>
    <t>dragon_reptile_1</t>
  </si>
  <si>
    <t>hp</t>
  </si>
  <si>
    <t>PF_Robot_Helmet;PF_Robot_Ring_1;PF_Robot_Ring_2;PF_Robot_Ring_3</t>
  </si>
  <si>
    <t>reptile_robot</t>
  </si>
  <si>
    <t>dragon_reptile_2</t>
  </si>
  <si>
    <t>boost</t>
  </si>
  <si>
    <t>PF_Aztec_Helmet</t>
  </si>
  <si>
    <t>reptile_aztec</t>
  </si>
  <si>
    <t>dragon_fat_0</t>
  </si>
  <si>
    <t>fat_default</t>
  </si>
  <si>
    <t>dragon_fat_1</t>
  </si>
  <si>
    <t>fury_size</t>
  </si>
  <si>
    <t>PF_Rapper_Hat;PF_Rapper_Bowtie;PF_Rapper_Clock</t>
  </si>
  <si>
    <t>fat_rapper</t>
  </si>
  <si>
    <t>dragon_fat_2</t>
  </si>
  <si>
    <t>PF_Mobster_Gun;PF_Mobster_Hat;PF_Mobster_Rose;PF_Mobster_Tie</t>
  </si>
  <si>
    <t>fat_mobster</t>
  </si>
  <si>
    <t>dragon_fat_3</t>
  </si>
  <si>
    <t>icon_disguise_3</t>
  </si>
  <si>
    <t>PF_Scientist_Hat;PF_Scientist_Potion;PF_Scientist_Bowtie</t>
  </si>
  <si>
    <t>fat_scientist</t>
  </si>
  <si>
    <t>dragon_bug_0</t>
  </si>
  <si>
    <t>bug_default</t>
  </si>
  <si>
    <t>dragon_bug_1</t>
  </si>
  <si>
    <t>fury_duration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</si>
  <si>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</si>
  <si>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</si>
  <si>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</si>
  <si>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</si>
  <si>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</si>
  <si>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</si>
  <si>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</si>
  <si>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</si>
  <si>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</si>
  <si>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</si>
  <si>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</si>
  <si>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</si>
  <si>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</si>
  <si>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</si>
  <si>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</si>
  <si>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</si>
  <si>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</si>
  <si>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</si>
  <si>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</si>
  <si>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</si>
  <si>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</si>
  <si>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</si>
  <si>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</si>
  <si>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lower_damage_mine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</si>
  <si>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</si>
  <si>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</si>
  <si>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</si>
  <si>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</si>
  <si>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</si>
  <si>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</si>
  <si>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</si>
  <si>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</si>
  <si>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</si>
  <si>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reduce_life_drain</t>
  </si>
  <si>
    <t>icon_disguise_4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</si>
  <si>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</si>
  <si>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</si>
  <si>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</si>
  <si>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</si>
  <si>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</si>
  <si>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</si>
  <si>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</si>
  <si>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</si>
  <si>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</si>
  <si>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</si>
  <si>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</si>
  <si>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</si>
  <si>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</si>
  <si>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</si>
  <si>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</si>
  <si>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</si>
  <si>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</si>
  <si>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</si>
  <si>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</si>
  <si>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</si>
  <si>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dragon_balrog_5</t>
  </si>
  <si>
    <t>PF_Mold_Neck_2;PF_Mold_Neck_3</t>
  </si>
  <si>
    <t>balrog_mold</t>
  </si>
  <si>
    <t>dragon_balrog_2</t>
  </si>
  <si>
    <t>PF_Green_Chest;PF_Green_Head;PF_Green_Neck;PF_Green_Tail_1;PF_Green_Tail_6</t>
  </si>
  <si>
    <t>balrog_green</t>
  </si>
  <si>
    <t>dragon_balrog_3</t>
  </si>
  <si>
    <t>speed</t>
  </si>
  <si>
    <t>PF_Tattoo_Head;PF_Tattoo_Neck_3;PF_Tattoo_Tail_6</t>
  </si>
  <si>
    <t>balrog_tattoo</t>
  </si>
  <si>
    <t>dragon_balrog_4</t>
  </si>
  <si>
    <t>PF_Red_Head;PF_Red_Neck;PF_Red_Tail_6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</si>
  <si>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</si>
  <si>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</si>
  <si>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</si>
  <si>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</si>
  <si>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</si>
  <si>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</si>
  <si>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</si>
  <si>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</si>
  <si>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</si>
  <si>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</si>
  <si>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</si>
  <si>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</si>
  <si>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</si>
  <si>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</si>
  <si>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</si>
  <si>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</si>
  <si>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</si>
  <si>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</si>
  <si>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</si>
  <si>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</si>
  <si>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</si>
  <si>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</si>
  <si>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</si>
  <si>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</si>
  <si>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</si>
  <si>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</si>
  <si>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</si>
  <si>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</si>
  <si>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</si>
  <si>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</si>
  <si>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</si>
  <si>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</si>
  <si>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</si>
  <si>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</si>
  <si>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</si>
  <si>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</si>
  <si>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</si>
  <si>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</si>
  <si>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</si>
  <si>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</si>
  <si>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</si>
  <si>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</si>
  <si>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</si>
  <si>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</si>
  <si>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</si>
  <si>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icon_freeze</t>
  </si>
  <si>
    <t>fury_size_increase</t>
  </si>
  <si>
    <t>hp_increase</t>
  </si>
  <si>
    <t>lower_damage_arrows</t>
  </si>
  <si>
    <t>lower_damage</t>
  </si>
  <si>
    <t>arrows</t>
  </si>
  <si>
    <t>magnet</t>
  </si>
  <si>
    <t>icon_xp</t>
  </si>
  <si>
    <t>phoenix</t>
  </si>
  <si>
    <t>score_increase</t>
  </si>
  <si>
    <t>speed_increase</t>
  </si>
  <si>
    <t>vacuum</t>
  </si>
  <si>
    <t>icon_vacuum</t>
  </si>
  <si>
    <t>dog</t>
  </si>
  <si>
    <t>icon_surprise</t>
  </si>
  <si>
    <t>bomb</t>
  </si>
  <si>
    <t>icon_explosion</t>
  </si>
  <si>
    <t>immune_trash</t>
  </si>
  <si>
    <t>BadBird</t>
  </si>
  <si>
    <t>prey_hp_boost_humans</t>
  </si>
  <si>
    <t>prey_hp_boost</t>
  </si>
  <si>
    <t>Archer01;Archer02;BakerWoman;Catapulter;DrunkenMan;Merida;RichMan;ShieldMan;Soldier;Villager01;Villager02</t>
  </si>
  <si>
    <t>icon_food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</si>
  <si>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</si>
  <si>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</si>
  <si>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</si>
  <si>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</si>
  <si>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</si>
  <si>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</si>
  <si>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</si>
  <si>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icon_alcohol_resistance</t>
  </si>
  <si>
    <t>cage_breaker</t>
  </si>
  <si>
    <t>icon_cage_breaker</t>
  </si>
  <si>
    <t>stun</t>
  </si>
  <si>
    <t>faster_boost</t>
  </si>
  <si>
    <t>icon_boost</t>
  </si>
  <si>
    <t>unlimited_boost</t>
  </si>
  <si>
    <t>icon_unlimited_boost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</si>
  <si>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</si>
  <si>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</si>
  <si>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</si>
  <si>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</si>
  <si>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</si>
  <si>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</si>
  <si>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</si>
  <si>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</si>
  <si>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</si>
  <si>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</si>
  <si>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icon_eat_trash</t>
  </si>
  <si>
    <t>drop_present</t>
  </si>
  <si>
    <t>icon_drop_present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</si>
  <si>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</si>
  <si>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</si>
  <si>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</si>
  <si>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</si>
  <si>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</si>
  <si>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</si>
  <si>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PET DEFINITIONS</t>
  </si>
  <si>
    <t>{petDefinitions}</t>
  </si>
  <si>
    <t>[category]</t>
  </si>
  <si>
    <t>[startingPool]</t>
  </si>
  <si>
    <t>[loadingTeasing]</t>
  </si>
  <si>
    <t>[hidden]</t>
  </si>
  <si>
    <t>[notInGatcha]</t>
  </si>
  <si>
    <t>[associatedSeason]</t>
  </si>
  <si>
    <t>[gamePrefab]</t>
  </si>
  <si>
    <t>[menuPrefab]</t>
  </si>
  <si>
    <t>[trackingName]</t>
  </si>
  <si>
    <t>pet_0</t>
  </si>
  <si>
    <t>PF_PetDactylus_0</t>
  </si>
  <si>
    <t>PF_PetDactylusMenu_0</t>
  </si>
  <si>
    <t>pet_dactylus_0</t>
  </si>
  <si>
    <t>TID_PET_00_NAME</t>
  </si>
  <si>
    <t>pet_1</t>
  </si>
  <si>
    <t>PF_PetMonkeyVampire_1</t>
  </si>
  <si>
    <t>PF_PetMonkeyVampireMenu_1</t>
  </si>
  <si>
    <t>pet_monkey_vampire_1</t>
  </si>
  <si>
    <t>TID_PET_01_NAME</t>
  </si>
  <si>
    <t>pet_2</t>
  </si>
  <si>
    <t>health</t>
  </si>
  <si>
    <t>PF_PetChamRed_2</t>
  </si>
  <si>
    <t>PF_PetChamRedMenu_2</t>
  </si>
  <si>
    <t>pet_cham_red_2</t>
  </si>
  <si>
    <t>TID_PET_02_NAME</t>
  </si>
  <si>
    <t>pet_3</t>
  </si>
  <si>
    <t>PF_PetFreddy_3</t>
  </si>
  <si>
    <t>PF_PetFreddyMenu</t>
  </si>
  <si>
    <t>pet_freddy_3</t>
  </si>
  <si>
    <t>TID_PET_03_NAME</t>
  </si>
  <si>
    <t>pet_4</t>
  </si>
  <si>
    <t>PF_PetFroggy_v1_4</t>
  </si>
  <si>
    <t>PF_PetFroggyMenu_v1</t>
  </si>
  <si>
    <t>pet_froggy_v1_4</t>
  </si>
  <si>
    <t>TID_PET_04_NAME</t>
  </si>
  <si>
    <t>pet_5</t>
  </si>
  <si>
    <t>PF_PetChamRichelier_5</t>
  </si>
  <si>
    <t>PF_PetChamRichelierMenu_5</t>
  </si>
  <si>
    <t>pet_cham_richelier_5</t>
  </si>
  <si>
    <t>TID_PET_05_NAME</t>
  </si>
  <si>
    <t>pet_6</t>
  </si>
  <si>
    <t>PF_PetDactylusChicken_6</t>
  </si>
  <si>
    <t>PF_PetDactylusChickenMenu_6</t>
  </si>
  <si>
    <t>pet_dactylus_chicken_6</t>
  </si>
  <si>
    <t>TID_PET_06_NAME</t>
  </si>
  <si>
    <t>pet_7</t>
  </si>
  <si>
    <t>PF_PetBallPaint_7</t>
  </si>
  <si>
    <t>PF_PetBallPaintMenu_7</t>
  </si>
  <si>
    <t>pet_ball_paint_7</t>
  </si>
  <si>
    <t>TID_PET_07_NAME</t>
  </si>
  <si>
    <t>pet_8</t>
  </si>
  <si>
    <t>defense</t>
  </si>
  <si>
    <t>PF_PetChamPipistrello_8</t>
  </si>
  <si>
    <t>PF_PetChamPipistrelloMenu_8</t>
  </si>
  <si>
    <t>pet_cham_pipistrello_8</t>
  </si>
  <si>
    <t>TID_PET_08_NAME</t>
  </si>
  <si>
    <t>pet_9</t>
  </si>
  <si>
    <t>PF_PetMonkeyRocket_9</t>
  </si>
  <si>
    <t>PF_PetMonkeyRocketMenu_9</t>
  </si>
  <si>
    <t>pet_monkey_rocket_9</t>
  </si>
  <si>
    <t>TID_PET_09_NAME</t>
  </si>
  <si>
    <t>pet_10</t>
  </si>
  <si>
    <t>PF_PetFreddyMetallicArmor_10</t>
  </si>
  <si>
    <t>PF_PetFreddyMetallicArmorMenu</t>
  </si>
  <si>
    <t>pet_metallic_armor_10</t>
  </si>
  <si>
    <t>TID_PET_10_NAME</t>
  </si>
  <si>
    <t>pet_11</t>
  </si>
  <si>
    <t>fire</t>
  </si>
  <si>
    <t>PF_PetChamBurnout_11</t>
  </si>
  <si>
    <t>PF_PetChamBurnoutMenu_11</t>
  </si>
  <si>
    <t>pet_cham_burnout_11</t>
  </si>
  <si>
    <t>TID_PET_11_NAME</t>
  </si>
  <si>
    <t>pet_12</t>
  </si>
  <si>
    <t>PF_PetMonkeyImp_12</t>
  </si>
  <si>
    <t>PF_PetMonkeyImpMenu_12</t>
  </si>
  <si>
    <t>pet_monkey_imp_12</t>
  </si>
  <si>
    <t>TID_PET_12_NAME</t>
  </si>
  <si>
    <t>pet_13</t>
  </si>
  <si>
    <t>PF_PetFroggy_v5_13</t>
  </si>
  <si>
    <t>PF_PetFroggyMenu_v5</t>
  </si>
  <si>
    <t>pet_froggy_v5_13</t>
  </si>
  <si>
    <t>TID_PET_13_NAME</t>
  </si>
  <si>
    <t>pet_14</t>
  </si>
  <si>
    <t>PF_PetFroggy_v2_14</t>
  </si>
  <si>
    <t>PF_PetFroggyMenu_v2</t>
  </si>
  <si>
    <t>pet_froggy_v2_14</t>
  </si>
  <si>
    <t>TID_PET_14_NAME</t>
  </si>
  <si>
    <t>pet_15</t>
  </si>
  <si>
    <t>PF_PetDactylusTupac_15</t>
  </si>
  <si>
    <t>PF_PetDactylusTupacMenu_15</t>
  </si>
  <si>
    <t>pet_dactylus_tupac_15</t>
  </si>
  <si>
    <t>TID_PET_15_NAME</t>
  </si>
  <si>
    <t>pet_16</t>
  </si>
  <si>
    <t>PF_PetFreddySportTapes_16</t>
  </si>
  <si>
    <t>PF_PetFreddySportTapesMenu</t>
  </si>
  <si>
    <t>pet_sport_tapes_16</t>
  </si>
  <si>
    <t>TID_PET_16_NAME</t>
  </si>
  <si>
    <t>pet_17</t>
  </si>
  <si>
    <t>PF_PetMonkeyKing_17</t>
  </si>
  <si>
    <t>PF_PetMonkeyKingMenu_17</t>
  </si>
  <si>
    <t>pet_monkey_king_17</t>
  </si>
  <si>
    <t>TID_PET_17_NAME</t>
  </si>
  <si>
    <t>pet_18</t>
  </si>
  <si>
    <t>PF_PetBallGrenade_18</t>
  </si>
  <si>
    <t>PF_PetBallGrenadeMenu_18</t>
  </si>
  <si>
    <t>pet_ball_grenade_18</t>
  </si>
  <si>
    <t>TID_PET_18_NAME</t>
  </si>
  <si>
    <t>pet_19</t>
  </si>
  <si>
    <t>PF_PetFroggy_v3_19</t>
  </si>
  <si>
    <t>PF_PetFroggyMenu_v3</t>
  </si>
  <si>
    <t>pet_froggy_v3_19</t>
  </si>
  <si>
    <t>TID_PET_19_NAME</t>
  </si>
  <si>
    <t>pet_20</t>
  </si>
  <si>
    <t>PF_PetDactylusCrazy_20</t>
  </si>
  <si>
    <t>PF_PetDactylusCrazyMenu_20</t>
  </si>
  <si>
    <t>pet_dactylus_crazy_20</t>
  </si>
  <si>
    <t>TID_PET_20_NAME</t>
  </si>
  <si>
    <t>pet_21</t>
  </si>
  <si>
    <t>PF_PetDactylusArrow_21</t>
  </si>
  <si>
    <t>PF_PetDactylusArrowMenu_21</t>
  </si>
  <si>
    <t>pet_dactylus_arrow_21</t>
  </si>
  <si>
    <t>TID_PET_21_NAME</t>
  </si>
  <si>
    <t>pet_22</t>
  </si>
  <si>
    <t>PF_PetMonkeyPoisonIvy_22</t>
  </si>
  <si>
    <t>PF_PetMonkeyPoisonIvyMenu_22</t>
  </si>
  <si>
    <t>pet_monkey_poison_ivy_22</t>
  </si>
  <si>
    <t>TID_PET_22_NAME</t>
  </si>
  <si>
    <t>pet_23</t>
  </si>
  <si>
    <t>PF_PetFroggy_v4_23</t>
  </si>
  <si>
    <t>PF_PetFroggyMenu_v4</t>
  </si>
  <si>
    <t>pet_froggy_v4_23</t>
  </si>
  <si>
    <t>TID_PET_23_NAME</t>
  </si>
  <si>
    <t>pet_24</t>
  </si>
  <si>
    <t>PF_PetGodzillaBasic_24</t>
  </si>
  <si>
    <t>PF_PetGodzillaBasicMenu_24</t>
  </si>
  <si>
    <t>pet_godzilla_basic_24</t>
  </si>
  <si>
    <t>TID_PET_24_NAME</t>
  </si>
  <si>
    <t>pet_25</t>
  </si>
  <si>
    <t>PF_PetFreddyDivingGoggles_25</t>
  </si>
  <si>
    <t>PF_PetFreddyDivingGogglesMenu</t>
  </si>
  <si>
    <t>WIP</t>
  </si>
  <si>
    <t>pet_26</t>
  </si>
  <si>
    <t>PF_PetChamMorylin_26</t>
  </si>
  <si>
    <t>PF_PetChamMorylinMenu_26</t>
  </si>
  <si>
    <t>pet_cham_morylin_26</t>
  </si>
  <si>
    <t>TID_PET_26_NAME</t>
  </si>
  <si>
    <t>pet_27</t>
  </si>
  <si>
    <t>PF_PetFreddyHiperToad_27</t>
  </si>
  <si>
    <t>PF_PetFreddyHiperToadMenu</t>
  </si>
  <si>
    <t>pet_hiper_toad_27</t>
  </si>
  <si>
    <t>TID_PET_27_NAME</t>
  </si>
  <si>
    <t>pet_28</t>
  </si>
  <si>
    <t>PF_PetGhostEater_28</t>
  </si>
  <si>
    <t>PF_PetGhostEaterMenu_28</t>
  </si>
  <si>
    <t>pet_ghost_eater_28</t>
  </si>
  <si>
    <t>TID_PET_28_NAME</t>
  </si>
  <si>
    <t>pet_29</t>
  </si>
  <si>
    <t>PF_PetMineEater_29</t>
  </si>
  <si>
    <t>PF_PetMineEaterMenu_29</t>
  </si>
  <si>
    <t>pet_mine_eater_29</t>
  </si>
  <si>
    <t>TID_PET_29_NAME</t>
  </si>
  <si>
    <t>pet_30</t>
  </si>
  <si>
    <t>PF_PetMorly_30</t>
  </si>
  <si>
    <t>PF_PetMorlyMenu_30</t>
  </si>
  <si>
    <t>pet_morli_30</t>
  </si>
  <si>
    <t>TID_PET_30_NAME</t>
  </si>
  <si>
    <t>pet_31</t>
  </si>
  <si>
    <t>PF_PetCthulu_31</t>
  </si>
  <si>
    <t>PF_PetCthuluMenu_31</t>
  </si>
  <si>
    <t>pet_chtulhu_31</t>
  </si>
  <si>
    <t>TID_PET_31_NAME</t>
  </si>
  <si>
    <t>pet_32</t>
  </si>
  <si>
    <t>PF_PetGodzillaHelmet_32</t>
  </si>
  <si>
    <t>PF_PetGodzillaHelmetMenu_32</t>
  </si>
  <si>
    <t>pet_godzilla_helmet_32</t>
  </si>
  <si>
    <t>TID_PET_32_NAME</t>
  </si>
  <si>
    <t>pet_33</t>
  </si>
  <si>
    <t>PF_PetPhoenix_33</t>
  </si>
  <si>
    <t>PF_PetPhoenixMenu_33</t>
  </si>
  <si>
    <t>pet_phoenix_33</t>
  </si>
  <si>
    <t>TID_PET_33_NAME</t>
  </si>
  <si>
    <t>pet_34</t>
  </si>
  <si>
    <t>PF_PetFreeze_34</t>
  </si>
  <si>
    <t>PF_PetFreezeMenu_34</t>
  </si>
  <si>
    <t>pet_freeze_34</t>
  </si>
  <si>
    <t>TID_PET_34_NAME</t>
  </si>
  <si>
    <t>pet_35</t>
  </si>
  <si>
    <t>PF_PetAngelico_35</t>
  </si>
  <si>
    <t>PF_PetAngelicoMenu_35</t>
  </si>
  <si>
    <t>pet_angelico_35</t>
  </si>
  <si>
    <t>TID_PET_35_NAME</t>
  </si>
  <si>
    <t>pet_36</t>
  </si>
  <si>
    <t>PF_PetFireball_36</t>
  </si>
  <si>
    <t>PF_PetFireballMenu_36</t>
  </si>
  <si>
    <t>pet_fireball_36</t>
  </si>
  <si>
    <t>TID_PET_36_NAME</t>
  </si>
  <si>
    <t>pet_37</t>
  </si>
  <si>
    <t>PF_PetBomb_37</t>
  </si>
  <si>
    <t>PF_PetBombMenu_37</t>
  </si>
  <si>
    <t>pet_bomb_37</t>
  </si>
  <si>
    <t>TID_PET_37_NAME</t>
  </si>
  <si>
    <t>pet_38</t>
  </si>
  <si>
    <t>PF_PetNeutrin_38</t>
  </si>
  <si>
    <t>PF_PetNeutrinMenu_38</t>
  </si>
  <si>
    <t>pet_neutrin_38</t>
  </si>
  <si>
    <t>TID_PET_38_NAME</t>
  </si>
  <si>
    <t>pet_39</t>
  </si>
  <si>
    <t>PF_PetDog_39</t>
  </si>
  <si>
    <t>PF_PetDogMenu_39</t>
  </si>
  <si>
    <t>pet_dog_39</t>
  </si>
  <si>
    <t>TID_PET_39_NAME</t>
  </si>
  <si>
    <t>pet_40</t>
  </si>
  <si>
    <t>PF_PetBallWaitress_40</t>
  </si>
  <si>
    <t>PF_PetBallWaitressMenu_40</t>
  </si>
  <si>
    <t>pet_ball_waitress_40</t>
  </si>
  <si>
    <t>TID_PET_40_NAME</t>
  </si>
  <si>
    <t>TID_PET_40_DESC</t>
  </si>
  <si>
    <t>pet_41</t>
  </si>
  <si>
    <t>PF_PetBallFootball_41</t>
  </si>
  <si>
    <t>PF_PetBallFootballMenu_41</t>
  </si>
  <si>
    <t>pet_ball_football_41</t>
  </si>
  <si>
    <t>TID_PET_41_NAME</t>
  </si>
  <si>
    <t>TID_PET_41_DESC</t>
  </si>
  <si>
    <t>pet_42</t>
  </si>
  <si>
    <t>PF_PetBallMedic_42</t>
  </si>
  <si>
    <t>PF_PetBallMedicMenu_42</t>
  </si>
  <si>
    <t>pet_ball_medic_42</t>
  </si>
  <si>
    <t>TID_PET_42_NAME</t>
  </si>
  <si>
    <t>TID_PET_42_DESC</t>
  </si>
  <si>
    <t>pet_43</t>
  </si>
  <si>
    <t>PF_PetFroggy</t>
  </si>
  <si>
    <t>PF_PetFroggyMenu</t>
  </si>
  <si>
    <t>icon_special_pet_01</t>
  </si>
  <si>
    <t>TID_PET_43_NAME</t>
  </si>
  <si>
    <t>TID_PET_43_DESC</t>
  </si>
  <si>
    <t>pet_44</t>
  </si>
  <si>
    <t>pet_45</t>
  </si>
  <si>
    <t>TID_PET_45_NAME</t>
  </si>
  <si>
    <t>TID_PET_45_DESC</t>
  </si>
  <si>
    <t>pet_46</t>
  </si>
  <si>
    <t>pet_47</t>
  </si>
  <si>
    <t>TID_PET_47_NAME</t>
  </si>
  <si>
    <t>TID_PET_47_DESC</t>
  </si>
  <si>
    <t>pet_48</t>
  </si>
  <si>
    <t>PF_PetBruceGerman_48</t>
  </si>
  <si>
    <t>PF_PetBruceGermanMenu_48</t>
  </si>
  <si>
    <t>pet_bruce_german_48</t>
  </si>
  <si>
    <t>TID_PET_48_NAME</t>
  </si>
  <si>
    <t>TID_PET_48_DESC</t>
  </si>
  <si>
    <t>pet_49</t>
  </si>
  <si>
    <t>PF_PetBruceBaby_49</t>
  </si>
  <si>
    <t>PF_PetBruceBabyMenu_49</t>
  </si>
  <si>
    <t>pet_bruce_baby_49</t>
  </si>
  <si>
    <t>TID_PET_49_NAME</t>
  </si>
  <si>
    <t>TID_PET_49_DESC</t>
  </si>
  <si>
    <t>pet_50</t>
  </si>
  <si>
    <t>PF_PetBruce_50</t>
  </si>
  <si>
    <t>PF_PetBruceMenu_50</t>
  </si>
  <si>
    <t>pet_bruce_50</t>
  </si>
  <si>
    <t>TID_PET_50_NAME</t>
  </si>
  <si>
    <t>TID_PET_51_DESC</t>
  </si>
  <si>
    <t>pet_51</t>
  </si>
  <si>
    <t>PF_PetBruceBanana_51</t>
  </si>
  <si>
    <t>PF_PetBruceBananaMenu_51</t>
  </si>
  <si>
    <t>pet_bruce_banana_51</t>
  </si>
  <si>
    <t>TID_PET_51_NAME</t>
  </si>
  <si>
    <t>pet_52</t>
  </si>
  <si>
    <t>PF_PetBruceSpider_52</t>
  </si>
  <si>
    <t>PF_PetBruceSpiderMenu_52</t>
  </si>
  <si>
    <t>pet_bruce_spider_52</t>
  </si>
  <si>
    <t>TID_PET_52_NAME</t>
  </si>
  <si>
    <t>TID_PET_52_DESC</t>
  </si>
  <si>
    <t>pet_53</t>
  </si>
  <si>
    <t>TID_PET_53_NAME</t>
  </si>
  <si>
    <t>TID_PET_53_DESC</t>
  </si>
  <si>
    <t>pet_54</t>
  </si>
  <si>
    <t>TID_PET_54_NAME</t>
  </si>
  <si>
    <t>TID_PET_54_DESC</t>
  </si>
  <si>
    <t>pet_55</t>
  </si>
  <si>
    <t>PF_PetFindLetter</t>
  </si>
  <si>
    <t>TID_PET_55_NAME</t>
  </si>
  <si>
    <t>TID_PET_55_DESC</t>
  </si>
  <si>
    <t>pet_56</t>
  </si>
  <si>
    <t>PF_PetFindChest</t>
  </si>
  <si>
    <t>TID_PET_56_NAME</t>
  </si>
  <si>
    <t>TID_PET_56_DESC</t>
  </si>
  <si>
    <t>pet_57</t>
  </si>
  <si>
    <t>PF_PetFindEgg</t>
  </si>
  <si>
    <t>TID_PET_57_NAME</t>
  </si>
  <si>
    <t>TID_PET_57_DESC</t>
  </si>
  <si>
    <t>pet_58</t>
  </si>
  <si>
    <t>xmas</t>
  </si>
  <si>
    <t>PF_PetSanta_58</t>
  </si>
  <si>
    <t>PF_PetSantaMenu_58</t>
  </si>
  <si>
    <t>pet_santa_58</t>
  </si>
  <si>
    <t>TID_PET_58_NAME</t>
  </si>
  <si>
    <t>TID_PET_58_DESC</t>
  </si>
  <si>
    <t>pet_60</t>
  </si>
  <si>
    <t>PF_PetXmasElf_60</t>
  </si>
  <si>
    <t>PF_PetXmasElfMenu_60</t>
  </si>
  <si>
    <t>pet_xmas_elf_60</t>
  </si>
  <si>
    <t>TID_PET_60_NAME</t>
  </si>
  <si>
    <t>TID_PET_60_DESC</t>
  </si>
  <si>
    <t>pet_59</t>
  </si>
  <si>
    <t>TID_PET_59_NAME</t>
  </si>
  <si>
    <t>TID_PET_59_DESC</t>
  </si>
  <si>
    <t>Pet Movement Definition</t>
  </si>
  <si>
    <t>{petMovementDefinitions}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</si>
  <si>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</si>
  <si>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</si>
  <si>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</si>
  <si>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</si>
  <si>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</si>
  <si>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</si>
  <si>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</si>
  <si>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[searchButNoEatEntityList]</t>
  </si>
  <si>
    <t>[ignoreNotListedUnits]</t>
  </si>
  <si>
    <t>[searchDistanceMultiplier]</t>
  </si>
  <si>
    <t>[preferedRangeMultiplier]</t>
  </si>
  <si>
    <t>ghost_buster</t>
  </si>
  <si>
    <t>Ghost01;Ghost02;Ghost03</t>
  </si>
  <si>
    <t>mine_eater</t>
  </si>
  <si>
    <t>MineSmall;MineMedium;MineBig</t>
  </si>
  <si>
    <t>morly</t>
  </si>
  <si>
    <t>badJunk</t>
  </si>
  <si>
    <t>PET CATEGORY DEFINITIONS</t>
  </si>
  <si>
    <t>{petCategoryDefinitions}</t>
  </si>
  <si>
    <t>TID_PET_CATEGORY_EAT</t>
  </si>
  <si>
    <t>TID_PET_CATEGORY_HEALTH</t>
  </si>
  <si>
    <t>TID_PET_CATEGORY_SPEED</t>
  </si>
  <si>
    <t>TID_PET_CATEGORY_SCORE</t>
  </si>
  <si>
    <t>TID_PET_CATEGORY_FIRE</t>
  </si>
  <si>
    <t>TID_PET_CATEGORY_DEFENSE</t>
  </si>
  <si>
    <t>TID_PET_CATEGORY_SPECIAL</t>
  </si>
  <si>
    <t>formulaCalculation</t>
  </si>
  <si>
    <t>[scHCBaseValue]</t>
  </si>
  <si>
    <t>[coefficientB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</si>
  <si>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</si>
  <si>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</si>
  <si>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</si>
  <si>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</si>
  <si>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</si>
  <si>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</si>
  <si>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</si>
  <si>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</si>
  <si>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</si>
  <si>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</si>
  <si>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</si>
  <si>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</si>
  <si>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</si>
  <si>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</si>
  <si>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</si>
  <si>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</si>
  <si>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</si>
  <si>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</si>
  <si>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</si>
  <si>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</si>
  <si>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</si>
  <si>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</si>
  <si>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</si>
  <si>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</si>
  <si>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</si>
  <si>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</si>
  <si>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</si>
  <si>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</si>
  <si>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</si>
  <si>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</si>
  <si>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</si>
  <si>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</si>
  <si>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</si>
  <si>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</si>
  <si>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</si>
  <si>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</si>
  <si>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</si>
  <si>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</si>
  <si>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</si>
  <si>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</si>
  <si>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</si>
  <si>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</si>
  <si>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</si>
  <si>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</si>
  <si>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</si>
  <si>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</si>
  <si>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</si>
  <si>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</si>
  <si>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</si>
  <si>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</si>
  <si>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</si>
  <si>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</si>
  <si>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</si>
  <si>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</si>
  <si>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</si>
  <si>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</si>
  <si>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</si>
  <si>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</si>
  <si>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</si>
  <si>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</si>
  <si>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</si>
  <si>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</si>
  <si>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</si>
  <si>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</si>
  <si>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</si>
  <si>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</si>
  <si>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</si>
  <si>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</si>
  <si>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</si>
  <si>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</si>
  <si>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</si>
  <si>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</si>
  <si>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</si>
  <si>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</si>
  <si>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</si>
  <si>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</si>
  <si>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</si>
  <si>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</si>
  <si>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</si>
  <si>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</si>
  <si>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</si>
  <si>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</si>
  <si>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</si>
  <si>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</si>
  <si>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</si>
  <si>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</si>
  <si>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</si>
  <si>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</si>
  <si>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</si>
  <si>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</si>
  <si>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</si>
  <si>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</si>
  <si>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</si>
  <si>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</si>
  <si>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</si>
  <si>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</si>
  <si>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</si>
  <si>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</si>
  <si>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</si>
  <si>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</si>
  <si>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</si>
  <si>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</si>
  <si>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</si>
  <si>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</si>
  <si>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</si>
  <si>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</si>
  <si>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</si>
  <si>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</si>
  <si>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</si>
  <si>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</si>
  <si>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</si>
  <si>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</si>
  <si>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</si>
  <si>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</si>
  <si>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</si>
  <si>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</si>
  <si>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</si>
  <si>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</si>
  <si>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</si>
  <si>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</si>
  <si>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</si>
  <si>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</si>
  <si>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</si>
  <si>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</si>
  <si>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</si>
  <si>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</si>
  <si>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</si>
  <si>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</si>
  <si>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</si>
  <si>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</si>
  <si>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</si>
  <si>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</si>
  <si>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</si>
  <si>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</si>
  <si>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</si>
  <si>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</si>
  <si>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</si>
  <si>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</si>
  <si>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</si>
  <si>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</si>
  <si>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</si>
  <si>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</si>
  <si>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</si>
  <si>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</si>
  <si>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</si>
  <si>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</si>
  <si>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</si>
  <si>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</si>
  <si>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</si>
  <si>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</si>
  <si>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</si>
  <si>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</si>
  <si>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</si>
  <si>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</si>
  <si>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</si>
  <si>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</si>
  <si>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</si>
  <si>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</si>
  <si>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</si>
  <si>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</si>
  <si>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</si>
  <si>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</si>
  <si>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</si>
  <si>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</si>
  <si>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</si>
  <si>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</si>
  <si>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</si>
  <si>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</si>
  <si>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</si>
  <si>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</si>
  <si>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</si>
  <si>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</si>
  <si>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</si>
  <si>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</si>
  <si>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</si>
  <si>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</si>
  <si>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</si>
  <si>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</si>
  <si>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</si>
  <si>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</si>
  <si>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</si>
  <si>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</si>
  <si>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</si>
  <si>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</si>
  <si>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</si>
  <si>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</si>
  <si>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</si>
  <si>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[energyBase]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</si>
  <si>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</si>
  <si>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</si>
  <si>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</si>
  <si>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</si>
  <si>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</si>
  <si>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</si>
  <si>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</si>
  <si>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</si>
  <si>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</si>
  <si>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</si>
  <si>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</si>
  <si>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</si>
  <si>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</si>
  <si>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</si>
  <si>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</si>
  <si>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</si>
  <si>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</si>
  <si>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</si>
  <si>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</si>
  <si>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</si>
  <si>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</si>
  <si>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</si>
  <si>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</si>
  <si>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</si>
  <si>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</si>
  <si>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</si>
  <si>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</si>
  <si>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</si>
  <si>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</si>
  <si>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</si>
  <si>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</si>
  <si>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</si>
  <si>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pet_alien_59</t>
  </si>
  <si>
    <t>PF_PetAlien_59</t>
  </si>
  <si>
    <t>PF_PetAlienMenu_59</t>
  </si>
  <si>
    <t>icon_stun_enemies</t>
  </si>
  <si>
    <t>[tidUnlockCondition]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</si>
  <si>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</si>
  <si>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</si>
  <si>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</si>
  <si>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</si>
  <si>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</si>
  <si>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</si>
  <si>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</si>
  <si>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</si>
  <si>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</si>
  <si>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</si>
  <si>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</si>
  <si>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</si>
  <si>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</si>
  <si>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</si>
  <si>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</si>
  <si>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</si>
  <si>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</si>
  <si>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</si>
  <si>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</si>
  <si>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</si>
  <si>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</si>
  <si>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PF_DragonJawfrey</t>
  </si>
  <si>
    <t>PF_DragonJawfreyMenu</t>
  </si>
  <si>
    <t>TID_DRAGON_JAWFREY_NAME</t>
  </si>
  <si>
    <t>TID_DRAGON_JAWFREY_DESC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</si>
  <si>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</si>
  <si>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</si>
  <si>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</si>
  <si>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</si>
  <si>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TID_UNLOCK_PET_EVENT</t>
  </si>
  <si>
    <t>pet_61</t>
  </si>
  <si>
    <t>pet_62</t>
  </si>
  <si>
    <t>pet_63</t>
  </si>
  <si>
    <t>PF_petTreeGirl_61</t>
  </si>
  <si>
    <t>PF_petMexican_62</t>
  </si>
  <si>
    <t>PF_petFaune_63</t>
  </si>
  <si>
    <t>PF_petTreeGirlMenu_61</t>
  </si>
  <si>
    <t>PF_petMexicanMenu_62</t>
  </si>
  <si>
    <t>PF_petFauneMenu_63</t>
  </si>
  <si>
    <t>pet_mexican_62</t>
  </si>
  <si>
    <t>pet_faune_63</t>
  </si>
  <si>
    <t>TID_PET_62_NAME</t>
  </si>
  <si>
    <t>TID_PET_63_NAME</t>
  </si>
  <si>
    <t>TID_PET_61_NAME</t>
  </si>
  <si>
    <t>double_drainDown</t>
  </si>
  <si>
    <t>double_HPDown</t>
  </si>
  <si>
    <t>combined</t>
  </si>
  <si>
    <t>transform_gold</t>
  </si>
  <si>
    <t>tranformGold</t>
  </si>
  <si>
    <t>spring</t>
  </si>
  <si>
    <t>pet_tree_girl_61</t>
  </si>
  <si>
    <t>hp_down_drain_down</t>
  </si>
  <si>
    <t>egg_offer</t>
  </si>
  <si>
    <t>tier5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</si>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</sst>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6">
    <xf numFmtId="0" fontId="0" fillId="0" borderId="0" xfId="0"/>
    <xf numFmtId="0" fontId="4" fillId="2" borderId="1" xfId="0" applyFont="1" applyFill="1" applyBorder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3" borderId="3" xfId="0" applyFont="1" applyFill="1" applyBorder="1" applyAlignment="1">
      <alignment horizontal="center" vertical="center" textRotation="45"/>
    </xf>
    <xf numFmtId="0" fontId="7" fillId="4" borderId="5" xfId="0" applyFont="1" applyFill="1" applyBorder="1" applyAlignment="1">
      <alignment textRotation="45"/>
    </xf>
    <xf numFmtId="0" fontId="7" fillId="4" borderId="3" xfId="0" applyFont="1" applyFill="1" applyBorder="1" applyAlignment="1">
      <alignment textRotation="45"/>
    </xf>
    <xf numFmtId="0" fontId="7" fillId="5" borderId="3" xfId="0" applyFont="1" applyFill="1" applyBorder="1" applyAlignment="1">
      <alignment textRotation="45"/>
    </xf>
    <xf numFmtId="0" fontId="7" fillId="6" borderId="3" xfId="0" applyFont="1" applyFill="1" applyBorder="1" applyAlignment="1">
      <alignment textRotation="45"/>
    </xf>
    <xf numFmtId="0" fontId="7" fillId="3" borderId="3" xfId="0" applyFont="1" applyFill="1" applyBorder="1" applyAlignment="1">
      <alignment textRotation="45"/>
    </xf>
    <xf numFmtId="0" fontId="7" fillId="2" borderId="3" xfId="0" applyFont="1" applyFill="1" applyBorder="1" applyAlignment="1">
      <alignment textRotation="45"/>
    </xf>
    <xf numFmtId="0" fontId="3" fillId="7" borderId="5" xfId="0" applyFont="1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10" xfId="0" applyFill="1" applyBorder="1"/>
    <xf numFmtId="0" fontId="0" fillId="11" borderId="5" xfId="0" applyFill="1" applyBorder="1"/>
    <xf numFmtId="0" fontId="7" fillId="4" borderId="2" xfId="0" applyFont="1" applyFill="1" applyBorder="1" applyAlignment="1">
      <alignment textRotation="45"/>
    </xf>
    <xf numFmtId="49" fontId="7" fillId="6" borderId="3" xfId="0" applyNumberFormat="1" applyFont="1" applyFill="1" applyBorder="1" applyAlignment="1">
      <alignment textRotation="45"/>
    </xf>
    <xf numFmtId="0" fontId="7" fillId="12" borderId="3" xfId="0" applyFont="1" applyFill="1" applyBorder="1" applyAlignment="1">
      <alignment textRotation="45"/>
    </xf>
    <xf numFmtId="0" fontId="3" fillId="7" borderId="4" xfId="0" applyFont="1" applyFill="1" applyBorder="1"/>
    <xf numFmtId="0" fontId="0" fillId="7" borderId="4" xfId="0" applyFont="1" applyFill="1" applyBorder="1"/>
    <xf numFmtId="0" fontId="0" fillId="9" borderId="5" xfId="0" applyNumberFormat="1" applyFill="1" applyBorder="1"/>
    <xf numFmtId="0" fontId="0" fillId="13" borderId="5" xfId="0" applyFill="1" applyBorder="1"/>
    <xf numFmtId="0" fontId="0" fillId="10" borderId="5" xfId="0" applyFill="1" applyBorder="1"/>
    <xf numFmtId="0" fontId="0" fillId="7" borderId="7" xfId="0" applyNumberFormat="1" applyFont="1" applyFill="1" applyBorder="1"/>
    <xf numFmtId="0" fontId="3" fillId="7" borderId="7" xfId="0" applyFont="1" applyFill="1" applyBorder="1"/>
    <xf numFmtId="0" fontId="0" fillId="9" borderId="6" xfId="0" applyFill="1" applyBorder="1"/>
    <xf numFmtId="0" fontId="0" fillId="9" borderId="6" xfId="0" applyNumberFormat="1" applyFill="1" applyBorder="1"/>
    <xf numFmtId="0" fontId="0" fillId="13" borderId="6" xfId="0" applyFill="1" applyBorder="1"/>
    <xf numFmtId="0" fontId="0" fillId="10" borderId="6" xfId="0" applyNumberFormat="1" applyFill="1" applyBorder="1"/>
    <xf numFmtId="0" fontId="0" fillId="0" borderId="0" xfId="0" applyBorder="1"/>
    <xf numFmtId="0" fontId="6" fillId="0" borderId="0" xfId="0" applyFont="1"/>
    <xf numFmtId="0" fontId="7" fillId="6" borderId="9" xfId="0" applyFont="1" applyFill="1" applyBorder="1" applyAlignment="1">
      <alignment textRotation="45"/>
    </xf>
    <xf numFmtId="0" fontId="7" fillId="3" borderId="9" xfId="0" applyFont="1" applyFill="1" applyBorder="1" applyAlignment="1">
      <alignment textRotation="45"/>
    </xf>
    <xf numFmtId="0" fontId="0" fillId="7" borderId="5" xfId="0" applyFill="1" applyBorder="1"/>
    <xf numFmtId="0" fontId="0" fillId="9" borderId="10" xfId="0" applyFill="1" applyBorder="1"/>
    <xf numFmtId="0" fontId="7" fillId="4" borderId="9" xfId="0" applyFont="1" applyFill="1" applyBorder="1" applyAlignment="1">
      <alignment textRotation="45"/>
    </xf>
    <xf numFmtId="0" fontId="0" fillId="7" borderId="10" xfId="0" applyFill="1" applyBorder="1"/>
    <xf numFmtId="0" fontId="0" fillId="9" borderId="16" xfId="0" applyFont="1" applyFill="1" applyBorder="1"/>
    <xf numFmtId="0" fontId="0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16" xfId="0" applyFont="1" applyFill="1" applyBorder="1"/>
    <xf numFmtId="0" fontId="0" fillId="8" borderId="16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4" borderId="14" xfId="0" applyFont="1" applyFill="1" applyBorder="1" applyAlignment="1">
      <alignment horizontal="left" textRotation="45"/>
    </xf>
    <xf numFmtId="0" fontId="7" fillId="4" borderId="8" xfId="0" applyFont="1" applyFill="1" applyBorder="1" applyAlignment="1">
      <alignment horizontal="left" textRotation="45"/>
    </xf>
    <xf numFmtId="0" fontId="7" fillId="6" borderId="8" xfId="0" applyFont="1" applyFill="1" applyBorder="1" applyAlignment="1">
      <alignment horizontal="left" textRotation="45"/>
    </xf>
    <xf numFmtId="0" fontId="7" fillId="2" borderId="8" xfId="0" applyFont="1" applyFill="1" applyBorder="1" applyAlignment="1">
      <alignment horizontal="right" textRotation="45"/>
    </xf>
    <xf numFmtId="0" fontId="7" fillId="5" borderId="8" xfId="0" applyFont="1" applyFill="1" applyBorder="1" applyAlignment="1">
      <alignment horizontal="right" textRotation="45"/>
    </xf>
    <xf numFmtId="0" fontId="7" fillId="12" borderId="8" xfId="0" applyFont="1" applyFill="1" applyBorder="1" applyAlignment="1">
      <alignment horizontal="left" textRotation="45"/>
    </xf>
    <xf numFmtId="0" fontId="7" fillId="3" borderId="8" xfId="0" applyFont="1" applyFill="1" applyBorder="1" applyAlignment="1">
      <alignment horizontal="left" textRotation="45"/>
    </xf>
    <xf numFmtId="0" fontId="7" fillId="3" borderId="13" xfId="0" applyFont="1" applyFill="1" applyBorder="1" applyAlignment="1">
      <alignment horizontal="left" textRotation="45"/>
    </xf>
    <xf numFmtId="0" fontId="3" fillId="7" borderId="17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9" borderId="18" xfId="0" applyNumberFormat="1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9" borderId="23" xfId="0" applyNumberFormat="1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3" borderId="24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9" borderId="26" xfId="0" applyNumberFormat="1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3" borderId="26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textRotation="45"/>
    </xf>
    <xf numFmtId="0" fontId="7" fillId="4" borderId="3" xfId="0" applyFont="1" applyFill="1" applyBorder="1" applyAlignment="1">
      <alignment horizontal="center" textRotation="45"/>
    </xf>
    <xf numFmtId="0" fontId="7" fillId="6" borderId="3" xfId="0" applyFont="1" applyFill="1" applyBorder="1" applyAlignment="1">
      <alignment horizontal="center" textRotation="45"/>
    </xf>
    <xf numFmtId="0" fontId="7" fillId="5" borderId="3" xfId="0" applyFont="1" applyFill="1" applyBorder="1" applyAlignment="1">
      <alignment horizontal="center" textRotation="45"/>
    </xf>
    <xf numFmtId="0" fontId="7" fillId="12" borderId="3" xfId="0" applyFont="1" applyFill="1" applyBorder="1" applyAlignment="1">
      <alignment horizontal="center" textRotation="45"/>
    </xf>
    <xf numFmtId="0" fontId="7" fillId="3" borderId="3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7" fillId="3" borderId="12" xfId="0" applyFont="1" applyFill="1" applyBorder="1" applyAlignment="1">
      <alignment horizontal="center" textRotation="45"/>
    </xf>
    <xf numFmtId="0" fontId="3" fillId="7" borderId="15" xfId="0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3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0" fillId="13" borderId="5" xfId="0" applyNumberFormat="1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3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8" fillId="13" borderId="6" xfId="0" applyNumberFormat="1" applyFont="1" applyFill="1" applyBorder="1" applyAlignment="1">
      <alignment horizontal="center"/>
    </xf>
    <xf numFmtId="0" fontId="7" fillId="6" borderId="5" xfId="0" applyFont="1" applyFill="1" applyBorder="1" applyAlignment="1">
      <alignment textRotation="45"/>
    </xf>
    <xf numFmtId="0" fontId="7" fillId="5" borderId="5" xfId="0" applyFont="1" applyFill="1" applyBorder="1" applyAlignment="1">
      <alignment textRotation="45"/>
    </xf>
    <xf numFmtId="0" fontId="3" fillId="7" borderId="16" xfId="0" applyFont="1" applyFill="1" applyBorder="1"/>
    <xf numFmtId="0" fontId="7" fillId="2" borderId="3" xfId="0" applyFont="1" applyFill="1" applyBorder="1" applyAlignment="1">
      <alignment horizontal="center" textRotation="45"/>
    </xf>
    <xf numFmtId="0" fontId="7" fillId="6" borderId="5" xfId="0" applyFont="1" applyFill="1" applyBorder="1" applyAlignment="1">
      <alignment horizontal="center" textRotation="45"/>
    </xf>
    <xf numFmtId="0" fontId="0" fillId="10" borderId="1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1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9" borderId="6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4" borderId="5" xfId="0" applyFont="1" applyFill="1" applyBorder="1" applyAlignment="1">
      <alignment horizontal="center" textRotation="45"/>
    </xf>
    <xf numFmtId="0" fontId="7" fillId="2" borderId="5" xfId="0" applyFont="1" applyFill="1" applyBorder="1" applyAlignment="1">
      <alignment horizontal="center" textRotation="45"/>
    </xf>
    <xf numFmtId="0" fontId="7" fillId="12" borderId="5" xfId="0" applyFont="1" applyFill="1" applyBorder="1" applyAlignment="1">
      <alignment horizontal="center" textRotation="45"/>
    </xf>
    <xf numFmtId="0" fontId="8" fillId="14" borderId="5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8" fillId="14" borderId="16" xfId="0" applyFont="1" applyFill="1" applyBorder="1" applyAlignment="1">
      <alignment horizontal="center"/>
    </xf>
    <xf numFmtId="0" fontId="0" fillId="14" borderId="16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left" vertical="center"/>
    </xf>
    <xf numFmtId="0" fontId="0" fillId="14" borderId="6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textRotation="45"/>
    </xf>
    <xf numFmtId="0" fontId="8" fillId="10" borderId="20" xfId="0" applyNumberFormat="1" applyFont="1" applyFill="1" applyBorder="1" applyAlignment="1">
      <alignment horizontal="center" vertical="center"/>
    </xf>
    <xf numFmtId="0" fontId="2" fillId="10" borderId="20" xfId="0" applyNumberFormat="1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9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0" fillId="7" borderId="28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8" fillId="10" borderId="3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textRotation="45"/>
    </xf>
    <xf numFmtId="0" fontId="7" fillId="5" borderId="9" xfId="0" applyFont="1" applyFill="1" applyBorder="1" applyAlignment="1">
      <alignment textRotation="45"/>
    </xf>
    <xf numFmtId="0" fontId="13" fillId="5" borderId="9" xfId="0" applyFont="1" applyFill="1" applyBorder="1" applyAlignment="1">
      <alignment textRotation="45" wrapText="1"/>
    </xf>
    <xf numFmtId="0" fontId="7" fillId="16" borderId="5" xfId="0" applyFont="1" applyFill="1" applyBorder="1" applyAlignment="1">
      <alignment textRotation="45"/>
    </xf>
    <xf numFmtId="0" fontId="5" fillId="0" borderId="0" xfId="0" applyFont="1"/>
    <xf numFmtId="0" fontId="6" fillId="0" borderId="0" xfId="0" applyFont="1" applyAlignment="1">
      <alignment horizontal="right" wrapText="1"/>
    </xf>
    <xf numFmtId="0" fontId="0" fillId="9" borderId="9" xfId="0" applyNumberFormat="1" applyFill="1" applyBorder="1"/>
    <xf numFmtId="0" fontId="0" fillId="0" borderId="0" xfId="0" applyFill="1"/>
    <xf numFmtId="0" fontId="4" fillId="0" borderId="0" xfId="0" applyFont="1" applyFill="1" applyBorder="1" applyAlignment="1"/>
    <xf numFmtId="0" fontId="4" fillId="17" borderId="30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12" borderId="32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0" borderId="11" xfId="0" applyNumberFormat="1" applyFill="1" applyBorder="1" applyAlignment="1">
      <alignment horizontal="center" vertical="center"/>
    </xf>
    <xf numFmtId="0" fontId="0" fillId="10" borderId="6" xfId="0" applyNumberFormat="1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8" borderId="34" xfId="0" applyFont="1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14" fillId="8" borderId="24" xfId="0" applyFont="1" applyFill="1" applyBorder="1" applyAlignment="1">
      <alignment horizontal="center" vertical="center"/>
    </xf>
    <xf numFmtId="0" fontId="14" fillId="8" borderId="38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39" xfId="0" applyFont="1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41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8" borderId="44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textRotation="45"/>
    </xf>
    <xf numFmtId="0" fontId="7" fillId="2" borderId="3" xfId="0" applyFont="1" applyFill="1" applyBorder="1" applyAlignment="1">
      <alignment horizontal="center" vertical="center" textRotation="45"/>
    </xf>
    <xf numFmtId="0" fontId="7" fillId="2" borderId="12" xfId="0" applyFont="1" applyFill="1" applyBorder="1" applyAlignment="1">
      <alignment horizontal="center" vertical="center" textRotation="45"/>
    </xf>
    <xf numFmtId="0" fontId="7" fillId="4" borderId="3" xfId="0" applyFont="1" applyFill="1" applyBorder="1" applyAlignment="1">
      <alignment horizontal="center" vertical="center" textRotation="45"/>
    </xf>
    <xf numFmtId="0" fontId="7" fillId="4" borderId="45" xfId="0" applyFont="1" applyFill="1" applyBorder="1" applyAlignment="1">
      <alignment horizontal="center" vertical="center" textRotation="45"/>
    </xf>
    <xf numFmtId="0" fontId="7" fillId="2" borderId="45" xfId="0" applyFont="1" applyFill="1" applyBorder="1" applyAlignment="1">
      <alignment horizontal="center" vertical="center" textRotation="45"/>
    </xf>
    <xf numFmtId="0" fontId="7" fillId="3" borderId="9" xfId="0" applyFont="1" applyFill="1" applyBorder="1" applyAlignment="1">
      <alignment horizontal="center" vertical="center" textRotation="45"/>
    </xf>
    <xf numFmtId="0" fontId="7" fillId="12" borderId="3" xfId="0" applyFont="1" applyFill="1" applyBorder="1" applyAlignment="1">
      <alignment horizontal="center" vertical="center" textRotation="45"/>
    </xf>
    <xf numFmtId="0" fontId="7" fillId="12" borderId="2" xfId="0" applyFont="1" applyFill="1" applyBorder="1" applyAlignment="1">
      <alignment horizontal="center" vertical="center" textRotation="45"/>
    </xf>
    <xf numFmtId="0" fontId="7" fillId="12" borderId="45" xfId="0" applyFont="1" applyFill="1" applyBorder="1" applyAlignment="1">
      <alignment horizontal="center" vertical="center" textRotation="45"/>
    </xf>
    <xf numFmtId="0" fontId="7" fillId="5" borderId="45" xfId="0" applyFont="1" applyFill="1" applyBorder="1" applyAlignment="1">
      <alignment horizontal="center" vertical="center" textRotation="45"/>
    </xf>
    <xf numFmtId="0" fontId="7" fillId="5" borderId="12" xfId="0" applyFont="1" applyFill="1" applyBorder="1" applyAlignment="1">
      <alignment horizontal="center" vertical="center" textRotation="45"/>
    </xf>
    <xf numFmtId="0" fontId="7" fillId="5" borderId="9" xfId="0" applyFont="1" applyFill="1" applyBorder="1" applyAlignment="1">
      <alignment horizontal="center" vertical="center" textRotation="45"/>
    </xf>
    <xf numFmtId="0" fontId="15" fillId="5" borderId="45" xfId="0" applyFont="1" applyFill="1" applyBorder="1" applyAlignment="1">
      <alignment horizontal="center" vertical="center" textRotation="45"/>
    </xf>
    <xf numFmtId="0" fontId="7" fillId="5" borderId="3" xfId="0" applyFont="1" applyFill="1" applyBorder="1" applyAlignment="1">
      <alignment horizontal="center" vertical="center" textRotation="45"/>
    </xf>
    <xf numFmtId="0" fontId="15" fillId="5" borderId="3" xfId="0" applyFont="1" applyFill="1" applyBorder="1" applyAlignment="1">
      <alignment horizontal="center" vertical="center" textRotation="45"/>
    </xf>
    <xf numFmtId="0" fontId="15" fillId="5" borderId="46" xfId="0" applyFont="1" applyFill="1" applyBorder="1" applyAlignment="1">
      <alignment horizontal="center" vertical="center" textRotation="45"/>
    </xf>
    <xf numFmtId="49" fontId="7" fillId="6" borderId="3" xfId="0" applyNumberFormat="1" applyFont="1" applyFill="1" applyBorder="1" applyAlignment="1">
      <alignment horizontal="center" vertical="center" textRotation="45"/>
    </xf>
    <xf numFmtId="0" fontId="7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34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42" xfId="0" applyFont="1" applyFill="1" applyBorder="1" applyAlignment="1">
      <alignment horizontal="center" vertical="center"/>
    </xf>
    <xf numFmtId="0" fontId="0" fillId="11" borderId="34" xfId="0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7" borderId="34" xfId="0" applyFont="1" applyFill="1" applyBorder="1" applyAlignment="1">
      <alignment horizontal="center" vertical="center"/>
    </xf>
    <xf numFmtId="0" fontId="0" fillId="8" borderId="40" xfId="0" applyFont="1" applyFill="1" applyBorder="1" applyAlignment="1">
      <alignment horizontal="center" vertical="center"/>
    </xf>
    <xf numFmtId="0" fontId="0" fillId="8" borderId="35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10" borderId="11" xfId="0" applyNumberFormat="1" applyFont="1" applyFill="1" applyBorder="1" applyAlignment="1">
      <alignment horizontal="center" vertical="center"/>
    </xf>
    <xf numFmtId="0" fontId="16" fillId="9" borderId="6" xfId="0" applyNumberFormat="1" applyFont="1" applyFill="1" applyBorder="1" applyAlignment="1">
      <alignment horizontal="center" vertical="center"/>
    </xf>
    <xf numFmtId="2" fontId="0" fillId="10" borderId="11" xfId="0" applyNumberFormat="1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/>
    </xf>
    <xf numFmtId="0" fontId="16" fillId="7" borderId="16" xfId="0" applyFont="1" applyFill="1" applyBorder="1" applyAlignment="1">
      <alignment horizontal="center"/>
    </xf>
    <xf numFmtId="0" fontId="16" fillId="9" borderId="16" xfId="0" applyFont="1" applyFill="1" applyBorder="1" applyAlignment="1">
      <alignment horizontal="center"/>
    </xf>
    <xf numFmtId="0" fontId="16" fillId="8" borderId="16" xfId="0" applyFont="1" applyFill="1" applyBorder="1" applyAlignment="1">
      <alignment horizontal="center"/>
    </xf>
    <xf numFmtId="0" fontId="16" fillId="13" borderId="5" xfId="0" applyNumberFormat="1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6" fillId="10" borderId="10" xfId="0" applyFont="1" applyFill="1" applyBorder="1" applyAlignment="1">
      <alignment horizontal="center"/>
    </xf>
    <xf numFmtId="0" fontId="16" fillId="10" borderId="1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4" fillId="5" borderId="32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4" fillId="18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12" borderId="31" xfId="0" applyFont="1" applyFill="1" applyBorder="1" applyAlignment="1">
      <alignment horizontal="center"/>
    </xf>
    <xf numFmtId="0" fontId="4" fillId="12" borderId="33" xfId="0" applyFont="1" applyFill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Border="1" applyAlignment="1">
      <alignment wrapText="1"/>
    </xf>
  </cellXfs>
  <cellStyles count="1">
    <cellStyle name="Normal" xfId="0" builtinId="0"/>
  </cellStyles>
  <dxfs count="2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ortin/Library/Containers/com.microsoft.Excel/Data/Documents/C:\Users\hsemroud\Documents\ContentSplit\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up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dragonDefinitions" displayName="dragonDefinitions" ref="B15:BI26" totalsRowShown="0" headerRowDxfId="235" dataDxfId="233" headerRowBorderDxfId="234" tableBorderDxfId="232" totalsRowBorderDxfId="231">
  <autoFilter ref="B15:BI26" xr:uid="{00000000-0009-0000-0100-000011000000}"/>
  <tableColumns count="60">
    <tableColumn id="1" xr3:uid="{00000000-0010-0000-0000-000001000000}" name="{dragonDefinitions}" dataDxfId="230"/>
    <tableColumn id="2" xr3:uid="{00000000-0010-0000-0000-000002000000}" name="[sku]" dataDxfId="229"/>
    <tableColumn id="9" xr3:uid="{00000000-0010-0000-0000-000009000000}" name="[tier]" dataDxfId="228"/>
    <tableColumn id="3" xr3:uid="{00000000-0010-0000-0000-000003000000}" name="[order]" dataDxfId="227"/>
    <tableColumn id="40" xr3:uid="{00000000-0010-0000-0000-000028000000}" name="[previousDragonSku]" dataDxfId="226"/>
    <tableColumn id="4" xr3:uid="{00000000-0010-0000-0000-000004000000}" name="[unlockPriceCoins]" dataDxfId="225"/>
    <tableColumn id="5" xr3:uid="{00000000-0010-0000-0000-000005000000}" name="[unlockPricePC]" dataDxfId="224"/>
    <tableColumn id="11" xr3:uid="{00000000-0010-0000-0000-00000B000000}" name="[cameraDefaultZoom]" dataDxfId="223"/>
    <tableColumn id="16" xr3:uid="{00000000-0010-0000-0000-000010000000}" name="[cameraFarZoom]" dataDxfId="222"/>
    <tableColumn id="39" xr3:uid="{00000000-0010-0000-0000-000027000000}" name="[defaultSize]" dataDxfId="221"/>
    <tableColumn id="38" xr3:uid="{00000000-0010-0000-0000-000026000000}" name="[cameraFrameWidthModifier]" dataDxfId="220"/>
    <tableColumn id="17" xr3:uid="{00000000-0010-0000-0000-000011000000}" name="[healthMin]" dataDxfId="219"/>
    <tableColumn id="18" xr3:uid="{00000000-0010-0000-0000-000012000000}" name="[healthMax]" dataDxfId="218"/>
    <tableColumn id="21" xr3:uid="{00000000-0010-0000-0000-000015000000}" name="[healthDrain]" dataDxfId="217"/>
    <tableColumn id="52" xr3:uid="{00000000-0010-0000-0000-000034000000}" name="[healthDrainSpacePlus]" dataDxfId="216"/>
    <tableColumn id="32" xr3:uid="{00000000-0010-0000-0000-000020000000}" name="[healthDrainAmpPerSecond]" dataDxfId="215"/>
    <tableColumn id="31" xr3:uid="{00000000-0010-0000-0000-00001F000000}" name="[sessionStartHealthDrainTime]" dataDxfId="214"/>
    <tableColumn id="30" xr3:uid="{00000000-0010-0000-0000-00001E000000}" name="[sessionStartHealthDrainModifier]" dataDxfId="213"/>
    <tableColumn id="19" xr3:uid="{00000000-0010-0000-0000-000013000000}" name="[scaleMin]" dataDxfId="212"/>
    <tableColumn id="20" xr3:uid="{00000000-0010-0000-0000-000014000000}" name="[scaleMax]" dataDxfId="211"/>
    <tableColumn id="42" xr3:uid="{00000000-0010-0000-0000-00002A000000}" name="[speedBase]" dataDxfId="210"/>
    <tableColumn id="22" xr3:uid="{00000000-0010-0000-0000-000016000000}" name="[boostMultiplier]" dataDxfId="209"/>
    <tableColumn id="41" xr3:uid="{00000000-0010-0000-0000-000029000000}" name="[energyBase]" dataDxfId="208"/>
    <tableColumn id="23" xr3:uid="{00000000-0010-0000-0000-000017000000}" name="[energyDrain]" dataDxfId="207"/>
    <tableColumn id="24" xr3:uid="{00000000-0010-0000-0000-000018000000}" name="[energyRefillRate]" dataDxfId="206"/>
    <tableColumn id="29" xr3:uid="{00000000-0010-0000-0000-00001D000000}" name="[furyBaseDamage]" dataDxfId="205"/>
    <tableColumn id="33" xr3:uid="{00000000-0010-0000-0000-000021000000}" name="[furyBaseLength]" dataDxfId="204"/>
    <tableColumn id="12" xr3:uid="{00000000-0010-0000-0000-00000C000000}" name="[furyScoreMultiplier]" dataDxfId="203"/>
    <tableColumn id="26" xr3:uid="{00000000-0010-0000-0000-00001A000000}" name="[furyBaseDuration]" dataDxfId="202"/>
    <tableColumn id="25" xr3:uid="{00000000-0010-0000-0000-000019000000}" name="[furyMax]" dataDxfId="201"/>
    <tableColumn id="54" xr3:uid="{00000000-0010-0000-0000-000036000000}" name="[scoreTextThresholdMultiplier]" dataDxfId="200"/>
    <tableColumn id="14" xr3:uid="{00000000-0010-0000-0000-00000E000000}" name="[eatSpeedFactor]" dataDxfId="199"/>
    <tableColumn id="15" xr3:uid="{00000000-0010-0000-0000-00000F000000}" name="[maxAlcohol]" dataDxfId="198"/>
    <tableColumn id="13" xr3:uid="{00000000-0010-0000-0000-00000D000000}" name="[alcoholDrain]" dataDxfId="197"/>
    <tableColumn id="6" xr3:uid="{00000000-0010-0000-0000-000006000000}" name="[gamePrefab]" dataDxfId="196"/>
    <tableColumn id="10" xr3:uid="{00000000-0010-0000-0000-00000A000000}" name="[menuPrefab]" dataDxfId="195"/>
    <tableColumn id="60" xr3:uid="{00000000-0010-0000-0000-00003C000000}" name="[resultsPrefab]" dataDxfId="194"/>
    <tableColumn id="57" xr3:uid="{00000000-0010-0000-0000-000039000000}" name="[shadowFromDragon]" dataDxfId="193"/>
    <tableColumn id="56" xr3:uid="{00000000-0010-0000-0000-000038000000}" name="[revealFromDragon]" dataDxfId="192"/>
    <tableColumn id="49" xr3:uid="{00000000-0010-0000-0000-000031000000}" name="[sizeUpMultiplier]" dataDxfId="191"/>
    <tableColumn id="50" xr3:uid="{00000000-0010-0000-0000-000032000000}" name="[speedUpMultiplier]" dataDxfId="190"/>
    <tableColumn id="51" xr3:uid="{00000000-0010-0000-0000-000033000000}" name="[biteUpMultiplier]" dataDxfId="189"/>
    <tableColumn id="47" xr3:uid="{00000000-0010-0000-0000-00002F000000}" name="[invincible]" dataDxfId="188"/>
    <tableColumn id="48" xr3:uid="{00000000-0010-0000-0000-000030000000}" name="[infiniteBoost]" dataDxfId="187"/>
    <tableColumn id="45" xr3:uid="{00000000-0010-0000-0000-00002D000000}" name="[eatEverything]" dataDxfId="186"/>
    <tableColumn id="46" xr3:uid="{00000000-0010-0000-0000-00002E000000}" name="[modeDuration]" dataDxfId="185"/>
    <tableColumn id="53" xr3:uid="{00000000-0010-0000-0000-000035000000}" name="[petScale]" dataDxfId="184"/>
    <tableColumn id="7" xr3:uid="{00000000-0010-0000-0000-000007000000}" name="[tidName]" dataDxfId="183">
      <calculatedColumnFormula>CONCATENATE("TID_",UPPER(dragonDefinitions[[#This Row],['[sku']]]),"_NAME")</calculatedColumnFormula>
    </tableColumn>
    <tableColumn id="8" xr3:uid="{00000000-0010-0000-0000-000008000000}" name="[tidDesc]" dataDxfId="182">
      <calculatedColumnFormula>CONCATENATE("TID_",UPPER(dragonDefinitions[[#This Row],['[sku']]]),"_DESC")</calculatedColumnFormula>
    </tableColumn>
    <tableColumn id="27" xr3:uid="{00000000-0010-0000-0000-00001B000000}" name="[statsBarRatio]" dataDxfId="181"/>
    <tableColumn id="28" xr3:uid="{00000000-0010-0000-0000-00001C000000}" name="[furyBarRatio]" dataDxfId="180"/>
    <tableColumn id="34" xr3:uid="{00000000-0010-0000-0000-000022000000}" name="[force]" dataDxfId="179"/>
    <tableColumn id="35" xr3:uid="{00000000-0010-0000-0000-000023000000}" name="[mass]" dataDxfId="178"/>
    <tableColumn id="36" xr3:uid="{00000000-0010-0000-0000-000024000000}" name="[friction]" dataDxfId="177"/>
    <tableColumn id="37" xr3:uid="{00000000-0010-0000-0000-000025000000}" name="[gravityModifier]" dataDxfId="176"/>
    <tableColumn id="43" xr3:uid="{00000000-0010-0000-0000-00002B000000}" name="[airGravityModifier]" dataDxfId="175"/>
    <tableColumn id="44" xr3:uid="{00000000-0010-0000-0000-00002C000000}" name="[waterGravityModifier]" dataDxfId="174"/>
    <tableColumn id="55" xr3:uid="{00000000-0010-0000-0000-000037000000}" name="[damageAnimationThreshold]" dataDxfId="173"/>
    <tableColumn id="58" xr3:uid="{00000000-0010-0000-0000-00003A000000}" name="[dotAnimationThreshold]" dataDxfId="172"/>
    <tableColumn id="59" xr3:uid="{00000000-0010-0000-0000-00003B000000}" name="[trackingSku]" dataDxfId="17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1000000}" name="dragonTierDefinitions" displayName="dragonTierDefinitions" ref="B4:G9" totalsRowShown="0" headerRowDxfId="170" headerRowBorderDxfId="169" tableBorderDxfId="168" totalsRowBorderDxfId="167">
  <autoFilter ref="B4:G9" xr:uid="{00000000-0009-0000-0100-000012000000}"/>
  <tableColumns count="6">
    <tableColumn id="1" xr3:uid="{00000000-0010-0000-0100-000001000000}" name="{dragonTierDefinitions}" dataDxfId="166"/>
    <tableColumn id="2" xr3:uid="{00000000-0010-0000-0100-000002000000}" name="[sku]"/>
    <tableColumn id="9" xr3:uid="{00000000-0010-0000-0100-000009000000}" name="[order]"/>
    <tableColumn id="10" xr3:uid="{00000000-0010-0000-0100-00000A000000}" name="[icon]" dataDxfId="165"/>
    <tableColumn id="3" xr3:uid="{00000000-0010-0000-0100-000003000000}" name="[maxPetEquipped]" dataDxfId="164"/>
    <tableColumn id="7" xr3:uid="{00000000-0010-0000-0100-000007000000}" name="[tidName]" dataDxfId="16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2000000}" name="dragonSettings" displayName="dragonSettings" ref="B32:I33" totalsRowShown="0" headerRowDxfId="162" headerRowBorderDxfId="161" tableBorderDxfId="160" totalsRowBorderDxfId="159">
  <autoFilter ref="B32:I33" xr:uid="{00000000-0009-0000-0100-000013000000}"/>
  <tableColumns count="8">
    <tableColumn id="1" xr3:uid="{00000000-0010-0000-0200-000001000000}" name="{dragonSettings}" dataDxfId="158"/>
    <tableColumn id="2" xr3:uid="{00000000-0010-0000-0200-000002000000}" name="[sku]" dataDxfId="157"/>
    <tableColumn id="7" xr3:uid="{00000000-0010-0000-0200-000007000000}" name="[energyRequiredToBoost]"/>
    <tableColumn id="8" xr3:uid="{00000000-0010-0000-0200-000008000000}" name="[superfuryMax]"/>
    <tableColumn id="9" xr3:uid="{00000000-0010-0000-0200-000009000000}" name="[superFuryLengthModifier]"/>
    <tableColumn id="10" xr3:uid="{00000000-0010-0000-0200-00000A000000}" name="[superFuryCoinsMultiplier]"/>
    <tableColumn id="11" xr3:uid="{00000000-0010-0000-0200-00000B000000}" name="[superFuryDurationModifier]"/>
    <tableColumn id="12" xr3:uid="{00000000-0010-0000-0200-00000C000000}" name="[superFuryDamageModifier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3000000}" name="dragonSettings22" displayName="dragonSettings22" ref="B44:W55" totalsRowShown="0" headerRowDxfId="156" headerRowBorderDxfId="155" tableBorderDxfId="154" totalsRowBorderDxfId="153">
  <autoFilter ref="B44:W55" xr:uid="{00000000-0009-0000-0100-000014000000}"/>
  <tableColumns count="22">
    <tableColumn id="1" xr3:uid="{00000000-0010-0000-0300-000001000000}" name="{dragonProgressionDefinitions}"/>
    <tableColumn id="2" xr3:uid="{00000000-0010-0000-0300-000002000000}" name="[sku]"/>
    <tableColumn id="3" xr3:uid="{00000000-0010-0000-0300-000003000000}" name="[maxLevel]"/>
    <tableColumn id="4" xr3:uid="{00000000-0010-0000-0300-000004000000}" name="[xpLevel1]"/>
    <tableColumn id="5" xr3:uid="{00000000-0010-0000-0300-000005000000}" name="[xpLevel2]"/>
    <tableColumn id="6" xr3:uid="{00000000-0010-0000-0300-000006000000}" name="[xpLevel3]"/>
    <tableColumn id="7" xr3:uid="{00000000-0010-0000-0300-000007000000}" name="[xpLevel4]"/>
    <tableColumn id="8" xr3:uid="{00000000-0010-0000-0300-000008000000}" name="[xpLevel5]"/>
    <tableColumn id="9" xr3:uid="{00000000-0010-0000-0300-000009000000}" name="[xpLevel6]"/>
    <tableColumn id="10" xr3:uid="{00000000-0010-0000-0300-00000A000000}" name="[xpLevel7]"/>
    <tableColumn id="11" xr3:uid="{00000000-0010-0000-0300-00000B000000}" name="[xpLevel8]"/>
    <tableColumn id="12" xr3:uid="{00000000-0010-0000-0300-00000C000000}" name="[xpLevel9]"/>
    <tableColumn id="13" xr3:uid="{00000000-0010-0000-0300-00000D000000}" name="[xpLevel10]"/>
    <tableColumn id="14" xr3:uid="{00000000-0010-0000-0300-00000E000000}" name="[xpLevel11]"/>
    <tableColumn id="15" xr3:uid="{00000000-0010-0000-0300-00000F000000}" name="[xpLevel12]"/>
    <tableColumn id="16" xr3:uid="{00000000-0010-0000-0300-000010000000}" name="[xpLevel13]"/>
    <tableColumn id="17" xr3:uid="{00000000-0010-0000-0300-000011000000}" name="[xpLevel14]"/>
    <tableColumn id="18" xr3:uid="{00000000-0010-0000-0300-000012000000}" name="[xpLevel15]"/>
    <tableColumn id="19" xr3:uid="{00000000-0010-0000-0300-000013000000}" name="[xpLevel16]"/>
    <tableColumn id="20" xr3:uid="{00000000-0010-0000-0300-000014000000}" name="[xpLevel17]"/>
    <tableColumn id="21" xr3:uid="{00000000-0010-0000-0300-000015000000}" name="[xpLevel18]"/>
    <tableColumn id="22" xr3:uid="{00000000-0010-0000-0300-000016000000}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dragonHealthModifiersDefinitions" displayName="dragonHealthModifiersDefinitions" ref="B37:F40" totalsRowShown="0" headerRowDxfId="152" headerRowBorderDxfId="151" tableBorderDxfId="150" totalsRowBorderDxfId="149">
  <autoFilter ref="B37:F40" xr:uid="{00000000-0009-0000-0100-000015000000}"/>
  <tableColumns count="5">
    <tableColumn id="1" xr3:uid="{00000000-0010-0000-0400-000001000000}" name="{dragonHealthModifiersDefinitions}" dataDxfId="148"/>
    <tableColumn id="2" xr3:uid="{00000000-0010-0000-0400-000002000000}" name="[sku]" dataDxfId="147"/>
    <tableColumn id="7" xr3:uid="{00000000-0010-0000-0400-000007000000}" name="[threshold]"/>
    <tableColumn id="8" xr3:uid="{00000000-0010-0000-0400-000008000000}" name="[modifier]" dataDxfId="146"/>
    <tableColumn id="9" xr3:uid="{00000000-0010-0000-0400-000009000000}" name="[tid]" dataDxfId="14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5000000}" name="shopPacksDefinitions" displayName="shopPacksDefinitions" ref="B5:P39" totalsRowShown="0" headerRowDxfId="144" dataDxfId="142" headerRowBorderDxfId="143" tableBorderDxfId="141" totalsRowBorderDxfId="140">
  <autoFilter ref="B5:P39" xr:uid="{00000000-0009-0000-0100-000010000000}"/>
  <tableColumns count="15">
    <tableColumn id="1" xr3:uid="{00000000-0010-0000-0500-000001000000}" name="{shopPacksDefinitions}" dataDxfId="139"/>
    <tableColumn id="6" xr3:uid="{00000000-0010-0000-0500-000006000000}" name="[sku]" dataDxfId="138"/>
    <tableColumn id="3" xr3:uid="{00000000-0010-0000-0500-000003000000}" name="[type]" dataDxfId="137"/>
    <tableColumn id="11" xr3:uid="{00000000-0010-0000-0500-00000B000000}" name="[order]" dataDxfId="136"/>
    <tableColumn id="4" xr3:uid="{00000000-0010-0000-0500-000004000000}" name="[price]" dataDxfId="135"/>
    <tableColumn id="5" xr3:uid="{00000000-0010-0000-0500-000005000000}" name="[priceType]" dataDxfId="134"/>
    <tableColumn id="12" xr3:uid="{00000000-0010-0000-0500-00000C000000}" name="Base Amount_x000a_(only for the maths)" dataDxfId="133">
      <calculatedColumnFormula>shopPacksDefinitions[[#This Row],['[amount']]]-(shopPacksDefinitions[[#This Row],['[amount']]]*shopPacksDefinitions[[#This Row],['[bonusAmount']]])</calculatedColumnFormula>
    </tableColumn>
    <tableColumn id="9" xr3:uid="{00000000-0010-0000-0500-000009000000}" name="[bonusAmount]" dataDxfId="132"/>
    <tableColumn id="8" xr3:uid="{00000000-0010-0000-0500-000008000000}" name="[amount]" dataDxfId="13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xr3:uid="{00000000-0010-0000-0500-00000D000000}" name="Actual Value_x000a_(only for the maths)" dataDxfId="130">
      <calculatedColumnFormula>shopPacksDefinitions[[#This Row],['[amount']]]/shopPacksDefinitions[[#This Row],['[price']]]</calculatedColumnFormula>
    </tableColumn>
    <tableColumn id="2" xr3:uid="{00000000-0010-0000-0500-000002000000}" name="[bestValue]" dataDxfId="129"/>
    <tableColumn id="10" xr3:uid="{00000000-0010-0000-0500-00000A000000}" name="[icon]" dataDxfId="128"/>
    <tableColumn id="7" xr3:uid="{00000000-0010-0000-0500-000007000000}" name="tidName" dataDxfId="127"/>
    <tableColumn id="15" xr3:uid="{00000000-0010-0000-0500-00000F000000}" name="[amazon]" dataDxfId="126"/>
    <tableColumn id="17" xr3:uid="{00000000-0010-0000-0500-000011000000}" name="[trackingSku]" dataDxfId="125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6000000}" name="petDefinitions" displayName="petDefinitions" ref="B4:T68" totalsRowShown="0" headerRowDxfId="124" dataDxfId="122" headerRowBorderDxfId="123" tableBorderDxfId="121" totalsRowBorderDxfId="120">
  <autoFilter ref="B4:T68" xr:uid="{00000000-0009-0000-0100-00000E000000}"/>
  <sortState ref="B5:T68">
    <sortCondition ref="S4:S68"/>
  </sortState>
  <tableColumns count="19">
    <tableColumn id="1" xr3:uid="{00000000-0010-0000-0600-000001000000}" name="{petDefinitions}" dataDxfId="119"/>
    <tableColumn id="2" xr3:uid="{00000000-0010-0000-0600-000002000000}" name="[sku]" dataDxfId="118"/>
    <tableColumn id="3" xr3:uid="{00000000-0010-0000-0600-000003000000}" name="[rarity]" dataDxfId="117"/>
    <tableColumn id="6" xr3:uid="{00000000-0010-0000-0600-000006000000}" name="[category]" dataDxfId="116"/>
    <tableColumn id="7" xr3:uid="{00000000-0010-0000-0600-000007000000}" name="[order]" dataDxfId="115"/>
    <tableColumn id="13" xr3:uid="{00000000-0010-0000-0600-00000D000000}" name="[startingPool]" dataDxfId="114"/>
    <tableColumn id="14" xr3:uid="{00000000-0010-0000-0600-00000E000000}" name="[loadingTeasing]" dataDxfId="113"/>
    <tableColumn id="16" xr3:uid="{00000000-0010-0000-0600-000010000000}" name="[hidden]" dataDxfId="112"/>
    <tableColumn id="15" xr3:uid="{00000000-0010-0000-0600-00000F000000}" name="[notInGatcha]" dataDxfId="111"/>
    <tableColumn id="18" xr3:uid="{00000000-0010-0000-0600-000012000000}" name="[associatedSeason]" dataDxfId="110"/>
    <tableColumn id="19" xr3:uid="{00000000-0010-0000-0600-000013000000}" name="[tidUnlockCondition]" dataDxfId="109"/>
    <tableColumn id="8" xr3:uid="{00000000-0010-0000-0600-000008000000}" name="[gamePrefab]" dataDxfId="108"/>
    <tableColumn id="9" xr3:uid="{00000000-0010-0000-0600-000009000000}" name="[menuPrefab]" dataDxfId="107"/>
    <tableColumn id="11" xr3:uid="{00000000-0010-0000-0600-00000B000000}" name="[icon]" dataDxfId="106"/>
    <tableColumn id="4" xr3:uid="{00000000-0010-0000-0600-000004000000}" name="[powerup]" dataDxfId="105"/>
    <tableColumn id="5" xr3:uid="{00000000-0010-0000-0600-000005000000}" name="[tidName]" dataDxfId="104"/>
    <tableColumn id="10" xr3:uid="{00000000-0010-0000-0600-00000A000000}" name="[tidDesc]" dataDxfId="103">
      <calculatedColumnFormula>CONCATENATE(LEFT(petDefinitions[[#This Row],['[tidName']]],10),"_DESC")</calculatedColumnFormula>
    </tableColumn>
    <tableColumn id="12" xr3:uid="{00000000-0010-0000-0600-00000C000000}" name="id" dataDxfId="102"/>
    <tableColumn id="17" xr3:uid="{00000000-0010-0000-0600-000011000000}" name="[trackingName]" dataDxfId="101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7000000}" name="petCategoryDefinitions" displayName="petCategoryDefinitions" ref="B82:F89" totalsRowShown="0" headerRowBorderDxfId="100" tableBorderDxfId="99" totalsRowBorderDxfId="98">
  <autoFilter ref="B82:F89" xr:uid="{00000000-0009-0000-0100-00000F000000}"/>
  <sortState ref="B80:F86">
    <sortCondition ref="D77:D84"/>
  </sortState>
  <tableColumns count="5">
    <tableColumn id="1" xr3:uid="{00000000-0010-0000-0700-000001000000}" name="{petCategoryDefinitions}" dataDxfId="97"/>
    <tableColumn id="2" xr3:uid="{00000000-0010-0000-0700-000002000000}" name="[sku]" dataDxfId="96"/>
    <tableColumn id="3" xr3:uid="{00000000-0010-0000-0700-000003000000}" name="[order]" dataDxfId="95"/>
    <tableColumn id="4" xr3:uid="{00000000-0010-0000-0700-000004000000}" name="[icon]" dataDxfId="94"/>
    <tableColumn id="5" xr3:uid="{00000000-0010-0000-0700-000005000000}" name="[tidName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eggDefinitions" displayName="eggDefinitions" ref="B4:I9" totalsRowShown="0" headerRowDxfId="93" headerRowBorderDxfId="92" tableBorderDxfId="91" totalsRowBorderDxfId="90">
  <autoFilter ref="B4:I9" xr:uid="{00000000-0009-0000-0100-000007000000}"/>
  <tableColumns count="8">
    <tableColumn id="1" xr3:uid="{00000000-0010-0000-0800-000001000000}" name="{eggDefinitions}" dataDxfId="89"/>
    <tableColumn id="6" xr3:uid="{00000000-0010-0000-0800-000006000000}" name="[sku]" dataDxfId="88"/>
    <tableColumn id="4" xr3:uid="{00000000-0010-0000-0800-000004000000}" name="[pricePC]" dataDxfId="87"/>
    <tableColumn id="5" xr3:uid="{00000000-0010-0000-0800-000005000000}" name="[incubationMinutes]" dataDxfId="86"/>
    <tableColumn id="10" xr3:uid="{00000000-0010-0000-0800-00000A000000}" name="[prefabPath]" dataDxfId="85"/>
    <tableColumn id="7" xr3:uid="{00000000-0010-0000-0800-000007000000}" name="[tidName]" dataDxfId="84"/>
    <tableColumn id="2" xr3:uid="{00000000-0010-0000-0800-000002000000}" name="[icon]"/>
    <tableColumn id="3" xr3:uid="{00000000-0010-0000-0800-000003000000}" name="[trackingSku]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eggRewardDefinitions" displayName="eggRewardDefinitions" ref="B21:I25" totalsRowShown="0" headerRowDxfId="83" headerRowBorderDxfId="82" tableBorderDxfId="81" totalsRowBorderDxfId="80">
  <autoFilter ref="B21:I25" xr:uid="{00000000-0009-0000-0100-000008000000}"/>
  <tableColumns count="8">
    <tableColumn id="1" xr3:uid="{00000000-0010-0000-0900-000001000000}" name="{eggRewardDefinitions}" dataDxfId="79"/>
    <tableColumn id="2" xr3:uid="{00000000-0010-0000-0900-000002000000}" name="[sku]"/>
    <tableColumn id="3" xr3:uid="{00000000-0010-0000-0900-000003000000}" name="[type]" dataDxfId="78"/>
    <tableColumn id="6" xr3:uid="{00000000-0010-0000-0900-000006000000}" name="[rarity]" dataDxfId="77"/>
    <tableColumn id="4" xr3:uid="{00000000-0010-0000-0900-000004000000}" name="[droprate]" dataDxfId="76"/>
    <tableColumn id="7" xr3:uid="{00000000-0010-0000-0900-000007000000}" name="[duplicateFragmentsGiven]" dataDxfId="75"/>
    <tableColumn id="8" xr3:uid="{00000000-0010-0000-0900-000008000000}" name="[duplicateCoinsGiven]" dataDxfId="74"/>
    <tableColumn id="5" xr3:uid="{00000000-0010-0000-0900-000005000000}" name="[tidName]" dataDxfId="73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A000000}" name="rarityDefinitions" displayName="rarityDefinitions" ref="B29:E33" totalsRowShown="0" headerRowDxfId="72" headerRowBorderDxfId="71" tableBorderDxfId="70" totalsRowBorderDxfId="69">
  <autoFilter ref="B29:E33" xr:uid="{00000000-0009-0000-0100-000009000000}"/>
  <tableColumns count="4">
    <tableColumn id="1" xr3:uid="{00000000-0010-0000-0A00-000001000000}" name="{rarityDefinitions}" dataDxfId="68"/>
    <tableColumn id="2" xr3:uid="{00000000-0010-0000-0A00-000002000000}" name="[sku]"/>
    <tableColumn id="3" xr3:uid="{00000000-0010-0000-0A00-000003000000}" name="[order]" dataDxfId="67"/>
    <tableColumn id="5" xr3:uid="{00000000-0010-0000-0A00-000005000000}" name="[tidName]" dataDxfId="66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B000000}" name="eggDefinitions26" displayName="eggDefinitions26" ref="B14:E17" totalsRowShown="0" headerRowDxfId="65" headerRowBorderDxfId="64" tableBorderDxfId="63" totalsRowBorderDxfId="62">
  <autoFilter ref="B14:E17" xr:uid="{00000000-0009-0000-0100-00000A000000}"/>
  <tableColumns count="4">
    <tableColumn id="1" xr3:uid="{00000000-0010-0000-0B00-000001000000}" name="{goldenEggDefinitions}" dataDxfId="61"/>
    <tableColumn id="6" xr3:uid="{00000000-0010-0000-0B00-000006000000}" name="[sku]" dataDxfId="60"/>
    <tableColumn id="4" xr3:uid="{00000000-0010-0000-0B00-000004000000}" name="[order]" dataDxfId="59"/>
    <tableColumn id="5" xr3:uid="{00000000-0010-0000-0B00-000005000000}" name="[fragmentsRequired]" dataDxfId="58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chestSettings" displayName="chestSettings" ref="B4:F9" totalsRowShown="0" headerRowDxfId="57" headerRowBorderDxfId="56" tableBorderDxfId="55" totalsRowBorderDxfId="54">
  <autoFilter ref="B4:F9" xr:uid="{00000000-0009-0000-0100-00000B000000}"/>
  <tableColumns count="5">
    <tableColumn id="1" xr3:uid="{00000000-0010-0000-0C00-000001000000}" name="{chestRewardDefinitions}" dataDxfId="53"/>
    <tableColumn id="2" xr3:uid="{00000000-0010-0000-0C00-000002000000}" name="[sku]" dataDxfId="52"/>
    <tableColumn id="6" xr3:uid="{00000000-0010-0000-0C00-000006000000}" name="[collectedChests]" dataDxfId="51"/>
    <tableColumn id="3" xr3:uid="{00000000-0010-0000-0C00-000003000000}" name="[type]" dataDxfId="50"/>
    <tableColumn id="4" xr3:uid="{00000000-0010-0000-0C00-000004000000}" name="[amount]" dataDxfId="4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D000000}" name="disguisesDefinitions6" displayName="disguisesDefinitions6" ref="B4:R49" totalsRowShown="0" headerRowDxfId="48" dataDxfId="46" headerRowBorderDxfId="47" tableBorderDxfId="45">
  <autoFilter ref="B4:R49" xr:uid="{00000000-0009-0000-0100-00000C000000}"/>
  <sortState ref="B5:R44">
    <sortCondition ref="R4:R44"/>
  </sortState>
  <tableColumns count="17">
    <tableColumn id="1" xr3:uid="{00000000-0010-0000-0D00-000001000000}" name="{disguisesDefinitions}" dataDxfId="44"/>
    <tableColumn id="2" xr3:uid="{00000000-0010-0000-0D00-000002000000}" name="[sku]" dataDxfId="43"/>
    <tableColumn id="3" xr3:uid="{00000000-0010-0000-0D00-000003000000}" name="[dragonSku]" dataDxfId="42"/>
    <tableColumn id="5" xr3:uid="{00000000-0010-0000-0D00-000005000000}" name="[powerup]" dataDxfId="41"/>
    <tableColumn id="6" xr3:uid="{00000000-0010-0000-0D00-000006000000}" name="[shopOrder]" dataDxfId="40"/>
    <tableColumn id="8" xr3:uid="{00000000-0010-0000-0D00-000008000000}" name="[priceSC]" dataDxfId="39"/>
    <tableColumn id="17" xr3:uid="{00000000-0010-0000-0D00-000011000000}" name="[priceHC]" dataDxfId="38"/>
    <tableColumn id="18" xr3:uid="{00000000-0010-0000-0D00-000012000000}" name="[unlockLevel]" dataDxfId="37"/>
    <tableColumn id="10" xr3:uid="{00000000-0010-0000-0D00-00000A000000}" name="[icon]" dataDxfId="36"/>
    <tableColumn id="9" xr3:uid="{00000000-0010-0000-0D00-000009000000}" name="[skin]" dataDxfId="35"/>
    <tableColumn id="13" xr3:uid="{00000000-0010-0000-0D00-00000D000000}" name="[item1]" dataDxfId="34"/>
    <tableColumn id="4" xr3:uid="{00000000-0010-0000-0D00-000004000000}" name="[item2]" dataDxfId="33"/>
    <tableColumn id="7" xr3:uid="{00000000-0010-0000-0D00-000007000000}" name="[body_parts]" dataDxfId="32"/>
    <tableColumn id="11" xr3:uid="{00000000-0010-0000-0D00-00000B000000}" name="[tidName]" dataDxfId="31">
      <calculatedColumnFormula>UPPER(CONCATENATE("TID_","SKIN",SUBSTITUTE(C5,"dragon",""),"_NAME"))</calculatedColumnFormula>
    </tableColumn>
    <tableColumn id="12" xr3:uid="{00000000-0010-0000-0D00-00000C000000}" name="[tidDesc]" dataDxfId="30">
      <calculatedColumnFormula>UPPER(CONCATENATE("TID_",C5,"_DESC"))</calculatedColumnFormula>
    </tableColumn>
    <tableColumn id="15" xr3:uid="{00000000-0010-0000-0D00-00000F000000}" name="[trackingSku]" dataDxfId="29"/>
    <tableColumn id="14" xr3:uid="{00000000-0010-0000-0D00-00000E000000}" name="order" dataDxfId="2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E000000}" name="powerUpsDefinitions" displayName="powerUpsDefinitions" ref="D3:M53" totalsRowShown="0" headerRowDxfId="27" dataDxfId="25" headerRowBorderDxfId="26" tableBorderDxfId="24" totalsRowBorderDxfId="23">
  <autoFilter ref="D3:M53" xr:uid="{00000000-0009-0000-0100-00000D000000}"/>
  <sortState ref="D4:M30">
    <sortCondition ref="E3:E30"/>
  </sortState>
  <tableColumns count="10">
    <tableColumn id="1" xr3:uid="{00000000-0010-0000-0E00-000001000000}" name="{powerUpsDefinitions}" dataDxfId="22"/>
    <tableColumn id="2" xr3:uid="{00000000-0010-0000-0E00-000002000000}" name="[sku]" dataDxfId="21"/>
    <tableColumn id="3" xr3:uid="{00000000-0010-0000-0E00-000003000000}" name="[type]" dataDxfId="20"/>
    <tableColumn id="4" xr3:uid="{00000000-0010-0000-0E00-000004000000}" name="[param1]" dataDxfId="19"/>
    <tableColumn id="5" xr3:uid="{00000000-0010-0000-0E00-000005000000}" name="[param2]" dataDxfId="18"/>
    <tableColumn id="6" xr3:uid="{00000000-0010-0000-0E00-000006000000}" name="[icon]" dataDxfId="17">
      <calculatedColumnFormula>CONCATENATE("icon_",powerUpsDefinitions[[#This Row],['[sku']]])</calculatedColumnFormula>
    </tableColumn>
    <tableColumn id="10" xr3:uid="{00000000-0010-0000-0E00-00000A000000}" name="[miniIcon]" dataDxfId="16"/>
    <tableColumn id="7" xr3:uid="{00000000-0010-0000-0E00-000007000000}" name="[tidName]" dataDxfId="15">
      <calculatedColumnFormula>CONCATENATE("TID_POWERUP_",UPPER(powerUpsDefinitions[[#This Row],['[sku']]]),"_NAME")</calculatedColumnFormula>
    </tableColumn>
    <tableColumn id="8" xr3:uid="{00000000-0010-0000-0E00-000008000000}" name="[tidDesc]" dataDxfId="14">
      <calculatedColumnFormula>CONCATENATE("TID_POWERUP_",UPPER(powerUpsDefinitions[[#This Row],['[sku']]]),"_DESC")</calculatedColumnFormula>
    </tableColumn>
    <tableColumn id="9" xr3:uid="{00000000-0010-0000-0E00-000009000000}" name="[tidDescShort]" dataDxfId="13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1:BI55"/>
  <sheetViews>
    <sheetView topLeftCell="AY10" workbookViewId="0">
      <selection activeCell="BK19" sqref="BK19"/>
    </sheetView>
  </sheetViews>
  <sheetFormatPr baseColWidth="10" defaultColWidth="10.83203125" defaultRowHeight="15" x14ac:dyDescent="0.2"/>
  <cols>
    <col min="1" max="1" width="3" customWidth="1"/>
    <col min="2" max="2" width="56" bestFit="1" customWidth="1"/>
    <col min="3" max="3" width="24.5" bestFit="1" customWidth="1"/>
    <col min="4" max="4" width="13.83203125" bestFit="1" customWidth="1"/>
    <col min="5" max="5" width="98.5" bestFit="1" customWidth="1"/>
    <col min="6" max="6" width="27.83203125" bestFit="1" customWidth="1"/>
    <col min="7" max="7" width="26.5" bestFit="1" customWidth="1"/>
    <col min="8" max="9" width="10.83203125" bestFit="1" customWidth="1"/>
    <col min="10" max="10" width="20.5" bestFit="1" customWidth="1"/>
    <col min="11" max="32" width="10.83203125" bestFit="1" customWidth="1"/>
    <col min="33" max="33" width="28.83203125" bestFit="1" customWidth="1"/>
    <col min="34" max="35" width="10.83203125" bestFit="1" customWidth="1"/>
    <col min="36" max="36" width="19.1640625" bestFit="1" customWidth="1"/>
    <col min="37" max="37" width="24.5" bestFit="1" customWidth="1"/>
    <col min="38" max="38" width="24.5" customWidth="1"/>
    <col min="39" max="39" width="18.83203125" customWidth="1"/>
    <col min="40" max="40" width="23.6640625" customWidth="1"/>
    <col min="41" max="44" width="10.83203125" bestFit="1" customWidth="1"/>
    <col min="47" max="47" width="30.83203125" bestFit="1" customWidth="1"/>
    <col min="48" max="48" width="29.83203125" bestFit="1" customWidth="1"/>
    <col min="61" max="61" width="16.5" customWidth="1"/>
  </cols>
  <sheetData>
    <row r="1" spans="2:61" ht="16" thickBot="1" x14ac:dyDescent="0.25"/>
    <row r="2" spans="2:61" ht="24" x14ac:dyDescent="0.3">
      <c r="B2" s="1" t="s">
        <v>873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61" x14ac:dyDescent="0.2">
      <c r="B3" s="39"/>
      <c r="C3" s="3"/>
      <c r="D3" s="3"/>
      <c r="E3" s="3"/>
      <c r="F3" s="3"/>
      <c r="G3" s="3"/>
    </row>
    <row r="4" spans="2:61" ht="115" x14ac:dyDescent="0.2">
      <c r="B4" s="16" t="s">
        <v>872</v>
      </c>
      <c r="C4" s="6" t="s">
        <v>0</v>
      </c>
      <c r="D4" s="10" t="s">
        <v>42</v>
      </c>
      <c r="E4" s="18" t="s">
        <v>2</v>
      </c>
      <c r="F4" s="18" t="s">
        <v>871</v>
      </c>
      <c r="G4" s="9" t="s">
        <v>12</v>
      </c>
    </row>
    <row r="5" spans="2:61" x14ac:dyDescent="0.2">
      <c r="B5" s="19" t="s">
        <v>4</v>
      </c>
      <c r="C5" s="34" t="s">
        <v>808</v>
      </c>
      <c r="D5" s="15">
        <v>0</v>
      </c>
      <c r="E5" s="22" t="s">
        <v>870</v>
      </c>
      <c r="F5" s="22">
        <v>1</v>
      </c>
      <c r="G5" s="23" t="str">
        <f>CONCATENATE("TID_","DRAGON_",UPPER(dragonTierDefinitions[[#This Row],['[sku']]]),"_NAME")</f>
        <v>TID_DRAGON_TIER_0_NAME</v>
      </c>
    </row>
    <row r="6" spans="2:61" x14ac:dyDescent="0.2">
      <c r="B6" s="19" t="s">
        <v>4</v>
      </c>
      <c r="C6" s="34" t="s">
        <v>794</v>
      </c>
      <c r="D6" s="15">
        <v>1</v>
      </c>
      <c r="E6" s="22" t="s">
        <v>869</v>
      </c>
      <c r="F6" s="22">
        <v>2</v>
      </c>
      <c r="G6" s="23" t="str">
        <f>CONCATENATE("TID_","DRAGON_",UPPER(dragonTierDefinitions[[#This Row],['[sku']]]),"_NAME")</f>
        <v>TID_DRAGON_TIER_1_NAME</v>
      </c>
    </row>
    <row r="7" spans="2:61" x14ac:dyDescent="0.2">
      <c r="B7" s="25" t="s">
        <v>4</v>
      </c>
      <c r="C7" s="272" t="s">
        <v>780</v>
      </c>
      <c r="D7" s="15">
        <v>2</v>
      </c>
      <c r="E7" s="22" t="s">
        <v>868</v>
      </c>
      <c r="F7" s="28">
        <v>3</v>
      </c>
      <c r="G7" s="273" t="str">
        <f>CONCATENATE("TID_","DRAGON_",UPPER(dragonTierDefinitions[[#This Row],['[sku']]]),"_NAME")</f>
        <v>TID_DRAGON_TIER_2_NAME</v>
      </c>
    </row>
    <row r="8" spans="2:61" x14ac:dyDescent="0.2">
      <c r="B8" s="25" t="s">
        <v>4</v>
      </c>
      <c r="C8" s="272" t="s">
        <v>771</v>
      </c>
      <c r="D8" s="15">
        <v>3</v>
      </c>
      <c r="E8" s="22" t="s">
        <v>867</v>
      </c>
      <c r="F8" s="22">
        <v>4</v>
      </c>
      <c r="G8" s="271" t="str">
        <f>CONCATENATE("TID_","DRAGON_",UPPER(dragonTierDefinitions[[#This Row],['[sku']]]),"_NAME")</f>
        <v>TID_DRAGON_TIER_3_NAME</v>
      </c>
    </row>
    <row r="9" spans="2:61" x14ac:dyDescent="0.2">
      <c r="B9" s="25" t="s">
        <v>4</v>
      </c>
      <c r="C9" s="272" t="s">
        <v>766</v>
      </c>
      <c r="D9" s="15">
        <v>4</v>
      </c>
      <c r="E9" s="22" t="s">
        <v>866</v>
      </c>
      <c r="F9" s="22">
        <v>4</v>
      </c>
      <c r="G9" s="271" t="str">
        <f>CONCATENATE("TID_","DRAGON_",UPPER(dragonTierDefinitions[[#This Row],['[sku']]]),"_NAME")</f>
        <v>TID_DRAGON_TIER_4_NAME</v>
      </c>
    </row>
    <row r="12" spans="2:61" ht="16" thickBot="1" x14ac:dyDescent="0.25"/>
    <row r="13" spans="2:61" ht="24" x14ac:dyDescent="0.3">
      <c r="B13" s="1" t="s">
        <v>865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61" s="3" customFormat="1" ht="45" x14ac:dyDescent="0.2">
      <c r="J14" s="3" t="s">
        <v>864</v>
      </c>
      <c r="Q14" s="3" t="s">
        <v>863</v>
      </c>
      <c r="W14"/>
      <c r="AA14" s="3" t="s">
        <v>862</v>
      </c>
      <c r="AB14" s="3" t="s">
        <v>862</v>
      </c>
      <c r="AG14" s="3" t="s">
        <v>861</v>
      </c>
      <c r="AO14" s="302"/>
      <c r="AP14" s="302"/>
      <c r="AQ14" s="302"/>
      <c r="AR14" s="302"/>
    </row>
    <row r="15" spans="2:61" ht="161" x14ac:dyDescent="0.2">
      <c r="B15" s="252" t="s">
        <v>860</v>
      </c>
      <c r="C15" s="255" t="s">
        <v>0</v>
      </c>
      <c r="D15" s="255" t="s">
        <v>662</v>
      </c>
      <c r="E15" s="253" t="s">
        <v>42</v>
      </c>
      <c r="F15" s="253" t="s">
        <v>859</v>
      </c>
      <c r="G15" s="270" t="s">
        <v>858</v>
      </c>
      <c r="H15" s="269" t="s">
        <v>857</v>
      </c>
      <c r="I15" s="268" t="s">
        <v>856</v>
      </c>
      <c r="J15" s="267" t="s">
        <v>855</v>
      </c>
      <c r="K15" s="266" t="s">
        <v>854</v>
      </c>
      <c r="L15" s="264" t="s">
        <v>853</v>
      </c>
      <c r="M15" s="262" t="s">
        <v>852</v>
      </c>
      <c r="N15" s="266" t="s">
        <v>851</v>
      </c>
      <c r="O15" s="264" t="s">
        <v>850</v>
      </c>
      <c r="P15" s="264" t="s">
        <v>849</v>
      </c>
      <c r="Q15" s="263" t="s">
        <v>848</v>
      </c>
      <c r="R15" s="263" t="s">
        <v>847</v>
      </c>
      <c r="S15" s="263" t="s">
        <v>846</v>
      </c>
      <c r="T15" s="262" t="s">
        <v>845</v>
      </c>
      <c r="U15" s="264" t="s">
        <v>844</v>
      </c>
      <c r="V15" s="265" t="s">
        <v>843</v>
      </c>
      <c r="W15" s="262" t="s">
        <v>842</v>
      </c>
      <c r="X15" s="266" t="s">
        <v>841</v>
      </c>
      <c r="Y15" s="266" t="s">
        <v>840</v>
      </c>
      <c r="Z15" s="264" t="s">
        <v>839</v>
      </c>
      <c r="AA15" s="265" t="s">
        <v>838</v>
      </c>
      <c r="AB15" s="264" t="s">
        <v>837</v>
      </c>
      <c r="AC15" s="264" t="s">
        <v>836</v>
      </c>
      <c r="AD15" s="264" t="s">
        <v>835</v>
      </c>
      <c r="AE15" s="264" t="s">
        <v>834</v>
      </c>
      <c r="AF15" s="263" t="s">
        <v>833</v>
      </c>
      <c r="AG15" s="262" t="s">
        <v>832</v>
      </c>
      <c r="AH15" s="262" t="s">
        <v>831</v>
      </c>
      <c r="AI15" s="262" t="s">
        <v>830</v>
      </c>
      <c r="AJ15" s="261" t="s">
        <v>323</v>
      </c>
      <c r="AK15" s="259" t="s">
        <v>324</v>
      </c>
      <c r="AL15" s="259" t="s">
        <v>829</v>
      </c>
      <c r="AM15" s="259" t="s">
        <v>828</v>
      </c>
      <c r="AN15" s="259" t="s">
        <v>827</v>
      </c>
      <c r="AO15" s="259" t="s">
        <v>826</v>
      </c>
      <c r="AP15" s="260" t="s">
        <v>825</v>
      </c>
      <c r="AQ15" s="259" t="s">
        <v>824</v>
      </c>
      <c r="AR15" s="259" t="s">
        <v>823</v>
      </c>
      <c r="AS15" s="259" t="s">
        <v>822</v>
      </c>
      <c r="AT15" s="259" t="s">
        <v>821</v>
      </c>
      <c r="AU15" s="259" t="s">
        <v>820</v>
      </c>
      <c r="AV15" s="259" t="s">
        <v>819</v>
      </c>
      <c r="AW15" s="4" t="s">
        <v>12</v>
      </c>
      <c r="AX15" s="258" t="s">
        <v>98</v>
      </c>
      <c r="AY15" s="257" t="s">
        <v>818</v>
      </c>
      <c r="AZ15" s="253" t="s">
        <v>817</v>
      </c>
      <c r="BA15" s="256" t="s">
        <v>816</v>
      </c>
      <c r="BB15" s="255" t="s">
        <v>815</v>
      </c>
      <c r="BC15" s="255" t="s">
        <v>814</v>
      </c>
      <c r="BD15" s="255" t="s">
        <v>813</v>
      </c>
      <c r="BE15" s="252" t="s">
        <v>812</v>
      </c>
      <c r="BF15" s="252" t="s">
        <v>811</v>
      </c>
      <c r="BG15" s="254" t="s">
        <v>810</v>
      </c>
      <c r="BH15" s="253" t="s">
        <v>809</v>
      </c>
      <c r="BI15" s="252" t="s">
        <v>3</v>
      </c>
    </row>
    <row r="16" spans="2:61" x14ac:dyDescent="0.2">
      <c r="B16" s="168" t="s">
        <v>4</v>
      </c>
      <c r="C16" s="235" t="s">
        <v>13</v>
      </c>
      <c r="D16" s="235" t="s">
        <v>808</v>
      </c>
      <c r="E16" s="234">
        <v>0</v>
      </c>
      <c r="F16" s="234"/>
      <c r="G16" s="190">
        <v>0</v>
      </c>
      <c r="H16" s="189">
        <v>0</v>
      </c>
      <c r="I16" s="247">
        <v>35</v>
      </c>
      <c r="J16" s="246">
        <v>45</v>
      </c>
      <c r="K16" s="186">
        <v>1</v>
      </c>
      <c r="L16" s="242">
        <v>-5</v>
      </c>
      <c r="M16" s="241">
        <v>75</v>
      </c>
      <c r="N16" s="193">
        <v>105</v>
      </c>
      <c r="O16" s="193">
        <v>1.1000000000000001</v>
      </c>
      <c r="P16" s="193">
        <v>1</v>
      </c>
      <c r="Q16" s="193">
        <v>8.0000000000000002E-3</v>
      </c>
      <c r="R16" s="227">
        <v>30</v>
      </c>
      <c r="S16" s="227">
        <v>0.5</v>
      </c>
      <c r="T16" s="241">
        <v>0.46</v>
      </c>
      <c r="U16" s="193">
        <v>0.56000000000000005</v>
      </c>
      <c r="V16" s="245">
        <v>14</v>
      </c>
      <c r="W16" s="193">
        <v>2</v>
      </c>
      <c r="X16" s="193">
        <v>100</v>
      </c>
      <c r="Y16" s="193">
        <v>40</v>
      </c>
      <c r="Z16" s="193">
        <v>28</v>
      </c>
      <c r="AA16" s="245">
        <v>250</v>
      </c>
      <c r="AB16" s="227">
        <v>7.5</v>
      </c>
      <c r="AC16" s="193">
        <v>2</v>
      </c>
      <c r="AD16" s="227">
        <v>8</v>
      </c>
      <c r="AE16" s="193">
        <v>3000</v>
      </c>
      <c r="AF16" s="244">
        <v>1</v>
      </c>
      <c r="AG16" s="241">
        <v>0.23</v>
      </c>
      <c r="AH16" s="251">
        <v>0</v>
      </c>
      <c r="AI16" s="251">
        <v>6</v>
      </c>
      <c r="AJ16" s="185" t="s">
        <v>807</v>
      </c>
      <c r="AK16" s="185" t="s">
        <v>806</v>
      </c>
      <c r="AL16" s="185" t="s">
        <v>806</v>
      </c>
      <c r="AM16" s="185"/>
      <c r="AN16" s="185"/>
      <c r="AO16" s="185">
        <v>4.0999999999999996</v>
      </c>
      <c r="AP16" s="185">
        <v>2</v>
      </c>
      <c r="AQ16" s="185">
        <v>2</v>
      </c>
      <c r="AR16" s="185" t="b">
        <v>1</v>
      </c>
      <c r="AS16" s="185" t="b">
        <v>1</v>
      </c>
      <c r="AT16" s="185" t="b">
        <v>1</v>
      </c>
      <c r="AU16" s="185">
        <v>10</v>
      </c>
      <c r="AV16" s="185">
        <v>0.55999999999999994</v>
      </c>
      <c r="AW16" s="249" t="s">
        <v>805</v>
      </c>
      <c r="AX16" s="248" t="s">
        <v>804</v>
      </c>
      <c r="AY16" s="218">
        <v>3.0000000000000001E-3</v>
      </c>
      <c r="AZ16" s="217">
        <v>5.0000000000000001E-3</v>
      </c>
      <c r="BA16" s="216">
        <v>175</v>
      </c>
      <c r="BB16" s="235">
        <v>2</v>
      </c>
      <c r="BC16" s="235">
        <v>9.5</v>
      </c>
      <c r="BD16" s="235">
        <v>1</v>
      </c>
      <c r="BE16" s="250">
        <v>0.9</v>
      </c>
      <c r="BF16" s="250">
        <v>1.75</v>
      </c>
      <c r="BG16" s="250">
        <v>0</v>
      </c>
      <c r="BH16" s="250">
        <v>6</v>
      </c>
      <c r="BI16" s="235" t="s">
        <v>13</v>
      </c>
    </row>
    <row r="17" spans="2:61" x14ac:dyDescent="0.2">
      <c r="B17" s="168" t="s">
        <v>4</v>
      </c>
      <c r="C17" s="235" t="s">
        <v>14</v>
      </c>
      <c r="D17" s="235" t="s">
        <v>794</v>
      </c>
      <c r="E17" s="234">
        <v>1</v>
      </c>
      <c r="F17" s="233" t="s">
        <v>13</v>
      </c>
      <c r="G17" s="190">
        <v>2000</v>
      </c>
      <c r="H17" s="189">
        <v>60</v>
      </c>
      <c r="I17" s="247">
        <v>35</v>
      </c>
      <c r="J17" s="246">
        <v>45</v>
      </c>
      <c r="K17" s="186">
        <v>3</v>
      </c>
      <c r="L17" s="242">
        <v>0</v>
      </c>
      <c r="M17" s="241">
        <v>95</v>
      </c>
      <c r="N17" s="193">
        <v>145</v>
      </c>
      <c r="O17" s="193">
        <v>1.1499999999999999</v>
      </c>
      <c r="P17" s="193">
        <v>1</v>
      </c>
      <c r="Q17" s="193">
        <v>8.5000000000000006E-3</v>
      </c>
      <c r="R17" s="227">
        <v>30</v>
      </c>
      <c r="S17" s="227">
        <v>0.5</v>
      </c>
      <c r="T17" s="223">
        <v>0.8</v>
      </c>
      <c r="U17" s="188">
        <v>1</v>
      </c>
      <c r="V17" s="245">
        <v>16</v>
      </c>
      <c r="W17" s="193">
        <v>1.7</v>
      </c>
      <c r="X17" s="193">
        <v>100</v>
      </c>
      <c r="Y17" s="193">
        <v>20</v>
      </c>
      <c r="Z17" s="193">
        <v>10</v>
      </c>
      <c r="AA17" s="245">
        <v>275</v>
      </c>
      <c r="AB17" s="227">
        <v>8</v>
      </c>
      <c r="AC17" s="193">
        <v>3</v>
      </c>
      <c r="AD17" s="227">
        <v>9</v>
      </c>
      <c r="AE17" s="193">
        <v>7000</v>
      </c>
      <c r="AF17" s="244">
        <v>2</v>
      </c>
      <c r="AG17" s="241">
        <v>0.19</v>
      </c>
      <c r="AH17" s="222">
        <v>0</v>
      </c>
      <c r="AI17" s="222">
        <v>6</v>
      </c>
      <c r="AJ17" s="221" t="s">
        <v>803</v>
      </c>
      <c r="AK17" s="185" t="s">
        <v>802</v>
      </c>
      <c r="AL17" s="185" t="s">
        <v>802</v>
      </c>
      <c r="AM17" s="185"/>
      <c r="AN17" s="185"/>
      <c r="AO17" s="185">
        <v>2.2999999999999998</v>
      </c>
      <c r="AP17" s="185">
        <v>2</v>
      </c>
      <c r="AQ17" s="185">
        <v>2</v>
      </c>
      <c r="AR17" s="185" t="b">
        <v>1</v>
      </c>
      <c r="AS17" s="185" t="b">
        <v>1</v>
      </c>
      <c r="AT17" s="185" t="b">
        <v>1</v>
      </c>
      <c r="AU17" s="185">
        <v>10</v>
      </c>
      <c r="AV17" s="185">
        <v>0.7</v>
      </c>
      <c r="AW17" s="249" t="s">
        <v>801</v>
      </c>
      <c r="AX17" s="248" t="s">
        <v>800</v>
      </c>
      <c r="AY17" s="218">
        <v>2.3E-3</v>
      </c>
      <c r="AZ17" s="217">
        <v>5.0000000000000001E-3</v>
      </c>
      <c r="BA17" s="216">
        <v>210</v>
      </c>
      <c r="BB17" s="235">
        <v>2.1</v>
      </c>
      <c r="BC17" s="235">
        <v>9.5</v>
      </c>
      <c r="BD17" s="235">
        <v>1.7</v>
      </c>
      <c r="BE17" s="235">
        <v>0.9</v>
      </c>
      <c r="BF17" s="235">
        <v>2.1</v>
      </c>
      <c r="BG17" s="235">
        <v>0</v>
      </c>
      <c r="BH17" s="235">
        <v>6</v>
      </c>
      <c r="BI17" s="235" t="s">
        <v>14</v>
      </c>
    </row>
    <row r="18" spans="2:61" x14ac:dyDescent="0.2">
      <c r="B18" s="200" t="s">
        <v>4</v>
      </c>
      <c r="C18" s="214" t="s">
        <v>15</v>
      </c>
      <c r="D18" s="214" t="s">
        <v>794</v>
      </c>
      <c r="E18" s="234">
        <v>2</v>
      </c>
      <c r="F18" s="234" t="s">
        <v>14</v>
      </c>
      <c r="G18" s="198">
        <v>11000</v>
      </c>
      <c r="H18" s="232">
        <v>100</v>
      </c>
      <c r="I18" s="231">
        <v>35</v>
      </c>
      <c r="J18" s="243">
        <v>45</v>
      </c>
      <c r="K18" s="186">
        <v>5</v>
      </c>
      <c r="L18" s="242">
        <v>0</v>
      </c>
      <c r="M18" s="241">
        <v>140</v>
      </c>
      <c r="N18" s="188">
        <v>200</v>
      </c>
      <c r="O18" s="188">
        <v>1.5</v>
      </c>
      <c r="P18" s="188">
        <v>1</v>
      </c>
      <c r="Q18" s="193">
        <v>8.9999999999999993E-3</v>
      </c>
      <c r="R18" s="227">
        <v>30</v>
      </c>
      <c r="S18" s="227">
        <v>0.5</v>
      </c>
      <c r="T18" s="241">
        <v>0.85</v>
      </c>
      <c r="U18" s="193">
        <v>1.1000000000000001</v>
      </c>
      <c r="V18" s="226">
        <v>23.5</v>
      </c>
      <c r="W18" s="193">
        <v>2.1</v>
      </c>
      <c r="X18" s="193">
        <v>100</v>
      </c>
      <c r="Y18" s="193">
        <v>40</v>
      </c>
      <c r="Z18" s="193">
        <v>14</v>
      </c>
      <c r="AA18" s="226">
        <v>300</v>
      </c>
      <c r="AB18" s="227">
        <v>9</v>
      </c>
      <c r="AC18" s="188">
        <v>3</v>
      </c>
      <c r="AD18" s="240">
        <v>9</v>
      </c>
      <c r="AE18" s="193">
        <v>8000</v>
      </c>
      <c r="AF18" s="239">
        <v>2</v>
      </c>
      <c r="AG18" s="223">
        <v>0.15</v>
      </c>
      <c r="AH18" s="238">
        <v>0</v>
      </c>
      <c r="AI18" s="238">
        <v>6</v>
      </c>
      <c r="AJ18" s="221" t="s">
        <v>799</v>
      </c>
      <c r="AK18" s="185" t="s">
        <v>798</v>
      </c>
      <c r="AL18" s="185" t="s">
        <v>797</v>
      </c>
      <c r="AM18" s="185"/>
      <c r="AN18" s="185"/>
      <c r="AO18" s="185">
        <v>2.1</v>
      </c>
      <c r="AP18" s="185">
        <v>2</v>
      </c>
      <c r="AQ18" s="185">
        <v>2</v>
      </c>
      <c r="AR18" s="185" t="b">
        <v>1</v>
      </c>
      <c r="AS18" s="185" t="b">
        <v>1</v>
      </c>
      <c r="AT18" s="185" t="b">
        <v>1</v>
      </c>
      <c r="AU18" s="185">
        <v>10</v>
      </c>
      <c r="AV18" s="185">
        <v>0.7</v>
      </c>
      <c r="AW18" s="237" t="s">
        <v>796</v>
      </c>
      <c r="AX18" s="236" t="s">
        <v>795</v>
      </c>
      <c r="AY18" s="218">
        <v>2E-3</v>
      </c>
      <c r="AZ18" s="217">
        <v>5.0000000000000001E-3</v>
      </c>
      <c r="BA18" s="216">
        <v>240</v>
      </c>
      <c r="BB18" s="235">
        <v>2.2000000000000002</v>
      </c>
      <c r="BC18" s="235">
        <v>9.5</v>
      </c>
      <c r="BD18" s="235">
        <v>1.7</v>
      </c>
      <c r="BE18" s="235">
        <v>0.9</v>
      </c>
      <c r="BF18" s="235">
        <v>2.25</v>
      </c>
      <c r="BG18" s="235">
        <v>0</v>
      </c>
      <c r="BH18" s="235">
        <v>6</v>
      </c>
      <c r="BI18" s="214" t="s">
        <v>15</v>
      </c>
    </row>
    <row r="19" spans="2:61" x14ac:dyDescent="0.2">
      <c r="B19" s="200" t="s">
        <v>4</v>
      </c>
      <c r="C19" s="214" t="s">
        <v>16</v>
      </c>
      <c r="D19" s="235" t="s">
        <v>794</v>
      </c>
      <c r="E19" s="234">
        <v>3</v>
      </c>
      <c r="F19" s="234" t="s">
        <v>15</v>
      </c>
      <c r="G19" s="190">
        <v>47000</v>
      </c>
      <c r="H19" s="189">
        <v>150</v>
      </c>
      <c r="I19" s="247">
        <v>35</v>
      </c>
      <c r="J19" s="246">
        <v>45</v>
      </c>
      <c r="K19" s="186">
        <v>6</v>
      </c>
      <c r="L19" s="242">
        <v>0</v>
      </c>
      <c r="M19" s="241">
        <v>190</v>
      </c>
      <c r="N19" s="193">
        <v>240</v>
      </c>
      <c r="O19" s="193">
        <v>1.44</v>
      </c>
      <c r="P19" s="193">
        <v>1</v>
      </c>
      <c r="Q19" s="193">
        <v>0.01</v>
      </c>
      <c r="R19" s="227">
        <v>30</v>
      </c>
      <c r="S19" s="227">
        <v>0.6</v>
      </c>
      <c r="T19" s="223">
        <v>0.9</v>
      </c>
      <c r="U19" s="188">
        <v>1.1000000000000001</v>
      </c>
      <c r="V19" s="245">
        <v>19</v>
      </c>
      <c r="W19" s="193">
        <v>1.3</v>
      </c>
      <c r="X19" s="193">
        <v>100</v>
      </c>
      <c r="Y19" s="193">
        <v>18</v>
      </c>
      <c r="Z19" s="188">
        <v>22</v>
      </c>
      <c r="AA19" s="245">
        <v>325</v>
      </c>
      <c r="AB19" s="227">
        <v>10</v>
      </c>
      <c r="AC19" s="193">
        <v>3</v>
      </c>
      <c r="AD19" s="227">
        <v>9</v>
      </c>
      <c r="AE19" s="193">
        <v>9000</v>
      </c>
      <c r="AF19" s="244">
        <v>2</v>
      </c>
      <c r="AG19" s="241">
        <v>0.13</v>
      </c>
      <c r="AH19" s="222">
        <v>0</v>
      </c>
      <c r="AI19" s="222">
        <v>6</v>
      </c>
      <c r="AJ19" s="221" t="s">
        <v>793</v>
      </c>
      <c r="AK19" s="185" t="s">
        <v>792</v>
      </c>
      <c r="AL19" s="185" t="s">
        <v>792</v>
      </c>
      <c r="AM19" s="185"/>
      <c r="AN19" s="185"/>
      <c r="AO19" s="185">
        <v>2.1</v>
      </c>
      <c r="AP19" s="185">
        <v>2</v>
      </c>
      <c r="AQ19" s="185">
        <v>2</v>
      </c>
      <c r="AR19" s="185" t="b">
        <v>1</v>
      </c>
      <c r="AS19" s="185" t="b">
        <v>1</v>
      </c>
      <c r="AT19" s="185" t="b">
        <v>1</v>
      </c>
      <c r="AU19" s="185">
        <v>10</v>
      </c>
      <c r="AV19" s="185">
        <v>0.7</v>
      </c>
      <c r="AW19" s="237" t="s">
        <v>791</v>
      </c>
      <c r="AX19" s="236" t="s">
        <v>790</v>
      </c>
      <c r="AY19" s="218">
        <v>2E-3</v>
      </c>
      <c r="AZ19" s="217">
        <v>5.0000000000000001E-3</v>
      </c>
      <c r="BA19" s="216">
        <v>360</v>
      </c>
      <c r="BB19" s="235">
        <v>4.5</v>
      </c>
      <c r="BC19" s="235">
        <v>6.3</v>
      </c>
      <c r="BD19" s="235">
        <v>0.5</v>
      </c>
      <c r="BE19" s="235">
        <v>0.9</v>
      </c>
      <c r="BF19" s="235">
        <v>1.3</v>
      </c>
      <c r="BG19" s="235">
        <v>0</v>
      </c>
      <c r="BH19" s="235">
        <v>6</v>
      </c>
      <c r="BI19" s="214" t="s">
        <v>16</v>
      </c>
    </row>
    <row r="20" spans="2:61" x14ac:dyDescent="0.2">
      <c r="B20" s="200" t="s">
        <v>4</v>
      </c>
      <c r="C20" s="214" t="s">
        <v>17</v>
      </c>
      <c r="D20" s="235" t="s">
        <v>780</v>
      </c>
      <c r="E20" s="234">
        <v>4</v>
      </c>
      <c r="F20" s="234" t="s">
        <v>16</v>
      </c>
      <c r="G20" s="190">
        <v>120000</v>
      </c>
      <c r="H20" s="189">
        <v>200</v>
      </c>
      <c r="I20" s="247">
        <v>35</v>
      </c>
      <c r="J20" s="246">
        <v>45</v>
      </c>
      <c r="K20" s="186">
        <v>8</v>
      </c>
      <c r="L20" s="242">
        <v>0</v>
      </c>
      <c r="M20" s="241">
        <v>210</v>
      </c>
      <c r="N20" s="193">
        <v>270</v>
      </c>
      <c r="O20" s="193">
        <v>1.7</v>
      </c>
      <c r="P20" s="193">
        <v>1</v>
      </c>
      <c r="Q20" s="193">
        <v>1.2E-2</v>
      </c>
      <c r="R20" s="227">
        <v>30</v>
      </c>
      <c r="S20" s="227">
        <v>0.6</v>
      </c>
      <c r="T20" s="241">
        <v>1</v>
      </c>
      <c r="U20" s="193">
        <v>1.1000000000000001</v>
      </c>
      <c r="V20" s="245">
        <v>20</v>
      </c>
      <c r="W20" s="193">
        <v>1.4</v>
      </c>
      <c r="X20" s="193">
        <v>100</v>
      </c>
      <c r="Y20" s="193">
        <v>31</v>
      </c>
      <c r="Z20" s="193">
        <v>34</v>
      </c>
      <c r="AA20" s="245">
        <v>350</v>
      </c>
      <c r="AB20" s="227">
        <v>11</v>
      </c>
      <c r="AC20" s="193">
        <v>4</v>
      </c>
      <c r="AD20" s="227">
        <v>10</v>
      </c>
      <c r="AE20" s="193">
        <v>10000</v>
      </c>
      <c r="AF20" s="244">
        <v>3</v>
      </c>
      <c r="AG20" s="241">
        <v>0.11</v>
      </c>
      <c r="AH20" s="222">
        <v>0</v>
      </c>
      <c r="AI20" s="222">
        <v>12</v>
      </c>
      <c r="AJ20" s="221" t="s">
        <v>789</v>
      </c>
      <c r="AK20" s="185" t="s">
        <v>788</v>
      </c>
      <c r="AL20" s="185" t="s">
        <v>788</v>
      </c>
      <c r="AM20" s="185"/>
      <c r="AN20" s="185"/>
      <c r="AO20" s="185">
        <v>2.1</v>
      </c>
      <c r="AP20" s="185">
        <v>2</v>
      </c>
      <c r="AQ20" s="185">
        <v>2</v>
      </c>
      <c r="AR20" s="185" t="b">
        <v>1</v>
      </c>
      <c r="AS20" s="185" t="b">
        <v>1</v>
      </c>
      <c r="AT20" s="185" t="b">
        <v>1</v>
      </c>
      <c r="AU20" s="185">
        <v>10</v>
      </c>
      <c r="AV20" s="185">
        <v>0.7</v>
      </c>
      <c r="AW20" s="237" t="s">
        <v>787</v>
      </c>
      <c r="AX20" s="236" t="s">
        <v>786</v>
      </c>
      <c r="AY20" s="218">
        <v>1.9E-3</v>
      </c>
      <c r="AZ20" s="217">
        <v>5.0000000000000001E-3</v>
      </c>
      <c r="BA20" s="216">
        <v>300</v>
      </c>
      <c r="BB20" s="235">
        <v>2.4</v>
      </c>
      <c r="BC20" s="235">
        <v>9.5</v>
      </c>
      <c r="BD20" s="235">
        <v>1.7</v>
      </c>
      <c r="BE20" s="235">
        <v>0.5</v>
      </c>
      <c r="BF20" s="235">
        <v>1.6</v>
      </c>
      <c r="BG20" s="235">
        <v>9</v>
      </c>
      <c r="BH20" s="235">
        <v>6</v>
      </c>
      <c r="BI20" s="214" t="s">
        <v>17</v>
      </c>
    </row>
    <row r="21" spans="2:61" x14ac:dyDescent="0.2">
      <c r="B21" s="200" t="s">
        <v>4</v>
      </c>
      <c r="C21" s="214" t="s">
        <v>18</v>
      </c>
      <c r="D21" s="235" t="s">
        <v>780</v>
      </c>
      <c r="E21" s="234">
        <v>5</v>
      </c>
      <c r="F21" s="234" t="s">
        <v>17</v>
      </c>
      <c r="G21" s="190">
        <v>260000</v>
      </c>
      <c r="H21" s="189">
        <v>400</v>
      </c>
      <c r="I21" s="247">
        <v>35</v>
      </c>
      <c r="J21" s="246">
        <v>45</v>
      </c>
      <c r="K21" s="186">
        <v>10</v>
      </c>
      <c r="L21" s="242">
        <v>0</v>
      </c>
      <c r="M21" s="241">
        <v>250</v>
      </c>
      <c r="N21" s="188">
        <v>310</v>
      </c>
      <c r="O21" s="188">
        <v>1.9</v>
      </c>
      <c r="P21" s="188">
        <v>1</v>
      </c>
      <c r="Q21" s="193">
        <v>1.2E-2</v>
      </c>
      <c r="R21" s="227">
        <v>30</v>
      </c>
      <c r="S21" s="227">
        <v>0.6</v>
      </c>
      <c r="T21" s="241">
        <v>1.05</v>
      </c>
      <c r="U21" s="193">
        <v>1.1499999999999999</v>
      </c>
      <c r="V21" s="245">
        <v>21</v>
      </c>
      <c r="W21" s="193">
        <v>2.1</v>
      </c>
      <c r="X21" s="193">
        <v>100</v>
      </c>
      <c r="Y21" s="193">
        <v>50</v>
      </c>
      <c r="Z21" s="193">
        <v>14</v>
      </c>
      <c r="AA21" s="245">
        <v>375</v>
      </c>
      <c r="AB21" s="227">
        <v>11</v>
      </c>
      <c r="AC21" s="193">
        <v>4</v>
      </c>
      <c r="AD21" s="227">
        <v>10</v>
      </c>
      <c r="AE21" s="193">
        <v>10000</v>
      </c>
      <c r="AF21" s="244">
        <v>3</v>
      </c>
      <c r="AG21" s="241">
        <v>0.09</v>
      </c>
      <c r="AH21" s="222">
        <v>0</v>
      </c>
      <c r="AI21" s="222">
        <v>12</v>
      </c>
      <c r="AJ21" s="221" t="s">
        <v>785</v>
      </c>
      <c r="AK21" s="185" t="s">
        <v>784</v>
      </c>
      <c r="AL21" s="185" t="s">
        <v>783</v>
      </c>
      <c r="AM21" s="185"/>
      <c r="AN21" s="185"/>
      <c r="AO21" s="185">
        <v>2</v>
      </c>
      <c r="AP21" s="185">
        <v>2</v>
      </c>
      <c r="AQ21" s="185">
        <v>2</v>
      </c>
      <c r="AR21" s="185" t="b">
        <v>1</v>
      </c>
      <c r="AS21" s="185" t="b">
        <v>1</v>
      </c>
      <c r="AT21" s="185" t="b">
        <v>1</v>
      </c>
      <c r="AU21" s="185">
        <v>10</v>
      </c>
      <c r="AV21" s="185">
        <v>0.7</v>
      </c>
      <c r="AW21" s="237" t="s">
        <v>782</v>
      </c>
      <c r="AX21" s="236" t="s">
        <v>781</v>
      </c>
      <c r="AY21" s="218">
        <v>1.8E-3</v>
      </c>
      <c r="AZ21" s="217">
        <v>5.0000000000000001E-3</v>
      </c>
      <c r="BA21" s="216">
        <v>322</v>
      </c>
      <c r="BB21" s="235">
        <v>2.5</v>
      </c>
      <c r="BC21" s="235">
        <v>9.5</v>
      </c>
      <c r="BD21" s="235">
        <v>1.7</v>
      </c>
      <c r="BE21" s="235">
        <v>0.5</v>
      </c>
      <c r="BF21" s="235">
        <v>1.9</v>
      </c>
      <c r="BG21" s="235">
        <v>9</v>
      </c>
      <c r="BH21" s="235">
        <v>6</v>
      </c>
      <c r="BI21" s="214" t="s">
        <v>18</v>
      </c>
    </row>
    <row r="22" spans="2:61" x14ac:dyDescent="0.2">
      <c r="B22" s="200" t="s">
        <v>4</v>
      </c>
      <c r="C22" s="214" t="s">
        <v>19</v>
      </c>
      <c r="D22" s="235" t="s">
        <v>780</v>
      </c>
      <c r="E22" s="234">
        <v>6</v>
      </c>
      <c r="F22" s="233" t="s">
        <v>18</v>
      </c>
      <c r="G22" s="190">
        <v>500000</v>
      </c>
      <c r="H22" s="189">
        <v>550</v>
      </c>
      <c r="I22" s="247">
        <v>35</v>
      </c>
      <c r="J22" s="246">
        <v>45</v>
      </c>
      <c r="K22" s="186">
        <v>12.5</v>
      </c>
      <c r="L22" s="242">
        <v>0</v>
      </c>
      <c r="M22" s="241">
        <v>290</v>
      </c>
      <c r="N22" s="193">
        <v>350</v>
      </c>
      <c r="O22" s="193">
        <v>2.1</v>
      </c>
      <c r="P22" s="193">
        <v>1</v>
      </c>
      <c r="Q22" s="193">
        <v>1.2999999999999999E-2</v>
      </c>
      <c r="R22" s="227">
        <v>25</v>
      </c>
      <c r="S22" s="227">
        <v>0.6</v>
      </c>
      <c r="T22" s="241">
        <v>1.35</v>
      </c>
      <c r="U22" s="193">
        <v>1.45</v>
      </c>
      <c r="V22" s="245">
        <v>23.5</v>
      </c>
      <c r="W22" s="193">
        <v>1.6</v>
      </c>
      <c r="X22" s="193">
        <v>100</v>
      </c>
      <c r="Y22" s="193">
        <v>29</v>
      </c>
      <c r="Z22" s="193">
        <v>17</v>
      </c>
      <c r="AA22" s="245">
        <v>400</v>
      </c>
      <c r="AB22" s="227">
        <v>11</v>
      </c>
      <c r="AC22" s="193">
        <v>4</v>
      </c>
      <c r="AD22" s="227">
        <v>10</v>
      </c>
      <c r="AE22" s="193">
        <v>10000</v>
      </c>
      <c r="AF22" s="244">
        <v>3</v>
      </c>
      <c r="AG22" s="241">
        <v>0.08</v>
      </c>
      <c r="AH22" s="222">
        <v>0</v>
      </c>
      <c r="AI22" s="222">
        <v>12</v>
      </c>
      <c r="AJ22" s="221" t="s">
        <v>779</v>
      </c>
      <c r="AK22" s="185" t="s">
        <v>778</v>
      </c>
      <c r="AL22" s="185" t="s">
        <v>778</v>
      </c>
      <c r="AM22" s="185"/>
      <c r="AN22" s="185"/>
      <c r="AO22" s="185">
        <v>1.6</v>
      </c>
      <c r="AP22" s="185">
        <v>2</v>
      </c>
      <c r="AQ22" s="185">
        <v>2</v>
      </c>
      <c r="AR22" s="185" t="b">
        <v>1</v>
      </c>
      <c r="AS22" s="185" t="b">
        <v>1</v>
      </c>
      <c r="AT22" s="185" t="b">
        <v>1</v>
      </c>
      <c r="AU22" s="185">
        <v>10</v>
      </c>
      <c r="AV22" s="185">
        <v>0.7</v>
      </c>
      <c r="AW22" s="237" t="s">
        <v>777</v>
      </c>
      <c r="AX22" s="236" t="s">
        <v>776</v>
      </c>
      <c r="AY22" s="218">
        <v>1.6999999999999999E-3</v>
      </c>
      <c r="AZ22" s="217">
        <v>5.0000000000000001E-3</v>
      </c>
      <c r="BA22" s="216">
        <v>343</v>
      </c>
      <c r="BB22" s="235">
        <v>2.6</v>
      </c>
      <c r="BC22" s="235">
        <v>9.5</v>
      </c>
      <c r="BD22" s="235">
        <v>1.7</v>
      </c>
      <c r="BE22" s="235">
        <v>0.5</v>
      </c>
      <c r="BF22" s="235">
        <v>2</v>
      </c>
      <c r="BG22" s="235">
        <v>9</v>
      </c>
      <c r="BH22" s="235">
        <v>6</v>
      </c>
      <c r="BI22" s="214" t="s">
        <v>19</v>
      </c>
    </row>
    <row r="23" spans="2:61" x14ac:dyDescent="0.2">
      <c r="B23" s="200" t="s">
        <v>4</v>
      </c>
      <c r="C23" s="214" t="s">
        <v>20</v>
      </c>
      <c r="D23" s="214" t="s">
        <v>771</v>
      </c>
      <c r="E23" s="234">
        <v>7</v>
      </c>
      <c r="F23" s="233" t="s">
        <v>19</v>
      </c>
      <c r="G23" s="198">
        <v>1100000</v>
      </c>
      <c r="H23" s="232">
        <v>800</v>
      </c>
      <c r="I23" s="231">
        <v>35</v>
      </c>
      <c r="J23" s="243">
        <v>45</v>
      </c>
      <c r="K23" s="186">
        <v>17</v>
      </c>
      <c r="L23" s="242">
        <v>0</v>
      </c>
      <c r="M23" s="241">
        <v>330</v>
      </c>
      <c r="N23" s="193">
        <v>400</v>
      </c>
      <c r="O23" s="193">
        <v>2.2999999999999998</v>
      </c>
      <c r="P23" s="193">
        <v>1</v>
      </c>
      <c r="Q23" s="193">
        <v>1.4E-2</v>
      </c>
      <c r="R23" s="227">
        <v>25</v>
      </c>
      <c r="S23" s="227">
        <v>0.7</v>
      </c>
      <c r="T23" s="241">
        <v>1.54</v>
      </c>
      <c r="U23" s="193">
        <v>1.7</v>
      </c>
      <c r="V23" s="226">
        <v>25</v>
      </c>
      <c r="W23" s="193">
        <v>1.4</v>
      </c>
      <c r="X23" s="193">
        <v>100</v>
      </c>
      <c r="Y23" s="193">
        <v>20</v>
      </c>
      <c r="Z23" s="193">
        <v>18</v>
      </c>
      <c r="AA23" s="226">
        <v>425</v>
      </c>
      <c r="AB23" s="227">
        <v>11.5</v>
      </c>
      <c r="AC23" s="188">
        <v>5</v>
      </c>
      <c r="AD23" s="240">
        <v>10</v>
      </c>
      <c r="AE23" s="193">
        <v>20000</v>
      </c>
      <c r="AF23" s="239">
        <v>4</v>
      </c>
      <c r="AG23" s="223">
        <v>7.0000000000000007E-2</v>
      </c>
      <c r="AH23" s="238">
        <v>0</v>
      </c>
      <c r="AI23" s="238">
        <v>12</v>
      </c>
      <c r="AJ23" s="221" t="s">
        <v>775</v>
      </c>
      <c r="AK23" s="185" t="s">
        <v>774</v>
      </c>
      <c r="AL23" s="185" t="s">
        <v>774</v>
      </c>
      <c r="AM23" s="185" t="s">
        <v>13</v>
      </c>
      <c r="AN23" s="185" t="s">
        <v>19</v>
      </c>
      <c r="AO23" s="185">
        <v>1.4</v>
      </c>
      <c r="AP23" s="185">
        <v>2</v>
      </c>
      <c r="AQ23" s="185">
        <v>2</v>
      </c>
      <c r="AR23" s="185" t="b">
        <v>1</v>
      </c>
      <c r="AS23" s="185" t="b">
        <v>1</v>
      </c>
      <c r="AT23" s="185" t="b">
        <v>1</v>
      </c>
      <c r="AU23" s="185">
        <v>10</v>
      </c>
      <c r="AV23" s="185">
        <v>0.7</v>
      </c>
      <c r="AW23" s="237" t="s">
        <v>773</v>
      </c>
      <c r="AX23" s="236" t="s">
        <v>772</v>
      </c>
      <c r="AY23" s="218">
        <v>1.6000000000000001E-3</v>
      </c>
      <c r="AZ23" s="217">
        <v>5.0000000000000001E-3</v>
      </c>
      <c r="BA23" s="216">
        <v>425</v>
      </c>
      <c r="BB23" s="235">
        <v>3.2</v>
      </c>
      <c r="BC23" s="235">
        <v>9.5</v>
      </c>
      <c r="BD23" s="235">
        <v>1.7</v>
      </c>
      <c r="BE23" s="235">
        <v>0.3</v>
      </c>
      <c r="BF23" s="235">
        <v>1.2</v>
      </c>
      <c r="BG23" s="235">
        <v>45</v>
      </c>
      <c r="BH23" s="235">
        <v>15</v>
      </c>
      <c r="BI23" s="214" t="s">
        <v>20</v>
      </c>
    </row>
    <row r="24" spans="2:61" x14ac:dyDescent="0.2">
      <c r="B24" s="200" t="s">
        <v>4</v>
      </c>
      <c r="C24" s="277" t="s">
        <v>884</v>
      </c>
      <c r="D24" s="277" t="s">
        <v>771</v>
      </c>
      <c r="E24" s="274">
        <v>8</v>
      </c>
      <c r="F24" s="278" t="s">
        <v>20</v>
      </c>
      <c r="G24" s="288">
        <v>1800000</v>
      </c>
      <c r="H24" s="154">
        <v>800</v>
      </c>
      <c r="I24" s="231">
        <v>35</v>
      </c>
      <c r="J24" s="243">
        <v>45</v>
      </c>
      <c r="K24" s="281">
        <v>17</v>
      </c>
      <c r="L24" s="282">
        <v>0</v>
      </c>
      <c r="M24" s="222">
        <v>360</v>
      </c>
      <c r="N24" s="227">
        <v>430</v>
      </c>
      <c r="O24" s="227">
        <v>2.2999999999999998</v>
      </c>
      <c r="P24" s="227">
        <v>1</v>
      </c>
      <c r="Q24" s="227">
        <v>1.4E-2</v>
      </c>
      <c r="R24" s="227">
        <v>25</v>
      </c>
      <c r="S24" s="227">
        <v>0.7</v>
      </c>
      <c r="T24" s="222">
        <v>1.7</v>
      </c>
      <c r="U24" s="227">
        <v>2</v>
      </c>
      <c r="V24" s="226">
        <v>25</v>
      </c>
      <c r="W24" s="227">
        <v>1.8</v>
      </c>
      <c r="X24" s="227">
        <v>100</v>
      </c>
      <c r="Y24" s="227">
        <v>40</v>
      </c>
      <c r="Z24" s="227">
        <v>14</v>
      </c>
      <c r="AA24" s="226">
        <v>425</v>
      </c>
      <c r="AB24" s="227">
        <v>11.5</v>
      </c>
      <c r="AC24" s="225">
        <v>5</v>
      </c>
      <c r="AD24" s="240">
        <v>10</v>
      </c>
      <c r="AE24" s="227">
        <v>20000</v>
      </c>
      <c r="AF24" s="286">
        <v>4</v>
      </c>
      <c r="AG24" s="287">
        <v>0.06</v>
      </c>
      <c r="AH24" s="238">
        <v>0</v>
      </c>
      <c r="AI24" s="238">
        <v>12</v>
      </c>
      <c r="AJ24" s="276" t="s">
        <v>900</v>
      </c>
      <c r="AK24" s="275" t="s">
        <v>901</v>
      </c>
      <c r="AL24" s="275" t="s">
        <v>901</v>
      </c>
      <c r="AM24" s="275" t="s">
        <v>13</v>
      </c>
      <c r="AN24" s="275" t="s">
        <v>20</v>
      </c>
      <c r="AO24" s="275">
        <v>1.3</v>
      </c>
      <c r="AP24" s="275">
        <v>2</v>
      </c>
      <c r="AQ24" s="275">
        <v>2</v>
      </c>
      <c r="AR24" s="275" t="b">
        <v>1</v>
      </c>
      <c r="AS24" s="275" t="b">
        <v>1</v>
      </c>
      <c r="AT24" s="275" t="b">
        <v>1</v>
      </c>
      <c r="AU24" s="275">
        <v>10</v>
      </c>
      <c r="AV24" s="275">
        <v>0.7</v>
      </c>
      <c r="AW24" s="279" t="s">
        <v>902</v>
      </c>
      <c r="AX24" s="149" t="s">
        <v>903</v>
      </c>
      <c r="AY24" s="283">
        <v>1.6000000000000001E-3</v>
      </c>
      <c r="AZ24" s="284">
        <v>5.0000000000000001E-3</v>
      </c>
      <c r="BA24" s="285">
        <v>440</v>
      </c>
      <c r="BB24" s="280">
        <v>3.4</v>
      </c>
      <c r="BC24" s="280">
        <v>9.5</v>
      </c>
      <c r="BD24" s="280">
        <v>1.7</v>
      </c>
      <c r="BE24" s="280">
        <v>0.3</v>
      </c>
      <c r="BF24" s="280">
        <v>1.2</v>
      </c>
      <c r="BG24" s="280">
        <v>45</v>
      </c>
      <c r="BH24" s="280">
        <v>15</v>
      </c>
      <c r="BI24" s="277" t="s">
        <v>884</v>
      </c>
    </row>
    <row r="25" spans="2:61" x14ac:dyDescent="0.2">
      <c r="B25" s="200" t="s">
        <v>4</v>
      </c>
      <c r="C25" s="214" t="s">
        <v>21</v>
      </c>
      <c r="D25" s="214" t="s">
        <v>771</v>
      </c>
      <c r="E25" s="234">
        <v>9</v>
      </c>
      <c r="F25" s="233" t="s">
        <v>884</v>
      </c>
      <c r="G25" s="198">
        <v>2900000</v>
      </c>
      <c r="H25" s="232">
        <v>800</v>
      </c>
      <c r="I25" s="231">
        <v>35</v>
      </c>
      <c r="J25" s="243">
        <v>45</v>
      </c>
      <c r="K25" s="186">
        <v>10</v>
      </c>
      <c r="L25" s="242">
        <v>0</v>
      </c>
      <c r="M25" s="241">
        <v>375</v>
      </c>
      <c r="N25" s="188">
        <v>445</v>
      </c>
      <c r="O25" s="188">
        <v>2.2999999999999998</v>
      </c>
      <c r="P25" s="188">
        <v>1</v>
      </c>
      <c r="Q25" s="193">
        <v>1.4999999999999999E-2</v>
      </c>
      <c r="R25" s="227">
        <v>25</v>
      </c>
      <c r="S25" s="227">
        <v>0.7</v>
      </c>
      <c r="T25" s="223">
        <v>1.37</v>
      </c>
      <c r="U25" s="188">
        <v>1.47</v>
      </c>
      <c r="V25" s="226">
        <v>28</v>
      </c>
      <c r="W25" s="193">
        <v>1.6</v>
      </c>
      <c r="X25" s="193">
        <v>100</v>
      </c>
      <c r="Y25" s="193">
        <v>50</v>
      </c>
      <c r="Z25" s="188">
        <v>34</v>
      </c>
      <c r="AA25" s="226">
        <v>450</v>
      </c>
      <c r="AB25" s="227">
        <v>11.5</v>
      </c>
      <c r="AC25" s="188">
        <v>5</v>
      </c>
      <c r="AD25" s="240">
        <v>10</v>
      </c>
      <c r="AE25" s="193">
        <v>20000</v>
      </c>
      <c r="AF25" s="239">
        <v>4</v>
      </c>
      <c r="AG25" s="223">
        <v>0.06</v>
      </c>
      <c r="AH25" s="238">
        <v>0</v>
      </c>
      <c r="AI25" s="238">
        <v>12</v>
      </c>
      <c r="AJ25" s="221" t="s">
        <v>770</v>
      </c>
      <c r="AK25" s="185" t="s">
        <v>769</v>
      </c>
      <c r="AL25" s="185" t="s">
        <v>769</v>
      </c>
      <c r="AM25" s="185" t="s">
        <v>13</v>
      </c>
      <c r="AN25" s="185" t="s">
        <v>884</v>
      </c>
      <c r="AO25" s="185">
        <v>1.2</v>
      </c>
      <c r="AP25" s="185">
        <v>2</v>
      </c>
      <c r="AQ25" s="185">
        <v>2</v>
      </c>
      <c r="AR25" s="185" t="b">
        <v>1</v>
      </c>
      <c r="AS25" s="185" t="b">
        <v>1</v>
      </c>
      <c r="AT25" s="185" t="b">
        <v>1</v>
      </c>
      <c r="AU25" s="185">
        <v>10</v>
      </c>
      <c r="AV25" s="185">
        <v>0.7</v>
      </c>
      <c r="AW25" s="237" t="s">
        <v>768</v>
      </c>
      <c r="AX25" s="236" t="s">
        <v>767</v>
      </c>
      <c r="AY25" s="218">
        <v>1.6000000000000001E-3</v>
      </c>
      <c r="AZ25" s="217">
        <v>5.0000000000000001E-3</v>
      </c>
      <c r="BA25" s="216">
        <v>540</v>
      </c>
      <c r="BB25" s="235">
        <v>3.9</v>
      </c>
      <c r="BC25" s="235">
        <v>9.5</v>
      </c>
      <c r="BD25" s="235">
        <v>1.7</v>
      </c>
      <c r="BE25" s="235">
        <v>0.3</v>
      </c>
      <c r="BF25" s="235">
        <v>1.1000000000000001</v>
      </c>
      <c r="BG25" s="235">
        <v>45</v>
      </c>
      <c r="BH25" s="235">
        <v>15</v>
      </c>
      <c r="BI25" s="214" t="s">
        <v>21</v>
      </c>
    </row>
    <row r="26" spans="2:61" ht="16" thickBot="1" x14ac:dyDescent="0.25">
      <c r="B26" s="200" t="s">
        <v>4</v>
      </c>
      <c r="C26" s="214" t="s">
        <v>22</v>
      </c>
      <c r="D26" s="214" t="s">
        <v>766</v>
      </c>
      <c r="E26" s="234">
        <v>10</v>
      </c>
      <c r="F26" s="233" t="s">
        <v>21</v>
      </c>
      <c r="G26" s="198">
        <v>4300000</v>
      </c>
      <c r="H26" s="232">
        <v>1100</v>
      </c>
      <c r="I26" s="231">
        <v>35</v>
      </c>
      <c r="J26" s="230">
        <v>45</v>
      </c>
      <c r="K26" s="186">
        <v>25</v>
      </c>
      <c r="L26" s="229">
        <v>0</v>
      </c>
      <c r="M26" s="228">
        <v>425</v>
      </c>
      <c r="N26" s="188">
        <v>500</v>
      </c>
      <c r="O26" s="188">
        <v>2.4</v>
      </c>
      <c r="P26" s="188">
        <v>1</v>
      </c>
      <c r="Q26" s="193">
        <v>1.6E-2</v>
      </c>
      <c r="R26" s="227">
        <v>20</v>
      </c>
      <c r="S26" s="227">
        <v>0.8</v>
      </c>
      <c r="T26" s="223">
        <v>2</v>
      </c>
      <c r="U26" s="188">
        <v>2.1</v>
      </c>
      <c r="V26" s="226">
        <v>31</v>
      </c>
      <c r="W26" s="188">
        <v>1.4</v>
      </c>
      <c r="X26" s="188">
        <v>100</v>
      </c>
      <c r="Y26" s="188">
        <v>33</v>
      </c>
      <c r="Z26" s="188">
        <v>34</v>
      </c>
      <c r="AA26" s="226">
        <v>475</v>
      </c>
      <c r="AB26" s="225">
        <v>12</v>
      </c>
      <c r="AC26" s="188">
        <v>6</v>
      </c>
      <c r="AD26" s="225">
        <v>10</v>
      </c>
      <c r="AE26" s="188">
        <v>30000</v>
      </c>
      <c r="AF26" s="224">
        <v>5</v>
      </c>
      <c r="AG26" s="223">
        <v>0.05</v>
      </c>
      <c r="AH26" s="222">
        <v>0</v>
      </c>
      <c r="AI26" s="222">
        <v>12</v>
      </c>
      <c r="AJ26" s="221" t="s">
        <v>765</v>
      </c>
      <c r="AK26" s="185" t="s">
        <v>764</v>
      </c>
      <c r="AL26" s="185" t="s">
        <v>764</v>
      </c>
      <c r="AM26" s="185" t="s">
        <v>13</v>
      </c>
      <c r="AN26" s="185" t="s">
        <v>21</v>
      </c>
      <c r="AO26" s="185">
        <v>1.1000000000000001</v>
      </c>
      <c r="AP26" s="185">
        <v>2</v>
      </c>
      <c r="AQ26" s="185">
        <v>2</v>
      </c>
      <c r="AR26" s="185" t="b">
        <v>1</v>
      </c>
      <c r="AS26" s="185" t="b">
        <v>1</v>
      </c>
      <c r="AT26" s="185" t="b">
        <v>1</v>
      </c>
      <c r="AU26" s="185">
        <v>10</v>
      </c>
      <c r="AV26" s="185">
        <v>0.75</v>
      </c>
      <c r="AW26" s="220" t="s">
        <v>763</v>
      </c>
      <c r="AX26" s="219" t="s">
        <v>762</v>
      </c>
      <c r="AY26" s="218">
        <v>1.5E-3</v>
      </c>
      <c r="AZ26" s="217">
        <v>5.0000000000000001E-3</v>
      </c>
      <c r="BA26" s="216">
        <v>680</v>
      </c>
      <c r="BB26" s="215">
        <v>4.7</v>
      </c>
      <c r="BC26" s="215">
        <v>9.5</v>
      </c>
      <c r="BD26" s="215">
        <v>1.7</v>
      </c>
      <c r="BE26" s="215">
        <v>0.2</v>
      </c>
      <c r="BF26" s="215">
        <v>0.15</v>
      </c>
      <c r="BG26" s="215">
        <v>59</v>
      </c>
      <c r="BH26" s="215">
        <v>15</v>
      </c>
      <c r="BI26" s="214" t="s">
        <v>22</v>
      </c>
    </row>
    <row r="27" spans="2:61" s="209" customFormat="1" ht="25" thickBot="1" x14ac:dyDescent="0.35">
      <c r="B27" s="210"/>
      <c r="C27" s="210"/>
      <c r="D27" s="210"/>
      <c r="E27" s="210"/>
      <c r="F27" s="210"/>
      <c r="G27" s="210"/>
      <c r="H27" s="210"/>
      <c r="I27" s="303" t="s">
        <v>761</v>
      </c>
      <c r="J27" s="304"/>
      <c r="K27" s="304"/>
      <c r="L27" s="305"/>
      <c r="M27" s="213"/>
      <c r="N27" s="309" t="s">
        <v>760</v>
      </c>
      <c r="O27" s="309"/>
      <c r="P27" s="309"/>
      <c r="Q27" s="309"/>
      <c r="R27" s="309"/>
      <c r="S27" s="310"/>
      <c r="T27" s="308" t="s">
        <v>759</v>
      </c>
      <c r="U27" s="308"/>
      <c r="V27" s="212" t="s">
        <v>758</v>
      </c>
      <c r="W27" s="306" t="s">
        <v>757</v>
      </c>
      <c r="X27" s="306"/>
      <c r="Y27" s="306"/>
      <c r="Z27" s="307"/>
      <c r="AA27" s="311" t="s">
        <v>756</v>
      </c>
      <c r="AB27" s="312"/>
      <c r="AC27" s="312"/>
      <c r="AD27" s="312"/>
      <c r="AE27" s="312"/>
      <c r="AF27" s="313"/>
      <c r="AG27" s="211" t="s">
        <v>755</v>
      </c>
      <c r="AH27" s="210"/>
      <c r="AI27" s="210"/>
      <c r="BA27" s="301" t="s">
        <v>754</v>
      </c>
      <c r="BB27" s="301"/>
      <c r="BC27" s="301"/>
      <c r="BD27" s="301"/>
      <c r="BE27" s="301"/>
      <c r="BF27" s="301"/>
      <c r="BH27"/>
    </row>
    <row r="29" spans="2:61" ht="16" thickBot="1" x14ac:dyDescent="0.25"/>
    <row r="30" spans="2:61" ht="24" x14ac:dyDescent="0.3">
      <c r="B30" s="1" t="s">
        <v>753</v>
      </c>
      <c r="C30" s="1"/>
      <c r="D30" s="1"/>
      <c r="E30" s="1"/>
      <c r="F30" s="1"/>
      <c r="G30" s="1"/>
      <c r="H30" s="1"/>
      <c r="I30" s="1"/>
      <c r="J30" s="1"/>
      <c r="K30" s="1"/>
    </row>
    <row r="31" spans="2:61" s="41" customFormat="1" ht="60" x14ac:dyDescent="0.2">
      <c r="B31" s="39"/>
      <c r="C31" s="3"/>
      <c r="D31" s="3" t="s">
        <v>752</v>
      </c>
      <c r="F31" s="3"/>
      <c r="G31" s="3"/>
    </row>
    <row r="32" spans="2:61" ht="139" x14ac:dyDescent="0.2">
      <c r="B32" s="16" t="s">
        <v>751</v>
      </c>
      <c r="C32" s="6" t="s">
        <v>0</v>
      </c>
      <c r="D32" s="32" t="s">
        <v>750</v>
      </c>
      <c r="E32" s="6" t="s">
        <v>749</v>
      </c>
      <c r="F32" s="6" t="s">
        <v>748</v>
      </c>
      <c r="G32" s="6" t="s">
        <v>747</v>
      </c>
      <c r="H32" s="6" t="s">
        <v>746</v>
      </c>
      <c r="I32" s="6" t="s">
        <v>745</v>
      </c>
    </row>
    <row r="33" spans="2:23" x14ac:dyDescent="0.2">
      <c r="B33" s="11" t="s">
        <v>4</v>
      </c>
      <c r="C33" s="34" t="s">
        <v>744</v>
      </c>
      <c r="D33" s="208">
        <v>0.2</v>
      </c>
      <c r="E33">
        <v>8</v>
      </c>
      <c r="F33">
        <v>1.5</v>
      </c>
      <c r="G33">
        <v>1.2</v>
      </c>
      <c r="H33">
        <v>1.2</v>
      </c>
      <c r="I33">
        <v>10</v>
      </c>
    </row>
    <row r="34" spans="2:23" ht="16" thickBot="1" x14ac:dyDescent="0.25"/>
    <row r="35" spans="2:23" ht="24" x14ac:dyDescent="0.3">
      <c r="B35" s="1" t="s">
        <v>743</v>
      </c>
      <c r="C35" s="1"/>
      <c r="D35" s="1"/>
      <c r="E35" s="1"/>
      <c r="F35" s="1"/>
      <c r="G35" s="1"/>
      <c r="H35" s="1"/>
      <c r="I35" s="1"/>
      <c r="J35" s="1"/>
      <c r="K35" s="1"/>
    </row>
    <row r="36" spans="2:23" s="41" customFormat="1" ht="75" x14ac:dyDescent="0.2">
      <c r="B36" s="39"/>
      <c r="C36" s="3"/>
      <c r="D36" s="3" t="s">
        <v>742</v>
      </c>
      <c r="E36" s="3" t="s">
        <v>741</v>
      </c>
      <c r="F36" s="3"/>
      <c r="G36" s="3"/>
    </row>
    <row r="37" spans="2:23" ht="166" x14ac:dyDescent="0.2">
      <c r="B37" s="16" t="s">
        <v>740</v>
      </c>
      <c r="C37" s="6" t="s">
        <v>0</v>
      </c>
      <c r="D37" s="32" t="s">
        <v>739</v>
      </c>
      <c r="E37" s="32" t="s">
        <v>738</v>
      </c>
      <c r="F37" s="9" t="s">
        <v>737</v>
      </c>
    </row>
    <row r="38" spans="2:23" x14ac:dyDescent="0.2">
      <c r="B38" s="11" t="s">
        <v>4</v>
      </c>
      <c r="C38" s="34" t="s">
        <v>736</v>
      </c>
      <c r="D38" s="208">
        <v>0.25</v>
      </c>
      <c r="E38" s="208">
        <v>1</v>
      </c>
      <c r="F38" s="23" t="s">
        <v>735</v>
      </c>
    </row>
    <row r="39" spans="2:23" x14ac:dyDescent="0.2">
      <c r="B39" s="11" t="s">
        <v>4</v>
      </c>
      <c r="C39" s="34" t="s">
        <v>734</v>
      </c>
      <c r="D39" s="208">
        <v>0.1</v>
      </c>
      <c r="E39" s="208">
        <v>0.7</v>
      </c>
      <c r="F39" s="23" t="s">
        <v>733</v>
      </c>
    </row>
    <row r="40" spans="2:23" x14ac:dyDescent="0.2">
      <c r="B40" s="11" t="s">
        <v>4</v>
      </c>
      <c r="C40" s="34" t="s">
        <v>732</v>
      </c>
      <c r="D40" s="208">
        <v>0.05</v>
      </c>
      <c r="E40" s="208">
        <v>0.4</v>
      </c>
      <c r="F40" s="23" t="s">
        <v>731</v>
      </c>
    </row>
    <row r="41" spans="2:23" ht="16" thickBot="1" x14ac:dyDescent="0.25"/>
    <row r="42" spans="2:23" ht="24" x14ac:dyDescent="0.3">
      <c r="B42" s="1" t="s">
        <v>730</v>
      </c>
      <c r="C42" s="1"/>
      <c r="D42" s="1"/>
      <c r="E42" s="1"/>
      <c r="F42" s="1"/>
      <c r="G42" s="1"/>
      <c r="H42" s="1"/>
      <c r="I42" s="1"/>
      <c r="J42" s="1"/>
      <c r="K42" s="1"/>
    </row>
    <row r="43" spans="2:23" x14ac:dyDescent="0.2">
      <c r="E43" t="s">
        <v>729</v>
      </c>
    </row>
    <row r="44" spans="2:23" ht="149" x14ac:dyDescent="0.2">
      <c r="B44" s="16" t="s">
        <v>728</v>
      </c>
      <c r="C44" s="6" t="s">
        <v>0</v>
      </c>
      <c r="D44" s="8" t="s">
        <v>727</v>
      </c>
      <c r="E44" s="8" t="s">
        <v>726</v>
      </c>
      <c r="F44" s="8" t="s">
        <v>725</v>
      </c>
      <c r="G44" s="8" t="s">
        <v>724</v>
      </c>
      <c r="H44" s="8" t="s">
        <v>723</v>
      </c>
      <c r="I44" s="8" t="s">
        <v>722</v>
      </c>
      <c r="J44" s="8" t="s">
        <v>721</v>
      </c>
      <c r="K44" s="8" t="s">
        <v>720</v>
      </c>
      <c r="L44" s="8" t="s">
        <v>719</v>
      </c>
      <c r="M44" s="8" t="s">
        <v>718</v>
      </c>
      <c r="N44" s="8" t="s">
        <v>717</v>
      </c>
      <c r="O44" s="8" t="s">
        <v>716</v>
      </c>
      <c r="P44" s="8" t="s">
        <v>715</v>
      </c>
      <c r="Q44" s="8" t="s">
        <v>714</v>
      </c>
      <c r="R44" s="8" t="s">
        <v>713</v>
      </c>
      <c r="S44" s="8" t="s">
        <v>712</v>
      </c>
      <c r="T44" s="8" t="s">
        <v>711</v>
      </c>
      <c r="U44" s="8" t="s">
        <v>710</v>
      </c>
      <c r="V44" s="8" t="s">
        <v>709</v>
      </c>
      <c r="W44" s="8" t="s">
        <v>708</v>
      </c>
    </row>
    <row r="45" spans="2:23" x14ac:dyDescent="0.2">
      <c r="B45" t="s">
        <v>4</v>
      </c>
      <c r="C45" t="s">
        <v>13</v>
      </c>
      <c r="D45">
        <v>8</v>
      </c>
      <c r="E45">
        <v>571</v>
      </c>
      <c r="F45">
        <v>1714</v>
      </c>
      <c r="G45">
        <v>3429</v>
      </c>
      <c r="H45">
        <v>5714</v>
      </c>
      <c r="I45">
        <v>8571</v>
      </c>
      <c r="J45">
        <v>12000</v>
      </c>
      <c r="K45">
        <v>16000</v>
      </c>
      <c r="L45" t="s">
        <v>707</v>
      </c>
      <c r="M45" t="s">
        <v>707</v>
      </c>
      <c r="N45" t="s">
        <v>707</v>
      </c>
      <c r="O45" t="s">
        <v>707</v>
      </c>
      <c r="P45" t="s">
        <v>707</v>
      </c>
      <c r="Q45" t="s">
        <v>707</v>
      </c>
      <c r="R45" t="s">
        <v>707</v>
      </c>
      <c r="S45" t="s">
        <v>707</v>
      </c>
      <c r="T45" t="s">
        <v>707</v>
      </c>
      <c r="U45" t="s">
        <v>707</v>
      </c>
      <c r="V45" t="s">
        <v>707</v>
      </c>
      <c r="W45" t="s">
        <v>707</v>
      </c>
    </row>
    <row r="46" spans="2:23" x14ac:dyDescent="0.2">
      <c r="B46" t="s">
        <v>4</v>
      </c>
      <c r="C46" t="s">
        <v>14</v>
      </c>
      <c r="D46">
        <v>10</v>
      </c>
      <c r="E46">
        <v>1021</v>
      </c>
      <c r="F46">
        <v>3063</v>
      </c>
      <c r="G46">
        <v>6127</v>
      </c>
      <c r="H46">
        <v>10211</v>
      </c>
      <c r="I46">
        <v>15317</v>
      </c>
      <c r="J46">
        <v>21443</v>
      </c>
      <c r="K46">
        <v>28591</v>
      </c>
      <c r="L46">
        <v>36760</v>
      </c>
      <c r="M46">
        <v>45950</v>
      </c>
      <c r="N46" t="s">
        <v>707</v>
      </c>
      <c r="O46" t="s">
        <v>707</v>
      </c>
      <c r="P46" t="s">
        <v>707</v>
      </c>
      <c r="Q46" t="s">
        <v>707</v>
      </c>
      <c r="R46" t="s">
        <v>707</v>
      </c>
      <c r="S46" t="s">
        <v>707</v>
      </c>
      <c r="T46" t="s">
        <v>707</v>
      </c>
      <c r="U46" t="s">
        <v>707</v>
      </c>
      <c r="V46" t="s">
        <v>707</v>
      </c>
      <c r="W46" t="s">
        <v>707</v>
      </c>
    </row>
    <row r="47" spans="2:23" x14ac:dyDescent="0.2">
      <c r="B47" t="s">
        <v>4</v>
      </c>
      <c r="C47" t="s">
        <v>15</v>
      </c>
      <c r="D47">
        <v>10</v>
      </c>
      <c r="E47">
        <v>1661</v>
      </c>
      <c r="F47">
        <v>4983</v>
      </c>
      <c r="G47">
        <v>9966</v>
      </c>
      <c r="H47">
        <v>16610</v>
      </c>
      <c r="I47">
        <v>24915</v>
      </c>
      <c r="J47">
        <v>34881</v>
      </c>
      <c r="K47">
        <v>46508</v>
      </c>
      <c r="L47">
        <v>59796</v>
      </c>
      <c r="M47">
        <v>74745</v>
      </c>
      <c r="N47" t="s">
        <v>707</v>
      </c>
      <c r="O47" t="s">
        <v>707</v>
      </c>
      <c r="P47" t="s">
        <v>707</v>
      </c>
      <c r="Q47" t="s">
        <v>707</v>
      </c>
      <c r="R47" t="s">
        <v>707</v>
      </c>
      <c r="S47" t="s">
        <v>707</v>
      </c>
      <c r="T47" t="s">
        <v>707</v>
      </c>
      <c r="U47" t="s">
        <v>707</v>
      </c>
      <c r="V47" t="s">
        <v>707</v>
      </c>
      <c r="W47" t="s">
        <v>707</v>
      </c>
    </row>
    <row r="48" spans="2:23" x14ac:dyDescent="0.2">
      <c r="B48" t="s">
        <v>4</v>
      </c>
      <c r="C48" t="s">
        <v>16</v>
      </c>
      <c r="D48">
        <v>10</v>
      </c>
      <c r="E48">
        <v>2346</v>
      </c>
      <c r="F48">
        <v>7037</v>
      </c>
      <c r="G48">
        <v>14075</v>
      </c>
      <c r="H48">
        <v>23458</v>
      </c>
      <c r="I48">
        <v>35187</v>
      </c>
      <c r="J48">
        <v>49261</v>
      </c>
      <c r="K48">
        <v>65682</v>
      </c>
      <c r="L48">
        <v>84448</v>
      </c>
      <c r="M48">
        <v>105560</v>
      </c>
      <c r="N48" t="s">
        <v>707</v>
      </c>
      <c r="O48" t="s">
        <v>707</v>
      </c>
      <c r="P48" t="s">
        <v>707</v>
      </c>
      <c r="Q48" t="s">
        <v>707</v>
      </c>
      <c r="R48" t="s">
        <v>707</v>
      </c>
      <c r="S48" t="s">
        <v>707</v>
      </c>
      <c r="T48" t="s">
        <v>707</v>
      </c>
      <c r="U48" t="s">
        <v>707</v>
      </c>
      <c r="V48" t="s">
        <v>707</v>
      </c>
      <c r="W48" t="s">
        <v>707</v>
      </c>
    </row>
    <row r="49" spans="2:23" x14ac:dyDescent="0.2">
      <c r="B49" t="s">
        <v>4</v>
      </c>
      <c r="C49" t="s">
        <v>17</v>
      </c>
      <c r="D49">
        <v>15</v>
      </c>
      <c r="E49">
        <v>1971</v>
      </c>
      <c r="F49">
        <v>5913</v>
      </c>
      <c r="G49">
        <v>11826</v>
      </c>
      <c r="H49">
        <v>19711</v>
      </c>
      <c r="I49">
        <v>29566</v>
      </c>
      <c r="J49">
        <v>41393</v>
      </c>
      <c r="K49">
        <v>55190</v>
      </c>
      <c r="L49">
        <v>70959</v>
      </c>
      <c r="M49">
        <v>88698</v>
      </c>
      <c r="N49">
        <v>108409</v>
      </c>
      <c r="O49">
        <v>130091</v>
      </c>
      <c r="P49">
        <v>153744</v>
      </c>
      <c r="Q49">
        <v>179368</v>
      </c>
      <c r="R49">
        <v>206963</v>
      </c>
      <c r="S49" t="s">
        <v>707</v>
      </c>
      <c r="T49" t="s">
        <v>707</v>
      </c>
      <c r="U49" t="s">
        <v>707</v>
      </c>
      <c r="V49" t="s">
        <v>707</v>
      </c>
      <c r="W49" t="s">
        <v>707</v>
      </c>
    </row>
    <row r="50" spans="2:23" x14ac:dyDescent="0.2">
      <c r="B50" t="s">
        <v>4</v>
      </c>
      <c r="C50" t="s">
        <v>18</v>
      </c>
      <c r="D50">
        <v>15</v>
      </c>
      <c r="E50">
        <v>2453</v>
      </c>
      <c r="F50">
        <v>7359</v>
      </c>
      <c r="G50">
        <v>14718</v>
      </c>
      <c r="H50">
        <v>24531</v>
      </c>
      <c r="I50">
        <v>36796</v>
      </c>
      <c r="J50">
        <v>51515</v>
      </c>
      <c r="K50">
        <v>68686</v>
      </c>
      <c r="L50">
        <v>88311</v>
      </c>
      <c r="M50">
        <v>110388</v>
      </c>
      <c r="N50">
        <v>134919</v>
      </c>
      <c r="O50">
        <v>161903</v>
      </c>
      <c r="P50">
        <v>191340</v>
      </c>
      <c r="Q50">
        <v>223230</v>
      </c>
      <c r="R50">
        <v>257573</v>
      </c>
      <c r="S50" t="s">
        <v>707</v>
      </c>
      <c r="T50" t="s">
        <v>707</v>
      </c>
      <c r="U50" t="s">
        <v>707</v>
      </c>
      <c r="V50" t="s">
        <v>707</v>
      </c>
      <c r="W50" t="s">
        <v>707</v>
      </c>
    </row>
    <row r="51" spans="2:23" x14ac:dyDescent="0.2">
      <c r="B51" t="s">
        <v>4</v>
      </c>
      <c r="C51" t="s">
        <v>19</v>
      </c>
      <c r="D51">
        <v>15</v>
      </c>
      <c r="E51">
        <v>2952</v>
      </c>
      <c r="F51">
        <v>8855</v>
      </c>
      <c r="G51">
        <v>17709</v>
      </c>
      <c r="H51">
        <v>29516</v>
      </c>
      <c r="I51">
        <v>44274</v>
      </c>
      <c r="J51">
        <v>61983</v>
      </c>
      <c r="K51">
        <v>82644</v>
      </c>
      <c r="L51">
        <v>106257</v>
      </c>
      <c r="M51">
        <v>132821</v>
      </c>
      <c r="N51">
        <v>162336</v>
      </c>
      <c r="O51">
        <v>194804</v>
      </c>
      <c r="P51">
        <v>230223</v>
      </c>
      <c r="Q51">
        <v>268593</v>
      </c>
      <c r="R51">
        <v>309915</v>
      </c>
      <c r="S51" t="s">
        <v>707</v>
      </c>
      <c r="T51" t="s">
        <v>707</v>
      </c>
      <c r="U51" t="s">
        <v>707</v>
      </c>
      <c r="V51" t="s">
        <v>707</v>
      </c>
      <c r="W51" t="s">
        <v>707</v>
      </c>
    </row>
    <row r="52" spans="2:23" x14ac:dyDescent="0.2">
      <c r="B52" t="s">
        <v>4</v>
      </c>
      <c r="C52" t="s">
        <v>20</v>
      </c>
      <c r="D52">
        <v>20</v>
      </c>
      <c r="E52">
        <v>2553</v>
      </c>
      <c r="F52">
        <v>7658</v>
      </c>
      <c r="G52">
        <v>15317</v>
      </c>
      <c r="H52">
        <v>25528</v>
      </c>
      <c r="I52">
        <v>38292</v>
      </c>
      <c r="J52">
        <v>53609</v>
      </c>
      <c r="K52">
        <v>71478</v>
      </c>
      <c r="L52">
        <v>91900</v>
      </c>
      <c r="M52">
        <v>114876</v>
      </c>
      <c r="N52">
        <v>140403</v>
      </c>
      <c r="O52">
        <v>168484</v>
      </c>
      <c r="P52">
        <v>199118</v>
      </c>
      <c r="Q52">
        <v>232304</v>
      </c>
      <c r="R52">
        <v>268043</v>
      </c>
      <c r="S52">
        <v>306335</v>
      </c>
      <c r="T52">
        <v>347179</v>
      </c>
      <c r="U52">
        <v>390577</v>
      </c>
      <c r="V52">
        <v>436527</v>
      </c>
      <c r="W52">
        <v>485030</v>
      </c>
    </row>
    <row r="53" spans="2:23" x14ac:dyDescent="0.2">
      <c r="B53" t="s">
        <v>4</v>
      </c>
      <c r="C53" t="s">
        <v>884</v>
      </c>
      <c r="D53">
        <v>20</v>
      </c>
      <c r="E53" s="289">
        <v>2940</v>
      </c>
      <c r="F53" s="289">
        <v>8821</v>
      </c>
      <c r="G53" s="289">
        <v>17642</v>
      </c>
      <c r="H53" s="289">
        <v>29403</v>
      </c>
      <c r="I53" s="289">
        <v>44105</v>
      </c>
      <c r="J53" s="289">
        <v>61747</v>
      </c>
      <c r="K53" s="289">
        <v>82329</v>
      </c>
      <c r="L53" s="289">
        <v>105851</v>
      </c>
      <c r="M53" s="289">
        <v>132314</v>
      </c>
      <c r="N53" s="289">
        <v>161717</v>
      </c>
      <c r="O53" s="289">
        <v>194061</v>
      </c>
      <c r="P53" s="289">
        <v>229345</v>
      </c>
      <c r="Q53" s="289">
        <v>267569</v>
      </c>
      <c r="R53" s="289">
        <v>308733</v>
      </c>
      <c r="S53" s="289">
        <v>352838</v>
      </c>
      <c r="T53" s="289">
        <v>399883</v>
      </c>
      <c r="U53" s="289">
        <v>449868</v>
      </c>
      <c r="V53" s="289">
        <v>502794</v>
      </c>
      <c r="W53" s="289">
        <v>558660</v>
      </c>
    </row>
    <row r="54" spans="2:23" x14ac:dyDescent="0.2">
      <c r="B54" t="s">
        <v>4</v>
      </c>
      <c r="C54" t="s">
        <v>21</v>
      </c>
      <c r="D54">
        <v>20</v>
      </c>
      <c r="E54">
        <v>3337</v>
      </c>
      <c r="F54">
        <v>10010</v>
      </c>
      <c r="G54">
        <v>20020</v>
      </c>
      <c r="H54">
        <v>33366</v>
      </c>
      <c r="I54">
        <v>50049</v>
      </c>
      <c r="J54">
        <v>70069</v>
      </c>
      <c r="K54">
        <v>93426</v>
      </c>
      <c r="L54">
        <v>120119</v>
      </c>
      <c r="M54">
        <v>150148</v>
      </c>
      <c r="N54">
        <v>183515</v>
      </c>
      <c r="O54">
        <v>220218</v>
      </c>
      <c r="P54">
        <v>260257</v>
      </c>
      <c r="Q54">
        <v>303633</v>
      </c>
      <c r="R54">
        <v>350346</v>
      </c>
      <c r="S54">
        <v>400396</v>
      </c>
      <c r="T54">
        <v>453782</v>
      </c>
      <c r="U54">
        <v>510505</v>
      </c>
      <c r="V54">
        <v>570564</v>
      </c>
      <c r="W54">
        <v>633960</v>
      </c>
    </row>
    <row r="55" spans="2:23" x14ac:dyDescent="0.2">
      <c r="B55" t="s">
        <v>4</v>
      </c>
      <c r="C55" t="s">
        <v>22</v>
      </c>
      <c r="D55">
        <v>20</v>
      </c>
      <c r="E55">
        <v>3741</v>
      </c>
      <c r="F55">
        <v>11223</v>
      </c>
      <c r="G55">
        <v>22445</v>
      </c>
      <c r="H55">
        <v>37409</v>
      </c>
      <c r="I55">
        <v>56113</v>
      </c>
      <c r="J55">
        <v>78559</v>
      </c>
      <c r="K55">
        <v>104745</v>
      </c>
      <c r="L55">
        <v>134672</v>
      </c>
      <c r="M55">
        <v>168340</v>
      </c>
      <c r="N55">
        <v>205749</v>
      </c>
      <c r="O55">
        <v>246899</v>
      </c>
      <c r="P55">
        <v>291790</v>
      </c>
      <c r="Q55">
        <v>340421</v>
      </c>
      <c r="R55">
        <v>392794</v>
      </c>
      <c r="S55">
        <v>448907</v>
      </c>
      <c r="T55">
        <v>508762</v>
      </c>
      <c r="U55">
        <v>572357</v>
      </c>
      <c r="V55">
        <v>639693</v>
      </c>
      <c r="W55">
        <v>710770</v>
      </c>
    </row>
  </sheetData>
  <mergeCells count="7">
    <mergeCell ref="BA27:BF27"/>
    <mergeCell ref="AO14:AR14"/>
    <mergeCell ref="I27:L27"/>
    <mergeCell ref="W27:Z27"/>
    <mergeCell ref="T27:U27"/>
    <mergeCell ref="N27:S27"/>
    <mergeCell ref="AA27:AF27"/>
  </mergeCells>
  <conditionalFormatting sqref="C16:C23 C25:C26">
    <cfRule type="duplicateValues" dxfId="12" priority="4"/>
  </conditionalFormatting>
  <conditionalFormatting sqref="C5:C9">
    <cfRule type="duplicateValues" dxfId="11" priority="5"/>
  </conditionalFormatting>
  <conditionalFormatting sqref="BI16:BI23 BI25:BI26">
    <cfRule type="duplicateValues" dxfId="10" priority="3"/>
  </conditionalFormatting>
  <conditionalFormatting sqref="C24">
    <cfRule type="duplicateValues" dxfId="9" priority="2"/>
  </conditionalFormatting>
  <conditionalFormatting sqref="BI24">
    <cfRule type="duplicateValues" dxfId="8" priority="1"/>
  </conditionalFormatting>
  <dataValidations count="3">
    <dataValidation type="list" showInputMessage="1" showErrorMessage="1" sqref="D16:D26" xr:uid="{00000000-0002-0000-0000-000000000000}">
      <formula1>INDIRECT("dragonTierDefinitions['[sku']]")</formula1>
    </dataValidation>
    <dataValidation allowBlank="1" showInputMessage="1" showErrorMessage="1" prompt="percentage [0..1]" sqref="D45:D55 F45:W55 E46:E55" xr:uid="{00000000-0002-0000-0000-000001000000}"/>
    <dataValidation type="decimal" allowBlank="1" showInputMessage="1" showErrorMessage="1" prompt="percentage [0..1]" sqref="D33:D34 D38:D40" xr:uid="{00000000-0002-0000-0000-000002000000}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B1:W53"/>
  <sheetViews>
    <sheetView tabSelected="1" topLeftCell="A41" workbookViewId="0">
      <selection activeCell="H26" sqref="H26:H52"/>
    </sheetView>
  </sheetViews>
  <sheetFormatPr baseColWidth="10" defaultColWidth="11.5" defaultRowHeight="15" x14ac:dyDescent="0.2"/>
  <cols>
    <col min="1" max="1" width="3.1640625" customWidth="1"/>
    <col min="2" max="2" width="14" customWidth="1"/>
    <col min="3" max="3" width="40.33203125" bestFit="1" customWidth="1"/>
    <col min="4" max="11" width="23.6640625" customWidth="1"/>
    <col min="12" max="12" width="23.33203125" customWidth="1"/>
    <col min="13" max="13" width="19" customWidth="1"/>
    <col min="16" max="16" width="40.33203125" bestFit="1" customWidth="1"/>
  </cols>
  <sheetData>
    <row r="1" spans="2:23" ht="16" thickBot="1" x14ac:dyDescent="0.25"/>
    <row r="2" spans="2:23" ht="24" x14ac:dyDescent="0.3">
      <c r="B2" s="1" t="s">
        <v>706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 x14ac:dyDescent="0.2">
      <c r="B3" s="2"/>
      <c r="C3" s="2"/>
      <c r="D3" s="2"/>
      <c r="E3" s="2"/>
      <c r="F3" s="2"/>
      <c r="G3" s="207" t="s">
        <v>705</v>
      </c>
      <c r="H3" s="206">
        <v>10</v>
      </c>
    </row>
    <row r="4" spans="2:23" ht="30" customHeight="1" x14ac:dyDescent="0.2">
      <c r="B4" s="2"/>
      <c r="C4" s="2"/>
      <c r="D4" s="2"/>
      <c r="E4" s="2"/>
      <c r="F4" s="2"/>
      <c r="G4" s="207" t="s">
        <v>704</v>
      </c>
      <c r="H4" s="206">
        <v>600</v>
      </c>
    </row>
    <row r="5" spans="2:23" ht="113" x14ac:dyDescent="0.2">
      <c r="B5" s="16" t="s">
        <v>703</v>
      </c>
      <c r="C5" s="16" t="s">
        <v>0</v>
      </c>
      <c r="D5" s="16" t="s">
        <v>1</v>
      </c>
      <c r="E5" s="205" t="s">
        <v>42</v>
      </c>
      <c r="F5" s="8" t="s">
        <v>702</v>
      </c>
      <c r="G5" s="17" t="s">
        <v>701</v>
      </c>
      <c r="H5" s="204" t="s">
        <v>700</v>
      </c>
      <c r="I5" s="203" t="s">
        <v>699</v>
      </c>
      <c r="J5" s="203" t="s">
        <v>79</v>
      </c>
      <c r="K5" s="204" t="s">
        <v>698</v>
      </c>
      <c r="L5" s="203" t="s">
        <v>697</v>
      </c>
      <c r="M5" s="18" t="s">
        <v>2</v>
      </c>
      <c r="N5" s="202" t="s">
        <v>696</v>
      </c>
      <c r="O5" s="202" t="s">
        <v>695</v>
      </c>
      <c r="P5" s="202" t="s">
        <v>3</v>
      </c>
    </row>
    <row r="6" spans="2:23" x14ac:dyDescent="0.2">
      <c r="B6" s="168" t="s">
        <v>4</v>
      </c>
      <c r="C6" s="167" t="s">
        <v>693</v>
      </c>
      <c r="D6" s="167" t="s">
        <v>665</v>
      </c>
      <c r="E6" s="194">
        <v>0</v>
      </c>
      <c r="F6" s="190">
        <v>0.99</v>
      </c>
      <c r="G6" s="189" t="s">
        <v>684</v>
      </c>
      <c r="H6" s="187">
        <v>10</v>
      </c>
      <c r="I6" s="193">
        <v>0</v>
      </c>
      <c r="J6" s="193">
        <f>ROUND(shopPacksDefinitions[[#This Row],[Base Amount
(only for the maths)]]+shopPacksDefinitions[[#This Row],[Base Amount
(only for the maths)]]*shopPacksDefinitions[[#This Row],['[bonusAmount']]],0)</f>
        <v>10</v>
      </c>
      <c r="K6" s="187">
        <f>shopPacksDefinitions[[#This Row],['[amount']]]/shopPacksDefinitions[[#This Row],['[price']]]</f>
        <v>10.1010101010101</v>
      </c>
      <c r="L6" s="186" t="b">
        <v>0</v>
      </c>
      <c r="M6" s="185" t="s">
        <v>694</v>
      </c>
      <c r="N6" s="201"/>
      <c r="O6" s="201"/>
      <c r="P6" s="183" t="s">
        <v>693</v>
      </c>
    </row>
    <row r="7" spans="2:23" x14ac:dyDescent="0.2">
      <c r="B7" s="168" t="s">
        <v>4</v>
      </c>
      <c r="C7" s="167" t="s">
        <v>691</v>
      </c>
      <c r="D7" s="192" t="s">
        <v>665</v>
      </c>
      <c r="E7" s="194">
        <v>1</v>
      </c>
      <c r="F7" s="190">
        <v>4.99</v>
      </c>
      <c r="G7" s="189" t="s">
        <v>684</v>
      </c>
      <c r="H7" s="187">
        <v>50</v>
      </c>
      <c r="I7" s="193">
        <v>0.05</v>
      </c>
      <c r="J7" s="193">
        <f>ROUND(shopPacksDefinitions[[#This Row],[Base Amount
(only for the maths)]]+shopPacksDefinitions[[#This Row],[Base Amount
(only for the maths)]]*shopPacksDefinitions[[#This Row],['[bonusAmount']]],0)</f>
        <v>53</v>
      </c>
      <c r="K7" s="187">
        <f>shopPacksDefinitions[[#This Row],['[amount']]]/shopPacksDefinitions[[#This Row],['[price']]]</f>
        <v>10.62124248496994</v>
      </c>
      <c r="L7" s="186" t="b">
        <v>0</v>
      </c>
      <c r="M7" s="185" t="s">
        <v>692</v>
      </c>
      <c r="N7" s="201"/>
      <c r="O7" s="201"/>
      <c r="P7" s="183" t="s">
        <v>691</v>
      </c>
    </row>
    <row r="8" spans="2:23" x14ac:dyDescent="0.2">
      <c r="B8" s="168" t="s">
        <v>4</v>
      </c>
      <c r="C8" s="167" t="s">
        <v>689</v>
      </c>
      <c r="D8" s="192" t="s">
        <v>665</v>
      </c>
      <c r="E8" s="194">
        <v>2</v>
      </c>
      <c r="F8" s="190">
        <v>9.99</v>
      </c>
      <c r="G8" s="189" t="s">
        <v>684</v>
      </c>
      <c r="H8" s="187">
        <v>100</v>
      </c>
      <c r="I8" s="193">
        <v>0.1</v>
      </c>
      <c r="J8" s="193">
        <f>ROUND(shopPacksDefinitions[[#This Row],[Base Amount
(only for the maths)]]+shopPacksDefinitions[[#This Row],[Base Amount
(only for the maths)]]*shopPacksDefinitions[[#This Row],['[bonusAmount']]],0)</f>
        <v>110</v>
      </c>
      <c r="K8" s="187">
        <f>shopPacksDefinitions[[#This Row],['[amount']]]/shopPacksDefinitions[[#This Row],['[price']]]</f>
        <v>11.011011011011011</v>
      </c>
      <c r="L8" s="186" t="b">
        <v>0</v>
      </c>
      <c r="M8" s="185" t="s">
        <v>690</v>
      </c>
      <c r="N8" s="184"/>
      <c r="O8" s="184"/>
      <c r="P8" s="183" t="s">
        <v>689</v>
      </c>
    </row>
    <row r="9" spans="2:23" x14ac:dyDescent="0.2">
      <c r="B9" s="200" t="s">
        <v>4</v>
      </c>
      <c r="C9" s="199" t="s">
        <v>687</v>
      </c>
      <c r="D9" s="192" t="s">
        <v>665</v>
      </c>
      <c r="E9" s="194">
        <v>3</v>
      </c>
      <c r="F9" s="190">
        <v>19.989999999999998</v>
      </c>
      <c r="G9" s="189" t="s">
        <v>684</v>
      </c>
      <c r="H9" s="187">
        <v>200</v>
      </c>
      <c r="I9" s="188">
        <v>0.25</v>
      </c>
      <c r="J9" s="188">
        <f>ROUND(shopPacksDefinitions[[#This Row],[Base Amount
(only for the maths)]]+shopPacksDefinitions[[#This Row],[Base Amount
(only for the maths)]]*shopPacksDefinitions[[#This Row],['[bonusAmount']]],0)</f>
        <v>250</v>
      </c>
      <c r="K9" s="187">
        <f>shopPacksDefinitions[[#This Row],['[amount']]]/shopPacksDefinitions[[#This Row],['[price']]]</f>
        <v>12.506253126563283</v>
      </c>
      <c r="L9" s="197" t="b">
        <v>0</v>
      </c>
      <c r="M9" s="185" t="s">
        <v>688</v>
      </c>
      <c r="N9" s="196"/>
      <c r="O9" s="196"/>
      <c r="P9" s="183" t="s">
        <v>687</v>
      </c>
    </row>
    <row r="10" spans="2:23" x14ac:dyDescent="0.2">
      <c r="B10" s="200" t="s">
        <v>4</v>
      </c>
      <c r="C10" s="199" t="s">
        <v>685</v>
      </c>
      <c r="D10" s="192" t="s">
        <v>665</v>
      </c>
      <c r="E10" s="194">
        <v>4</v>
      </c>
      <c r="F10" s="198">
        <v>39.99</v>
      </c>
      <c r="G10" s="189" t="s">
        <v>684</v>
      </c>
      <c r="H10" s="187">
        <v>400</v>
      </c>
      <c r="I10" s="188">
        <v>0.4</v>
      </c>
      <c r="J10" s="188">
        <f>ROUND(shopPacksDefinitions[[#This Row],[Base Amount
(only for the maths)]]+shopPacksDefinitions[[#This Row],[Base Amount
(only for the maths)]]*shopPacksDefinitions[[#This Row],['[bonusAmount']]],0)</f>
        <v>560</v>
      </c>
      <c r="K10" s="187">
        <f>shopPacksDefinitions[[#This Row],['[amount']]]/shopPacksDefinitions[[#This Row],['[price']]]</f>
        <v>14.003500875218805</v>
      </c>
      <c r="L10" s="197" t="b">
        <v>0</v>
      </c>
      <c r="M10" s="185" t="s">
        <v>686</v>
      </c>
      <c r="N10" s="196"/>
      <c r="O10" s="196"/>
      <c r="P10" s="183" t="s">
        <v>685</v>
      </c>
    </row>
    <row r="11" spans="2:23" ht="16" thickBot="1" x14ac:dyDescent="0.25">
      <c r="B11" s="200" t="s">
        <v>4</v>
      </c>
      <c r="C11" s="199" t="s">
        <v>682</v>
      </c>
      <c r="D11" s="192" t="s">
        <v>665</v>
      </c>
      <c r="E11" s="191">
        <v>5</v>
      </c>
      <c r="F11" s="198">
        <v>79.989999999999995</v>
      </c>
      <c r="G11" s="189" t="s">
        <v>684</v>
      </c>
      <c r="H11" s="187">
        <v>800</v>
      </c>
      <c r="I11" s="188">
        <v>0.5</v>
      </c>
      <c r="J11" s="188">
        <f>ROUND(shopPacksDefinitions[[#This Row],[Base Amount
(only for the maths)]]+shopPacksDefinitions[[#This Row],[Base Amount
(only for the maths)]]*shopPacksDefinitions[[#This Row],['[bonusAmount']]],0)</f>
        <v>1200</v>
      </c>
      <c r="K11" s="187">
        <f>shopPacksDefinitions[[#This Row],['[amount']]]/shopPacksDefinitions[[#This Row],['[price']]]</f>
        <v>15.001875234404302</v>
      </c>
      <c r="L11" s="197" t="b">
        <v>1</v>
      </c>
      <c r="M11" s="185" t="s">
        <v>683</v>
      </c>
      <c r="N11" s="196"/>
      <c r="O11" s="196"/>
      <c r="P11" s="195" t="s">
        <v>682</v>
      </c>
    </row>
    <row r="12" spans="2:23" x14ac:dyDescent="0.2">
      <c r="B12" s="182" t="s">
        <v>4</v>
      </c>
      <c r="C12" s="181" t="s">
        <v>680</v>
      </c>
      <c r="D12" s="180" t="s">
        <v>671</v>
      </c>
      <c r="E12" s="179">
        <v>0</v>
      </c>
      <c r="F12" s="178">
        <v>5</v>
      </c>
      <c r="G12" s="177" t="s">
        <v>665</v>
      </c>
      <c r="H12" s="175">
        <f>ROUND(shopPacksDefinitions[[#This Row],['[price']]],0)*$H$4</f>
        <v>3000</v>
      </c>
      <c r="I12" s="176">
        <v>0</v>
      </c>
      <c r="J12" s="176">
        <f>ROUND(shopPacksDefinitions[[#This Row],[Base Amount
(only for the maths)]]+shopPacksDefinitions[[#This Row],[Base Amount
(only for the maths)]]*shopPacksDefinitions[[#This Row],['[bonusAmount']]],0)</f>
        <v>3000</v>
      </c>
      <c r="K12" s="175">
        <f>shopPacksDefinitions[[#This Row],['[amount']]]/shopPacksDefinitions[[#This Row],['[price']]]</f>
        <v>600</v>
      </c>
      <c r="L12" s="174" t="b">
        <v>0</v>
      </c>
      <c r="M12" s="173" t="s">
        <v>681</v>
      </c>
      <c r="N12" s="172"/>
      <c r="O12" s="172"/>
      <c r="P12" s="171" t="s">
        <v>680</v>
      </c>
    </row>
    <row r="13" spans="2:23" x14ac:dyDescent="0.2">
      <c r="B13" s="168" t="s">
        <v>4</v>
      </c>
      <c r="C13" s="167" t="s">
        <v>678</v>
      </c>
      <c r="D13" s="192" t="s">
        <v>671</v>
      </c>
      <c r="E13" s="194">
        <v>1</v>
      </c>
      <c r="F13" s="190">
        <v>20</v>
      </c>
      <c r="G13" s="189" t="s">
        <v>665</v>
      </c>
      <c r="H13" s="187">
        <f>ROUND(shopPacksDefinitions[[#This Row],['[price']]],0)*$H$4</f>
        <v>12000</v>
      </c>
      <c r="I13" s="193">
        <v>0.1</v>
      </c>
      <c r="J13" s="193">
        <f>ROUND(shopPacksDefinitions[[#This Row],[Base Amount
(only for the maths)]]+shopPacksDefinitions[[#This Row],[Base Amount
(only for the maths)]]*shopPacksDefinitions[[#This Row],['[bonusAmount']]],0)</f>
        <v>13200</v>
      </c>
      <c r="K13" s="187">
        <f>shopPacksDefinitions[[#This Row],['[amount']]]/shopPacksDefinitions[[#This Row],['[price']]]</f>
        <v>660</v>
      </c>
      <c r="L13" s="186" t="b">
        <v>0</v>
      </c>
      <c r="M13" s="185" t="s">
        <v>679</v>
      </c>
      <c r="N13" s="184"/>
      <c r="O13" s="184"/>
      <c r="P13" s="183" t="s">
        <v>678</v>
      </c>
    </row>
    <row r="14" spans="2:23" x14ac:dyDescent="0.2">
      <c r="B14" s="168" t="s">
        <v>4</v>
      </c>
      <c r="C14" s="167" t="s">
        <v>676</v>
      </c>
      <c r="D14" s="192" t="s">
        <v>671</v>
      </c>
      <c r="E14" s="194">
        <v>2</v>
      </c>
      <c r="F14" s="190">
        <v>50</v>
      </c>
      <c r="G14" s="189" t="s">
        <v>665</v>
      </c>
      <c r="H14" s="187">
        <f>ROUND(shopPacksDefinitions[[#This Row],['[price']]],0)*$H$4</f>
        <v>30000</v>
      </c>
      <c r="I14" s="193">
        <v>0.2</v>
      </c>
      <c r="J14" s="193">
        <f>ROUND(shopPacksDefinitions[[#This Row],[Base Amount
(only for the maths)]]+shopPacksDefinitions[[#This Row],[Base Amount
(only for the maths)]]*shopPacksDefinitions[[#This Row],['[bonusAmount']]],0)</f>
        <v>36000</v>
      </c>
      <c r="K14" s="187">
        <f>shopPacksDefinitions[[#This Row],['[amount']]]/shopPacksDefinitions[[#This Row],['[price']]]</f>
        <v>720</v>
      </c>
      <c r="L14" s="186" t="b">
        <v>0</v>
      </c>
      <c r="M14" s="185" t="s">
        <v>677</v>
      </c>
      <c r="N14" s="184"/>
      <c r="O14" s="184"/>
      <c r="P14" s="183" t="s">
        <v>676</v>
      </c>
    </row>
    <row r="15" spans="2:23" x14ac:dyDescent="0.2">
      <c r="B15" s="168" t="s">
        <v>4</v>
      </c>
      <c r="C15" s="167" t="s">
        <v>674</v>
      </c>
      <c r="D15" s="192" t="s">
        <v>671</v>
      </c>
      <c r="E15" s="194">
        <v>3</v>
      </c>
      <c r="F15" s="190">
        <v>250</v>
      </c>
      <c r="G15" s="189" t="s">
        <v>665</v>
      </c>
      <c r="H15" s="187">
        <f>ROUND(shopPacksDefinitions[[#This Row],['[price']]],0)*$H$4</f>
        <v>150000</v>
      </c>
      <c r="I15" s="193">
        <v>0.4</v>
      </c>
      <c r="J15" s="193">
        <f>ROUND(shopPacksDefinitions[[#This Row],[Base Amount
(only for the maths)]]+shopPacksDefinitions[[#This Row],[Base Amount
(only for the maths)]]*shopPacksDefinitions[[#This Row],['[bonusAmount']]],0)</f>
        <v>210000</v>
      </c>
      <c r="K15" s="187">
        <f>shopPacksDefinitions[[#This Row],['[amount']]]/shopPacksDefinitions[[#This Row],['[price']]]</f>
        <v>840</v>
      </c>
      <c r="L15" s="186" t="b">
        <v>0</v>
      </c>
      <c r="M15" s="185" t="s">
        <v>675</v>
      </c>
      <c r="N15" s="184"/>
      <c r="O15" s="184"/>
      <c r="P15" s="183" t="s">
        <v>674</v>
      </c>
    </row>
    <row r="16" spans="2:23" x14ac:dyDescent="0.2">
      <c r="B16" s="168" t="s">
        <v>4</v>
      </c>
      <c r="C16" s="167" t="s">
        <v>672</v>
      </c>
      <c r="D16" s="192" t="s">
        <v>671</v>
      </c>
      <c r="E16" s="194">
        <v>4</v>
      </c>
      <c r="F16" s="190">
        <v>400</v>
      </c>
      <c r="G16" s="189" t="s">
        <v>665</v>
      </c>
      <c r="H16" s="187">
        <f>ROUND(shopPacksDefinitions[[#This Row],['[price']]],0)*$H$4</f>
        <v>240000</v>
      </c>
      <c r="I16" s="193">
        <v>0.5</v>
      </c>
      <c r="J16" s="193">
        <f>ROUND(shopPacksDefinitions[[#This Row],[Base Amount
(only for the maths)]]+shopPacksDefinitions[[#This Row],[Base Amount
(only for the maths)]]*shopPacksDefinitions[[#This Row],['[bonusAmount']]],0)</f>
        <v>360000</v>
      </c>
      <c r="K16" s="187">
        <f>shopPacksDefinitions[[#This Row],['[amount']]]/shopPacksDefinitions[[#This Row],['[price']]]</f>
        <v>900</v>
      </c>
      <c r="L16" s="186" t="b">
        <v>0</v>
      </c>
      <c r="M16" s="185" t="s">
        <v>673</v>
      </c>
      <c r="N16" s="184"/>
      <c r="O16" s="184"/>
      <c r="P16" s="183" t="s">
        <v>672</v>
      </c>
    </row>
    <row r="17" spans="2:16" ht="16" thickBot="1" x14ac:dyDescent="0.25">
      <c r="B17" s="168" t="s">
        <v>4</v>
      </c>
      <c r="C17" s="167" t="s">
        <v>669</v>
      </c>
      <c r="D17" s="192" t="s">
        <v>671</v>
      </c>
      <c r="E17" s="191">
        <v>5</v>
      </c>
      <c r="F17" s="190">
        <v>1000</v>
      </c>
      <c r="G17" s="189" t="s">
        <v>665</v>
      </c>
      <c r="H17" s="187">
        <f>ROUND(shopPacksDefinitions[[#This Row],['[price']]],0)*$H$4</f>
        <v>600000</v>
      </c>
      <c r="I17" s="188">
        <v>0.7</v>
      </c>
      <c r="J17" s="188">
        <f>ROUND(shopPacksDefinitions[[#This Row],[Base Amount
(only for the maths)]]+shopPacksDefinitions[[#This Row],[Base Amount
(only for the maths)]]*shopPacksDefinitions[[#This Row],['[bonusAmount']]],0)</f>
        <v>1020000</v>
      </c>
      <c r="K17" s="187">
        <f>shopPacksDefinitions[[#This Row],['[amount']]]/shopPacksDefinitions[[#This Row],['[price']]]</f>
        <v>1020</v>
      </c>
      <c r="L17" s="186" t="b">
        <v>1</v>
      </c>
      <c r="M17" s="185" t="s">
        <v>670</v>
      </c>
      <c r="N17" s="184"/>
      <c r="O17" s="184"/>
      <c r="P17" s="183" t="s">
        <v>669</v>
      </c>
    </row>
    <row r="18" spans="2:16" ht="16" thickBot="1" x14ac:dyDescent="0.25">
      <c r="B18" s="182" t="s">
        <v>4</v>
      </c>
      <c r="C18" s="181" t="s">
        <v>667</v>
      </c>
      <c r="D18" s="180" t="s">
        <v>666</v>
      </c>
      <c r="E18" s="179">
        <v>0</v>
      </c>
      <c r="F18" s="178">
        <v>5</v>
      </c>
      <c r="G18" s="177" t="s">
        <v>665</v>
      </c>
      <c r="H18" s="175">
        <f>shopPacksDefinitions[[#This Row],['[amount']]]-(shopPacksDefinitions[[#This Row],['[amount']]]*shopPacksDefinitions[[#This Row],['[bonusAmount']]])</f>
        <v>1</v>
      </c>
      <c r="I18" s="176">
        <v>0</v>
      </c>
      <c r="J18" s="176">
        <v>1</v>
      </c>
      <c r="K18" s="175">
        <f>shopPacksDefinitions[[#This Row],['[amount']]]/shopPacksDefinitions[[#This Row],['[price']]]</f>
        <v>0.2</v>
      </c>
      <c r="L18" s="174" t="b">
        <v>0</v>
      </c>
      <c r="M18" s="173" t="s">
        <v>668</v>
      </c>
      <c r="N18" s="172"/>
      <c r="O18" s="172"/>
      <c r="P18" s="171" t="s">
        <v>667</v>
      </c>
    </row>
    <row r="19" spans="2:16" x14ac:dyDescent="0.2">
      <c r="B19" s="182" t="s">
        <v>4</v>
      </c>
      <c r="C19" s="181" t="s">
        <v>933</v>
      </c>
      <c r="D19" s="180" t="s">
        <v>954</v>
      </c>
      <c r="E19" s="179">
        <v>0</v>
      </c>
      <c r="F19" s="178">
        <v>1.99</v>
      </c>
      <c r="G19" s="177" t="s">
        <v>684</v>
      </c>
      <c r="H19" s="175"/>
      <c r="I19" s="176"/>
      <c r="J19" s="176"/>
      <c r="K19" s="175"/>
      <c r="L19" s="174" t="b">
        <v>0</v>
      </c>
      <c r="M19" s="173"/>
      <c r="N19" s="172"/>
      <c r="O19" s="172"/>
      <c r="P19" s="171" t="s">
        <v>933</v>
      </c>
    </row>
    <row r="20" spans="2:16" x14ac:dyDescent="0.2">
      <c r="B20" s="200" t="s">
        <v>4</v>
      </c>
      <c r="C20" s="199" t="s">
        <v>934</v>
      </c>
      <c r="D20" s="192" t="s">
        <v>954</v>
      </c>
      <c r="E20" s="194">
        <v>0</v>
      </c>
      <c r="F20" s="190">
        <v>4.99</v>
      </c>
      <c r="G20" s="189" t="s">
        <v>684</v>
      </c>
      <c r="H20" s="187"/>
      <c r="I20" s="188"/>
      <c r="J20" s="188"/>
      <c r="K20" s="187"/>
      <c r="L20" s="197" t="b">
        <v>0</v>
      </c>
      <c r="M20" s="185"/>
      <c r="N20" s="196"/>
      <c r="O20" s="196"/>
      <c r="P20" s="183" t="s">
        <v>934</v>
      </c>
    </row>
    <row r="21" spans="2:16" x14ac:dyDescent="0.2">
      <c r="B21" s="200" t="s">
        <v>4</v>
      </c>
      <c r="C21" s="199" t="s">
        <v>935</v>
      </c>
      <c r="D21" s="192" t="s">
        <v>954</v>
      </c>
      <c r="E21" s="194">
        <v>0</v>
      </c>
      <c r="F21" s="190">
        <v>9.99</v>
      </c>
      <c r="G21" s="189" t="s">
        <v>684</v>
      </c>
      <c r="H21" s="187"/>
      <c r="I21" s="188"/>
      <c r="J21" s="188"/>
      <c r="K21" s="187"/>
      <c r="L21" s="197" t="b">
        <v>0</v>
      </c>
      <c r="M21" s="185"/>
      <c r="N21" s="196"/>
      <c r="O21" s="196"/>
      <c r="P21" s="183" t="s">
        <v>935</v>
      </c>
    </row>
    <row r="22" spans="2:16" x14ac:dyDescent="0.2">
      <c r="B22" s="200" t="s">
        <v>4</v>
      </c>
      <c r="C22" s="199" t="s">
        <v>936</v>
      </c>
      <c r="D22" s="192" t="s">
        <v>954</v>
      </c>
      <c r="E22" s="194">
        <v>0</v>
      </c>
      <c r="F22" s="190">
        <v>1.99</v>
      </c>
      <c r="G22" s="189" t="s">
        <v>684</v>
      </c>
      <c r="H22" s="187"/>
      <c r="I22" s="188"/>
      <c r="J22" s="188"/>
      <c r="K22" s="187"/>
      <c r="L22" s="197" t="b">
        <v>0</v>
      </c>
      <c r="M22" s="185"/>
      <c r="N22" s="196"/>
      <c r="O22" s="196"/>
      <c r="P22" s="183" t="s">
        <v>936</v>
      </c>
    </row>
    <row r="23" spans="2:16" x14ac:dyDescent="0.2">
      <c r="B23" s="200" t="s">
        <v>4</v>
      </c>
      <c r="C23" s="199" t="s">
        <v>937</v>
      </c>
      <c r="D23" s="192" t="s">
        <v>954</v>
      </c>
      <c r="E23" s="194">
        <v>0</v>
      </c>
      <c r="F23" s="190">
        <v>4.99</v>
      </c>
      <c r="G23" s="189" t="s">
        <v>684</v>
      </c>
      <c r="H23" s="187"/>
      <c r="I23" s="188"/>
      <c r="J23" s="188"/>
      <c r="K23" s="187"/>
      <c r="L23" s="197" t="b">
        <v>0</v>
      </c>
      <c r="M23" s="185"/>
      <c r="N23" s="196"/>
      <c r="O23" s="196"/>
      <c r="P23" s="183" t="s">
        <v>937</v>
      </c>
    </row>
    <row r="24" spans="2:16" x14ac:dyDescent="0.2">
      <c r="B24" s="200" t="s">
        <v>4</v>
      </c>
      <c r="C24" s="199" t="s">
        <v>938</v>
      </c>
      <c r="D24" s="192" t="s">
        <v>954</v>
      </c>
      <c r="E24" s="194">
        <v>0</v>
      </c>
      <c r="F24" s="190">
        <v>9.99</v>
      </c>
      <c r="G24" s="189" t="s">
        <v>684</v>
      </c>
      <c r="H24" s="187"/>
      <c r="I24" s="188"/>
      <c r="J24" s="188"/>
      <c r="K24" s="187"/>
      <c r="L24" s="197" t="b">
        <v>0</v>
      </c>
      <c r="M24" s="185"/>
      <c r="N24" s="196"/>
      <c r="O24" s="196"/>
      <c r="P24" s="183" t="s">
        <v>938</v>
      </c>
    </row>
    <row r="25" spans="2:16" x14ac:dyDescent="0.2">
      <c r="B25" s="200" t="s">
        <v>4</v>
      </c>
      <c r="C25" s="199" t="s">
        <v>939</v>
      </c>
      <c r="D25" s="192" t="s">
        <v>954</v>
      </c>
      <c r="E25" s="194">
        <v>0</v>
      </c>
      <c r="F25" s="190">
        <v>1.99</v>
      </c>
      <c r="G25" s="189" t="s">
        <v>684</v>
      </c>
      <c r="H25" s="187"/>
      <c r="I25" s="188"/>
      <c r="J25" s="188"/>
      <c r="K25" s="187"/>
      <c r="L25" s="197" t="b">
        <v>0</v>
      </c>
      <c r="M25" s="185"/>
      <c r="N25" s="196"/>
      <c r="O25" s="196"/>
      <c r="P25" s="183" t="s">
        <v>939</v>
      </c>
    </row>
    <row r="26" spans="2:16" x14ac:dyDescent="0.2">
      <c r="B26" s="200" t="s">
        <v>4</v>
      </c>
      <c r="C26" s="199" t="s">
        <v>940</v>
      </c>
      <c r="D26" s="192" t="s">
        <v>954</v>
      </c>
      <c r="E26" s="194">
        <v>0</v>
      </c>
      <c r="F26" s="190">
        <v>4.99</v>
      </c>
      <c r="G26" s="189" t="s">
        <v>684</v>
      </c>
      <c r="H26" s="187"/>
      <c r="I26" s="188"/>
      <c r="J26" s="188"/>
      <c r="K26" s="187"/>
      <c r="L26" s="197" t="b">
        <v>0</v>
      </c>
      <c r="M26" s="185"/>
      <c r="N26" s="196"/>
      <c r="O26" s="196"/>
      <c r="P26" s="183" t="s">
        <v>940</v>
      </c>
    </row>
    <row r="27" spans="2:16" x14ac:dyDescent="0.2">
      <c r="B27" s="200" t="s">
        <v>4</v>
      </c>
      <c r="C27" s="199" t="s">
        <v>941</v>
      </c>
      <c r="D27" s="192" t="s">
        <v>954</v>
      </c>
      <c r="E27" s="194">
        <v>0</v>
      </c>
      <c r="F27" s="190">
        <v>9.99</v>
      </c>
      <c r="G27" s="189" t="s">
        <v>684</v>
      </c>
      <c r="H27" s="187"/>
      <c r="I27" s="188"/>
      <c r="J27" s="188"/>
      <c r="K27" s="187"/>
      <c r="L27" s="197" t="b">
        <v>0</v>
      </c>
      <c r="M27" s="185"/>
      <c r="N27" s="196"/>
      <c r="O27" s="196"/>
      <c r="P27" s="183" t="s">
        <v>941</v>
      </c>
    </row>
    <row r="28" spans="2:16" x14ac:dyDescent="0.2">
      <c r="B28" s="200" t="s">
        <v>4</v>
      </c>
      <c r="C28" s="199" t="s">
        <v>942</v>
      </c>
      <c r="D28" s="192" t="s">
        <v>954</v>
      </c>
      <c r="E28" s="194">
        <v>0</v>
      </c>
      <c r="F28" s="190">
        <v>1.99</v>
      </c>
      <c r="G28" s="189" t="s">
        <v>684</v>
      </c>
      <c r="H28" s="187"/>
      <c r="I28" s="188"/>
      <c r="J28" s="188"/>
      <c r="K28" s="187"/>
      <c r="L28" s="197" t="b">
        <v>0</v>
      </c>
      <c r="M28" s="185"/>
      <c r="N28" s="196"/>
      <c r="O28" s="196"/>
      <c r="P28" s="183" t="s">
        <v>942</v>
      </c>
    </row>
    <row r="29" spans="2:16" x14ac:dyDescent="0.2">
      <c r="B29" s="200" t="s">
        <v>4</v>
      </c>
      <c r="C29" s="199" t="s">
        <v>943</v>
      </c>
      <c r="D29" s="192" t="s">
        <v>954</v>
      </c>
      <c r="E29" s="194">
        <v>0</v>
      </c>
      <c r="F29" s="190">
        <v>4.99</v>
      </c>
      <c r="G29" s="189" t="s">
        <v>684</v>
      </c>
      <c r="H29" s="187"/>
      <c r="I29" s="188"/>
      <c r="J29" s="188"/>
      <c r="K29" s="187"/>
      <c r="L29" s="197" t="b">
        <v>0</v>
      </c>
      <c r="M29" s="185"/>
      <c r="N29" s="196"/>
      <c r="O29" s="196"/>
      <c r="P29" s="183" t="s">
        <v>943</v>
      </c>
    </row>
    <row r="30" spans="2:16" x14ac:dyDescent="0.2">
      <c r="B30" s="200" t="s">
        <v>4</v>
      </c>
      <c r="C30" s="199" t="s">
        <v>944</v>
      </c>
      <c r="D30" s="192" t="s">
        <v>954</v>
      </c>
      <c r="E30" s="194">
        <v>0</v>
      </c>
      <c r="F30" s="190">
        <v>9.99</v>
      </c>
      <c r="G30" s="189" t="s">
        <v>684</v>
      </c>
      <c r="H30" s="187"/>
      <c r="I30" s="188"/>
      <c r="J30" s="188"/>
      <c r="K30" s="187"/>
      <c r="L30" s="197" t="b">
        <v>0</v>
      </c>
      <c r="M30" s="185"/>
      <c r="N30" s="196"/>
      <c r="O30" s="196"/>
      <c r="P30" s="183" t="s">
        <v>944</v>
      </c>
    </row>
    <row r="31" spans="2:16" x14ac:dyDescent="0.2">
      <c r="B31" s="200" t="s">
        <v>4</v>
      </c>
      <c r="C31" s="199" t="s">
        <v>945</v>
      </c>
      <c r="D31" s="192" t="s">
        <v>954</v>
      </c>
      <c r="E31" s="194">
        <v>0</v>
      </c>
      <c r="F31" s="190">
        <v>19.989999999999998</v>
      </c>
      <c r="G31" s="189" t="s">
        <v>684</v>
      </c>
      <c r="H31" s="187"/>
      <c r="I31" s="188"/>
      <c r="J31" s="188"/>
      <c r="K31" s="187"/>
      <c r="L31" s="197" t="b">
        <v>0</v>
      </c>
      <c r="M31" s="185"/>
      <c r="N31" s="196"/>
      <c r="O31" s="196"/>
      <c r="P31" s="183" t="s">
        <v>945</v>
      </c>
    </row>
    <row r="32" spans="2:16" x14ac:dyDescent="0.2">
      <c r="B32" s="200" t="s">
        <v>4</v>
      </c>
      <c r="C32" s="199" t="s">
        <v>946</v>
      </c>
      <c r="D32" s="192" t="s">
        <v>954</v>
      </c>
      <c r="E32" s="194">
        <v>0</v>
      </c>
      <c r="F32" s="190">
        <v>39.99</v>
      </c>
      <c r="G32" s="189" t="s">
        <v>684</v>
      </c>
      <c r="H32" s="187"/>
      <c r="I32" s="188"/>
      <c r="J32" s="188"/>
      <c r="K32" s="187"/>
      <c r="L32" s="197" t="b">
        <v>0</v>
      </c>
      <c r="M32" s="185"/>
      <c r="N32" s="196"/>
      <c r="O32" s="196"/>
      <c r="P32" s="183" t="s">
        <v>946</v>
      </c>
    </row>
    <row r="33" spans="2:16" x14ac:dyDescent="0.2">
      <c r="B33" s="200" t="s">
        <v>4</v>
      </c>
      <c r="C33" s="199" t="s">
        <v>947</v>
      </c>
      <c r="D33" s="192" t="s">
        <v>954</v>
      </c>
      <c r="E33" s="194">
        <v>0</v>
      </c>
      <c r="F33" s="190">
        <v>59.99</v>
      </c>
      <c r="G33" s="189" t="s">
        <v>684</v>
      </c>
      <c r="H33" s="187"/>
      <c r="I33" s="188"/>
      <c r="J33" s="188"/>
      <c r="K33" s="187"/>
      <c r="L33" s="197" t="b">
        <v>0</v>
      </c>
      <c r="M33" s="185"/>
      <c r="N33" s="196"/>
      <c r="O33" s="196"/>
      <c r="P33" s="183" t="s">
        <v>947</v>
      </c>
    </row>
    <row r="34" spans="2:16" x14ac:dyDescent="0.2">
      <c r="B34" s="200" t="s">
        <v>4</v>
      </c>
      <c r="C34" s="199" t="s">
        <v>948</v>
      </c>
      <c r="D34" s="192" t="s">
        <v>954</v>
      </c>
      <c r="E34" s="194">
        <v>0</v>
      </c>
      <c r="F34" s="190">
        <v>1.99</v>
      </c>
      <c r="G34" s="189" t="s">
        <v>684</v>
      </c>
      <c r="H34" s="187"/>
      <c r="I34" s="188"/>
      <c r="J34" s="188"/>
      <c r="K34" s="187"/>
      <c r="L34" s="197" t="b">
        <v>0</v>
      </c>
      <c r="M34" s="185"/>
      <c r="N34" s="196"/>
      <c r="O34" s="196"/>
      <c r="P34" s="183" t="s">
        <v>948</v>
      </c>
    </row>
    <row r="35" spans="2:16" x14ac:dyDescent="0.2">
      <c r="B35" s="200" t="s">
        <v>4</v>
      </c>
      <c r="C35" s="199" t="s">
        <v>949</v>
      </c>
      <c r="D35" s="192" t="s">
        <v>954</v>
      </c>
      <c r="E35" s="194">
        <v>0</v>
      </c>
      <c r="F35" s="190">
        <v>4.99</v>
      </c>
      <c r="G35" s="189" t="s">
        <v>684</v>
      </c>
      <c r="H35" s="187"/>
      <c r="I35" s="188"/>
      <c r="J35" s="188"/>
      <c r="K35" s="187"/>
      <c r="L35" s="197" t="b">
        <v>0</v>
      </c>
      <c r="M35" s="185"/>
      <c r="N35" s="196"/>
      <c r="O35" s="196"/>
      <c r="P35" s="183" t="s">
        <v>949</v>
      </c>
    </row>
    <row r="36" spans="2:16" x14ac:dyDescent="0.2">
      <c r="B36" s="200" t="s">
        <v>4</v>
      </c>
      <c r="C36" s="199" t="s">
        <v>950</v>
      </c>
      <c r="D36" s="192" t="s">
        <v>954</v>
      </c>
      <c r="E36" s="194">
        <v>0</v>
      </c>
      <c r="F36" s="190">
        <v>9.99</v>
      </c>
      <c r="G36" s="189" t="s">
        <v>684</v>
      </c>
      <c r="H36" s="187"/>
      <c r="I36" s="188"/>
      <c r="J36" s="188"/>
      <c r="K36" s="187"/>
      <c r="L36" s="197" t="b">
        <v>0</v>
      </c>
      <c r="M36" s="185"/>
      <c r="N36" s="196"/>
      <c r="O36" s="196"/>
      <c r="P36" s="183" t="s">
        <v>950</v>
      </c>
    </row>
    <row r="37" spans="2:16" x14ac:dyDescent="0.2">
      <c r="B37" s="200" t="s">
        <v>4</v>
      </c>
      <c r="C37" s="199" t="s">
        <v>951</v>
      </c>
      <c r="D37" s="192" t="s">
        <v>954</v>
      </c>
      <c r="E37" s="194">
        <v>0</v>
      </c>
      <c r="F37" s="190">
        <v>19.989999999999998</v>
      </c>
      <c r="G37" s="189" t="s">
        <v>684</v>
      </c>
      <c r="H37" s="187"/>
      <c r="I37" s="188"/>
      <c r="J37" s="188"/>
      <c r="K37" s="187"/>
      <c r="L37" s="197" t="b">
        <v>0</v>
      </c>
      <c r="M37" s="185"/>
      <c r="N37" s="196"/>
      <c r="O37" s="196"/>
      <c r="P37" s="183" t="s">
        <v>951</v>
      </c>
    </row>
    <row r="38" spans="2:16" x14ac:dyDescent="0.2">
      <c r="B38" s="200" t="s">
        <v>4</v>
      </c>
      <c r="C38" s="199" t="s">
        <v>952</v>
      </c>
      <c r="D38" s="192" t="s">
        <v>954</v>
      </c>
      <c r="E38" s="194">
        <v>0</v>
      </c>
      <c r="F38" s="190">
        <v>39.99</v>
      </c>
      <c r="G38" s="189" t="s">
        <v>684</v>
      </c>
      <c r="H38" s="187"/>
      <c r="I38" s="188"/>
      <c r="J38" s="188"/>
      <c r="K38" s="187"/>
      <c r="L38" s="197" t="b">
        <v>0</v>
      </c>
      <c r="M38" s="185"/>
      <c r="N38" s="196"/>
      <c r="O38" s="196"/>
      <c r="P38" s="183" t="s">
        <v>952</v>
      </c>
    </row>
    <row r="39" spans="2:16" x14ac:dyDescent="0.2">
      <c r="B39" s="200" t="s">
        <v>4</v>
      </c>
      <c r="C39" s="199" t="s">
        <v>953</v>
      </c>
      <c r="D39" s="192" t="s">
        <v>954</v>
      </c>
      <c r="E39" s="194">
        <v>0</v>
      </c>
      <c r="F39" s="190">
        <v>59.99</v>
      </c>
      <c r="G39" s="189" t="s">
        <v>684</v>
      </c>
      <c r="H39" s="187"/>
      <c r="I39" s="188"/>
      <c r="J39" s="188"/>
      <c r="K39" s="187"/>
      <c r="L39" s="197" t="b">
        <v>0</v>
      </c>
      <c r="M39" s="185"/>
      <c r="N39" s="196"/>
      <c r="O39" s="196"/>
      <c r="P39" s="183" t="s">
        <v>953</v>
      </c>
    </row>
    <row r="40" spans="2:16" ht="16" thickBot="1" x14ac:dyDescent="0.25">
      <c r="B40" s="315"/>
      <c r="C40" s="315"/>
      <c r="D40" s="315"/>
      <c r="E40" s="315"/>
      <c r="F40" s="315"/>
      <c r="G40" s="315"/>
      <c r="H40" s="315"/>
      <c r="I40" s="315"/>
      <c r="J40" s="315"/>
      <c r="K40" s="315"/>
      <c r="L40" s="315"/>
      <c r="M40" s="315"/>
      <c r="N40" s="315"/>
      <c r="O40" s="315"/>
      <c r="P40" s="315"/>
    </row>
    <row r="41" spans="2:16" ht="24" x14ac:dyDescent="0.3">
      <c r="B41" s="1" t="s">
        <v>664</v>
      </c>
      <c r="C41" s="1"/>
      <c r="D41" s="1"/>
      <c r="E41" s="1"/>
      <c r="F41" s="1"/>
    </row>
    <row r="43" spans="2:16" ht="167" x14ac:dyDescent="0.2">
      <c r="B43" s="5" t="s">
        <v>663</v>
      </c>
      <c r="C43" s="170" t="s">
        <v>0</v>
      </c>
      <c r="D43" s="170" t="s">
        <v>662</v>
      </c>
      <c r="E43" s="170" t="s">
        <v>661</v>
      </c>
    </row>
    <row r="44" spans="2:16" x14ac:dyDescent="0.2">
      <c r="B44" s="169" t="s">
        <v>4</v>
      </c>
      <c r="C44" s="168" t="s">
        <v>660</v>
      </c>
      <c r="D44" s="167">
        <v>1</v>
      </c>
      <c r="E44" s="167">
        <v>0</v>
      </c>
    </row>
    <row r="45" spans="2:16" x14ac:dyDescent="0.2">
      <c r="B45" s="169" t="s">
        <v>4</v>
      </c>
      <c r="C45" s="168" t="s">
        <v>659</v>
      </c>
      <c r="D45" s="167">
        <v>-0.5</v>
      </c>
      <c r="E45" s="167">
        <v>100000</v>
      </c>
    </row>
    <row r="46" spans="2:16" x14ac:dyDescent="0.2">
      <c r="B46" s="169" t="s">
        <v>4</v>
      </c>
      <c r="C46" s="168" t="s">
        <v>658</v>
      </c>
      <c r="D46" s="167">
        <v>-2</v>
      </c>
      <c r="E46" s="167">
        <v>500000</v>
      </c>
    </row>
    <row r="47" spans="2:16" x14ac:dyDescent="0.2">
      <c r="B47" s="169" t="s">
        <v>4</v>
      </c>
      <c r="C47" s="168" t="s">
        <v>657</v>
      </c>
      <c r="D47" s="167">
        <v>-6</v>
      </c>
      <c r="E47" s="167">
        <v>1000000</v>
      </c>
    </row>
    <row r="48" spans="2:16" x14ac:dyDescent="0.2">
      <c r="B48" s="169" t="s">
        <v>4</v>
      </c>
      <c r="C48" s="168" t="s">
        <v>932</v>
      </c>
      <c r="D48" s="167">
        <v>-12.5</v>
      </c>
      <c r="E48" s="167">
        <v>2000000</v>
      </c>
    </row>
    <row r="49" spans="2:6" ht="16" thickBot="1" x14ac:dyDescent="0.25"/>
    <row r="50" spans="2:6" ht="24" x14ac:dyDescent="0.3">
      <c r="B50" s="1" t="s">
        <v>656</v>
      </c>
      <c r="C50" s="1"/>
      <c r="D50" s="1"/>
      <c r="E50" s="1"/>
      <c r="F50" s="1"/>
    </row>
    <row r="52" spans="2:6" ht="185" x14ac:dyDescent="0.2">
      <c r="B52" s="5" t="s">
        <v>655</v>
      </c>
      <c r="C52" s="170" t="s">
        <v>0</v>
      </c>
      <c r="D52" s="170" t="s">
        <v>654</v>
      </c>
      <c r="E52" s="170" t="s">
        <v>653</v>
      </c>
      <c r="F52" s="170" t="s">
        <v>652</v>
      </c>
    </row>
    <row r="53" spans="2:6" x14ac:dyDescent="0.2">
      <c r="B53" s="169" t="s">
        <v>4</v>
      </c>
      <c r="C53" s="168" t="s">
        <v>651</v>
      </c>
      <c r="D53" s="167">
        <v>-0.08</v>
      </c>
      <c r="E53" s="167">
        <v>1.03</v>
      </c>
      <c r="F53" s="167">
        <v>600</v>
      </c>
    </row>
  </sheetData>
  <dataValidations count="3">
    <dataValidation type="list" showInputMessage="1" showErrorMessage="1" sqref="D40" xr:uid="{00000000-0002-0000-0100-000001000000}">
      <formula1>"hc, sc, keys"</formula1>
    </dataValidation>
    <dataValidation type="list" showInputMessage="1" showErrorMessage="1" sqref="D6:D39" xr:uid="{F9A8DE42-4499-DB46-87DE-24F386239A27}">
      <formula1>"hc, sc, keys, offer"</formula1>
    </dataValidation>
    <dataValidation type="list" showInputMessage="1" showErrorMessage="1" sqref="L6:L40" xr:uid="{00000000-0002-0000-0100-000000000000}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T89"/>
  <sheetViews>
    <sheetView topLeftCell="K43" workbookViewId="0">
      <selection activeCell="T68" sqref="T68"/>
    </sheetView>
  </sheetViews>
  <sheetFormatPr baseColWidth="10" defaultColWidth="8.83203125" defaultRowHeight="15" x14ac:dyDescent="0.2"/>
  <cols>
    <col min="1" max="1" width="3" bestFit="1" customWidth="1"/>
    <col min="2" max="2" width="42.83203125" bestFit="1" customWidth="1"/>
    <col min="3" max="3" width="12.5" bestFit="1" customWidth="1"/>
    <col min="4" max="4" width="10.83203125" bestFit="1" customWidth="1"/>
    <col min="5" max="5" width="13.1640625" bestFit="1" customWidth="1"/>
    <col min="6" max="6" width="27.5" bestFit="1" customWidth="1"/>
    <col min="7" max="9" width="10.83203125" bestFit="1" customWidth="1"/>
    <col min="10" max="10" width="31.5" bestFit="1" customWidth="1"/>
    <col min="11" max="12" width="31.5" customWidth="1"/>
    <col min="13" max="13" width="31.5" bestFit="1" customWidth="1"/>
    <col min="14" max="14" width="31.83203125" bestFit="1" customWidth="1"/>
    <col min="15" max="15" width="26.33203125" bestFit="1" customWidth="1"/>
    <col min="16" max="16" width="29.83203125" bestFit="1" customWidth="1"/>
    <col min="17" max="17" width="17.6640625" bestFit="1" customWidth="1"/>
    <col min="18" max="18" width="16.5" bestFit="1" customWidth="1"/>
    <col min="19" max="19" width="7.33203125" bestFit="1" customWidth="1"/>
    <col min="20" max="20" width="41.83203125" bestFit="1" customWidth="1"/>
  </cols>
  <sheetData>
    <row r="1" spans="2:20" ht="16" thickBot="1" x14ac:dyDescent="0.25"/>
    <row r="2" spans="2:20" ht="24" x14ac:dyDescent="0.3">
      <c r="B2" s="1" t="s">
        <v>315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0" x14ac:dyDescent="0.2">
      <c r="B3" s="2"/>
      <c r="C3" s="2"/>
    </row>
    <row r="4" spans="2:20" ht="105" x14ac:dyDescent="0.2">
      <c r="B4" s="93" t="s">
        <v>316</v>
      </c>
      <c r="C4" s="94" t="s">
        <v>0</v>
      </c>
      <c r="D4" s="140" t="s">
        <v>51</v>
      </c>
      <c r="E4" s="140" t="s">
        <v>317</v>
      </c>
      <c r="F4" s="140" t="s">
        <v>42</v>
      </c>
      <c r="G4" s="140" t="s">
        <v>318</v>
      </c>
      <c r="H4" s="140" t="s">
        <v>319</v>
      </c>
      <c r="I4" s="140" t="s">
        <v>320</v>
      </c>
      <c r="J4" s="140" t="s">
        <v>321</v>
      </c>
      <c r="K4" s="140" t="s">
        <v>322</v>
      </c>
      <c r="L4" s="140" t="s">
        <v>878</v>
      </c>
      <c r="M4" s="97" t="s">
        <v>323</v>
      </c>
      <c r="N4" s="97" t="s">
        <v>324</v>
      </c>
      <c r="O4" s="97" t="s">
        <v>2</v>
      </c>
      <c r="P4" s="141" t="s">
        <v>89</v>
      </c>
      <c r="Q4" s="99" t="s">
        <v>12</v>
      </c>
      <c r="R4" s="99" t="s">
        <v>98</v>
      </c>
      <c r="S4" s="142" t="s">
        <v>5</v>
      </c>
      <c r="T4" s="94" t="s">
        <v>325</v>
      </c>
    </row>
    <row r="5" spans="2:20" x14ac:dyDescent="0.2">
      <c r="B5" s="143" t="s">
        <v>4</v>
      </c>
      <c r="C5" s="144" t="s">
        <v>326</v>
      </c>
      <c r="D5" s="145" t="s">
        <v>57</v>
      </c>
      <c r="E5" s="145" t="s">
        <v>6</v>
      </c>
      <c r="F5" s="145">
        <v>0</v>
      </c>
      <c r="G5" s="145" t="b">
        <v>0</v>
      </c>
      <c r="H5" s="145" t="b">
        <v>0</v>
      </c>
      <c r="I5" s="145" t="b">
        <v>0</v>
      </c>
      <c r="J5" s="145" t="b">
        <v>0</v>
      </c>
      <c r="K5" s="145"/>
      <c r="L5" s="145"/>
      <c r="M5" s="146" t="s">
        <v>327</v>
      </c>
      <c r="N5" s="146" t="s">
        <v>328</v>
      </c>
      <c r="O5" s="146" t="s">
        <v>329</v>
      </c>
      <c r="P5" s="147" t="s">
        <v>8</v>
      </c>
      <c r="Q5" s="142" t="s">
        <v>330</v>
      </c>
      <c r="R5" s="142" t="str">
        <f>CONCATENATE(LEFT(petDefinitions[[#This Row],['[tidName']]],10),"_DESC")</f>
        <v>TID_PET_00_DESC</v>
      </c>
      <c r="S5" s="142">
        <v>0</v>
      </c>
      <c r="T5" s="148" t="str">
        <f>CONCATENATE(RIGHT(petDefinitions[[#This Row],['[gamePrefab']]],LEN(petDefinitions[[#This Row],['[gamePrefab']]])-6),"_",petDefinitions[[#This Row],['[powerup']]])</f>
        <v>Dactylus_0_coins</v>
      </c>
    </row>
    <row r="6" spans="2:20" x14ac:dyDescent="0.2">
      <c r="B6" s="143" t="s">
        <v>4</v>
      </c>
      <c r="C6" s="144" t="s">
        <v>331</v>
      </c>
      <c r="D6" s="145" t="s">
        <v>57</v>
      </c>
      <c r="E6" s="145" t="s">
        <v>6</v>
      </c>
      <c r="F6" s="145">
        <v>1</v>
      </c>
      <c r="G6" s="145" t="b">
        <v>1</v>
      </c>
      <c r="H6" s="145" t="b">
        <v>0</v>
      </c>
      <c r="I6" s="145" t="b">
        <v>0</v>
      </c>
      <c r="J6" s="145" t="b">
        <v>0</v>
      </c>
      <c r="K6" s="145"/>
      <c r="L6" s="145"/>
      <c r="M6" s="146" t="s">
        <v>332</v>
      </c>
      <c r="N6" s="146" t="s">
        <v>333</v>
      </c>
      <c r="O6" s="146" t="s">
        <v>334</v>
      </c>
      <c r="P6" s="147" t="s">
        <v>6</v>
      </c>
      <c r="Q6" s="142" t="s">
        <v>335</v>
      </c>
      <c r="R6" s="142" t="str">
        <f>CONCATENATE(LEFT(petDefinitions[[#This Row],['[tidName']]],10),"_DESC")</f>
        <v>TID_PET_01_DESC</v>
      </c>
      <c r="S6" s="149">
        <v>1</v>
      </c>
      <c r="T6" s="148" t="str">
        <f>CONCATENATE(RIGHT(petDefinitions[[#This Row],['[gamePrefab']]],LEN(petDefinitions[[#This Row],['[gamePrefab']]])-6),"_",petDefinitions[[#This Row],['[powerup']]])</f>
        <v>MonkeyVampire_1_score</v>
      </c>
    </row>
    <row r="7" spans="2:20" x14ac:dyDescent="0.2">
      <c r="B7" s="150" t="s">
        <v>4</v>
      </c>
      <c r="C7" s="151" t="s">
        <v>336</v>
      </c>
      <c r="D7" s="152" t="s">
        <v>57</v>
      </c>
      <c r="E7" s="145" t="s">
        <v>337</v>
      </c>
      <c r="F7" s="145">
        <v>2</v>
      </c>
      <c r="G7" s="145" t="b">
        <v>1</v>
      </c>
      <c r="H7" s="145" t="b">
        <v>0</v>
      </c>
      <c r="I7" s="145" t="b">
        <v>0</v>
      </c>
      <c r="J7" s="145" t="b">
        <v>0</v>
      </c>
      <c r="K7" s="145"/>
      <c r="L7" s="145"/>
      <c r="M7" s="146" t="s">
        <v>338</v>
      </c>
      <c r="N7" s="146" t="s">
        <v>339</v>
      </c>
      <c r="O7" s="146" t="s">
        <v>340</v>
      </c>
      <c r="P7" s="147" t="s">
        <v>104</v>
      </c>
      <c r="Q7" s="142" t="s">
        <v>341</v>
      </c>
      <c r="R7" s="149" t="str">
        <f>CONCATENATE(LEFT(petDefinitions[[#This Row],['[tidName']]],10),"_DESC")</f>
        <v>TID_PET_02_DESC</v>
      </c>
      <c r="S7" s="142">
        <v>2</v>
      </c>
      <c r="T7" s="148" t="str">
        <f>CONCATENATE(RIGHT(petDefinitions[[#This Row],['[gamePrefab']]],LEN(petDefinitions[[#This Row],['[gamePrefab']]])-6),"_",petDefinitions[[#This Row],['[powerup']]])</f>
        <v>ChamRed_2_food</v>
      </c>
    </row>
    <row r="8" spans="2:20" x14ac:dyDescent="0.2">
      <c r="B8" s="150" t="s">
        <v>4</v>
      </c>
      <c r="C8" s="151" t="s">
        <v>342</v>
      </c>
      <c r="D8" s="152" t="s">
        <v>57</v>
      </c>
      <c r="E8" s="145" t="s">
        <v>6</v>
      </c>
      <c r="F8" s="145">
        <v>2</v>
      </c>
      <c r="G8" s="145" t="b">
        <v>0</v>
      </c>
      <c r="H8" s="145" t="b">
        <v>0</v>
      </c>
      <c r="I8" s="145" t="b">
        <v>0</v>
      </c>
      <c r="J8" s="145" t="b">
        <v>0</v>
      </c>
      <c r="K8" s="145"/>
      <c r="L8" s="145"/>
      <c r="M8" s="146" t="s">
        <v>343</v>
      </c>
      <c r="N8" s="146" t="s">
        <v>344</v>
      </c>
      <c r="O8" s="146" t="s">
        <v>345</v>
      </c>
      <c r="P8" s="147" t="s">
        <v>8</v>
      </c>
      <c r="Q8" s="142" t="s">
        <v>346</v>
      </c>
      <c r="R8" s="142" t="str">
        <f>CONCATENATE(LEFT(petDefinitions[[#This Row],['[tidName']]],10),"_DESC")</f>
        <v>TID_PET_03_DESC</v>
      </c>
      <c r="S8" s="149">
        <v>3</v>
      </c>
      <c r="T8" s="148" t="str">
        <f>CONCATENATE(RIGHT(petDefinitions[[#This Row],['[gamePrefab']]],LEN(petDefinitions[[#This Row],['[gamePrefab']]])-6),"_",petDefinitions[[#This Row],['[powerup']]])</f>
        <v>Freddy_3_coins</v>
      </c>
    </row>
    <row r="9" spans="2:20" x14ac:dyDescent="0.2">
      <c r="B9" s="150" t="s">
        <v>4</v>
      </c>
      <c r="C9" s="151" t="s">
        <v>347</v>
      </c>
      <c r="D9" s="152" t="s">
        <v>57</v>
      </c>
      <c r="E9" s="145" t="s">
        <v>337</v>
      </c>
      <c r="F9" s="145">
        <v>3</v>
      </c>
      <c r="G9" s="145" t="b">
        <v>1</v>
      </c>
      <c r="H9" s="145" t="b">
        <v>0</v>
      </c>
      <c r="I9" s="145" t="b">
        <v>0</v>
      </c>
      <c r="J9" s="145" t="b">
        <v>0</v>
      </c>
      <c r="K9" s="145"/>
      <c r="L9" s="145"/>
      <c r="M9" s="146" t="s">
        <v>348</v>
      </c>
      <c r="N9" s="146" t="s">
        <v>349</v>
      </c>
      <c r="O9" s="153" t="s">
        <v>350</v>
      </c>
      <c r="P9" s="147" t="s">
        <v>104</v>
      </c>
      <c r="Q9" s="142" t="s">
        <v>351</v>
      </c>
      <c r="R9" s="149" t="str">
        <f>CONCATENATE(LEFT(petDefinitions[[#This Row],['[tidName']]],10),"_DESC")</f>
        <v>TID_PET_04_DESC</v>
      </c>
      <c r="S9" s="142">
        <v>4</v>
      </c>
      <c r="T9" s="148" t="str">
        <f>CONCATENATE(RIGHT(petDefinitions[[#This Row],['[gamePrefab']]],LEN(petDefinitions[[#This Row],['[gamePrefab']]])-6),"_",petDefinitions[[#This Row],['[powerup']]])</f>
        <v>Froggy_v1_4_food</v>
      </c>
    </row>
    <row r="10" spans="2:20" x14ac:dyDescent="0.2">
      <c r="B10" s="150" t="s">
        <v>4</v>
      </c>
      <c r="C10" s="151" t="s">
        <v>352</v>
      </c>
      <c r="D10" s="152" t="s">
        <v>57</v>
      </c>
      <c r="E10" s="145" t="s">
        <v>6</v>
      </c>
      <c r="F10" s="145">
        <v>3</v>
      </c>
      <c r="G10" s="145" t="b">
        <v>1</v>
      </c>
      <c r="H10" s="145" t="b">
        <v>0</v>
      </c>
      <c r="I10" s="145" t="b">
        <v>0</v>
      </c>
      <c r="J10" s="145" t="b">
        <v>0</v>
      </c>
      <c r="K10" s="145"/>
      <c r="L10" s="145"/>
      <c r="M10" s="146" t="s">
        <v>353</v>
      </c>
      <c r="N10" s="146" t="s">
        <v>354</v>
      </c>
      <c r="O10" s="146" t="s">
        <v>355</v>
      </c>
      <c r="P10" s="147" t="s">
        <v>6</v>
      </c>
      <c r="Q10" s="142" t="s">
        <v>356</v>
      </c>
      <c r="R10" s="142" t="str">
        <f>CONCATENATE(LEFT(petDefinitions[[#This Row],['[tidName']]],10),"_DESC")</f>
        <v>TID_PET_05_DESC</v>
      </c>
      <c r="S10" s="142">
        <v>5</v>
      </c>
      <c r="T10" s="148" t="str">
        <f>CONCATENATE(RIGHT(petDefinitions[[#This Row],['[gamePrefab']]],LEN(petDefinitions[[#This Row],['[gamePrefab']]])-6),"_",petDefinitions[[#This Row],['[powerup']]])</f>
        <v>ChamRichelier_5_score</v>
      </c>
    </row>
    <row r="11" spans="2:20" x14ac:dyDescent="0.2">
      <c r="B11" s="150" t="s">
        <v>4</v>
      </c>
      <c r="C11" s="151" t="s">
        <v>357</v>
      </c>
      <c r="D11" s="152" t="s">
        <v>57</v>
      </c>
      <c r="E11" s="145" t="s">
        <v>337</v>
      </c>
      <c r="F11" s="145">
        <v>4</v>
      </c>
      <c r="G11" s="145" t="b">
        <v>1</v>
      </c>
      <c r="H11" s="145" t="b">
        <v>0</v>
      </c>
      <c r="I11" s="145" t="b">
        <v>0</v>
      </c>
      <c r="J11" s="145" t="b">
        <v>0</v>
      </c>
      <c r="K11" s="145"/>
      <c r="L11" s="145"/>
      <c r="M11" s="146" t="s">
        <v>358</v>
      </c>
      <c r="N11" s="146" t="s">
        <v>359</v>
      </c>
      <c r="O11" s="146" t="s">
        <v>360</v>
      </c>
      <c r="P11" s="147" t="s">
        <v>104</v>
      </c>
      <c r="Q11" s="142" t="s">
        <v>361</v>
      </c>
      <c r="R11" s="142" t="str">
        <f>CONCATENATE(LEFT(petDefinitions[[#This Row],['[tidName']]],10),"_DESC")</f>
        <v>TID_PET_06_DESC</v>
      </c>
      <c r="S11" s="142">
        <v>6</v>
      </c>
      <c r="T11" s="148" t="str">
        <f>CONCATENATE(RIGHT(petDefinitions[[#This Row],['[gamePrefab']]],LEN(petDefinitions[[#This Row],['[gamePrefab']]])-6),"_",petDefinitions[[#This Row],['[powerup']]])</f>
        <v>DactylusChicken_6_food</v>
      </c>
    </row>
    <row r="12" spans="2:20" x14ac:dyDescent="0.2">
      <c r="B12" s="150" t="s">
        <v>4</v>
      </c>
      <c r="C12" s="151" t="s">
        <v>362</v>
      </c>
      <c r="D12" s="152" t="s">
        <v>57</v>
      </c>
      <c r="E12" s="145" t="s">
        <v>337</v>
      </c>
      <c r="F12" s="145">
        <v>0</v>
      </c>
      <c r="G12" s="145" t="b">
        <v>1</v>
      </c>
      <c r="H12" s="145" t="b">
        <v>0</v>
      </c>
      <c r="I12" s="145" t="b">
        <v>0</v>
      </c>
      <c r="J12" s="145" t="b">
        <v>0</v>
      </c>
      <c r="K12" s="145"/>
      <c r="L12" s="145"/>
      <c r="M12" s="146" t="s">
        <v>363</v>
      </c>
      <c r="N12" s="146" t="s">
        <v>364</v>
      </c>
      <c r="O12" s="146" t="s">
        <v>365</v>
      </c>
      <c r="P12" s="147" t="s">
        <v>122</v>
      </c>
      <c r="Q12" s="142" t="s">
        <v>366</v>
      </c>
      <c r="R12" s="142" t="str">
        <f>CONCATENATE(LEFT(petDefinitions[[#This Row],['[tidName']]],10),"_DESC")</f>
        <v>TID_PET_07_DESC</v>
      </c>
      <c r="S12" s="142">
        <v>7</v>
      </c>
      <c r="T12" s="148" t="str">
        <f>CONCATENATE(RIGHT(petDefinitions[[#This Row],['[gamePrefab']]],LEN(petDefinitions[[#This Row],['[gamePrefab']]])-6),"_",petDefinitions[[#This Row],['[powerup']]])</f>
        <v>BallPaint_7_hp</v>
      </c>
    </row>
    <row r="13" spans="2:20" x14ac:dyDescent="0.2">
      <c r="B13" s="150" t="s">
        <v>4</v>
      </c>
      <c r="C13" s="151" t="s">
        <v>367</v>
      </c>
      <c r="D13" s="152" t="s">
        <v>57</v>
      </c>
      <c r="E13" s="145" t="s">
        <v>368</v>
      </c>
      <c r="F13" s="145">
        <v>0</v>
      </c>
      <c r="G13" s="145" t="b">
        <v>1</v>
      </c>
      <c r="H13" s="145" t="b">
        <v>0</v>
      </c>
      <c r="I13" s="145" t="b">
        <v>0</v>
      </c>
      <c r="J13" s="145" t="b">
        <v>0</v>
      </c>
      <c r="K13" s="145"/>
      <c r="L13" s="145"/>
      <c r="M13" s="146" t="s">
        <v>369</v>
      </c>
      <c r="N13" s="146" t="s">
        <v>370</v>
      </c>
      <c r="O13" s="146" t="s">
        <v>371</v>
      </c>
      <c r="P13" s="147" t="s">
        <v>234</v>
      </c>
      <c r="Q13" s="142" t="s">
        <v>372</v>
      </c>
      <c r="R13" s="142" t="str">
        <f>CONCATENATE(LEFT(petDefinitions[[#This Row],['[tidName']]],10),"_DESC")</f>
        <v>TID_PET_08_DESC</v>
      </c>
      <c r="S13" s="142">
        <v>8</v>
      </c>
      <c r="T13" s="148" t="str">
        <f>CONCATENATE(RIGHT(petDefinitions[[#This Row],['[gamePrefab']]],LEN(petDefinitions[[#This Row],['[gamePrefab']]])-6),"_",petDefinitions[[#This Row],['[powerup']]])</f>
        <v>ChamPipistrello_8_avoid_mine</v>
      </c>
    </row>
    <row r="14" spans="2:20" x14ac:dyDescent="0.2">
      <c r="B14" s="150" t="s">
        <v>4</v>
      </c>
      <c r="C14" s="151" t="s">
        <v>373</v>
      </c>
      <c r="D14" s="152" t="s">
        <v>57</v>
      </c>
      <c r="E14" s="145" t="s">
        <v>208</v>
      </c>
      <c r="F14" s="145">
        <v>0</v>
      </c>
      <c r="G14" s="145" t="b">
        <v>1</v>
      </c>
      <c r="H14" s="145" t="b">
        <v>0</v>
      </c>
      <c r="I14" s="145" t="b">
        <v>0</v>
      </c>
      <c r="J14" s="145" t="b">
        <v>0</v>
      </c>
      <c r="K14" s="145"/>
      <c r="L14" s="145"/>
      <c r="M14" s="146" t="s">
        <v>374</v>
      </c>
      <c r="N14" s="153" t="s">
        <v>375</v>
      </c>
      <c r="O14" s="146" t="s">
        <v>376</v>
      </c>
      <c r="P14" s="147" t="s">
        <v>208</v>
      </c>
      <c r="Q14" s="142" t="s">
        <v>377</v>
      </c>
      <c r="R14" s="142" t="str">
        <f>CONCATENATE(LEFT(petDefinitions[[#This Row],['[tidName']]],10),"_DESC")</f>
        <v>TID_PET_09_DESC</v>
      </c>
      <c r="S14" s="142">
        <v>9</v>
      </c>
      <c r="T14" s="148" t="str">
        <f>CONCATENATE(RIGHT(petDefinitions[[#This Row],['[gamePrefab']]],LEN(petDefinitions[[#This Row],['[gamePrefab']]])-6),"_",petDefinitions[[#This Row],['[powerup']]])</f>
        <v>MonkeyRocket_9_speed</v>
      </c>
    </row>
    <row r="15" spans="2:20" x14ac:dyDescent="0.2">
      <c r="B15" s="150" t="s">
        <v>4</v>
      </c>
      <c r="C15" s="151" t="s">
        <v>378</v>
      </c>
      <c r="D15" s="152" t="s">
        <v>57</v>
      </c>
      <c r="E15" s="145" t="s">
        <v>208</v>
      </c>
      <c r="F15" s="145">
        <v>1</v>
      </c>
      <c r="G15" s="145" t="b">
        <v>1</v>
      </c>
      <c r="H15" s="145" t="b">
        <v>0</v>
      </c>
      <c r="I15" s="145" t="b">
        <v>0</v>
      </c>
      <c r="J15" s="145" t="b">
        <v>0</v>
      </c>
      <c r="K15" s="145"/>
      <c r="L15" s="145"/>
      <c r="M15" s="146" t="s">
        <v>379</v>
      </c>
      <c r="N15" s="146" t="s">
        <v>380</v>
      </c>
      <c r="O15" s="146" t="s">
        <v>381</v>
      </c>
      <c r="P15" s="147" t="s">
        <v>126</v>
      </c>
      <c r="Q15" s="142" t="s">
        <v>382</v>
      </c>
      <c r="R15" s="142" t="str">
        <f>CONCATENATE(LEFT(petDefinitions[[#This Row],['[tidName']]],10),"_DESC")</f>
        <v>TID_PET_10_DESC</v>
      </c>
      <c r="S15" s="142">
        <v>10</v>
      </c>
      <c r="T15" s="148" t="str">
        <f>CONCATENATE(RIGHT(petDefinitions[[#This Row],['[gamePrefab']]],LEN(petDefinitions[[#This Row],['[gamePrefab']]])-6),"_",petDefinitions[[#This Row],['[powerup']]])</f>
        <v>FreddyMetallicArmor_10_boost</v>
      </c>
    </row>
    <row r="16" spans="2:20" x14ac:dyDescent="0.2">
      <c r="B16" s="150" t="s">
        <v>4</v>
      </c>
      <c r="C16" s="151" t="s">
        <v>383</v>
      </c>
      <c r="D16" s="152" t="s">
        <v>57</v>
      </c>
      <c r="E16" s="145" t="s">
        <v>384</v>
      </c>
      <c r="F16" s="145">
        <v>0</v>
      </c>
      <c r="G16" s="145" t="b">
        <v>1</v>
      </c>
      <c r="H16" s="145" t="b">
        <v>0</v>
      </c>
      <c r="I16" s="145" t="b">
        <v>0</v>
      </c>
      <c r="J16" s="145" t="b">
        <v>0</v>
      </c>
      <c r="K16" s="145"/>
      <c r="L16" s="145"/>
      <c r="M16" s="146" t="s">
        <v>385</v>
      </c>
      <c r="N16" s="146" t="s">
        <v>386</v>
      </c>
      <c r="O16" s="146" t="s">
        <v>387</v>
      </c>
      <c r="P16" s="147" t="s">
        <v>132</v>
      </c>
      <c r="Q16" s="142" t="s">
        <v>388</v>
      </c>
      <c r="R16" s="142" t="str">
        <f>CONCATENATE(LEFT(petDefinitions[[#This Row],['[tidName']]],10),"_DESC")</f>
        <v>TID_PET_11_DESC</v>
      </c>
      <c r="S16" s="142">
        <v>11</v>
      </c>
      <c r="T16" s="148" t="str">
        <f>CONCATENATE(RIGHT(petDefinitions[[#This Row],['[gamePrefab']]],LEN(petDefinitions[[#This Row],['[gamePrefab']]])-6),"_",petDefinitions[[#This Row],['[powerup']]])</f>
        <v>ChamBurnout_11_fury_size</v>
      </c>
    </row>
    <row r="17" spans="2:20" x14ac:dyDescent="0.2">
      <c r="B17" s="150" t="s">
        <v>4</v>
      </c>
      <c r="C17" s="151" t="s">
        <v>389</v>
      </c>
      <c r="D17" s="152" t="s">
        <v>60</v>
      </c>
      <c r="E17" s="145" t="s">
        <v>384</v>
      </c>
      <c r="F17" s="145">
        <v>1</v>
      </c>
      <c r="G17" s="145" t="b">
        <v>1</v>
      </c>
      <c r="H17" s="145" t="b">
        <v>0</v>
      </c>
      <c r="I17" s="145" t="b">
        <v>0</v>
      </c>
      <c r="J17" s="145" t="b">
        <v>0</v>
      </c>
      <c r="K17" s="145"/>
      <c r="L17" s="145"/>
      <c r="M17" s="146" t="s">
        <v>390</v>
      </c>
      <c r="N17" s="146" t="s">
        <v>391</v>
      </c>
      <c r="O17" s="146" t="s">
        <v>392</v>
      </c>
      <c r="P17" s="147" t="s">
        <v>145</v>
      </c>
      <c r="Q17" s="142" t="s">
        <v>393</v>
      </c>
      <c r="R17" s="142" t="str">
        <f>CONCATENATE(LEFT(petDefinitions[[#This Row],['[tidName']]],10),"_DESC")</f>
        <v>TID_PET_12_DESC</v>
      </c>
      <c r="S17" s="142">
        <v>12</v>
      </c>
      <c r="T17" s="148" t="str">
        <f>CONCATENATE(RIGHT(petDefinitions[[#This Row],['[gamePrefab']]],LEN(petDefinitions[[#This Row],['[gamePrefab']]])-6),"_",petDefinitions[[#This Row],['[powerup']]])</f>
        <v>MonkeyImp_12_fury_duration</v>
      </c>
    </row>
    <row r="18" spans="2:20" x14ac:dyDescent="0.2">
      <c r="B18" s="150" t="s">
        <v>4</v>
      </c>
      <c r="C18" s="151" t="s">
        <v>394</v>
      </c>
      <c r="D18" s="152" t="s">
        <v>57</v>
      </c>
      <c r="E18" s="145" t="s">
        <v>337</v>
      </c>
      <c r="F18" s="145">
        <v>1</v>
      </c>
      <c r="G18" s="145" t="b">
        <v>1</v>
      </c>
      <c r="H18" s="145" t="b">
        <v>0</v>
      </c>
      <c r="I18" s="145" t="b">
        <v>0</v>
      </c>
      <c r="J18" s="145" t="b">
        <v>0</v>
      </c>
      <c r="K18" s="145"/>
      <c r="L18" s="145"/>
      <c r="M18" s="146" t="s">
        <v>395</v>
      </c>
      <c r="N18" s="146" t="s">
        <v>396</v>
      </c>
      <c r="O18" s="153" t="s">
        <v>397</v>
      </c>
      <c r="P18" s="147" t="s">
        <v>122</v>
      </c>
      <c r="Q18" s="142" t="s">
        <v>398</v>
      </c>
      <c r="R18" s="142" t="str">
        <f>CONCATENATE(LEFT(petDefinitions[[#This Row],['[tidName']]],10),"_DESC")</f>
        <v>TID_PET_13_DESC</v>
      </c>
      <c r="S18" s="142">
        <v>13</v>
      </c>
      <c r="T18" s="148" t="str">
        <f>CONCATENATE(RIGHT(petDefinitions[[#This Row],['[gamePrefab']]],LEN(petDefinitions[[#This Row],['[gamePrefab']]])-6),"_",petDefinitions[[#This Row],['[powerup']]])</f>
        <v>Froggy_v5_13_hp</v>
      </c>
    </row>
    <row r="19" spans="2:20" x14ac:dyDescent="0.2">
      <c r="B19" s="150" t="s">
        <v>4</v>
      </c>
      <c r="C19" s="151" t="s">
        <v>399</v>
      </c>
      <c r="D19" s="152" t="s">
        <v>57</v>
      </c>
      <c r="E19" s="145" t="s">
        <v>6</v>
      </c>
      <c r="F19" s="145">
        <v>4</v>
      </c>
      <c r="G19" s="145" t="b">
        <v>0</v>
      </c>
      <c r="H19" s="145" t="b">
        <v>0</v>
      </c>
      <c r="I19" s="145" t="b">
        <v>0</v>
      </c>
      <c r="J19" s="145" t="b">
        <v>0</v>
      </c>
      <c r="K19" s="145"/>
      <c r="L19" s="145"/>
      <c r="M19" s="146" t="s">
        <v>400</v>
      </c>
      <c r="N19" s="146" t="s">
        <v>401</v>
      </c>
      <c r="O19" s="146" t="s">
        <v>402</v>
      </c>
      <c r="P19" s="147" t="s">
        <v>115</v>
      </c>
      <c r="Q19" s="142" t="s">
        <v>403</v>
      </c>
      <c r="R19" s="142" t="str">
        <f>CONCATENATE(LEFT(petDefinitions[[#This Row],['[tidName']]],10),"_DESC")</f>
        <v>TID_PET_14_DESC</v>
      </c>
      <c r="S19" s="142">
        <v>14</v>
      </c>
      <c r="T19" s="148" t="str">
        <f>CONCATENATE(RIGHT(petDefinitions[[#This Row],['[gamePrefab']]],LEN(petDefinitions[[#This Row],['[gamePrefab']]])-6),"_",petDefinitions[[#This Row],['[powerup']]])</f>
        <v>Froggy_v2_14_more_xp</v>
      </c>
    </row>
    <row r="20" spans="2:20" x14ac:dyDescent="0.2">
      <c r="B20" s="150" t="s">
        <v>4</v>
      </c>
      <c r="C20" s="151" t="s">
        <v>404</v>
      </c>
      <c r="D20" s="152" t="s">
        <v>57</v>
      </c>
      <c r="E20" s="145" t="s">
        <v>368</v>
      </c>
      <c r="F20" s="152">
        <v>1</v>
      </c>
      <c r="G20" s="145" t="b">
        <v>1</v>
      </c>
      <c r="H20" s="145" t="b">
        <v>0</v>
      </c>
      <c r="I20" s="145" t="b">
        <v>0</v>
      </c>
      <c r="J20" s="145" t="b">
        <v>0</v>
      </c>
      <c r="K20" s="145"/>
      <c r="L20" s="145"/>
      <c r="M20" s="146" t="s">
        <v>405</v>
      </c>
      <c r="N20" s="146" t="s">
        <v>406</v>
      </c>
      <c r="O20" s="146" t="s">
        <v>407</v>
      </c>
      <c r="P20" s="147" t="s">
        <v>179</v>
      </c>
      <c r="Q20" s="142" t="s">
        <v>408</v>
      </c>
      <c r="R20" s="142" t="str">
        <f>CONCATENATE(LEFT(petDefinitions[[#This Row],['[tidName']]],10),"_DESC")</f>
        <v>TID_PET_15_DESC</v>
      </c>
      <c r="S20" s="142">
        <v>15</v>
      </c>
      <c r="T20" s="148" t="str">
        <f>CONCATENATE(RIGHT(petDefinitions[[#This Row],['[gamePrefab']]],LEN(petDefinitions[[#This Row],['[gamePrefab']]])-6),"_",petDefinitions[[#This Row],['[powerup']]])</f>
        <v>DactylusTupac_15_reduce_life_drain</v>
      </c>
    </row>
    <row r="21" spans="2:20" x14ac:dyDescent="0.2">
      <c r="B21" s="150" t="s">
        <v>4</v>
      </c>
      <c r="C21" s="151" t="s">
        <v>409</v>
      </c>
      <c r="D21" s="152" t="s">
        <v>57</v>
      </c>
      <c r="E21" s="145" t="s">
        <v>208</v>
      </c>
      <c r="F21" s="152">
        <v>2</v>
      </c>
      <c r="G21" s="145" t="b">
        <v>1</v>
      </c>
      <c r="H21" s="145" t="b">
        <v>0</v>
      </c>
      <c r="I21" s="145" t="b">
        <v>0</v>
      </c>
      <c r="J21" s="145" t="b">
        <v>0</v>
      </c>
      <c r="K21" s="145"/>
      <c r="L21" s="145"/>
      <c r="M21" s="146" t="s">
        <v>410</v>
      </c>
      <c r="N21" s="146" t="s">
        <v>411</v>
      </c>
      <c r="O21" s="146" t="s">
        <v>412</v>
      </c>
      <c r="P21" s="147" t="s">
        <v>208</v>
      </c>
      <c r="Q21" s="142" t="s">
        <v>413</v>
      </c>
      <c r="R21" s="142" t="str">
        <f>CONCATENATE(LEFT(petDefinitions[[#This Row],['[tidName']]],10),"_DESC")</f>
        <v>TID_PET_16_DESC</v>
      </c>
      <c r="S21" s="142">
        <v>16</v>
      </c>
      <c r="T21" s="148" t="str">
        <f>CONCATENATE(RIGHT(petDefinitions[[#This Row],['[gamePrefab']]],LEN(petDefinitions[[#This Row],['[gamePrefab']]])-6),"_",petDefinitions[[#This Row],['[powerup']]])</f>
        <v>FreddySportTapes_16_speed</v>
      </c>
    </row>
    <row r="22" spans="2:20" x14ac:dyDescent="0.2">
      <c r="B22" s="150" t="s">
        <v>4</v>
      </c>
      <c r="C22" s="151" t="s">
        <v>414</v>
      </c>
      <c r="D22" s="152" t="s">
        <v>57</v>
      </c>
      <c r="E22" s="145" t="s">
        <v>208</v>
      </c>
      <c r="F22" s="152">
        <v>3</v>
      </c>
      <c r="G22" s="145" t="b">
        <v>1</v>
      </c>
      <c r="H22" s="145" t="b">
        <v>0</v>
      </c>
      <c r="I22" s="145" t="b">
        <v>0</v>
      </c>
      <c r="J22" s="145" t="b">
        <v>0</v>
      </c>
      <c r="K22" s="145"/>
      <c r="L22" s="145"/>
      <c r="M22" s="146" t="s">
        <v>415</v>
      </c>
      <c r="N22" s="153" t="s">
        <v>416</v>
      </c>
      <c r="O22" s="153" t="s">
        <v>417</v>
      </c>
      <c r="P22" s="147" t="s">
        <v>126</v>
      </c>
      <c r="Q22" s="142" t="s">
        <v>418</v>
      </c>
      <c r="R22" s="142" t="str">
        <f>CONCATENATE(LEFT(petDefinitions[[#This Row],['[tidName']]],10),"_DESC")</f>
        <v>TID_PET_17_DESC</v>
      </c>
      <c r="S22" s="142">
        <v>17</v>
      </c>
      <c r="T22" s="148" t="str">
        <f>CONCATENATE(RIGHT(petDefinitions[[#This Row],['[gamePrefab']]],LEN(petDefinitions[[#This Row],['[gamePrefab']]])-6),"_",petDefinitions[[#This Row],['[powerup']]])</f>
        <v>MonkeyKing_17_boost</v>
      </c>
    </row>
    <row r="23" spans="2:20" x14ac:dyDescent="0.2">
      <c r="B23" s="150" t="s">
        <v>4</v>
      </c>
      <c r="C23" s="151" t="s">
        <v>419</v>
      </c>
      <c r="D23" s="152" t="s">
        <v>57</v>
      </c>
      <c r="E23" s="145" t="s">
        <v>384</v>
      </c>
      <c r="F23" s="152">
        <v>2</v>
      </c>
      <c r="G23" s="145" t="b">
        <v>1</v>
      </c>
      <c r="H23" s="145" t="b">
        <v>0</v>
      </c>
      <c r="I23" s="145" t="b">
        <v>0</v>
      </c>
      <c r="J23" s="145" t="b">
        <v>0</v>
      </c>
      <c r="K23" s="145"/>
      <c r="L23" s="145"/>
      <c r="M23" s="146" t="s">
        <v>420</v>
      </c>
      <c r="N23" s="146" t="s">
        <v>421</v>
      </c>
      <c r="O23" s="146" t="s">
        <v>422</v>
      </c>
      <c r="P23" s="147" t="s">
        <v>132</v>
      </c>
      <c r="Q23" s="142" t="s">
        <v>423</v>
      </c>
      <c r="R23" s="142" t="str">
        <f>CONCATENATE(LEFT(petDefinitions[[#This Row],['[tidName']]],10),"_DESC")</f>
        <v>TID_PET_18_DESC</v>
      </c>
      <c r="S23" s="142">
        <v>18</v>
      </c>
      <c r="T23" s="148" t="str">
        <f>CONCATENATE(RIGHT(petDefinitions[[#This Row],['[gamePrefab']]],LEN(petDefinitions[[#This Row],['[gamePrefab']]])-6),"_",petDefinitions[[#This Row],['[powerup']]])</f>
        <v>BallGrenade_18_fury_size</v>
      </c>
    </row>
    <row r="24" spans="2:20" x14ac:dyDescent="0.2">
      <c r="B24" s="150" t="s">
        <v>4</v>
      </c>
      <c r="C24" s="151" t="s">
        <v>424</v>
      </c>
      <c r="D24" s="152" t="s">
        <v>57</v>
      </c>
      <c r="E24" s="145" t="s">
        <v>384</v>
      </c>
      <c r="F24" s="152">
        <v>3</v>
      </c>
      <c r="G24" s="145" t="b">
        <v>1</v>
      </c>
      <c r="H24" s="145" t="b">
        <v>0</v>
      </c>
      <c r="I24" s="145" t="b">
        <v>0</v>
      </c>
      <c r="J24" s="145" t="b">
        <v>0</v>
      </c>
      <c r="K24" s="145"/>
      <c r="L24" s="145"/>
      <c r="M24" s="146" t="s">
        <v>425</v>
      </c>
      <c r="N24" s="146" t="s">
        <v>426</v>
      </c>
      <c r="O24" s="146" t="s">
        <v>427</v>
      </c>
      <c r="P24" s="147" t="s">
        <v>145</v>
      </c>
      <c r="Q24" s="142" t="s">
        <v>428</v>
      </c>
      <c r="R24" s="142" t="str">
        <f>CONCATENATE(LEFT(petDefinitions[[#This Row],['[tidName']]],10),"_DESC")</f>
        <v>TID_PET_19_DESC</v>
      </c>
      <c r="S24" s="142">
        <v>19</v>
      </c>
      <c r="T24" s="148" t="str">
        <f>CONCATENATE(RIGHT(petDefinitions[[#This Row],['[gamePrefab']]],LEN(petDefinitions[[#This Row],['[gamePrefab']]])-6),"_",petDefinitions[[#This Row],['[powerup']]])</f>
        <v>Froggy_v3_19_fury_duration</v>
      </c>
    </row>
    <row r="25" spans="2:20" x14ac:dyDescent="0.2">
      <c r="B25" s="150" t="s">
        <v>4</v>
      </c>
      <c r="C25" s="151" t="s">
        <v>429</v>
      </c>
      <c r="D25" s="152" t="s">
        <v>57</v>
      </c>
      <c r="E25" s="145" t="s">
        <v>368</v>
      </c>
      <c r="F25" s="152">
        <v>2</v>
      </c>
      <c r="G25" s="145" t="b">
        <v>1</v>
      </c>
      <c r="H25" s="145" t="b">
        <v>0</v>
      </c>
      <c r="I25" s="145" t="b">
        <v>0</v>
      </c>
      <c r="J25" s="145" t="b">
        <v>0</v>
      </c>
      <c r="K25" s="145"/>
      <c r="L25" s="145"/>
      <c r="M25" s="146" t="s">
        <v>430</v>
      </c>
      <c r="N25" s="153" t="s">
        <v>431</v>
      </c>
      <c r="O25" s="153" t="s">
        <v>432</v>
      </c>
      <c r="P25" s="154" t="s">
        <v>111</v>
      </c>
      <c r="Q25" s="142" t="s">
        <v>433</v>
      </c>
      <c r="R25" s="142" t="str">
        <f>CONCATENATE(LEFT(petDefinitions[[#This Row],['[tidName']]],10),"_DESC")</f>
        <v>TID_PET_20_DESC</v>
      </c>
      <c r="S25" s="142">
        <v>20</v>
      </c>
      <c r="T25" s="148" t="str">
        <f>CONCATENATE(RIGHT(petDefinitions[[#This Row],['[gamePrefab']]],LEN(petDefinitions[[#This Row],['[gamePrefab']]])-6),"_",petDefinitions[[#This Row],['[powerup']]])</f>
        <v>DactylusCrazy_20_lower_damage_poison</v>
      </c>
    </row>
    <row r="26" spans="2:20" x14ac:dyDescent="0.2">
      <c r="B26" s="143" t="s">
        <v>4</v>
      </c>
      <c r="C26" s="144" t="s">
        <v>434</v>
      </c>
      <c r="D26" s="145" t="s">
        <v>57</v>
      </c>
      <c r="E26" s="145" t="s">
        <v>368</v>
      </c>
      <c r="F26" s="152">
        <v>3</v>
      </c>
      <c r="G26" s="145" t="b">
        <v>1</v>
      </c>
      <c r="H26" s="145" t="b">
        <v>0</v>
      </c>
      <c r="I26" s="145" t="b">
        <v>0</v>
      </c>
      <c r="J26" s="145" t="b">
        <v>0</v>
      </c>
      <c r="K26" s="145"/>
      <c r="L26" s="145"/>
      <c r="M26" s="146" t="s">
        <v>435</v>
      </c>
      <c r="N26" s="146" t="s">
        <v>436</v>
      </c>
      <c r="O26" s="146" t="s">
        <v>437</v>
      </c>
      <c r="P26" s="147" t="s">
        <v>261</v>
      </c>
      <c r="Q26" s="142" t="s">
        <v>438</v>
      </c>
      <c r="R26" s="142" t="str">
        <f>CONCATENATE(LEFT(petDefinitions[[#This Row],['[tidName']]],10),"_DESC")</f>
        <v>TID_PET_21_DESC</v>
      </c>
      <c r="S26" s="142">
        <v>21</v>
      </c>
      <c r="T26" s="148" t="str">
        <f>CONCATENATE(RIGHT(petDefinitions[[#This Row],['[gamePrefab']]],LEN(petDefinitions[[#This Row],['[gamePrefab']]])-6),"_",petDefinitions[[#This Row],['[powerup']]])</f>
        <v>DactylusArrow_21_lower_damage_arrows</v>
      </c>
    </row>
    <row r="27" spans="2:20" x14ac:dyDescent="0.2">
      <c r="B27" s="143" t="s">
        <v>4</v>
      </c>
      <c r="C27" s="144" t="s">
        <v>439</v>
      </c>
      <c r="D27" s="145" t="s">
        <v>57</v>
      </c>
      <c r="E27" s="145" t="s">
        <v>368</v>
      </c>
      <c r="F27" s="152">
        <v>4</v>
      </c>
      <c r="G27" s="145" t="b">
        <v>1</v>
      </c>
      <c r="H27" s="145" t="b">
        <v>0</v>
      </c>
      <c r="I27" s="145" t="b">
        <v>0</v>
      </c>
      <c r="J27" s="145" t="b">
        <v>0</v>
      </c>
      <c r="K27" s="145"/>
      <c r="L27" s="145"/>
      <c r="M27" s="146" t="s">
        <v>440</v>
      </c>
      <c r="N27" s="146" t="s">
        <v>441</v>
      </c>
      <c r="O27" s="146" t="s">
        <v>442</v>
      </c>
      <c r="P27" s="147" t="s">
        <v>111</v>
      </c>
      <c r="Q27" s="142" t="s">
        <v>443</v>
      </c>
      <c r="R27" s="142" t="str">
        <f>CONCATENATE(LEFT(petDefinitions[[#This Row],['[tidName']]],10),"_DESC")</f>
        <v>TID_PET_22_DESC</v>
      </c>
      <c r="S27" s="149">
        <v>22</v>
      </c>
      <c r="T27" s="148" t="str">
        <f>CONCATENATE(RIGHT(petDefinitions[[#This Row],['[gamePrefab']]],LEN(petDefinitions[[#This Row],['[gamePrefab']]])-6),"_",petDefinitions[[#This Row],['[powerup']]])</f>
        <v>MonkeyPoisonIvy_22_lower_damage_poison</v>
      </c>
    </row>
    <row r="28" spans="2:20" x14ac:dyDescent="0.2">
      <c r="B28" s="150" t="s">
        <v>4</v>
      </c>
      <c r="C28" s="151" t="s">
        <v>444</v>
      </c>
      <c r="D28" s="152" t="s">
        <v>57</v>
      </c>
      <c r="E28" s="145" t="s">
        <v>368</v>
      </c>
      <c r="F28" s="152">
        <v>5</v>
      </c>
      <c r="G28" s="145" t="b">
        <v>1</v>
      </c>
      <c r="H28" s="145" t="b">
        <v>0</v>
      </c>
      <c r="I28" s="145" t="b">
        <v>0</v>
      </c>
      <c r="J28" s="145" t="b">
        <v>0</v>
      </c>
      <c r="K28" s="145"/>
      <c r="L28" s="145"/>
      <c r="M28" s="146" t="s">
        <v>445</v>
      </c>
      <c r="N28" s="146" t="s">
        <v>446</v>
      </c>
      <c r="O28" s="146" t="s">
        <v>447</v>
      </c>
      <c r="P28" s="147" t="s">
        <v>169</v>
      </c>
      <c r="Q28" s="142" t="s">
        <v>448</v>
      </c>
      <c r="R28" s="149" t="str">
        <f>CONCATENATE(LEFT(petDefinitions[[#This Row],['[tidName']]],10),"_DESC")</f>
        <v>TID_PET_23_DESC</v>
      </c>
      <c r="S28" s="142">
        <v>23</v>
      </c>
      <c r="T28" s="148" t="str">
        <f>CONCATENATE(RIGHT(petDefinitions[[#This Row],['[gamePrefab']]],LEN(petDefinitions[[#This Row],['[gamePrefab']]])-6),"_",petDefinitions[[#This Row],['[powerup']]])</f>
        <v>Froggy_v4_23_lower_damage_mine</v>
      </c>
    </row>
    <row r="29" spans="2:20" x14ac:dyDescent="0.2">
      <c r="B29" s="150" t="s">
        <v>4</v>
      </c>
      <c r="C29" s="151" t="s">
        <v>449</v>
      </c>
      <c r="D29" s="152" t="s">
        <v>60</v>
      </c>
      <c r="E29" s="145" t="s">
        <v>6</v>
      </c>
      <c r="F29" s="145">
        <v>5</v>
      </c>
      <c r="G29" s="145" t="b">
        <v>0</v>
      </c>
      <c r="H29" s="145" t="b">
        <v>0</v>
      </c>
      <c r="I29" s="145" t="b">
        <v>0</v>
      </c>
      <c r="J29" s="145" t="b">
        <v>0</v>
      </c>
      <c r="K29" s="145"/>
      <c r="L29" s="145"/>
      <c r="M29" s="146" t="s">
        <v>450</v>
      </c>
      <c r="N29" s="146" t="s">
        <v>451</v>
      </c>
      <c r="O29" s="146" t="s">
        <v>452</v>
      </c>
      <c r="P29" s="147" t="s">
        <v>115</v>
      </c>
      <c r="Q29" s="142" t="s">
        <v>453</v>
      </c>
      <c r="R29" s="142" t="str">
        <f>CONCATENATE(LEFT(petDefinitions[[#This Row],['[tidName']]],10),"_DESC")</f>
        <v>TID_PET_24_DESC</v>
      </c>
      <c r="S29" s="149">
        <v>24</v>
      </c>
      <c r="T29" s="148" t="str">
        <f>CONCATENATE(RIGHT(petDefinitions[[#This Row],['[gamePrefab']]],LEN(petDefinitions[[#This Row],['[gamePrefab']]])-6),"_",petDefinitions[[#This Row],['[powerup']]])</f>
        <v>GodzillaBasic_24_more_xp</v>
      </c>
    </row>
    <row r="30" spans="2:20" x14ac:dyDescent="0.2">
      <c r="B30" s="150" t="s">
        <v>4</v>
      </c>
      <c r="C30" s="151" t="s">
        <v>454</v>
      </c>
      <c r="D30" s="152" t="s">
        <v>57</v>
      </c>
      <c r="E30" s="145" t="s">
        <v>66</v>
      </c>
      <c r="F30" s="145">
        <v>0</v>
      </c>
      <c r="G30" s="145" t="b">
        <v>1</v>
      </c>
      <c r="H30" s="145" t="b">
        <v>0</v>
      </c>
      <c r="I30" s="145" t="b">
        <v>1</v>
      </c>
      <c r="J30" s="145" t="b">
        <v>0</v>
      </c>
      <c r="K30" s="145"/>
      <c r="L30" s="145"/>
      <c r="M30" s="146" t="s">
        <v>455</v>
      </c>
      <c r="N30" s="153" t="s">
        <v>456</v>
      </c>
      <c r="O30" s="153" t="s">
        <v>345</v>
      </c>
      <c r="P30" s="147" t="s">
        <v>302</v>
      </c>
      <c r="Q30" s="142" t="s">
        <v>457</v>
      </c>
      <c r="R30" s="142" t="s">
        <v>457</v>
      </c>
      <c r="S30" s="142">
        <v>25</v>
      </c>
      <c r="T30" s="148" t="str">
        <f>CONCATENATE(RIGHT(petDefinitions[[#This Row],['[gamePrefab']]],LEN(petDefinitions[[#This Row],['[gamePrefab']]])-6),"_",petDefinitions[[#This Row],['[powerup']]])</f>
        <v>FreddyDivingGoggles_25_wip</v>
      </c>
    </row>
    <row r="31" spans="2:20" x14ac:dyDescent="0.2">
      <c r="B31" s="150" t="s">
        <v>4</v>
      </c>
      <c r="C31" s="151" t="s">
        <v>458</v>
      </c>
      <c r="D31" s="152" t="s">
        <v>57</v>
      </c>
      <c r="E31" s="145" t="s">
        <v>337</v>
      </c>
      <c r="F31" s="152">
        <v>5</v>
      </c>
      <c r="G31" s="145" t="b">
        <v>1</v>
      </c>
      <c r="H31" s="145" t="b">
        <v>0</v>
      </c>
      <c r="I31" s="145" t="b">
        <v>0</v>
      </c>
      <c r="J31" s="145" t="b">
        <v>0</v>
      </c>
      <c r="K31" s="145"/>
      <c r="L31" s="145"/>
      <c r="M31" s="146" t="s">
        <v>459</v>
      </c>
      <c r="N31" s="146" t="s">
        <v>460</v>
      </c>
      <c r="O31" s="146" t="s">
        <v>461</v>
      </c>
      <c r="P31" s="147" t="s">
        <v>122</v>
      </c>
      <c r="Q31" s="142" t="s">
        <v>462</v>
      </c>
      <c r="R31" s="142" t="str">
        <f>CONCATENATE(LEFT(petDefinitions[[#This Row],['[tidName']]],10),"_DESC")</f>
        <v>TID_PET_26_DESC</v>
      </c>
      <c r="S31" s="142">
        <v>26</v>
      </c>
      <c r="T31" s="148" t="str">
        <f>CONCATENATE(RIGHT(petDefinitions[[#This Row],['[gamePrefab']]],LEN(petDefinitions[[#This Row],['[gamePrefab']]])-6),"_",petDefinitions[[#This Row],['[powerup']]])</f>
        <v>ChamMorylin_26_hp</v>
      </c>
    </row>
    <row r="32" spans="2:20" x14ac:dyDescent="0.2">
      <c r="B32" s="150" t="s">
        <v>4</v>
      </c>
      <c r="C32" s="151" t="s">
        <v>463</v>
      </c>
      <c r="D32" s="152" t="s">
        <v>57</v>
      </c>
      <c r="E32" s="145" t="s">
        <v>368</v>
      </c>
      <c r="F32" s="152">
        <v>6</v>
      </c>
      <c r="G32" s="145" t="b">
        <v>1</v>
      </c>
      <c r="H32" s="145" t="b">
        <v>0</v>
      </c>
      <c r="I32" s="145" t="b">
        <v>0</v>
      </c>
      <c r="J32" s="145" t="b">
        <v>0</v>
      </c>
      <c r="K32" s="145"/>
      <c r="L32" s="145"/>
      <c r="M32" s="146" t="s">
        <v>464</v>
      </c>
      <c r="N32" s="146" t="s">
        <v>465</v>
      </c>
      <c r="O32" s="146" t="s">
        <v>466</v>
      </c>
      <c r="P32" s="147" t="s">
        <v>238</v>
      </c>
      <c r="Q32" s="142" t="s">
        <v>467</v>
      </c>
      <c r="R32" s="142" t="str">
        <f>CONCATENATE(LEFT(petDefinitions[[#This Row],['[tidName']]],10),"_DESC")</f>
        <v>TID_PET_27_DESC</v>
      </c>
      <c r="S32" s="142">
        <v>27</v>
      </c>
      <c r="T32" s="148" t="str">
        <f>CONCATENATE(RIGHT(petDefinitions[[#This Row],['[gamePrefab']]],LEN(petDefinitions[[#This Row],['[gamePrefab']]])-6),"_",petDefinitions[[#This Row],['[powerup']]])</f>
        <v>FreddyHiperToad_27_avoid_poison</v>
      </c>
    </row>
    <row r="33" spans="2:20" x14ac:dyDescent="0.2">
      <c r="B33" s="150" t="s">
        <v>4</v>
      </c>
      <c r="C33" s="151" t="s">
        <v>468</v>
      </c>
      <c r="D33" s="152" t="s">
        <v>60</v>
      </c>
      <c r="E33" s="145" t="s">
        <v>246</v>
      </c>
      <c r="F33" s="152">
        <v>5</v>
      </c>
      <c r="G33" s="145" t="b">
        <v>0</v>
      </c>
      <c r="H33" s="145" t="b">
        <v>0</v>
      </c>
      <c r="I33" s="145" t="b">
        <v>0</v>
      </c>
      <c r="J33" s="145" t="b">
        <v>0</v>
      </c>
      <c r="K33" s="145"/>
      <c r="L33" s="145"/>
      <c r="M33" s="146" t="s">
        <v>469</v>
      </c>
      <c r="N33" s="146" t="s">
        <v>470</v>
      </c>
      <c r="O33" s="146" t="s">
        <v>471</v>
      </c>
      <c r="P33" s="147" t="s">
        <v>245</v>
      </c>
      <c r="Q33" s="142" t="s">
        <v>472</v>
      </c>
      <c r="R33" s="142" t="str">
        <f>CONCATENATE(LEFT(petDefinitions[[#This Row],['[tidName']]],10),"_DESC")</f>
        <v>TID_PET_28_DESC</v>
      </c>
      <c r="S33" s="142">
        <v>28</v>
      </c>
      <c r="T33" s="148" t="str">
        <f>CONCATENATE(RIGHT(petDefinitions[[#This Row],['[gamePrefab']]],LEN(petDefinitions[[#This Row],['[gamePrefab']]])-6),"_",petDefinitions[[#This Row],['[powerup']]])</f>
        <v>GhostEater_28_eat_ghost</v>
      </c>
    </row>
    <row r="34" spans="2:20" x14ac:dyDescent="0.2">
      <c r="B34" s="150" t="s">
        <v>4</v>
      </c>
      <c r="C34" s="151" t="s">
        <v>473</v>
      </c>
      <c r="D34" s="152" t="s">
        <v>60</v>
      </c>
      <c r="E34" s="145" t="s">
        <v>246</v>
      </c>
      <c r="F34" s="152">
        <v>6</v>
      </c>
      <c r="G34" s="145" t="b">
        <v>0</v>
      </c>
      <c r="H34" s="145" t="b">
        <v>0</v>
      </c>
      <c r="I34" s="145" t="b">
        <v>0</v>
      </c>
      <c r="J34" s="145" t="b">
        <v>0</v>
      </c>
      <c r="K34" s="145"/>
      <c r="L34" s="145"/>
      <c r="M34" s="146" t="s">
        <v>474</v>
      </c>
      <c r="N34" s="146" t="s">
        <v>475</v>
      </c>
      <c r="O34" s="146" t="s">
        <v>476</v>
      </c>
      <c r="P34" s="147" t="s">
        <v>248</v>
      </c>
      <c r="Q34" s="142" t="s">
        <v>477</v>
      </c>
      <c r="R34" s="142" t="str">
        <f>CONCATENATE(LEFT(petDefinitions[[#This Row],['[tidName']]],10),"_DESC")</f>
        <v>TID_PET_29_DESC</v>
      </c>
      <c r="S34" s="142">
        <v>29</v>
      </c>
      <c r="T34" s="148" t="str">
        <f>CONCATENATE(RIGHT(petDefinitions[[#This Row],['[gamePrefab']]],LEN(petDefinitions[[#This Row],['[gamePrefab']]])-6),"_",petDefinitions[[#This Row],['[powerup']]])</f>
        <v>MineEater_29_eat_mine</v>
      </c>
    </row>
    <row r="35" spans="2:20" x14ac:dyDescent="0.2">
      <c r="B35" s="150" t="s">
        <v>4</v>
      </c>
      <c r="C35" s="151" t="s">
        <v>478</v>
      </c>
      <c r="D35" s="152" t="s">
        <v>60</v>
      </c>
      <c r="E35" s="145" t="s">
        <v>368</v>
      </c>
      <c r="F35" s="152">
        <v>7</v>
      </c>
      <c r="G35" s="145" t="b">
        <v>1</v>
      </c>
      <c r="H35" s="145" t="b">
        <v>0</v>
      </c>
      <c r="I35" s="145" t="b">
        <v>0</v>
      </c>
      <c r="J35" s="152" t="b">
        <v>1</v>
      </c>
      <c r="K35" s="152"/>
      <c r="L35" s="152" t="s">
        <v>908</v>
      </c>
      <c r="M35" s="153" t="s">
        <v>479</v>
      </c>
      <c r="N35" s="153" t="s">
        <v>480</v>
      </c>
      <c r="O35" s="153" t="s">
        <v>481</v>
      </c>
      <c r="P35" s="147" t="s">
        <v>250</v>
      </c>
      <c r="Q35" s="142" t="s">
        <v>482</v>
      </c>
      <c r="R35" s="142" t="str">
        <f>CONCATENATE(LEFT(petDefinitions[[#This Row],['[tidName']]],10),"_DESC")</f>
        <v>TID_PET_30_DESC</v>
      </c>
      <c r="S35" s="142">
        <v>30</v>
      </c>
      <c r="T35" s="148" t="str">
        <f>CONCATENATE(RIGHT(petDefinitions[[#This Row],['[gamePrefab']]],LEN(petDefinitions[[#This Row],['[gamePrefab']]])-6),"_",petDefinitions[[#This Row],['[powerup']]])</f>
        <v>Morly_30_explode_mine</v>
      </c>
    </row>
    <row r="36" spans="2:20" x14ac:dyDescent="0.2">
      <c r="B36" s="150" t="s">
        <v>4</v>
      </c>
      <c r="C36" s="151" t="s">
        <v>483</v>
      </c>
      <c r="D36" s="152" t="s">
        <v>60</v>
      </c>
      <c r="E36" s="145" t="s">
        <v>246</v>
      </c>
      <c r="F36" s="152">
        <v>7</v>
      </c>
      <c r="G36" s="145" t="b">
        <v>0</v>
      </c>
      <c r="H36" s="145" t="b">
        <v>0</v>
      </c>
      <c r="I36" s="145" t="b">
        <v>0</v>
      </c>
      <c r="J36" s="145" t="b">
        <v>1</v>
      </c>
      <c r="K36" s="145"/>
      <c r="L36" s="145" t="s">
        <v>908</v>
      </c>
      <c r="M36" s="146" t="s">
        <v>484</v>
      </c>
      <c r="N36" s="146" t="s">
        <v>485</v>
      </c>
      <c r="O36" s="146" t="s">
        <v>486</v>
      </c>
      <c r="P36" s="147" t="s">
        <v>269</v>
      </c>
      <c r="Q36" s="142" t="s">
        <v>487</v>
      </c>
      <c r="R36" s="142" t="str">
        <f>CONCATENATE(LEFT(petDefinitions[[#This Row],['[tidName']]],10),"_DESC")</f>
        <v>TID_PET_31_DESC</v>
      </c>
      <c r="S36" s="142">
        <v>31</v>
      </c>
      <c r="T36" s="148" t="str">
        <f>CONCATENATE(RIGHT(petDefinitions[[#This Row],['[gamePrefab']]],LEN(petDefinitions[[#This Row],['[gamePrefab']]])-6),"_",petDefinitions[[#This Row],['[powerup']]])</f>
        <v>Cthulu_31_vacuum</v>
      </c>
    </row>
    <row r="37" spans="2:20" x14ac:dyDescent="0.2">
      <c r="B37" s="150" t="s">
        <v>4</v>
      </c>
      <c r="C37" s="151" t="s">
        <v>488</v>
      </c>
      <c r="D37" s="152" t="s">
        <v>60</v>
      </c>
      <c r="E37" s="145" t="s">
        <v>66</v>
      </c>
      <c r="F37" s="152">
        <v>2</v>
      </c>
      <c r="G37" s="145" t="b">
        <v>0</v>
      </c>
      <c r="H37" s="145" t="b">
        <v>0</v>
      </c>
      <c r="I37" s="145" t="b">
        <v>0</v>
      </c>
      <c r="J37" s="145" t="b">
        <v>0</v>
      </c>
      <c r="K37" s="145"/>
      <c r="L37" s="145"/>
      <c r="M37" s="146" t="s">
        <v>489</v>
      </c>
      <c r="N37" s="146" t="s">
        <v>490</v>
      </c>
      <c r="O37" s="146" t="s">
        <v>491</v>
      </c>
      <c r="P37" s="147" t="s">
        <v>244</v>
      </c>
      <c r="Q37" s="142" t="s">
        <v>492</v>
      </c>
      <c r="R37" s="142" t="str">
        <f>CONCATENATE(LEFT(petDefinitions[[#This Row],['[tidName']]],10),"_DESC")</f>
        <v>TID_PET_32_DESC</v>
      </c>
      <c r="S37" s="142">
        <v>32</v>
      </c>
      <c r="T37" s="148" t="str">
        <f>CONCATENATE(RIGHT(petDefinitions[[#This Row],['[gamePrefab']]],LEN(petDefinitions[[#This Row],['[gamePrefab']]])-6),"_",petDefinitions[[#This Row],['[powerup']]])</f>
        <v>GodzillaHelmet_32_dragonram</v>
      </c>
    </row>
    <row r="38" spans="2:20" x14ac:dyDescent="0.2">
      <c r="B38" s="150" t="s">
        <v>4</v>
      </c>
      <c r="C38" s="151" t="s">
        <v>493</v>
      </c>
      <c r="D38" s="152" t="s">
        <v>63</v>
      </c>
      <c r="E38" s="145" t="s">
        <v>66</v>
      </c>
      <c r="F38" s="152">
        <v>7</v>
      </c>
      <c r="G38" s="145" t="b">
        <v>0</v>
      </c>
      <c r="H38" s="145" t="b">
        <v>1</v>
      </c>
      <c r="I38" s="145" t="b">
        <v>0</v>
      </c>
      <c r="J38" s="145" t="b">
        <v>0</v>
      </c>
      <c r="K38" s="145"/>
      <c r="L38" s="145"/>
      <c r="M38" s="146" t="s">
        <v>494</v>
      </c>
      <c r="N38" s="146" t="s">
        <v>495</v>
      </c>
      <c r="O38" s="146" t="s">
        <v>496</v>
      </c>
      <c r="P38" s="147" t="s">
        <v>266</v>
      </c>
      <c r="Q38" s="142" t="s">
        <v>497</v>
      </c>
      <c r="R38" s="142" t="str">
        <f>CONCATENATE(LEFT(petDefinitions[[#This Row],['[tidName']]],10),"_DESC")</f>
        <v>TID_PET_33_DESC</v>
      </c>
      <c r="S38" s="142">
        <v>33</v>
      </c>
      <c r="T38" s="148" t="str">
        <f>CONCATENATE(RIGHT(petDefinitions[[#This Row],['[gamePrefab']]],LEN(petDefinitions[[#This Row],['[gamePrefab']]])-6),"_",petDefinitions[[#This Row],['[powerup']]])</f>
        <v>Phoenix_33_phoenix</v>
      </c>
    </row>
    <row r="39" spans="2:20" x14ac:dyDescent="0.2">
      <c r="B39" s="150" t="s">
        <v>4</v>
      </c>
      <c r="C39" s="151" t="s">
        <v>498</v>
      </c>
      <c r="D39" s="152" t="s">
        <v>60</v>
      </c>
      <c r="E39" s="145" t="s">
        <v>66</v>
      </c>
      <c r="F39" s="152">
        <v>8</v>
      </c>
      <c r="G39" s="145" t="b">
        <v>0</v>
      </c>
      <c r="H39" s="145" t="b">
        <v>1</v>
      </c>
      <c r="I39" s="145" t="b">
        <v>0</v>
      </c>
      <c r="J39" s="152" t="b">
        <v>0</v>
      </c>
      <c r="K39" s="152"/>
      <c r="L39" s="152"/>
      <c r="M39" s="153" t="s">
        <v>499</v>
      </c>
      <c r="N39" s="153" t="s">
        <v>500</v>
      </c>
      <c r="O39" s="153" t="s">
        <v>501</v>
      </c>
      <c r="P39" s="147" t="s">
        <v>257</v>
      </c>
      <c r="Q39" s="142" t="s">
        <v>502</v>
      </c>
      <c r="R39" s="142" t="str">
        <f>CONCATENATE(LEFT(petDefinitions[[#This Row],['[tidName']]],10),"_DESC")</f>
        <v>TID_PET_34_DESC</v>
      </c>
      <c r="S39" s="142">
        <v>34</v>
      </c>
      <c r="T39" s="148" t="str">
        <f>CONCATENATE(RIGHT(petDefinitions[[#This Row],['[gamePrefab']]],LEN(petDefinitions[[#This Row],['[gamePrefab']]])-6),"_",petDefinitions[[#This Row],['[powerup']]])</f>
        <v>Freeze_34_freeze_aura</v>
      </c>
    </row>
    <row r="40" spans="2:20" x14ac:dyDescent="0.2">
      <c r="B40" s="150" t="s">
        <v>4</v>
      </c>
      <c r="C40" s="151" t="s">
        <v>503</v>
      </c>
      <c r="D40" s="152" t="s">
        <v>63</v>
      </c>
      <c r="E40" s="145" t="s">
        <v>66</v>
      </c>
      <c r="F40" s="152">
        <v>9</v>
      </c>
      <c r="G40" s="145" t="b">
        <v>0</v>
      </c>
      <c r="H40" s="145" t="b">
        <v>1</v>
      </c>
      <c r="I40" s="145" t="b">
        <v>0</v>
      </c>
      <c r="J40" s="145" t="b">
        <v>0</v>
      </c>
      <c r="K40" s="145"/>
      <c r="L40" s="145"/>
      <c r="M40" s="146" t="s">
        <v>504</v>
      </c>
      <c r="N40" s="146" t="s">
        <v>505</v>
      </c>
      <c r="O40" s="146" t="s">
        <v>506</v>
      </c>
      <c r="P40" s="147" t="s">
        <v>255</v>
      </c>
      <c r="Q40" s="142" t="s">
        <v>507</v>
      </c>
      <c r="R40" s="142" t="str">
        <f>CONCATENATE(LEFT(petDefinitions[[#This Row],['[tidName']]],10),"_DESC")</f>
        <v>TID_PET_35_DESC</v>
      </c>
      <c r="S40" s="142">
        <v>35</v>
      </c>
      <c r="T40" s="148" t="str">
        <f>CONCATENATE(RIGHT(petDefinitions[[#This Row],['[gamePrefab']]],LEN(petDefinitions[[#This Row],['[gamePrefab']]])-6),"_",petDefinitions[[#This Row],['[powerup']]])</f>
        <v>Angelico_35_free_revive</v>
      </c>
    </row>
    <row r="41" spans="2:20" x14ac:dyDescent="0.2">
      <c r="B41" s="150" t="s">
        <v>4</v>
      </c>
      <c r="C41" s="151" t="s">
        <v>508</v>
      </c>
      <c r="D41" s="152" t="s">
        <v>63</v>
      </c>
      <c r="E41" s="145" t="s">
        <v>384</v>
      </c>
      <c r="F41" s="152">
        <v>4</v>
      </c>
      <c r="G41" s="145" t="b">
        <v>0</v>
      </c>
      <c r="H41" s="145" t="b">
        <v>1</v>
      </c>
      <c r="I41" s="145" t="b">
        <v>0</v>
      </c>
      <c r="J41" s="145" t="b">
        <v>0</v>
      </c>
      <c r="K41" s="145"/>
      <c r="L41" s="145"/>
      <c r="M41" s="146" t="s">
        <v>509</v>
      </c>
      <c r="N41" s="146" t="s">
        <v>510</v>
      </c>
      <c r="O41" s="146" t="s">
        <v>511</v>
      </c>
      <c r="P41" s="147" t="s">
        <v>251</v>
      </c>
      <c r="Q41" s="142" t="s">
        <v>512</v>
      </c>
      <c r="R41" s="142" t="str">
        <f>CONCATENATE(LEFT(petDefinitions[[#This Row],['[tidName']]],10),"_DESC")</f>
        <v>TID_PET_36_DESC</v>
      </c>
      <c r="S41" s="142">
        <v>36</v>
      </c>
      <c r="T41" s="148" t="str">
        <f>CONCATENATE(RIGHT(petDefinitions[[#This Row],['[gamePrefab']]],LEN(petDefinitions[[#This Row],['[gamePrefab']]])-6),"_",petDefinitions[[#This Row],['[powerup']]])</f>
        <v>Fireball_36_fireball</v>
      </c>
    </row>
    <row r="42" spans="2:20" x14ac:dyDescent="0.2">
      <c r="B42" s="150" t="s">
        <v>4</v>
      </c>
      <c r="C42" s="151" t="s">
        <v>513</v>
      </c>
      <c r="D42" s="152" t="s">
        <v>66</v>
      </c>
      <c r="E42" s="145" t="s">
        <v>66</v>
      </c>
      <c r="F42" s="152">
        <v>12</v>
      </c>
      <c r="G42" s="145" t="b">
        <v>0</v>
      </c>
      <c r="H42" s="145" t="b">
        <v>1</v>
      </c>
      <c r="I42" s="145" t="b">
        <v>0</v>
      </c>
      <c r="J42" s="145" t="b">
        <v>0</v>
      </c>
      <c r="K42" s="145"/>
      <c r="L42" s="145"/>
      <c r="M42" s="146" t="s">
        <v>514</v>
      </c>
      <c r="N42" s="146" t="s">
        <v>515</v>
      </c>
      <c r="O42" s="146" t="s">
        <v>516</v>
      </c>
      <c r="P42" s="147" t="s">
        <v>273</v>
      </c>
      <c r="Q42" s="142" t="s">
        <v>517</v>
      </c>
      <c r="R42" s="142" t="str">
        <f>CONCATENATE(LEFT(petDefinitions[[#This Row],['[tidName']]],10),"_DESC")</f>
        <v>TID_PET_37_DESC</v>
      </c>
      <c r="S42" s="142">
        <v>37</v>
      </c>
      <c r="T42" s="148" t="str">
        <f>CONCATENATE(RIGHT(petDefinitions[[#This Row],['[gamePrefab']]],LEN(petDefinitions[[#This Row],['[gamePrefab']]])-6),"_",petDefinitions[[#This Row],['[powerup']]])</f>
        <v>Bomb_37_bomb</v>
      </c>
    </row>
    <row r="43" spans="2:20" x14ac:dyDescent="0.2">
      <c r="B43" s="150" t="s">
        <v>4</v>
      </c>
      <c r="C43" s="151" t="s">
        <v>518</v>
      </c>
      <c r="D43" s="152" t="s">
        <v>66</v>
      </c>
      <c r="E43" s="145" t="s">
        <v>66</v>
      </c>
      <c r="F43" s="152">
        <v>13</v>
      </c>
      <c r="G43" s="145" t="b">
        <v>0</v>
      </c>
      <c r="H43" s="145" t="b">
        <v>1</v>
      </c>
      <c r="I43" s="145" t="b">
        <v>0</v>
      </c>
      <c r="J43" s="152" t="b">
        <v>0</v>
      </c>
      <c r="K43" s="152"/>
      <c r="L43" s="152"/>
      <c r="M43" s="153" t="s">
        <v>519</v>
      </c>
      <c r="N43" s="153" t="s">
        <v>520</v>
      </c>
      <c r="O43" s="146" t="s">
        <v>521</v>
      </c>
      <c r="P43" s="147" t="s">
        <v>264</v>
      </c>
      <c r="Q43" s="142" t="s">
        <v>522</v>
      </c>
      <c r="R43" s="142" t="str">
        <f>CONCATENATE(LEFT(petDefinitions[[#This Row],['[tidName']]],10),"_DESC")</f>
        <v>TID_PET_38_DESC</v>
      </c>
      <c r="S43" s="142">
        <v>38</v>
      </c>
      <c r="T43" s="148" t="str">
        <f>CONCATENATE(RIGHT(petDefinitions[[#This Row],['[gamePrefab']]],LEN(petDefinitions[[#This Row],['[gamePrefab']]])-6),"_",petDefinitions[[#This Row],['[powerup']]])</f>
        <v>Neutrin_38_magnet</v>
      </c>
    </row>
    <row r="44" spans="2:20" x14ac:dyDescent="0.2">
      <c r="B44" s="150" t="s">
        <v>4</v>
      </c>
      <c r="C44" s="151" t="s">
        <v>523</v>
      </c>
      <c r="D44" s="152" t="s">
        <v>66</v>
      </c>
      <c r="E44" s="145" t="s">
        <v>66</v>
      </c>
      <c r="F44" s="152">
        <v>14</v>
      </c>
      <c r="G44" s="145" t="b">
        <v>0</v>
      </c>
      <c r="H44" s="145" t="b">
        <v>1</v>
      </c>
      <c r="I44" s="145" t="b">
        <v>0</v>
      </c>
      <c r="J44" s="145" t="b">
        <v>0</v>
      </c>
      <c r="K44" s="145"/>
      <c r="L44" s="145"/>
      <c r="M44" s="146" t="s">
        <v>524</v>
      </c>
      <c r="N44" s="146" t="s">
        <v>525</v>
      </c>
      <c r="O44" s="146" t="s">
        <v>526</v>
      </c>
      <c r="P44" s="147" t="s">
        <v>271</v>
      </c>
      <c r="Q44" s="142" t="s">
        <v>527</v>
      </c>
      <c r="R44" s="142" t="str">
        <f>CONCATENATE(LEFT(petDefinitions[[#This Row],['[tidName']]],10),"_DESC")</f>
        <v>TID_PET_39_DESC</v>
      </c>
      <c r="S44" s="142">
        <v>39</v>
      </c>
      <c r="T44" s="148" t="str">
        <f>CONCATENATE(RIGHT(petDefinitions[[#This Row],['[gamePrefab']]],LEN(petDefinitions[[#This Row],['[gamePrefab']]])-6),"_",petDefinitions[[#This Row],['[powerup']]])</f>
        <v>Dog_39_dog</v>
      </c>
    </row>
    <row r="45" spans="2:20" x14ac:dyDescent="0.2">
      <c r="B45" s="150" t="s">
        <v>4</v>
      </c>
      <c r="C45" s="151" t="s">
        <v>528</v>
      </c>
      <c r="D45" s="152" t="s">
        <v>57</v>
      </c>
      <c r="E45" s="145" t="s">
        <v>368</v>
      </c>
      <c r="F45" s="152">
        <v>8</v>
      </c>
      <c r="G45" s="145" t="b">
        <v>1</v>
      </c>
      <c r="H45" s="152" t="b">
        <v>0</v>
      </c>
      <c r="I45" s="145" t="b">
        <v>0</v>
      </c>
      <c r="J45" s="152" t="b">
        <v>0</v>
      </c>
      <c r="K45" s="152"/>
      <c r="L45" s="152"/>
      <c r="M45" s="146" t="s">
        <v>529</v>
      </c>
      <c r="N45" s="146" t="s">
        <v>530</v>
      </c>
      <c r="O45" s="146" t="s">
        <v>531</v>
      </c>
      <c r="P45" s="147" t="s">
        <v>286</v>
      </c>
      <c r="Q45" s="142" t="s">
        <v>532</v>
      </c>
      <c r="R45" s="155" t="s">
        <v>533</v>
      </c>
      <c r="S45" s="142">
        <v>40</v>
      </c>
      <c r="T45" s="148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2:20" x14ac:dyDescent="0.2">
      <c r="B46" s="150" t="s">
        <v>4</v>
      </c>
      <c r="C46" s="151" t="s">
        <v>534</v>
      </c>
      <c r="D46" s="152" t="s">
        <v>57</v>
      </c>
      <c r="E46" s="145" t="s">
        <v>368</v>
      </c>
      <c r="F46" s="152">
        <v>9</v>
      </c>
      <c r="G46" s="145" t="b">
        <v>1</v>
      </c>
      <c r="H46" s="152" t="b">
        <v>0</v>
      </c>
      <c r="I46" s="145" t="b">
        <v>0</v>
      </c>
      <c r="J46" s="152" t="b">
        <v>0</v>
      </c>
      <c r="K46" s="152"/>
      <c r="L46" s="152"/>
      <c r="M46" s="146" t="s">
        <v>535</v>
      </c>
      <c r="N46" s="146" t="s">
        <v>536</v>
      </c>
      <c r="O46" s="146" t="s">
        <v>537</v>
      </c>
      <c r="P46" s="147" t="s">
        <v>289</v>
      </c>
      <c r="Q46" s="142" t="s">
        <v>538</v>
      </c>
      <c r="R46" s="142" t="s">
        <v>539</v>
      </c>
      <c r="S46" s="142">
        <v>41</v>
      </c>
      <c r="T46" s="148" t="str">
        <f>CONCATENATE(RIGHT(petDefinitions[[#This Row],['[gamePrefab']]],LEN(petDefinitions[[#This Row],['[gamePrefab']]])-6),"_",petDefinitions[[#This Row],['[powerup']]])</f>
        <v>BallFootball_41_cage_breaker</v>
      </c>
    </row>
    <row r="47" spans="2:20" x14ac:dyDescent="0.2">
      <c r="B47" s="150" t="s">
        <v>4</v>
      </c>
      <c r="C47" s="151" t="s">
        <v>540</v>
      </c>
      <c r="D47" s="152" t="s">
        <v>57</v>
      </c>
      <c r="E47" s="145" t="s">
        <v>368</v>
      </c>
      <c r="F47" s="152">
        <v>10</v>
      </c>
      <c r="G47" s="145" t="b">
        <v>1</v>
      </c>
      <c r="H47" s="152" t="b">
        <v>0</v>
      </c>
      <c r="I47" s="145" t="b">
        <v>0</v>
      </c>
      <c r="J47" s="152" t="b">
        <v>0</v>
      </c>
      <c r="K47" s="152"/>
      <c r="L47" s="152"/>
      <c r="M47" s="146" t="s">
        <v>541</v>
      </c>
      <c r="N47" s="146" t="s">
        <v>542</v>
      </c>
      <c r="O47" s="146" t="s">
        <v>543</v>
      </c>
      <c r="P47" s="147" t="s">
        <v>300</v>
      </c>
      <c r="Q47" s="142" t="s">
        <v>544</v>
      </c>
      <c r="R47" s="142" t="s">
        <v>545</v>
      </c>
      <c r="S47" s="142">
        <v>42</v>
      </c>
      <c r="T47" s="148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2:20" x14ac:dyDescent="0.2">
      <c r="B48" s="150" t="s">
        <v>4</v>
      </c>
      <c r="C48" s="151" t="s">
        <v>546</v>
      </c>
      <c r="D48" s="152" t="s">
        <v>57</v>
      </c>
      <c r="E48" s="145" t="s">
        <v>368</v>
      </c>
      <c r="F48" s="152">
        <v>11</v>
      </c>
      <c r="G48" s="145" t="b">
        <v>1</v>
      </c>
      <c r="H48" s="152" t="b">
        <v>0</v>
      </c>
      <c r="I48" s="152" t="b">
        <v>1</v>
      </c>
      <c r="J48" s="152" t="b">
        <v>0</v>
      </c>
      <c r="K48" s="152"/>
      <c r="L48" s="152"/>
      <c r="M48" s="146" t="s">
        <v>547</v>
      </c>
      <c r="N48" s="146" t="s">
        <v>548</v>
      </c>
      <c r="O48" s="146" t="s">
        <v>549</v>
      </c>
      <c r="P48" s="147" t="s">
        <v>300</v>
      </c>
      <c r="Q48" s="142" t="s">
        <v>550</v>
      </c>
      <c r="R48" s="142" t="s">
        <v>551</v>
      </c>
      <c r="S48" s="142">
        <v>43</v>
      </c>
      <c r="T48" s="148" t="str">
        <f>CONCATENATE(RIGHT(petDefinitions[[#This Row],['[gamePrefab']]],LEN(petDefinitions[[#This Row],['[gamePrefab']]])-6),"_",petDefinitions[[#This Row],['[powerup']]])</f>
        <v>Froggy_lower_damage_dragon</v>
      </c>
    </row>
    <row r="49" spans="2:20" x14ac:dyDescent="0.2">
      <c r="B49" s="150" t="s">
        <v>4</v>
      </c>
      <c r="C49" s="151" t="s">
        <v>552</v>
      </c>
      <c r="D49" s="152" t="s">
        <v>57</v>
      </c>
      <c r="E49" s="145" t="s">
        <v>246</v>
      </c>
      <c r="F49" s="152">
        <v>0</v>
      </c>
      <c r="G49" s="145" t="b">
        <v>1</v>
      </c>
      <c r="H49" s="152" t="b">
        <v>0</v>
      </c>
      <c r="I49" s="152" t="b">
        <v>1</v>
      </c>
      <c r="J49" s="152" t="b">
        <v>0</v>
      </c>
      <c r="K49" s="152"/>
      <c r="L49" s="152"/>
      <c r="M49" s="146" t="s">
        <v>547</v>
      </c>
      <c r="N49" s="146" t="s">
        <v>548</v>
      </c>
      <c r="O49" s="146" t="s">
        <v>549</v>
      </c>
      <c r="P49" s="147" t="s">
        <v>302</v>
      </c>
      <c r="Q49" s="142" t="s">
        <v>457</v>
      </c>
      <c r="R49" s="142" t="s">
        <v>457</v>
      </c>
      <c r="S49" s="142">
        <v>44</v>
      </c>
      <c r="T49" s="148" t="str">
        <f>CONCATENATE(RIGHT(petDefinitions[[#This Row],['[gamePrefab']]],LEN(petDefinitions[[#This Row],['[gamePrefab']]])-6),"_",petDefinitions[[#This Row],['[powerup']]])</f>
        <v>Froggy_wip</v>
      </c>
    </row>
    <row r="50" spans="2:20" x14ac:dyDescent="0.2">
      <c r="B50" s="150" t="s">
        <v>4</v>
      </c>
      <c r="C50" s="151" t="s">
        <v>553</v>
      </c>
      <c r="D50" s="152" t="s">
        <v>57</v>
      </c>
      <c r="E50" s="145" t="s">
        <v>368</v>
      </c>
      <c r="F50" s="152">
        <v>12</v>
      </c>
      <c r="G50" s="145" t="b">
        <v>1</v>
      </c>
      <c r="H50" s="152" t="b">
        <v>0</v>
      </c>
      <c r="I50" s="152" t="b">
        <v>1</v>
      </c>
      <c r="J50" s="152" t="b">
        <v>0</v>
      </c>
      <c r="K50" s="152"/>
      <c r="L50" s="152"/>
      <c r="M50" s="146" t="s">
        <v>547</v>
      </c>
      <c r="N50" s="146" t="s">
        <v>548</v>
      </c>
      <c r="O50" s="146" t="s">
        <v>549</v>
      </c>
      <c r="P50" s="147" t="s">
        <v>275</v>
      </c>
      <c r="Q50" s="142" t="s">
        <v>554</v>
      </c>
      <c r="R50" s="142" t="s">
        <v>555</v>
      </c>
      <c r="S50" s="142">
        <v>45</v>
      </c>
      <c r="T50" s="148" t="str">
        <f>CONCATENATE(RIGHT(petDefinitions[[#This Row],['[gamePrefab']]],LEN(petDefinitions[[#This Row],['[gamePrefab']]])-6),"_",petDefinitions[[#This Row],['[powerup']]])</f>
        <v>Froggy_immune_trash</v>
      </c>
    </row>
    <row r="51" spans="2:20" x14ac:dyDescent="0.2">
      <c r="B51" s="150" t="s">
        <v>4</v>
      </c>
      <c r="C51" s="151" t="s">
        <v>556</v>
      </c>
      <c r="D51" s="152" t="s">
        <v>57</v>
      </c>
      <c r="E51" s="145" t="s">
        <v>66</v>
      </c>
      <c r="F51" s="152">
        <v>1</v>
      </c>
      <c r="G51" s="145" t="b">
        <v>1</v>
      </c>
      <c r="H51" s="152" t="b">
        <v>0</v>
      </c>
      <c r="I51" s="152" t="b">
        <v>1</v>
      </c>
      <c r="J51" s="152" t="b">
        <v>0</v>
      </c>
      <c r="K51" s="152"/>
      <c r="L51" s="152"/>
      <c r="M51" s="146" t="s">
        <v>547</v>
      </c>
      <c r="N51" s="146" t="s">
        <v>548</v>
      </c>
      <c r="O51" s="146" t="s">
        <v>549</v>
      </c>
      <c r="P51" s="147" t="s">
        <v>302</v>
      </c>
      <c r="Q51" s="142" t="s">
        <v>457</v>
      </c>
      <c r="R51" s="142" t="s">
        <v>457</v>
      </c>
      <c r="S51" s="142">
        <v>46</v>
      </c>
      <c r="T51" s="148" t="str">
        <f>CONCATENATE(RIGHT(petDefinitions[[#This Row],['[gamePrefab']]],LEN(petDefinitions[[#This Row],['[gamePrefab']]])-6),"_",petDefinitions[[#This Row],['[powerup']]])</f>
        <v>Froggy_wip</v>
      </c>
    </row>
    <row r="52" spans="2:20" x14ac:dyDescent="0.2">
      <c r="B52" s="150" t="s">
        <v>4</v>
      </c>
      <c r="C52" s="151" t="s">
        <v>557</v>
      </c>
      <c r="D52" s="152" t="s">
        <v>57</v>
      </c>
      <c r="E52" s="145" t="s">
        <v>246</v>
      </c>
      <c r="F52" s="152">
        <v>1</v>
      </c>
      <c r="G52" s="145" t="b">
        <v>1</v>
      </c>
      <c r="H52" s="152" t="b">
        <v>0</v>
      </c>
      <c r="I52" s="152" t="b">
        <v>1</v>
      </c>
      <c r="J52" s="152" t="b">
        <v>0</v>
      </c>
      <c r="K52" s="152"/>
      <c r="L52" s="152"/>
      <c r="M52" s="146" t="s">
        <v>547</v>
      </c>
      <c r="N52" s="146" t="s">
        <v>548</v>
      </c>
      <c r="O52" s="146" t="s">
        <v>549</v>
      </c>
      <c r="P52" s="147" t="s">
        <v>277</v>
      </c>
      <c r="Q52" s="142" t="s">
        <v>558</v>
      </c>
      <c r="R52" s="142" t="s">
        <v>559</v>
      </c>
      <c r="S52" s="142">
        <v>47</v>
      </c>
      <c r="T52" s="148" t="str">
        <f>CONCATENATE(RIGHT(petDefinitions[[#This Row],['[gamePrefab']]],LEN(petDefinitions[[#This Row],['[gamePrefab']]])-6),"_",petDefinitions[[#This Row],['[powerup']]])</f>
        <v>Froggy_prey_hp_boost_humans</v>
      </c>
    </row>
    <row r="53" spans="2:20" x14ac:dyDescent="0.2">
      <c r="B53" s="150" t="s">
        <v>4</v>
      </c>
      <c r="C53" s="151" t="s">
        <v>560</v>
      </c>
      <c r="D53" s="152" t="s">
        <v>57</v>
      </c>
      <c r="E53" s="145" t="s">
        <v>246</v>
      </c>
      <c r="F53" s="152">
        <v>2</v>
      </c>
      <c r="G53" s="145" t="b">
        <v>1</v>
      </c>
      <c r="H53" s="152" t="b">
        <v>0</v>
      </c>
      <c r="I53" s="145" t="b">
        <v>0</v>
      </c>
      <c r="J53" s="152" t="b">
        <v>0</v>
      </c>
      <c r="K53" s="152"/>
      <c r="L53" s="152"/>
      <c r="M53" s="146" t="s">
        <v>561</v>
      </c>
      <c r="N53" s="146" t="s">
        <v>562</v>
      </c>
      <c r="O53" s="146" t="s">
        <v>563</v>
      </c>
      <c r="P53" s="147" t="s">
        <v>281</v>
      </c>
      <c r="Q53" s="142" t="s">
        <v>564</v>
      </c>
      <c r="R53" s="142" t="s">
        <v>565</v>
      </c>
      <c r="S53" s="142">
        <v>48</v>
      </c>
      <c r="T53" s="148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20" x14ac:dyDescent="0.2">
      <c r="B54" s="150" t="s">
        <v>4</v>
      </c>
      <c r="C54" s="151" t="s">
        <v>566</v>
      </c>
      <c r="D54" s="152" t="s">
        <v>57</v>
      </c>
      <c r="E54" s="145" t="s">
        <v>246</v>
      </c>
      <c r="F54" s="152">
        <v>3</v>
      </c>
      <c r="G54" s="145" t="b">
        <v>1</v>
      </c>
      <c r="H54" s="152" t="b">
        <v>0</v>
      </c>
      <c r="I54" s="145" t="b">
        <v>0</v>
      </c>
      <c r="J54" s="152" t="b">
        <v>0</v>
      </c>
      <c r="K54" s="152"/>
      <c r="L54" s="152"/>
      <c r="M54" s="146" t="s">
        <v>567</v>
      </c>
      <c r="N54" s="146" t="s">
        <v>568</v>
      </c>
      <c r="O54" s="146" t="s">
        <v>569</v>
      </c>
      <c r="P54" s="147" t="s">
        <v>284</v>
      </c>
      <c r="Q54" s="142" t="s">
        <v>570</v>
      </c>
      <c r="R54" s="142" t="s">
        <v>571</v>
      </c>
      <c r="S54" s="142">
        <v>49</v>
      </c>
      <c r="T54" s="148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20" x14ac:dyDescent="0.2">
      <c r="B55" s="150" t="s">
        <v>4</v>
      </c>
      <c r="C55" s="151" t="s">
        <v>572</v>
      </c>
      <c r="D55" s="152" t="s">
        <v>57</v>
      </c>
      <c r="E55" s="145" t="s">
        <v>368</v>
      </c>
      <c r="F55" s="152">
        <v>13</v>
      </c>
      <c r="G55" s="145" t="b">
        <v>1</v>
      </c>
      <c r="H55" s="152" t="b">
        <v>0</v>
      </c>
      <c r="I55" s="145" t="b">
        <v>1</v>
      </c>
      <c r="J55" s="152" t="b">
        <v>0</v>
      </c>
      <c r="K55" s="152"/>
      <c r="L55" s="152"/>
      <c r="M55" s="146" t="s">
        <v>573</v>
      </c>
      <c r="N55" s="146" t="s">
        <v>574</v>
      </c>
      <c r="O55" s="146" t="s">
        <v>575</v>
      </c>
      <c r="P55" s="147" t="s">
        <v>302</v>
      </c>
      <c r="Q55" s="142" t="s">
        <v>576</v>
      </c>
      <c r="R55" s="142" t="s">
        <v>577</v>
      </c>
      <c r="S55" s="142">
        <v>50</v>
      </c>
      <c r="T55" s="148" t="str">
        <f>CONCATENATE(RIGHT(petDefinitions[[#This Row],['[gamePrefab']]],LEN(petDefinitions[[#This Row],['[gamePrefab']]])-6),"_",petDefinitions[[#This Row],['[powerup']]])</f>
        <v>Bruce_50_wip</v>
      </c>
    </row>
    <row r="56" spans="2:20" x14ac:dyDescent="0.2">
      <c r="B56" s="150" t="s">
        <v>4</v>
      </c>
      <c r="C56" s="151" t="s">
        <v>578</v>
      </c>
      <c r="D56" s="152" t="s">
        <v>57</v>
      </c>
      <c r="E56" s="145" t="s">
        <v>368</v>
      </c>
      <c r="F56" s="152">
        <v>14</v>
      </c>
      <c r="G56" s="145" t="b">
        <v>1</v>
      </c>
      <c r="H56" s="152" t="b">
        <v>0</v>
      </c>
      <c r="I56" s="145" t="b">
        <v>0</v>
      </c>
      <c r="J56" s="152" t="b">
        <v>0</v>
      </c>
      <c r="K56" s="152"/>
      <c r="L56" s="152"/>
      <c r="M56" s="146" t="s">
        <v>579</v>
      </c>
      <c r="N56" s="146" t="s">
        <v>580</v>
      </c>
      <c r="O56" s="146" t="s">
        <v>581</v>
      </c>
      <c r="P56" s="147" t="s">
        <v>305</v>
      </c>
      <c r="Q56" s="142" t="s">
        <v>582</v>
      </c>
      <c r="R56" s="142" t="s">
        <v>577</v>
      </c>
      <c r="S56" s="142">
        <v>51</v>
      </c>
      <c r="T56" s="148" t="str">
        <f>CONCATENATE(RIGHT(petDefinitions[[#This Row],['[gamePrefab']]],LEN(petDefinitions[[#This Row],['[gamePrefab']]])-6),"_",petDefinitions[[#This Row],['[powerup']]])</f>
        <v>BruceBanana_51_trash_eater</v>
      </c>
    </row>
    <row r="57" spans="2:20" x14ac:dyDescent="0.2">
      <c r="B57" s="150" t="s">
        <v>4</v>
      </c>
      <c r="C57" s="151" t="s">
        <v>583</v>
      </c>
      <c r="D57" s="152" t="s">
        <v>57</v>
      </c>
      <c r="E57" s="145" t="s">
        <v>246</v>
      </c>
      <c r="F57" s="152">
        <v>4</v>
      </c>
      <c r="G57" s="145" t="b">
        <v>1</v>
      </c>
      <c r="H57" s="152" t="b">
        <v>0</v>
      </c>
      <c r="I57" s="145" t="b">
        <v>0</v>
      </c>
      <c r="J57" s="152" t="b">
        <v>0</v>
      </c>
      <c r="K57" s="152"/>
      <c r="L57" s="152"/>
      <c r="M57" s="146" t="s">
        <v>584</v>
      </c>
      <c r="N57" s="146" t="s">
        <v>585</v>
      </c>
      <c r="O57" s="146" t="s">
        <v>586</v>
      </c>
      <c r="P57" s="147" t="s">
        <v>282</v>
      </c>
      <c r="Q57" s="142" t="s">
        <v>587</v>
      </c>
      <c r="R57" s="142" t="s">
        <v>588</v>
      </c>
      <c r="S57" s="142">
        <v>52</v>
      </c>
      <c r="T57" s="148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20" x14ac:dyDescent="0.2">
      <c r="B58" s="150" t="s">
        <v>4</v>
      </c>
      <c r="C58" s="151" t="s">
        <v>589</v>
      </c>
      <c r="D58" s="152" t="s">
        <v>60</v>
      </c>
      <c r="E58" s="145" t="s">
        <v>208</v>
      </c>
      <c r="F58" s="152">
        <v>4</v>
      </c>
      <c r="G58" s="145" t="b">
        <v>0</v>
      </c>
      <c r="H58" s="152" t="b">
        <v>0</v>
      </c>
      <c r="I58" s="145" t="b">
        <v>1</v>
      </c>
      <c r="J58" s="152" t="b">
        <v>0</v>
      </c>
      <c r="K58" s="152"/>
      <c r="L58" s="152"/>
      <c r="M58" s="146" t="s">
        <v>547</v>
      </c>
      <c r="N58" s="146" t="s">
        <v>548</v>
      </c>
      <c r="O58" s="146" t="s">
        <v>549</v>
      </c>
      <c r="P58" s="147" t="s">
        <v>292</v>
      </c>
      <c r="Q58" s="142" t="s">
        <v>590</v>
      </c>
      <c r="R58" s="142" t="s">
        <v>591</v>
      </c>
      <c r="S58" s="142">
        <v>53</v>
      </c>
      <c r="T58" s="148" t="str">
        <f>CONCATENATE(RIGHT(petDefinitions[[#This Row],['[gamePrefab']]],LEN(petDefinitions[[#This Row],['[gamePrefab']]])-6),"_",petDefinitions[[#This Row],['[powerup']]])</f>
        <v>Froggy_faster_boost</v>
      </c>
    </row>
    <row r="59" spans="2:20" x14ac:dyDescent="0.2">
      <c r="B59" s="150" t="s">
        <v>4</v>
      </c>
      <c r="C59" s="151" t="s">
        <v>592</v>
      </c>
      <c r="D59" s="152" t="s">
        <v>60</v>
      </c>
      <c r="E59" s="145" t="s">
        <v>66</v>
      </c>
      <c r="F59" s="152">
        <v>3</v>
      </c>
      <c r="G59" s="145" t="b">
        <v>0</v>
      </c>
      <c r="H59" s="152" t="b">
        <v>0</v>
      </c>
      <c r="I59" s="145" t="b">
        <v>1</v>
      </c>
      <c r="J59" s="152" t="b">
        <v>0</v>
      </c>
      <c r="K59" s="152"/>
      <c r="L59" s="152"/>
      <c r="M59" s="146" t="s">
        <v>547</v>
      </c>
      <c r="N59" s="146" t="s">
        <v>548</v>
      </c>
      <c r="O59" s="146" t="s">
        <v>549</v>
      </c>
      <c r="P59" s="147" t="s">
        <v>11</v>
      </c>
      <c r="Q59" s="142" t="s">
        <v>593</v>
      </c>
      <c r="R59" s="142" t="s">
        <v>594</v>
      </c>
      <c r="S59" s="142">
        <v>54</v>
      </c>
      <c r="T59" s="148" t="str">
        <f>CONCATENATE(RIGHT(petDefinitions[[#This Row],['[gamePrefab']]],LEN(petDefinitions[[#This Row],['[gamePrefab']]])-6),"_",petDefinitions[[#This Row],['[powerup']]])</f>
        <v>Froggy_dive</v>
      </c>
    </row>
    <row r="60" spans="2:20" x14ac:dyDescent="0.2">
      <c r="B60" s="150" t="s">
        <v>4</v>
      </c>
      <c r="C60" s="151" t="s">
        <v>595</v>
      </c>
      <c r="D60" s="152" t="s">
        <v>60</v>
      </c>
      <c r="E60" s="145" t="s">
        <v>66</v>
      </c>
      <c r="F60" s="152">
        <v>4</v>
      </c>
      <c r="G60" s="145" t="b">
        <v>0</v>
      </c>
      <c r="H60" s="152" t="b">
        <v>0</v>
      </c>
      <c r="I60" s="145" t="b">
        <v>1</v>
      </c>
      <c r="J60" s="152" t="b">
        <v>0</v>
      </c>
      <c r="K60" s="152"/>
      <c r="L60" s="152"/>
      <c r="M60" s="146" t="s">
        <v>596</v>
      </c>
      <c r="N60" s="146" t="s">
        <v>548</v>
      </c>
      <c r="O60" s="146" t="s">
        <v>549</v>
      </c>
      <c r="P60" s="147" t="s">
        <v>298</v>
      </c>
      <c r="Q60" s="142" t="s">
        <v>597</v>
      </c>
      <c r="R60" s="142" t="s">
        <v>598</v>
      </c>
      <c r="S60" s="142">
        <v>55</v>
      </c>
      <c r="T60" s="148" t="str">
        <f>CONCATENATE(RIGHT(petDefinitions[[#This Row],['[gamePrefab']]],LEN(petDefinitions[[#This Row],['[gamePrefab']]])-6),"_",petDefinitions[[#This Row],['[powerup']]])</f>
        <v>FindLetter_findBonusletters</v>
      </c>
    </row>
    <row r="61" spans="2:20" x14ac:dyDescent="0.2">
      <c r="B61" s="150" t="s">
        <v>4</v>
      </c>
      <c r="C61" s="151" t="s">
        <v>599</v>
      </c>
      <c r="D61" s="152" t="s">
        <v>60</v>
      </c>
      <c r="E61" s="145" t="s">
        <v>66</v>
      </c>
      <c r="F61" s="152">
        <v>5</v>
      </c>
      <c r="G61" s="145" t="b">
        <v>0</v>
      </c>
      <c r="H61" s="152" t="b">
        <v>0</v>
      </c>
      <c r="I61" s="145" t="b">
        <v>1</v>
      </c>
      <c r="J61" s="152" t="b">
        <v>0</v>
      </c>
      <c r="K61" s="152"/>
      <c r="L61" s="152"/>
      <c r="M61" s="146" t="s">
        <v>600</v>
      </c>
      <c r="N61" s="146" t="s">
        <v>548</v>
      </c>
      <c r="O61" s="146" t="s">
        <v>549</v>
      </c>
      <c r="P61" s="147" t="s">
        <v>296</v>
      </c>
      <c r="Q61" s="142" t="s">
        <v>601</v>
      </c>
      <c r="R61" s="142" t="s">
        <v>602</v>
      </c>
      <c r="S61" s="142">
        <v>56</v>
      </c>
      <c r="T61" s="148" t="str">
        <f>CONCATENATE(RIGHT(petDefinitions[[#This Row],['[gamePrefab']]],LEN(petDefinitions[[#This Row],['[gamePrefab']]])-6),"_",petDefinitions[[#This Row],['[powerup']]])</f>
        <v>FindChest_findBonusChests</v>
      </c>
    </row>
    <row r="62" spans="2:20" x14ac:dyDescent="0.2">
      <c r="B62" s="150" t="s">
        <v>4</v>
      </c>
      <c r="C62" s="151" t="s">
        <v>603</v>
      </c>
      <c r="D62" s="152" t="s">
        <v>60</v>
      </c>
      <c r="E62" s="145" t="s">
        <v>66</v>
      </c>
      <c r="F62" s="152">
        <v>6</v>
      </c>
      <c r="G62" s="145" t="b">
        <v>0</v>
      </c>
      <c r="H62" s="152" t="b">
        <v>0</v>
      </c>
      <c r="I62" s="145" t="b">
        <v>1</v>
      </c>
      <c r="J62" s="152" t="b">
        <v>0</v>
      </c>
      <c r="K62" s="152"/>
      <c r="L62" s="152"/>
      <c r="M62" s="146" t="s">
        <v>604</v>
      </c>
      <c r="N62" s="146" t="s">
        <v>548</v>
      </c>
      <c r="O62" s="146" t="s">
        <v>549</v>
      </c>
      <c r="P62" s="147" t="s">
        <v>299</v>
      </c>
      <c r="Q62" s="142" t="s">
        <v>605</v>
      </c>
      <c r="R62" s="142" t="s">
        <v>606</v>
      </c>
      <c r="S62" s="142">
        <v>57</v>
      </c>
      <c r="T62" s="148" t="str">
        <f>CONCATENATE(RIGHT(petDefinitions[[#This Row],['[gamePrefab']]],LEN(petDefinitions[[#This Row],['[gamePrefab']]])-6),"_",petDefinitions[[#This Row],['[powerup']]])</f>
        <v>FindEgg_findBonusEggs</v>
      </c>
    </row>
    <row r="63" spans="2:20" x14ac:dyDescent="0.2">
      <c r="B63" s="150" t="s">
        <v>4</v>
      </c>
      <c r="C63" s="151" t="s">
        <v>607</v>
      </c>
      <c r="D63" s="152" t="s">
        <v>63</v>
      </c>
      <c r="E63" s="145" t="s">
        <v>208</v>
      </c>
      <c r="F63" s="152">
        <v>5</v>
      </c>
      <c r="G63" s="145" t="b">
        <v>0</v>
      </c>
      <c r="H63" s="145" t="b">
        <v>1</v>
      </c>
      <c r="I63" s="145" t="b">
        <v>0</v>
      </c>
      <c r="J63" s="145" t="b">
        <v>0</v>
      </c>
      <c r="K63" s="145" t="s">
        <v>608</v>
      </c>
      <c r="L63" s="145"/>
      <c r="M63" s="146" t="s">
        <v>609</v>
      </c>
      <c r="N63" s="146" t="s">
        <v>610</v>
      </c>
      <c r="O63" s="146" t="s">
        <v>611</v>
      </c>
      <c r="P63" s="147" t="s">
        <v>294</v>
      </c>
      <c r="Q63" s="142" t="s">
        <v>612</v>
      </c>
      <c r="R63" s="142" t="s">
        <v>613</v>
      </c>
      <c r="S63" s="142">
        <v>58</v>
      </c>
      <c r="T63" s="148" t="str">
        <f>CONCATENATE(RIGHT(petDefinitions[[#This Row],['[gamePrefab']]],LEN(petDefinitions[[#This Row],['[gamePrefab']]])-6),"_",petDefinitions[[#This Row],['[powerup']]])</f>
        <v>Santa_58_unlimited_boost</v>
      </c>
    </row>
    <row r="64" spans="2:20" x14ac:dyDescent="0.2">
      <c r="B64" s="150" t="s">
        <v>4</v>
      </c>
      <c r="C64" s="151" t="s">
        <v>620</v>
      </c>
      <c r="D64" s="152" t="s">
        <v>63</v>
      </c>
      <c r="E64" s="145" t="s">
        <v>66</v>
      </c>
      <c r="F64" s="152">
        <v>11</v>
      </c>
      <c r="G64" s="145" t="b">
        <v>0</v>
      </c>
      <c r="H64" s="145" t="b">
        <v>1</v>
      </c>
      <c r="I64" s="145" t="b">
        <v>0</v>
      </c>
      <c r="J64" s="145" t="b">
        <v>0</v>
      </c>
      <c r="K64" s="145"/>
      <c r="L64" s="145"/>
      <c r="M64" s="146" t="s">
        <v>875</v>
      </c>
      <c r="N64" s="146" t="s">
        <v>876</v>
      </c>
      <c r="O64" s="146" t="s">
        <v>874</v>
      </c>
      <c r="P64" s="147" t="s">
        <v>291</v>
      </c>
      <c r="Q64" s="142" t="s">
        <v>621</v>
      </c>
      <c r="R64" s="142" t="s">
        <v>622</v>
      </c>
      <c r="S64" s="142">
        <v>59</v>
      </c>
      <c r="T64" s="148" t="str">
        <f>CONCATENATE(RIGHT(petDefinitions[[#This Row],['[gamePrefab']]],LEN(petDefinitions[[#This Row],['[gamePrefab']]])-6),"_",petDefinitions[[#This Row],['[powerup']]])</f>
        <v>Alien_59_stun</v>
      </c>
    </row>
    <row r="65" spans="2:20" x14ac:dyDescent="0.2">
      <c r="B65" s="150" t="s">
        <v>4</v>
      </c>
      <c r="C65" s="151" t="s">
        <v>614</v>
      </c>
      <c r="D65" s="151" t="s">
        <v>60</v>
      </c>
      <c r="E65" s="151" t="s">
        <v>246</v>
      </c>
      <c r="F65" s="151">
        <v>5</v>
      </c>
      <c r="G65" s="152" t="b">
        <v>0</v>
      </c>
      <c r="H65" s="152" t="b">
        <v>1</v>
      </c>
      <c r="I65" s="152" t="b">
        <v>0</v>
      </c>
      <c r="J65" s="152" t="b">
        <v>1</v>
      </c>
      <c r="K65" s="152" t="s">
        <v>608</v>
      </c>
      <c r="L65" s="152"/>
      <c r="M65" s="153" t="s">
        <v>615</v>
      </c>
      <c r="N65" s="153" t="s">
        <v>616</v>
      </c>
      <c r="O65" s="153" t="s">
        <v>617</v>
      </c>
      <c r="P65" s="154" t="s">
        <v>307</v>
      </c>
      <c r="Q65" s="149" t="s">
        <v>618</v>
      </c>
      <c r="R65" s="290" t="s">
        <v>619</v>
      </c>
      <c r="S65" s="292">
        <v>60</v>
      </c>
      <c r="T65" s="156" t="str">
        <f>CONCATENATE(RIGHT(petDefinitions[[#This Row],['[gamePrefab']]],LEN(petDefinitions[[#This Row],['[gamePrefab']]])-6),"_",petDefinitions[[#This Row],['[powerup']]])</f>
        <v>XmasElf_60_drop_present</v>
      </c>
    </row>
    <row r="66" spans="2:20" x14ac:dyDescent="0.2">
      <c r="B66" s="150" t="s">
        <v>4</v>
      </c>
      <c r="C66" s="151" t="s">
        <v>910</v>
      </c>
      <c r="D66" s="151" t="s">
        <v>60</v>
      </c>
      <c r="E66" s="151" t="s">
        <v>66</v>
      </c>
      <c r="F66" s="151">
        <v>12</v>
      </c>
      <c r="G66" s="152" t="b">
        <v>0</v>
      </c>
      <c r="H66" s="152" t="b">
        <v>0</v>
      </c>
      <c r="I66" s="152" t="b">
        <v>1</v>
      </c>
      <c r="J66" s="152" t="b">
        <v>1</v>
      </c>
      <c r="K66" s="152" t="s">
        <v>928</v>
      </c>
      <c r="L66" s="152"/>
      <c r="M66" s="153" t="s">
        <v>913</v>
      </c>
      <c r="N66" s="153" t="s">
        <v>916</v>
      </c>
      <c r="O66" s="153" t="s">
        <v>918</v>
      </c>
      <c r="P66" s="291"/>
      <c r="Q66" s="149" t="s">
        <v>920</v>
      </c>
      <c r="R66" s="290" t="str">
        <f>CONCATENATE(LEFT(petDefinitions[[#This Row],['[tidName']]],10),"_DESC")</f>
        <v>TID_PET_62_DESC</v>
      </c>
      <c r="S66" s="292">
        <v>62</v>
      </c>
      <c r="T66" s="156" t="str">
        <f>CONCATENATE(RIGHT(petDefinitions[[#This Row],['[gamePrefab']]],LEN(petDefinitions[[#This Row],['[gamePrefab']]])-6),"_",petDefinitions[[#This Row],['[powerup']]])</f>
        <v>Mexican_62_</v>
      </c>
    </row>
    <row r="67" spans="2:20" x14ac:dyDescent="0.2">
      <c r="B67" s="150" t="s">
        <v>4</v>
      </c>
      <c r="C67" s="151" t="s">
        <v>911</v>
      </c>
      <c r="D67" s="151" t="s">
        <v>63</v>
      </c>
      <c r="E67" s="151" t="s">
        <v>66</v>
      </c>
      <c r="F67" s="151">
        <v>13</v>
      </c>
      <c r="G67" s="152" t="b">
        <v>0</v>
      </c>
      <c r="H67" s="152" t="b">
        <v>1</v>
      </c>
      <c r="I67" s="152" t="b">
        <v>0</v>
      </c>
      <c r="J67" s="152" t="b">
        <v>0</v>
      </c>
      <c r="K67" s="152" t="s">
        <v>928</v>
      </c>
      <c r="L67" s="152"/>
      <c r="M67" s="153" t="s">
        <v>914</v>
      </c>
      <c r="N67" s="153" t="s">
        <v>917</v>
      </c>
      <c r="O67" s="153" t="s">
        <v>919</v>
      </c>
      <c r="P67" s="291" t="s">
        <v>926</v>
      </c>
      <c r="Q67" s="149" t="s">
        <v>921</v>
      </c>
      <c r="R67" s="290" t="str">
        <f>CONCATENATE(LEFT(petDefinitions[[#This Row],['[tidName']]],10),"_DESC")</f>
        <v>TID_PET_63_DESC</v>
      </c>
      <c r="S67" s="292">
        <v>63</v>
      </c>
      <c r="T67" s="156" t="str">
        <f>CONCATENATE(RIGHT(petDefinitions[[#This Row],['[gamePrefab']]],LEN(petDefinitions[[#This Row],['[gamePrefab']]])-6),"_",petDefinitions[[#This Row],['[powerup']]])</f>
        <v>Faune_63_transform_gold</v>
      </c>
    </row>
    <row r="68" spans="2:20" x14ac:dyDescent="0.2">
      <c r="B68" s="150" t="s">
        <v>4</v>
      </c>
      <c r="C68" s="151" t="s">
        <v>909</v>
      </c>
      <c r="D68" s="151" t="s">
        <v>60</v>
      </c>
      <c r="E68" s="151" t="s">
        <v>337</v>
      </c>
      <c r="F68" s="151">
        <v>6</v>
      </c>
      <c r="G68" s="152" t="b">
        <v>0</v>
      </c>
      <c r="H68" s="152" t="b">
        <v>0</v>
      </c>
      <c r="I68" s="152" t="b">
        <v>0</v>
      </c>
      <c r="J68" s="152" t="b">
        <v>0</v>
      </c>
      <c r="K68" s="152" t="s">
        <v>928</v>
      </c>
      <c r="L68" s="152"/>
      <c r="M68" s="153" t="s">
        <v>912</v>
      </c>
      <c r="N68" s="153" t="s">
        <v>915</v>
      </c>
      <c r="O68" s="153" t="s">
        <v>929</v>
      </c>
      <c r="P68" s="291" t="s">
        <v>930</v>
      </c>
      <c r="Q68" s="149" t="s">
        <v>922</v>
      </c>
      <c r="R68" s="290" t="str">
        <f>CONCATENATE(LEFT(petDefinitions[[#This Row],['[tidName']]],10),"_DESC")</f>
        <v>TID_PET_61_DESC</v>
      </c>
      <c r="S68" s="292">
        <v>61</v>
      </c>
      <c r="T68" s="156" t="str">
        <f>CONCATENATE(RIGHT(petDefinitions[[#This Row],['[gamePrefab']]],LEN(petDefinitions[[#This Row],['[gamePrefab']]])-6),"_",petDefinitions[[#This Row],['[powerup']]])</f>
        <v>TreeGirl_61_hp_down_drain_down</v>
      </c>
    </row>
    <row r="69" spans="2:20" ht="16" thickBot="1" x14ac:dyDescent="0.25"/>
    <row r="70" spans="2:20" ht="24" x14ac:dyDescent="0.3">
      <c r="B70" s="1" t="s">
        <v>623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2" spans="2:20" ht="132" x14ac:dyDescent="0.2">
      <c r="B72" s="157" t="s">
        <v>624</v>
      </c>
      <c r="C72" s="157" t="s">
        <v>0</v>
      </c>
      <c r="D72" s="158" t="s">
        <v>625</v>
      </c>
      <c r="E72" s="158" t="s">
        <v>626</v>
      </c>
      <c r="F72" s="158" t="s">
        <v>627</v>
      </c>
      <c r="G72" s="158" t="s">
        <v>628</v>
      </c>
      <c r="H72" s="158" t="s">
        <v>629</v>
      </c>
      <c r="I72" s="159" t="s">
        <v>630</v>
      </c>
      <c r="J72" s="159" t="s">
        <v>631</v>
      </c>
      <c r="K72" s="159"/>
      <c r="L72" s="159"/>
      <c r="M72" s="159" t="s">
        <v>632</v>
      </c>
      <c r="N72" s="159" t="s">
        <v>633</v>
      </c>
      <c r="O72" s="159" t="s">
        <v>634</v>
      </c>
      <c r="P72" s="159" t="s">
        <v>635</v>
      </c>
    </row>
    <row r="73" spans="2:20" x14ac:dyDescent="0.2">
      <c r="B73" s="160" t="s">
        <v>4</v>
      </c>
      <c r="C73" s="161" t="s">
        <v>57</v>
      </c>
      <c r="D73" s="162">
        <v>1.3</v>
      </c>
      <c r="E73" s="162">
        <v>4</v>
      </c>
      <c r="F73" s="162">
        <v>1.3</v>
      </c>
      <c r="G73" s="162">
        <v>1000</v>
      </c>
      <c r="H73" s="162">
        <v>0.2</v>
      </c>
      <c r="I73" s="104">
        <v>0.2</v>
      </c>
      <c r="J73" s="104"/>
      <c r="K73" s="104"/>
      <c r="L73" s="104"/>
      <c r="M73" s="104"/>
      <c r="N73" s="104" t="b">
        <v>0</v>
      </c>
      <c r="O73" s="104">
        <v>4</v>
      </c>
      <c r="P73" s="104">
        <v>2</v>
      </c>
    </row>
    <row r="74" spans="2:20" x14ac:dyDescent="0.2">
      <c r="B74" s="160" t="s">
        <v>4</v>
      </c>
      <c r="C74" s="161" t="s">
        <v>636</v>
      </c>
      <c r="D74" s="162">
        <v>1.3</v>
      </c>
      <c r="E74" s="162">
        <v>4</v>
      </c>
      <c r="F74" s="162">
        <v>1.3</v>
      </c>
      <c r="G74" s="162">
        <v>1000</v>
      </c>
      <c r="H74" s="162">
        <v>0.5</v>
      </c>
      <c r="I74" s="104">
        <v>0.5</v>
      </c>
      <c r="J74" s="104" t="s">
        <v>637</v>
      </c>
      <c r="K74" s="104"/>
      <c r="L74" s="104"/>
      <c r="M74" s="104"/>
      <c r="N74" s="104" t="b">
        <v>0</v>
      </c>
      <c r="O74" s="104">
        <v>4</v>
      </c>
      <c r="P74" s="104">
        <v>2</v>
      </c>
    </row>
    <row r="75" spans="2:20" x14ac:dyDescent="0.2">
      <c r="B75" s="163" t="s">
        <v>4</v>
      </c>
      <c r="C75" s="164" t="s">
        <v>638</v>
      </c>
      <c r="D75" s="162">
        <v>1.3</v>
      </c>
      <c r="E75" s="162">
        <v>4</v>
      </c>
      <c r="F75" s="162">
        <v>1.3</v>
      </c>
      <c r="G75" s="162">
        <v>1000</v>
      </c>
      <c r="H75" s="162">
        <v>0.5</v>
      </c>
      <c r="I75" s="104">
        <v>0.5</v>
      </c>
      <c r="J75" s="104" t="s">
        <v>639</v>
      </c>
      <c r="K75" s="104"/>
      <c r="L75" s="104"/>
      <c r="M75" s="104"/>
      <c r="N75" s="104" t="b">
        <v>0</v>
      </c>
      <c r="O75" s="104">
        <v>4</v>
      </c>
      <c r="P75" s="104">
        <v>2</v>
      </c>
    </row>
    <row r="76" spans="2:20" x14ac:dyDescent="0.2">
      <c r="B76" s="163" t="s">
        <v>4</v>
      </c>
      <c r="C76" s="164" t="s">
        <v>640</v>
      </c>
      <c r="D76" s="162">
        <v>1.3</v>
      </c>
      <c r="E76" s="162">
        <v>4</v>
      </c>
      <c r="F76" s="162">
        <v>1.3</v>
      </c>
      <c r="G76" s="162">
        <v>1000</v>
      </c>
      <c r="H76" s="162">
        <v>10</v>
      </c>
      <c r="I76" s="104">
        <v>10</v>
      </c>
      <c r="J76" s="104"/>
      <c r="K76" s="104"/>
      <c r="L76" s="104"/>
      <c r="M76" s="104" t="s">
        <v>639</v>
      </c>
      <c r="N76" s="104" t="b">
        <v>0</v>
      </c>
      <c r="O76" s="104">
        <v>4</v>
      </c>
      <c r="P76" s="104">
        <v>4</v>
      </c>
    </row>
    <row r="77" spans="2:20" x14ac:dyDescent="0.2">
      <c r="B77" s="163" t="s">
        <v>4</v>
      </c>
      <c r="C77" s="164" t="s">
        <v>266</v>
      </c>
      <c r="D77" s="162">
        <v>1.3</v>
      </c>
      <c r="E77" s="162">
        <v>4</v>
      </c>
      <c r="F77" s="162">
        <v>3</v>
      </c>
      <c r="G77" s="162">
        <v>1000</v>
      </c>
      <c r="H77" s="162"/>
      <c r="I77" s="104"/>
      <c r="J77" s="104"/>
      <c r="K77" s="104"/>
      <c r="L77" s="104"/>
      <c r="M77" s="104"/>
      <c r="N77" s="104" t="b">
        <v>0</v>
      </c>
      <c r="O77" s="104">
        <v>4</v>
      </c>
      <c r="P77" s="104">
        <v>2</v>
      </c>
    </row>
    <row r="78" spans="2:20" x14ac:dyDescent="0.2">
      <c r="B78" s="163" t="s">
        <v>4</v>
      </c>
      <c r="C78" s="164" t="s">
        <v>305</v>
      </c>
      <c r="D78" s="162">
        <v>1.3</v>
      </c>
      <c r="E78" s="162">
        <v>4</v>
      </c>
      <c r="F78" s="162">
        <v>1.3</v>
      </c>
      <c r="G78" s="162">
        <v>1000</v>
      </c>
      <c r="H78" s="162">
        <v>0.5</v>
      </c>
      <c r="I78" s="104">
        <v>0.5</v>
      </c>
      <c r="J78" s="104" t="s">
        <v>641</v>
      </c>
      <c r="K78" s="104"/>
      <c r="L78" s="104"/>
      <c r="M78" s="104"/>
      <c r="N78" s="104" t="b">
        <v>0</v>
      </c>
      <c r="O78" s="104">
        <v>4</v>
      </c>
      <c r="P78" s="104">
        <v>2</v>
      </c>
    </row>
    <row r="79" spans="2:20" ht="16" thickBot="1" x14ac:dyDescent="0.25"/>
    <row r="80" spans="2:20" ht="24" x14ac:dyDescent="0.3">
      <c r="B80" s="1" t="s">
        <v>642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6" x14ac:dyDescent="0.2">
      <c r="B81" s="2"/>
      <c r="C81" s="2"/>
    </row>
    <row r="82" spans="2:6" ht="120" x14ac:dyDescent="0.2">
      <c r="B82" s="93" t="s">
        <v>643</v>
      </c>
      <c r="C82" s="94" t="s">
        <v>0</v>
      </c>
      <c r="D82" s="140" t="s">
        <v>42</v>
      </c>
      <c r="E82" s="97" t="s">
        <v>2</v>
      </c>
      <c r="F82" s="98" t="s">
        <v>12</v>
      </c>
    </row>
    <row r="83" spans="2:6" x14ac:dyDescent="0.2">
      <c r="B83" s="143" t="s">
        <v>4</v>
      </c>
      <c r="C83" s="161" t="s">
        <v>246</v>
      </c>
      <c r="D83" s="145">
        <v>0</v>
      </c>
      <c r="E83" s="146" t="s">
        <v>247</v>
      </c>
      <c r="F83" s="165" t="s">
        <v>644</v>
      </c>
    </row>
    <row r="84" spans="2:6" x14ac:dyDescent="0.2">
      <c r="B84" s="150" t="s">
        <v>4</v>
      </c>
      <c r="C84" s="166" t="s">
        <v>337</v>
      </c>
      <c r="D84" s="152">
        <v>1</v>
      </c>
      <c r="E84" s="153" t="s">
        <v>254</v>
      </c>
      <c r="F84" s="165" t="s">
        <v>645</v>
      </c>
    </row>
    <row r="85" spans="2:6" x14ac:dyDescent="0.2">
      <c r="B85" s="150" t="s">
        <v>4</v>
      </c>
      <c r="C85" s="161" t="s">
        <v>208</v>
      </c>
      <c r="D85" s="145">
        <v>2</v>
      </c>
      <c r="E85" s="146" t="s">
        <v>241</v>
      </c>
      <c r="F85" s="165" t="s">
        <v>646</v>
      </c>
    </row>
    <row r="86" spans="2:6" x14ac:dyDescent="0.2">
      <c r="B86" s="150" t="s">
        <v>4</v>
      </c>
      <c r="C86" s="161" t="s">
        <v>6</v>
      </c>
      <c r="D86" s="145">
        <v>3</v>
      </c>
      <c r="E86" s="146" t="s">
        <v>7</v>
      </c>
      <c r="F86" s="165" t="s">
        <v>647</v>
      </c>
    </row>
    <row r="87" spans="2:6" x14ac:dyDescent="0.2">
      <c r="B87" s="150" t="s">
        <v>4</v>
      </c>
      <c r="C87" s="161" t="s">
        <v>384</v>
      </c>
      <c r="D87" s="145">
        <v>4</v>
      </c>
      <c r="E87" s="146" t="s">
        <v>252</v>
      </c>
      <c r="F87" s="165" t="s">
        <v>648</v>
      </c>
    </row>
    <row r="88" spans="2:6" x14ac:dyDescent="0.2">
      <c r="B88" s="150" t="s">
        <v>4</v>
      </c>
      <c r="C88" s="161" t="s">
        <v>368</v>
      </c>
      <c r="D88" s="145">
        <v>5</v>
      </c>
      <c r="E88" s="146" t="s">
        <v>237</v>
      </c>
      <c r="F88" s="165" t="s">
        <v>649</v>
      </c>
    </row>
    <row r="89" spans="2:6" x14ac:dyDescent="0.2">
      <c r="B89" s="150" t="s">
        <v>4</v>
      </c>
      <c r="C89" s="161" t="s">
        <v>66</v>
      </c>
      <c r="D89" s="145">
        <v>6</v>
      </c>
      <c r="E89" s="146" t="s">
        <v>243</v>
      </c>
      <c r="F89" s="165" t="s">
        <v>650</v>
      </c>
    </row>
  </sheetData>
  <dataValidations count="3">
    <dataValidation type="list" showInputMessage="1" showErrorMessage="1" sqref="E5:E68" xr:uid="{00000000-0002-0000-0200-000000000000}">
      <formula1>INDIRECT("petCategoryDefinitions['[sku']]")</formula1>
    </dataValidation>
    <dataValidation type="list" showInputMessage="1" showErrorMessage="1" sqref="D5:D68" xr:uid="{00000000-0002-0000-0200-000001000000}">
      <formula1>INDIRECT("rarityDefinitions['[sku']]")</formula1>
    </dataValidation>
    <dataValidation showInputMessage="1" showErrorMessage="1" sqref="F28:F68 D73:H78 F5:F23 F25:F26 G5:L68" xr:uid="{00000000-0002-0000-0200-000002000000}"/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3000000}">
          <x14:formula1>
            <xm:f>'/Users/aortin/Library/Containers/com.microsoft.Excel/Data/Documents/C:\Users\hsemroud\Documents\ContentSplit\[HungryDragonContent.xlsx]powerups'!#REF!</xm:f>
          </x14:formula1>
          <xm:sqref>P5:P68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B1:Y33"/>
  <sheetViews>
    <sheetView topLeftCell="A19" workbookViewId="0">
      <selection activeCell="I12" sqref="I12"/>
    </sheetView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3.1640625" bestFit="1" customWidth="1"/>
    <col min="6" max="6" width="16.33203125" customWidth="1"/>
    <col min="7" max="7" width="27.6640625" customWidth="1"/>
    <col min="8" max="8" width="25.5" customWidth="1"/>
    <col min="9" max="9" width="38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x14ac:dyDescent="0.2">
      <c r="B3" s="2"/>
      <c r="C3" s="2"/>
      <c r="D3" s="2"/>
      <c r="E3" s="2"/>
      <c r="F3" s="2"/>
      <c r="G3" s="2"/>
    </row>
    <row r="4" spans="2:25" ht="103" x14ac:dyDescent="0.2">
      <c r="B4" s="16" t="s">
        <v>24</v>
      </c>
      <c r="C4" s="16" t="s">
        <v>0</v>
      </c>
      <c r="D4" s="8" t="s">
        <v>25</v>
      </c>
      <c r="E4" s="17" t="s">
        <v>26</v>
      </c>
      <c r="F4" s="18" t="s">
        <v>27</v>
      </c>
      <c r="G4" s="9" t="s">
        <v>12</v>
      </c>
      <c r="H4" s="9" t="s">
        <v>2</v>
      </c>
      <c r="I4" s="9" t="s">
        <v>3</v>
      </c>
    </row>
    <row r="5" spans="2:25" x14ac:dyDescent="0.2">
      <c r="B5" s="19" t="s">
        <v>4</v>
      </c>
      <c r="C5" s="20" t="s">
        <v>28</v>
      </c>
      <c r="D5" s="13">
        <v>0</v>
      </c>
      <c r="E5" s="21">
        <v>360</v>
      </c>
      <c r="F5" s="22" t="s">
        <v>29</v>
      </c>
      <c r="G5" s="23" t="s">
        <v>30</v>
      </c>
      <c r="H5" t="s">
        <v>9</v>
      </c>
      <c r="I5" t="s">
        <v>28</v>
      </c>
    </row>
    <row r="6" spans="2:25" x14ac:dyDescent="0.2">
      <c r="B6" s="19" t="s">
        <v>4</v>
      </c>
      <c r="C6" s="24" t="s">
        <v>31</v>
      </c>
      <c r="D6" s="13">
        <v>25</v>
      </c>
      <c r="E6" s="21">
        <v>0</v>
      </c>
      <c r="F6" s="22" t="s">
        <v>32</v>
      </c>
      <c r="G6" s="23" t="s">
        <v>33</v>
      </c>
      <c r="H6" t="s">
        <v>34</v>
      </c>
      <c r="I6" t="s">
        <v>31</v>
      </c>
    </row>
    <row r="7" spans="2:25" x14ac:dyDescent="0.2">
      <c r="B7" s="19" t="s">
        <v>4</v>
      </c>
      <c r="C7" s="24" t="s">
        <v>35</v>
      </c>
      <c r="D7" s="13">
        <v>0</v>
      </c>
      <c r="E7" s="21">
        <v>0</v>
      </c>
      <c r="F7" s="22" t="s">
        <v>36</v>
      </c>
      <c r="G7" s="23" t="s">
        <v>37</v>
      </c>
      <c r="H7" t="s">
        <v>38</v>
      </c>
      <c r="I7" t="s">
        <v>35</v>
      </c>
    </row>
    <row r="8" spans="2:25" x14ac:dyDescent="0.2">
      <c r="B8" s="25" t="s">
        <v>4</v>
      </c>
      <c r="C8" s="24" t="s">
        <v>39</v>
      </c>
      <c r="D8" s="26">
        <v>0</v>
      </c>
      <c r="E8" s="27">
        <v>0</v>
      </c>
      <c r="F8" s="28" t="s">
        <v>32</v>
      </c>
      <c r="G8" s="29" t="s">
        <v>33</v>
      </c>
      <c r="H8" s="30" t="s">
        <v>34</v>
      </c>
      <c r="I8" s="30" t="s">
        <v>39</v>
      </c>
    </row>
    <row r="9" spans="2:25" x14ac:dyDescent="0.2">
      <c r="B9" s="19" t="s">
        <v>4</v>
      </c>
      <c r="C9" s="24" t="s">
        <v>931</v>
      </c>
      <c r="D9" s="13">
        <v>0</v>
      </c>
      <c r="E9" s="21">
        <v>0</v>
      </c>
      <c r="F9" s="22" t="s">
        <v>32</v>
      </c>
      <c r="G9" s="271" t="s">
        <v>33</v>
      </c>
      <c r="H9" s="30" t="s">
        <v>34</v>
      </c>
      <c r="I9" s="30" t="s">
        <v>39</v>
      </c>
    </row>
    <row r="10" spans="2:25" x14ac:dyDescent="0.2">
      <c r="H10" s="30"/>
      <c r="I10" s="30"/>
    </row>
    <row r="11" spans="2:25" ht="16" thickBot="1" x14ac:dyDescent="0.25"/>
    <row r="12" spans="2:25" ht="24" x14ac:dyDescent="0.3">
      <c r="B12" s="1" t="s">
        <v>40</v>
      </c>
      <c r="C12" s="1"/>
      <c r="D12" s="1"/>
      <c r="E12" s="1"/>
      <c r="F12" s="1"/>
    </row>
    <row r="13" spans="2:25" x14ac:dyDescent="0.2">
      <c r="B13" s="2"/>
      <c r="C13" s="2"/>
      <c r="D13" s="2"/>
      <c r="E13" s="2"/>
      <c r="F13" s="2"/>
      <c r="G13" s="2"/>
    </row>
    <row r="14" spans="2:25" ht="113" x14ac:dyDescent="0.2">
      <c r="B14" s="16" t="s">
        <v>41</v>
      </c>
      <c r="C14" s="16" t="s">
        <v>0</v>
      </c>
      <c r="D14" s="10" t="s">
        <v>42</v>
      </c>
      <c r="E14" s="10" t="s">
        <v>43</v>
      </c>
    </row>
    <row r="15" spans="2:25" x14ac:dyDescent="0.2">
      <c r="B15" s="19" t="s">
        <v>4</v>
      </c>
      <c r="C15" s="20" t="s">
        <v>44</v>
      </c>
      <c r="D15" s="15">
        <v>0</v>
      </c>
      <c r="E15" s="15">
        <v>50</v>
      </c>
    </row>
    <row r="16" spans="2:25" x14ac:dyDescent="0.2">
      <c r="B16" s="19" t="s">
        <v>4</v>
      </c>
      <c r="C16" s="20" t="s">
        <v>45</v>
      </c>
      <c r="D16" s="15">
        <v>1</v>
      </c>
      <c r="E16" s="15">
        <v>100</v>
      </c>
    </row>
    <row r="17" spans="2:9" x14ac:dyDescent="0.2">
      <c r="B17" s="19" t="s">
        <v>4</v>
      </c>
      <c r="C17" s="20" t="s">
        <v>46</v>
      </c>
      <c r="D17" s="15">
        <v>2</v>
      </c>
      <c r="E17" s="15">
        <v>150</v>
      </c>
    </row>
    <row r="18" spans="2:9" ht="16" thickBot="1" x14ac:dyDescent="0.25">
      <c r="B18" s="2"/>
      <c r="C18" s="2"/>
      <c r="D18" s="2"/>
      <c r="E18" s="2"/>
      <c r="F18" s="2"/>
      <c r="G18" s="2"/>
    </row>
    <row r="19" spans="2:9" ht="24" x14ac:dyDescent="0.3">
      <c r="B19" s="1" t="s">
        <v>47</v>
      </c>
      <c r="C19" s="1"/>
      <c r="D19" s="1"/>
      <c r="E19" s="1"/>
      <c r="F19" s="1"/>
      <c r="G19" s="1"/>
      <c r="H19" s="1"/>
    </row>
    <row r="20" spans="2:9" ht="30" x14ac:dyDescent="0.2">
      <c r="B20" s="2"/>
      <c r="C20" s="2"/>
      <c r="E20" s="2"/>
      <c r="F20" s="2"/>
      <c r="G20" s="2" t="s">
        <v>48</v>
      </c>
      <c r="H20" s="31" t="s">
        <v>49</v>
      </c>
    </row>
    <row r="21" spans="2:9" ht="130" x14ac:dyDescent="0.2">
      <c r="B21" s="16" t="s">
        <v>50</v>
      </c>
      <c r="C21" s="6" t="s">
        <v>0</v>
      </c>
      <c r="D21" s="10" t="s">
        <v>1</v>
      </c>
      <c r="E21" s="10" t="s">
        <v>51</v>
      </c>
      <c r="F21" s="8" t="s">
        <v>52</v>
      </c>
      <c r="G21" s="32" t="s">
        <v>53</v>
      </c>
      <c r="H21" s="32" t="s">
        <v>54</v>
      </c>
      <c r="I21" s="33" t="s">
        <v>12</v>
      </c>
    </row>
    <row r="22" spans="2:9" x14ac:dyDescent="0.2">
      <c r="B22" s="19" t="s">
        <v>4</v>
      </c>
      <c r="C22" s="34" t="s">
        <v>55</v>
      </c>
      <c r="D22" s="15" t="s">
        <v>56</v>
      </c>
      <c r="E22" s="15" t="s">
        <v>57</v>
      </c>
      <c r="F22" s="13">
        <v>0.93</v>
      </c>
      <c r="G22" s="35">
        <v>1</v>
      </c>
      <c r="H22" s="35">
        <v>100</v>
      </c>
      <c r="I22" s="14" t="s">
        <v>58</v>
      </c>
    </row>
    <row r="23" spans="2:9" x14ac:dyDescent="0.2">
      <c r="B23" s="19" t="s">
        <v>4</v>
      </c>
      <c r="C23" s="34" t="s">
        <v>59</v>
      </c>
      <c r="D23" s="15" t="s">
        <v>56</v>
      </c>
      <c r="E23" s="15" t="s">
        <v>60</v>
      </c>
      <c r="F23" s="13">
        <v>0.06</v>
      </c>
      <c r="G23" s="35">
        <v>3</v>
      </c>
      <c r="H23" s="35">
        <v>300</v>
      </c>
      <c r="I23" s="14" t="s">
        <v>61</v>
      </c>
    </row>
    <row r="24" spans="2:9" x14ac:dyDescent="0.2">
      <c r="B24" s="19" t="s">
        <v>4</v>
      </c>
      <c r="C24" s="34" t="s">
        <v>62</v>
      </c>
      <c r="D24" s="15" t="s">
        <v>56</v>
      </c>
      <c r="E24" s="15" t="s">
        <v>63</v>
      </c>
      <c r="F24" s="13">
        <v>0.01</v>
      </c>
      <c r="G24" s="35">
        <v>5</v>
      </c>
      <c r="H24" s="35">
        <v>500</v>
      </c>
      <c r="I24" s="14" t="s">
        <v>64</v>
      </c>
    </row>
    <row r="25" spans="2:9" x14ac:dyDescent="0.2">
      <c r="B25" s="19" t="s">
        <v>4</v>
      </c>
      <c r="C25" s="34" t="s">
        <v>65</v>
      </c>
      <c r="D25" s="15" t="s">
        <v>56</v>
      </c>
      <c r="E25" s="15" t="s">
        <v>66</v>
      </c>
      <c r="F25" s="13">
        <v>0</v>
      </c>
      <c r="G25" s="35">
        <v>0</v>
      </c>
      <c r="H25" s="35">
        <v>0</v>
      </c>
      <c r="I25" s="14" t="s">
        <v>67</v>
      </c>
    </row>
    <row r="26" spans="2:9" ht="16" thickBot="1" x14ac:dyDescent="0.25"/>
    <row r="27" spans="2:9" ht="24" x14ac:dyDescent="0.3">
      <c r="B27" s="1" t="s">
        <v>68</v>
      </c>
      <c r="C27" s="1"/>
      <c r="D27" s="1"/>
      <c r="E27" s="1"/>
      <c r="F27" s="1"/>
      <c r="G27" s="1"/>
    </row>
    <row r="28" spans="2:9" x14ac:dyDescent="0.2">
      <c r="B28" s="2"/>
      <c r="C28" s="2"/>
      <c r="D28" s="31" t="s">
        <v>69</v>
      </c>
      <c r="E28" s="2"/>
      <c r="F28" s="2"/>
      <c r="G28" s="2"/>
    </row>
    <row r="29" spans="2:9" ht="91" x14ac:dyDescent="0.2">
      <c r="B29" s="16" t="s">
        <v>70</v>
      </c>
      <c r="C29" s="6" t="s">
        <v>0</v>
      </c>
      <c r="D29" s="36" t="s">
        <v>42</v>
      </c>
      <c r="E29" s="33" t="s">
        <v>12</v>
      </c>
    </row>
    <row r="30" spans="2:9" x14ac:dyDescent="0.2">
      <c r="B30" s="19" t="s">
        <v>4</v>
      </c>
      <c r="C30" s="34" t="s">
        <v>57</v>
      </c>
      <c r="D30" s="37">
        <v>0</v>
      </c>
      <c r="E30" s="14" t="s">
        <v>71</v>
      </c>
    </row>
    <row r="31" spans="2:9" x14ac:dyDescent="0.2">
      <c r="B31" s="19" t="s">
        <v>4</v>
      </c>
      <c r="C31" s="34" t="s">
        <v>60</v>
      </c>
      <c r="D31" s="37">
        <v>1</v>
      </c>
      <c r="E31" s="14" t="s">
        <v>72</v>
      </c>
    </row>
    <row r="32" spans="2:9" x14ac:dyDescent="0.2">
      <c r="B32" s="19" t="s">
        <v>4</v>
      </c>
      <c r="C32" s="34" t="s">
        <v>63</v>
      </c>
      <c r="D32" s="37">
        <v>2</v>
      </c>
      <c r="E32" s="14" t="s">
        <v>73</v>
      </c>
    </row>
    <row r="33" spans="2:5" x14ac:dyDescent="0.2">
      <c r="B33" s="19" t="s">
        <v>4</v>
      </c>
      <c r="C33" s="34" t="s">
        <v>66</v>
      </c>
      <c r="D33" s="37">
        <v>3</v>
      </c>
      <c r="E33" s="14" t="s">
        <v>74</v>
      </c>
    </row>
  </sheetData>
  <conditionalFormatting sqref="C22">
    <cfRule type="duplicateValues" dxfId="7" priority="6"/>
  </conditionalFormatting>
  <conditionalFormatting sqref="C23:C25">
    <cfRule type="duplicateValues" dxfId="6" priority="8"/>
  </conditionalFormatting>
  <conditionalFormatting sqref="C30:D30">
    <cfRule type="duplicateValues" dxfId="5" priority="4"/>
  </conditionalFormatting>
  <conditionalFormatting sqref="C31:D32">
    <cfRule type="duplicateValues" dxfId="4" priority="5"/>
  </conditionalFormatting>
  <conditionalFormatting sqref="C33:D33">
    <cfRule type="duplicateValues" dxfId="3" priority="3"/>
  </conditionalFormatting>
  <conditionalFormatting sqref="C15:C17">
    <cfRule type="duplicateValues" dxfId="2" priority="2"/>
  </conditionalFormatting>
  <conditionalFormatting sqref="C5:C9">
    <cfRule type="duplicateValues" dxfId="1" priority="9"/>
  </conditionalFormatting>
  <conditionalFormatting sqref="C8:C9">
    <cfRule type="duplicateValues" dxfId="0" priority="11"/>
  </conditionalFormatting>
  <dataValidations count="3">
    <dataValidation type="list" showInputMessage="1" showErrorMessage="1" sqref="E22:E25" xr:uid="{00000000-0002-0000-0300-000000000000}">
      <formula1>$C$30:$C$33</formula1>
    </dataValidation>
    <dataValidation type="list" showInputMessage="1" showErrorMessage="1" sqref="D22:D25" xr:uid="{00000000-0002-0000-0300-000001000000}">
      <formula1>"suit, pet, dragon"</formula1>
    </dataValidation>
    <dataValidation type="decimal" showInputMessage="1" showErrorMessage="1" promptTitle="Probability" prompt="Probability [0..1] of each item to appear._x000a_The sum of all the items should be 1." sqref="F22:F25" xr:uid="{00000000-0002-0000-0300-000002000000}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B1:K9"/>
  <sheetViews>
    <sheetView workbookViewId="0">
      <selection activeCell="G12" sqref="G12:H13"/>
    </sheetView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1" ht="16" thickBot="1" x14ac:dyDescent="0.25"/>
    <row r="2" spans="2:11" ht="24" x14ac:dyDescent="0.3">
      <c r="B2" s="1" t="s">
        <v>75</v>
      </c>
      <c r="C2" s="1"/>
      <c r="D2" s="1"/>
      <c r="E2" s="1"/>
      <c r="F2" s="1"/>
      <c r="G2" s="1"/>
      <c r="H2" s="1"/>
      <c r="I2" s="1"/>
      <c r="J2" s="1"/>
      <c r="K2" s="1"/>
    </row>
    <row r="3" spans="2:11" ht="30" x14ac:dyDescent="0.2">
      <c r="B3" s="39"/>
      <c r="C3" s="2"/>
      <c r="D3" s="2" t="s">
        <v>76</v>
      </c>
      <c r="E3" s="2"/>
      <c r="F3" s="314"/>
      <c r="G3" s="314"/>
      <c r="H3" s="2"/>
      <c r="I3" s="40"/>
      <c r="J3" s="41"/>
      <c r="K3" s="41"/>
    </row>
    <row r="4" spans="2:11" ht="123" x14ac:dyDescent="0.2">
      <c r="B4" s="16" t="s">
        <v>77</v>
      </c>
      <c r="C4" s="6" t="s">
        <v>0</v>
      </c>
      <c r="D4" s="6" t="s">
        <v>78</v>
      </c>
      <c r="E4" s="7" t="s">
        <v>1</v>
      </c>
      <c r="F4" s="8" t="s">
        <v>79</v>
      </c>
    </row>
    <row r="5" spans="2:11" x14ac:dyDescent="0.2">
      <c r="B5" s="25" t="s">
        <v>4</v>
      </c>
      <c r="C5" s="42" t="s">
        <v>80</v>
      </c>
      <c r="D5" s="42">
        <v>1</v>
      </c>
      <c r="E5" s="43" t="s">
        <v>8</v>
      </c>
      <c r="F5" s="27">
        <v>100</v>
      </c>
    </row>
    <row r="6" spans="2:11" x14ac:dyDescent="0.2">
      <c r="B6" s="25" t="s">
        <v>4</v>
      </c>
      <c r="C6" s="42" t="s">
        <v>81</v>
      </c>
      <c r="D6" s="34">
        <v>2</v>
      </c>
      <c r="E6" s="12" t="s">
        <v>8</v>
      </c>
      <c r="F6" s="21">
        <v>200</v>
      </c>
    </row>
    <row r="7" spans="2:11" x14ac:dyDescent="0.2">
      <c r="B7" s="25" t="s">
        <v>4</v>
      </c>
      <c r="C7" s="42" t="s">
        <v>82</v>
      </c>
      <c r="D7" s="34">
        <v>3</v>
      </c>
      <c r="E7" s="12" t="s">
        <v>83</v>
      </c>
      <c r="F7" s="21">
        <v>3</v>
      </c>
    </row>
    <row r="8" spans="2:11" x14ac:dyDescent="0.2">
      <c r="B8" s="25" t="s">
        <v>4</v>
      </c>
      <c r="C8" s="42" t="s">
        <v>84</v>
      </c>
      <c r="D8" s="34">
        <v>4</v>
      </c>
      <c r="E8" s="12" t="s">
        <v>8</v>
      </c>
      <c r="F8" s="21">
        <v>400</v>
      </c>
    </row>
    <row r="9" spans="2:11" x14ac:dyDescent="0.2">
      <c r="B9" s="25" t="s">
        <v>4</v>
      </c>
      <c r="C9" s="42" t="s">
        <v>85</v>
      </c>
      <c r="D9" s="34">
        <v>5</v>
      </c>
      <c r="E9" s="12" t="s">
        <v>83</v>
      </c>
      <c r="F9" s="21">
        <v>7</v>
      </c>
    </row>
  </sheetData>
  <mergeCells count="1">
    <mergeCell ref="F3:G3"/>
  </mergeCells>
  <dataValidations count="2">
    <dataValidation allowBlank="1" showErrorMessage="1" prompt="percentage [0..1]" sqref="F5:F9" xr:uid="{00000000-0002-0000-0400-000000000000}"/>
    <dataValidation allowBlank="1" showInputMessage="1" showErrorMessage="1" prompt="percentage [0..1]" sqref="E5:E9" xr:uid="{00000000-0002-0000-0400-000001000000}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B1:R49"/>
  <sheetViews>
    <sheetView workbookViewId="0">
      <selection activeCell="N52" sqref="N52"/>
    </sheetView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bestFit="1" customWidth="1"/>
    <col min="6" max="6" width="6.33203125" bestFit="1" customWidth="1"/>
    <col min="7" max="7" width="7" bestFit="1" customWidth="1"/>
    <col min="8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156.1640625" bestFit="1" customWidth="1"/>
    <col min="15" max="15" width="29" bestFit="1" customWidth="1"/>
    <col min="16" max="16" width="31.83203125" bestFit="1" customWidth="1"/>
    <col min="17" max="17" width="37.83203125" customWidth="1"/>
  </cols>
  <sheetData>
    <row r="1" spans="2:18" ht="16" thickBot="1" x14ac:dyDescent="0.25"/>
    <row r="2" spans="2:18" ht="24" x14ac:dyDescent="0.3">
      <c r="B2" s="46" t="s">
        <v>86</v>
      </c>
      <c r="C2" s="46"/>
      <c r="D2" s="46"/>
      <c r="E2" s="46"/>
      <c r="F2" s="46"/>
      <c r="G2" s="46"/>
      <c r="H2" s="46"/>
      <c r="I2" s="47"/>
      <c r="J2" s="47"/>
      <c r="K2" s="47"/>
      <c r="L2" s="47"/>
      <c r="M2" s="46"/>
      <c r="N2" s="46"/>
      <c r="O2" s="46"/>
      <c r="P2" s="46"/>
      <c r="Q2" s="46"/>
    </row>
    <row r="3" spans="2:18" x14ac:dyDescent="0.2">
      <c r="B3" s="48"/>
      <c r="C3" s="48"/>
      <c r="D3" s="48"/>
      <c r="E3" s="48"/>
      <c r="F3" s="48"/>
      <c r="G3" s="48"/>
      <c r="H3" s="48"/>
      <c r="I3" s="49"/>
      <c r="J3" s="49"/>
      <c r="K3" s="49"/>
      <c r="L3" s="49"/>
      <c r="M3" s="48"/>
      <c r="N3" s="48"/>
      <c r="O3" s="48"/>
      <c r="P3" s="48"/>
    </row>
    <row r="4" spans="2:18" ht="108" thickBot="1" x14ac:dyDescent="0.25">
      <c r="B4" s="50" t="s">
        <v>87</v>
      </c>
      <c r="C4" s="51" t="s">
        <v>0</v>
      </c>
      <c r="D4" s="51" t="s">
        <v>88</v>
      </c>
      <c r="E4" s="52" t="s">
        <v>89</v>
      </c>
      <c r="F4" s="53" t="s">
        <v>90</v>
      </c>
      <c r="G4" s="54" t="s">
        <v>91</v>
      </c>
      <c r="H4" s="54" t="s">
        <v>92</v>
      </c>
      <c r="I4" s="54" t="s">
        <v>93</v>
      </c>
      <c r="J4" s="55" t="s">
        <v>2</v>
      </c>
      <c r="K4" s="55" t="s">
        <v>94</v>
      </c>
      <c r="L4" s="55" t="s">
        <v>95</v>
      </c>
      <c r="M4" s="55" t="s">
        <v>96</v>
      </c>
      <c r="N4" s="55" t="s">
        <v>97</v>
      </c>
      <c r="O4" s="56" t="s">
        <v>12</v>
      </c>
      <c r="P4" s="57" t="s">
        <v>98</v>
      </c>
      <c r="Q4" s="57" t="s">
        <v>3</v>
      </c>
      <c r="R4" s="6" t="s">
        <v>99</v>
      </c>
    </row>
    <row r="5" spans="2:18" x14ac:dyDescent="0.2">
      <c r="B5" s="58" t="s">
        <v>4</v>
      </c>
      <c r="C5" s="59" t="s">
        <v>100</v>
      </c>
      <c r="D5" s="59" t="s">
        <v>13</v>
      </c>
      <c r="E5" s="60"/>
      <c r="F5" s="61">
        <v>0</v>
      </c>
      <c r="G5" s="62">
        <v>0</v>
      </c>
      <c r="H5" s="62">
        <v>0</v>
      </c>
      <c r="I5" s="62">
        <v>0</v>
      </c>
      <c r="J5" s="63" t="s">
        <v>101</v>
      </c>
      <c r="K5" s="63" t="s">
        <v>100</v>
      </c>
      <c r="L5" s="63"/>
      <c r="M5" s="63"/>
      <c r="N5" s="64"/>
      <c r="O5" s="65" t="str">
        <f t="shared" ref="O5:O49" si="0">UPPER(CONCATENATE("TID_","SKIN",SUBSTITUTE(C5,"dragon",""),"_NAME"))</f>
        <v>TID_SKIN_BABY_0_NAME</v>
      </c>
      <c r="P5" s="66" t="str">
        <f t="shared" ref="P5:P49" si="1">UPPER(CONCATENATE("TID_",C5,"_DESC"))</f>
        <v>TID_DRAGON_BABY_0_DESC</v>
      </c>
      <c r="Q5" s="66" t="s">
        <v>102</v>
      </c>
      <c r="R5" s="67">
        <v>1</v>
      </c>
    </row>
    <row r="6" spans="2:18" ht="16" thickBot="1" x14ac:dyDescent="0.25">
      <c r="B6" s="68" t="s">
        <v>4</v>
      </c>
      <c r="C6" s="67" t="s">
        <v>103</v>
      </c>
      <c r="D6" s="67" t="s">
        <v>13</v>
      </c>
      <c r="E6" s="69" t="s">
        <v>104</v>
      </c>
      <c r="F6" s="70">
        <v>1</v>
      </c>
      <c r="G6" s="71">
        <v>600</v>
      </c>
      <c r="H6" s="71">
        <v>0</v>
      </c>
      <c r="I6" s="71">
        <v>4</v>
      </c>
      <c r="J6" s="72" t="s">
        <v>105</v>
      </c>
      <c r="K6" s="72" t="s">
        <v>103</v>
      </c>
      <c r="L6" s="72"/>
      <c r="M6" s="72"/>
      <c r="N6" s="72" t="s">
        <v>106</v>
      </c>
      <c r="O6" s="73" t="str">
        <f t="shared" si="0"/>
        <v>TID_SKIN_BABY_1_NAME</v>
      </c>
      <c r="P6" s="74" t="str">
        <f t="shared" si="1"/>
        <v>TID_DRAGON_BABY_1_DESC</v>
      </c>
      <c r="Q6" s="74" t="s">
        <v>107</v>
      </c>
      <c r="R6" s="67">
        <v>2</v>
      </c>
    </row>
    <row r="7" spans="2:18" x14ac:dyDescent="0.2">
      <c r="B7" s="58" t="s">
        <v>4</v>
      </c>
      <c r="C7" s="59" t="s">
        <v>108</v>
      </c>
      <c r="D7" s="59" t="s">
        <v>14</v>
      </c>
      <c r="E7" s="60"/>
      <c r="F7" s="61">
        <v>0</v>
      </c>
      <c r="G7" s="62">
        <v>0</v>
      </c>
      <c r="H7" s="62">
        <v>0</v>
      </c>
      <c r="I7" s="62">
        <v>0</v>
      </c>
      <c r="J7" s="63" t="s">
        <v>101</v>
      </c>
      <c r="K7" s="63" t="s">
        <v>108</v>
      </c>
      <c r="L7" s="63"/>
      <c r="M7" s="63"/>
      <c r="N7" s="64"/>
      <c r="O7" s="65" t="str">
        <f t="shared" si="0"/>
        <v>TID_SKIN_CROCODILE_0_NAME</v>
      </c>
      <c r="P7" s="66" t="str">
        <f t="shared" si="1"/>
        <v>TID_DRAGON_CROCODILE_0_DESC</v>
      </c>
      <c r="Q7" s="66" t="s">
        <v>109</v>
      </c>
      <c r="R7" s="67">
        <v>3</v>
      </c>
    </row>
    <row r="8" spans="2:18" x14ac:dyDescent="0.2">
      <c r="B8" s="75" t="s">
        <v>4</v>
      </c>
      <c r="C8" s="76" t="s">
        <v>110</v>
      </c>
      <c r="D8" s="76" t="s">
        <v>14</v>
      </c>
      <c r="E8" s="77" t="s">
        <v>111</v>
      </c>
      <c r="F8" s="78">
        <v>1</v>
      </c>
      <c r="G8" s="79">
        <v>1650</v>
      </c>
      <c r="H8" s="79">
        <v>0</v>
      </c>
      <c r="I8" s="79">
        <v>2</v>
      </c>
      <c r="J8" s="80" t="s">
        <v>105</v>
      </c>
      <c r="K8" s="80" t="s">
        <v>110</v>
      </c>
      <c r="L8" s="80"/>
      <c r="M8" s="80"/>
      <c r="N8" s="72" t="s">
        <v>112</v>
      </c>
      <c r="O8" s="81" t="str">
        <f t="shared" si="0"/>
        <v>TID_SKIN_CROCODILE_1_NAME</v>
      </c>
      <c r="P8" s="82" t="str">
        <f t="shared" si="1"/>
        <v>TID_DRAGON_CROCODILE_1_DESC</v>
      </c>
      <c r="Q8" s="82" t="s">
        <v>113</v>
      </c>
      <c r="R8" s="67">
        <v>4</v>
      </c>
    </row>
    <row r="9" spans="2:18" ht="16" thickBot="1" x14ac:dyDescent="0.25">
      <c r="B9" s="68" t="s">
        <v>4</v>
      </c>
      <c r="C9" s="67" t="s">
        <v>114</v>
      </c>
      <c r="D9" s="67" t="s">
        <v>14</v>
      </c>
      <c r="E9" s="69" t="s">
        <v>115</v>
      </c>
      <c r="F9" s="70">
        <v>2</v>
      </c>
      <c r="G9" s="71">
        <v>0</v>
      </c>
      <c r="H9" s="71">
        <v>12</v>
      </c>
      <c r="I9" s="71">
        <v>5</v>
      </c>
      <c r="J9" s="72" t="s">
        <v>116</v>
      </c>
      <c r="K9" s="72" t="s">
        <v>114</v>
      </c>
      <c r="L9" s="72"/>
      <c r="M9" s="72"/>
      <c r="N9" s="83" t="s">
        <v>117</v>
      </c>
      <c r="O9" s="73" t="str">
        <f t="shared" si="0"/>
        <v>TID_SKIN_CROCODILE_2_NAME</v>
      </c>
      <c r="P9" s="74" t="str">
        <f t="shared" si="1"/>
        <v>TID_DRAGON_CROCODILE_2_DESC</v>
      </c>
      <c r="Q9" s="74" t="s">
        <v>118</v>
      </c>
      <c r="R9" s="67">
        <v>5</v>
      </c>
    </row>
    <row r="10" spans="2:18" x14ac:dyDescent="0.2">
      <c r="B10" s="58" t="s">
        <v>4</v>
      </c>
      <c r="C10" s="59" t="s">
        <v>119</v>
      </c>
      <c r="D10" s="59" t="s">
        <v>15</v>
      </c>
      <c r="E10" s="60"/>
      <c r="F10" s="61">
        <v>0</v>
      </c>
      <c r="G10" s="62">
        <v>0</v>
      </c>
      <c r="H10" s="62">
        <v>0</v>
      </c>
      <c r="I10" s="62">
        <v>0</v>
      </c>
      <c r="J10" s="63" t="s">
        <v>101</v>
      </c>
      <c r="K10" s="63" t="s">
        <v>119</v>
      </c>
      <c r="L10" s="63"/>
      <c r="M10" s="63"/>
      <c r="N10" s="72"/>
      <c r="O10" s="65" t="str">
        <f t="shared" si="0"/>
        <v>TID_SKIN_REPTILE_0_NAME</v>
      </c>
      <c r="P10" s="66" t="str">
        <f t="shared" si="1"/>
        <v>TID_DRAGON_REPTILE_0_DESC</v>
      </c>
      <c r="Q10" s="66" t="s">
        <v>120</v>
      </c>
      <c r="R10" s="67">
        <v>6</v>
      </c>
    </row>
    <row r="11" spans="2:18" x14ac:dyDescent="0.2">
      <c r="B11" s="75" t="s">
        <v>4</v>
      </c>
      <c r="C11" s="76" t="s">
        <v>121</v>
      </c>
      <c r="D11" s="76" t="s">
        <v>15</v>
      </c>
      <c r="E11" s="84" t="s">
        <v>122</v>
      </c>
      <c r="F11" s="78">
        <v>1</v>
      </c>
      <c r="G11" s="79">
        <v>7000</v>
      </c>
      <c r="H11" s="79">
        <v>0</v>
      </c>
      <c r="I11" s="79">
        <v>2</v>
      </c>
      <c r="J11" s="80" t="s">
        <v>105</v>
      </c>
      <c r="K11" s="80" t="s">
        <v>121</v>
      </c>
      <c r="L11" s="80"/>
      <c r="M11" s="80"/>
      <c r="N11" s="72" t="s">
        <v>123</v>
      </c>
      <c r="O11" s="81" t="str">
        <f t="shared" si="0"/>
        <v>TID_SKIN_REPTILE_1_NAME</v>
      </c>
      <c r="P11" s="82" t="str">
        <f t="shared" si="1"/>
        <v>TID_DRAGON_REPTILE_1_DESC</v>
      </c>
      <c r="Q11" s="82" t="s">
        <v>124</v>
      </c>
      <c r="R11" s="67">
        <v>7</v>
      </c>
    </row>
    <row r="12" spans="2:18" ht="16" thickBot="1" x14ac:dyDescent="0.25">
      <c r="B12" s="85" t="s">
        <v>4</v>
      </c>
      <c r="C12" s="86" t="s">
        <v>125</v>
      </c>
      <c r="D12" s="86" t="s">
        <v>15</v>
      </c>
      <c r="E12" s="87" t="s">
        <v>126</v>
      </c>
      <c r="F12" s="88">
        <v>2</v>
      </c>
      <c r="G12" s="89"/>
      <c r="H12" s="89">
        <v>20</v>
      </c>
      <c r="I12" s="89">
        <v>5</v>
      </c>
      <c r="J12" s="90" t="s">
        <v>116</v>
      </c>
      <c r="K12" s="90" t="s">
        <v>125</v>
      </c>
      <c r="L12" s="90"/>
      <c r="M12" s="90"/>
      <c r="N12" s="90" t="s">
        <v>127</v>
      </c>
      <c r="O12" s="91" t="str">
        <f t="shared" si="0"/>
        <v>TID_SKIN_REPTILE_2_NAME</v>
      </c>
      <c r="P12" s="92" t="str">
        <f t="shared" si="1"/>
        <v>TID_DRAGON_REPTILE_2_DESC</v>
      </c>
      <c r="Q12" s="92" t="s">
        <v>128</v>
      </c>
      <c r="R12" s="86">
        <v>8</v>
      </c>
    </row>
    <row r="13" spans="2:18" x14ac:dyDescent="0.2">
      <c r="B13" s="75" t="s">
        <v>4</v>
      </c>
      <c r="C13" s="76" t="s">
        <v>129</v>
      </c>
      <c r="D13" s="76" t="s">
        <v>16</v>
      </c>
      <c r="E13" s="77"/>
      <c r="F13" s="78">
        <v>0</v>
      </c>
      <c r="G13" s="79">
        <v>0</v>
      </c>
      <c r="H13" s="79">
        <v>0</v>
      </c>
      <c r="I13" s="79">
        <v>0</v>
      </c>
      <c r="J13" s="80" t="s">
        <v>101</v>
      </c>
      <c r="K13" s="80" t="s">
        <v>129</v>
      </c>
      <c r="L13" s="80"/>
      <c r="M13" s="80"/>
      <c r="N13" s="72"/>
      <c r="O13" s="81" t="str">
        <f t="shared" si="0"/>
        <v>TID_SKIN_FAT_0_NAME</v>
      </c>
      <c r="P13" s="82" t="str">
        <f t="shared" si="1"/>
        <v>TID_DRAGON_FAT_0_DESC</v>
      </c>
      <c r="Q13" s="82" t="s">
        <v>130</v>
      </c>
      <c r="R13" s="67">
        <v>10</v>
      </c>
    </row>
    <row r="14" spans="2:18" x14ac:dyDescent="0.2">
      <c r="B14" s="75" t="s">
        <v>4</v>
      </c>
      <c r="C14" s="76" t="s">
        <v>131</v>
      </c>
      <c r="D14" s="76" t="s">
        <v>16</v>
      </c>
      <c r="E14" s="69" t="s">
        <v>132</v>
      </c>
      <c r="F14" s="78">
        <v>1</v>
      </c>
      <c r="G14" s="79">
        <v>12000</v>
      </c>
      <c r="H14" s="79">
        <v>0</v>
      </c>
      <c r="I14" s="79">
        <v>2</v>
      </c>
      <c r="J14" s="80" t="s">
        <v>105</v>
      </c>
      <c r="K14" s="80" t="s">
        <v>131</v>
      </c>
      <c r="L14" s="80"/>
      <c r="M14" s="80"/>
      <c r="N14" s="72" t="s">
        <v>133</v>
      </c>
      <c r="O14" s="81" t="str">
        <f t="shared" si="0"/>
        <v>TID_SKIN_FAT_1_NAME</v>
      </c>
      <c r="P14" s="82" t="str">
        <f t="shared" si="1"/>
        <v>TID_DRAGON_FAT_1_DESC</v>
      </c>
      <c r="Q14" s="82" t="s">
        <v>134</v>
      </c>
      <c r="R14" s="67">
        <v>11</v>
      </c>
    </row>
    <row r="15" spans="2:18" x14ac:dyDescent="0.2">
      <c r="B15" s="68" t="s">
        <v>4</v>
      </c>
      <c r="C15" s="67" t="s">
        <v>135</v>
      </c>
      <c r="D15" s="67" t="s">
        <v>16</v>
      </c>
      <c r="E15" s="69" t="s">
        <v>126</v>
      </c>
      <c r="F15" s="70">
        <v>2</v>
      </c>
      <c r="G15" s="71">
        <v>16000</v>
      </c>
      <c r="H15" s="71"/>
      <c r="I15" s="71">
        <v>5</v>
      </c>
      <c r="J15" s="72" t="s">
        <v>116</v>
      </c>
      <c r="K15" s="72" t="s">
        <v>135</v>
      </c>
      <c r="L15" s="72"/>
      <c r="M15" s="72"/>
      <c r="N15" s="72" t="s">
        <v>136</v>
      </c>
      <c r="O15" s="73" t="str">
        <f t="shared" si="0"/>
        <v>TID_SKIN_FAT_2_NAME</v>
      </c>
      <c r="P15" s="74" t="str">
        <f t="shared" si="1"/>
        <v>TID_DRAGON_FAT_2_DESC</v>
      </c>
      <c r="Q15" s="74" t="s">
        <v>137</v>
      </c>
      <c r="R15" s="67">
        <v>12</v>
      </c>
    </row>
    <row r="16" spans="2:18" ht="16" thickBot="1" x14ac:dyDescent="0.25">
      <c r="B16" s="68" t="s">
        <v>4</v>
      </c>
      <c r="C16" s="67" t="s">
        <v>138</v>
      </c>
      <c r="D16" s="67" t="s">
        <v>16</v>
      </c>
      <c r="E16" s="69" t="s">
        <v>6</v>
      </c>
      <c r="F16" s="70">
        <v>3</v>
      </c>
      <c r="G16" s="71">
        <v>0</v>
      </c>
      <c r="H16" s="71">
        <v>30</v>
      </c>
      <c r="I16" s="71">
        <v>8</v>
      </c>
      <c r="J16" s="72" t="s">
        <v>139</v>
      </c>
      <c r="K16" s="72" t="s">
        <v>138</v>
      </c>
      <c r="L16" s="72"/>
      <c r="M16" s="72"/>
      <c r="N16" s="72" t="s">
        <v>140</v>
      </c>
      <c r="O16" s="73" t="str">
        <f t="shared" si="0"/>
        <v>TID_SKIN_FAT_3_NAME</v>
      </c>
      <c r="P16" s="74" t="str">
        <f t="shared" si="1"/>
        <v>TID_DRAGON_FAT_3_DESC</v>
      </c>
      <c r="Q16" s="74" t="s">
        <v>141</v>
      </c>
      <c r="R16" s="67">
        <v>12</v>
      </c>
    </row>
    <row r="17" spans="2:18" x14ac:dyDescent="0.2">
      <c r="B17" s="58" t="s">
        <v>4</v>
      </c>
      <c r="C17" s="59" t="s">
        <v>142</v>
      </c>
      <c r="D17" s="59" t="s">
        <v>17</v>
      </c>
      <c r="E17" s="60"/>
      <c r="F17" s="61">
        <v>0</v>
      </c>
      <c r="G17" s="62">
        <v>0</v>
      </c>
      <c r="H17" s="62">
        <v>0</v>
      </c>
      <c r="I17" s="62">
        <v>0</v>
      </c>
      <c r="J17" s="63" t="s">
        <v>101</v>
      </c>
      <c r="K17" s="63" t="s">
        <v>142</v>
      </c>
      <c r="L17" s="63"/>
      <c r="M17" s="63"/>
      <c r="N17" s="64"/>
      <c r="O17" s="65" t="str">
        <f t="shared" si="0"/>
        <v>TID_SKIN_BUG_0_NAME</v>
      </c>
      <c r="P17" s="66" t="str">
        <f t="shared" si="1"/>
        <v>TID_DRAGON_BUG_0_DESC</v>
      </c>
      <c r="Q17" s="66" t="s">
        <v>143</v>
      </c>
      <c r="R17" s="67">
        <v>13</v>
      </c>
    </row>
    <row r="18" spans="2:18" x14ac:dyDescent="0.2">
      <c r="B18" s="75" t="s">
        <v>4</v>
      </c>
      <c r="C18" s="76" t="s">
        <v>144</v>
      </c>
      <c r="D18" s="76" t="s">
        <v>17</v>
      </c>
      <c r="E18" s="77" t="s">
        <v>145</v>
      </c>
      <c r="F18" s="78">
        <v>1</v>
      </c>
      <c r="G18" s="79">
        <v>26000</v>
      </c>
      <c r="H18" s="79">
        <v>0</v>
      </c>
      <c r="I18" s="79">
        <v>2</v>
      </c>
      <c r="J18" s="80" t="s">
        <v>116</v>
      </c>
      <c r="K18" s="80" t="s">
        <v>146</v>
      </c>
      <c r="L18" s="80"/>
      <c r="M18" s="80"/>
      <c r="N18" s="72" t="s">
        <v>147</v>
      </c>
      <c r="O18" s="81" t="str">
        <f t="shared" si="0"/>
        <v>TID_SKIN_BUG_1_NAME</v>
      </c>
      <c r="P18" s="82" t="str">
        <f t="shared" si="1"/>
        <v>TID_DRAGON_BUG_1_DESC</v>
      </c>
      <c r="Q18" s="82" t="s">
        <v>148</v>
      </c>
      <c r="R18" s="67">
        <v>14</v>
      </c>
    </row>
    <row r="19" spans="2:18" x14ac:dyDescent="0.2">
      <c r="B19" s="75" t="s">
        <v>4</v>
      </c>
      <c r="C19" s="76" t="s">
        <v>146</v>
      </c>
      <c r="D19" s="76" t="s">
        <v>17</v>
      </c>
      <c r="E19" s="77" t="s">
        <v>8</v>
      </c>
      <c r="F19" s="78">
        <v>2</v>
      </c>
      <c r="G19" s="79">
        <v>35000</v>
      </c>
      <c r="H19" s="79">
        <v>0</v>
      </c>
      <c r="I19" s="79">
        <v>5</v>
      </c>
      <c r="J19" s="80" t="s">
        <v>105</v>
      </c>
      <c r="K19" s="80" t="s">
        <v>144</v>
      </c>
      <c r="L19" s="80"/>
      <c r="M19" s="80"/>
      <c r="N19" s="72" t="s">
        <v>149</v>
      </c>
      <c r="O19" s="81" t="str">
        <f t="shared" si="0"/>
        <v>TID_SKIN_BUG_2_NAME</v>
      </c>
      <c r="P19" s="82" t="str">
        <f t="shared" si="1"/>
        <v>TID_DRAGON_BUG_2_DESC</v>
      </c>
      <c r="Q19" s="82" t="s">
        <v>150</v>
      </c>
      <c r="R19" s="67">
        <v>15</v>
      </c>
    </row>
    <row r="20" spans="2:18" ht="16" thickBot="1" x14ac:dyDescent="0.25">
      <c r="B20" s="68" t="s">
        <v>4</v>
      </c>
      <c r="C20" s="67" t="s">
        <v>151</v>
      </c>
      <c r="D20" s="67" t="s">
        <v>17</v>
      </c>
      <c r="E20" s="84" t="s">
        <v>122</v>
      </c>
      <c r="F20" s="70">
        <v>3</v>
      </c>
      <c r="G20" s="71">
        <v>0</v>
      </c>
      <c r="H20" s="71">
        <v>40</v>
      </c>
      <c r="I20" s="71">
        <v>8</v>
      </c>
      <c r="J20" s="72" t="s">
        <v>139</v>
      </c>
      <c r="K20" s="72" t="s">
        <v>151</v>
      </c>
      <c r="L20" s="72"/>
      <c r="M20" s="72"/>
      <c r="N20" s="72" t="s">
        <v>152</v>
      </c>
      <c r="O20" s="73" t="str">
        <f t="shared" si="0"/>
        <v>TID_SKIN_BUG_3_NAME</v>
      </c>
      <c r="P20" s="74" t="str">
        <f t="shared" si="1"/>
        <v>TID_DRAGON_BUG_3_DESC</v>
      </c>
      <c r="Q20" s="74" t="s">
        <v>153</v>
      </c>
      <c r="R20" s="67">
        <v>16</v>
      </c>
    </row>
    <row r="21" spans="2:18" x14ac:dyDescent="0.2">
      <c r="B21" s="58" t="s">
        <v>4</v>
      </c>
      <c r="C21" s="59" t="s">
        <v>154</v>
      </c>
      <c r="D21" s="59" t="s">
        <v>18</v>
      </c>
      <c r="E21" s="60"/>
      <c r="F21" s="61">
        <v>0</v>
      </c>
      <c r="G21" s="62">
        <v>0</v>
      </c>
      <c r="H21" s="62">
        <v>0</v>
      </c>
      <c r="I21" s="62">
        <v>0</v>
      </c>
      <c r="J21" s="63" t="s">
        <v>101</v>
      </c>
      <c r="K21" s="63" t="s">
        <v>154</v>
      </c>
      <c r="L21" s="63"/>
      <c r="M21" s="63"/>
      <c r="N21" s="64" t="s">
        <v>155</v>
      </c>
      <c r="O21" s="65" t="str">
        <f t="shared" si="0"/>
        <v>TID_SKIN_CHINESE_0_NAME</v>
      </c>
      <c r="P21" s="66" t="str">
        <f t="shared" si="1"/>
        <v>TID_DRAGON_CHINESE_0_DESC</v>
      </c>
      <c r="Q21" s="66" t="s">
        <v>156</v>
      </c>
      <c r="R21" s="67">
        <v>17</v>
      </c>
    </row>
    <row r="22" spans="2:18" x14ac:dyDescent="0.2">
      <c r="B22" s="75" t="s">
        <v>4</v>
      </c>
      <c r="C22" s="76" t="s">
        <v>157</v>
      </c>
      <c r="D22" s="76" t="s">
        <v>18</v>
      </c>
      <c r="E22" s="77" t="s">
        <v>132</v>
      </c>
      <c r="F22" s="78">
        <v>1</v>
      </c>
      <c r="G22" s="79">
        <v>50000</v>
      </c>
      <c r="H22" s="79">
        <v>0</v>
      </c>
      <c r="I22" s="79">
        <v>3</v>
      </c>
      <c r="J22" s="80" t="s">
        <v>105</v>
      </c>
      <c r="K22" s="80" t="s">
        <v>157</v>
      </c>
      <c r="L22" s="80"/>
      <c r="M22" s="80"/>
      <c r="N22" s="72" t="s">
        <v>158</v>
      </c>
      <c r="O22" s="81" t="str">
        <f t="shared" si="0"/>
        <v>TID_SKIN_CHINESE_1_NAME</v>
      </c>
      <c r="P22" s="82" t="str">
        <f t="shared" si="1"/>
        <v>TID_DRAGON_CHINESE_1_DESC</v>
      </c>
      <c r="Q22" s="82" t="s">
        <v>159</v>
      </c>
      <c r="R22" s="67">
        <v>18</v>
      </c>
    </row>
    <row r="23" spans="2:18" x14ac:dyDescent="0.2">
      <c r="B23" s="75" t="s">
        <v>4</v>
      </c>
      <c r="C23" s="76" t="s">
        <v>160</v>
      </c>
      <c r="D23" s="76" t="s">
        <v>18</v>
      </c>
      <c r="E23" s="77" t="s">
        <v>145</v>
      </c>
      <c r="F23" s="78">
        <v>2</v>
      </c>
      <c r="G23" s="79">
        <v>67000</v>
      </c>
      <c r="H23" s="79">
        <v>0</v>
      </c>
      <c r="I23" s="79">
        <v>7</v>
      </c>
      <c r="J23" s="80" t="s">
        <v>116</v>
      </c>
      <c r="K23" s="80" t="s">
        <v>160</v>
      </c>
      <c r="L23" s="80"/>
      <c r="M23" s="80"/>
      <c r="N23" s="72" t="s">
        <v>161</v>
      </c>
      <c r="O23" s="81" t="str">
        <f t="shared" si="0"/>
        <v>TID_SKIN_CHINESE_2_NAME</v>
      </c>
      <c r="P23" s="82" t="str">
        <f t="shared" si="1"/>
        <v>TID_DRAGON_CHINESE_2_DESC</v>
      </c>
      <c r="Q23" s="82" t="s">
        <v>162</v>
      </c>
      <c r="R23" s="67">
        <v>19</v>
      </c>
    </row>
    <row r="24" spans="2:18" ht="16" thickBot="1" x14ac:dyDescent="0.25">
      <c r="B24" s="68" t="s">
        <v>4</v>
      </c>
      <c r="C24" s="67" t="s">
        <v>163</v>
      </c>
      <c r="D24" s="67" t="s">
        <v>18</v>
      </c>
      <c r="E24" s="69" t="s">
        <v>126</v>
      </c>
      <c r="F24" s="70">
        <v>3</v>
      </c>
      <c r="G24" s="71">
        <v>0</v>
      </c>
      <c r="H24" s="71">
        <v>80</v>
      </c>
      <c r="I24" s="71">
        <v>11</v>
      </c>
      <c r="J24" s="72" t="s">
        <v>139</v>
      </c>
      <c r="K24" s="72" t="s">
        <v>163</v>
      </c>
      <c r="L24" s="72"/>
      <c r="M24" s="72"/>
      <c r="N24" s="72" t="s">
        <v>164</v>
      </c>
      <c r="O24" s="73" t="str">
        <f t="shared" si="0"/>
        <v>TID_SKIN_CHINESE_3_NAME</v>
      </c>
      <c r="P24" s="74" t="str">
        <f t="shared" si="1"/>
        <v>TID_DRAGON_CHINESE_3_DESC</v>
      </c>
      <c r="Q24" s="74" t="s">
        <v>165</v>
      </c>
      <c r="R24" s="67">
        <v>20</v>
      </c>
    </row>
    <row r="25" spans="2:18" x14ac:dyDescent="0.2">
      <c r="B25" s="58" t="s">
        <v>4</v>
      </c>
      <c r="C25" s="59" t="s">
        <v>166</v>
      </c>
      <c r="D25" s="59" t="s">
        <v>19</v>
      </c>
      <c r="E25" s="60"/>
      <c r="F25" s="61">
        <v>0</v>
      </c>
      <c r="G25" s="62">
        <v>0</v>
      </c>
      <c r="H25" s="62">
        <v>0</v>
      </c>
      <c r="I25" s="62">
        <v>0</v>
      </c>
      <c r="J25" s="63" t="s">
        <v>101</v>
      </c>
      <c r="K25" s="63" t="s">
        <v>166</v>
      </c>
      <c r="L25" s="63"/>
      <c r="M25" s="63"/>
      <c r="N25" s="64"/>
      <c r="O25" s="65" t="str">
        <f t="shared" si="0"/>
        <v>TID_SKIN_CLASSIC_0_NAME</v>
      </c>
      <c r="P25" s="66" t="str">
        <f t="shared" si="1"/>
        <v>TID_DRAGON_CLASSIC_0_DESC</v>
      </c>
      <c r="Q25" s="66" t="s">
        <v>167</v>
      </c>
      <c r="R25" s="67">
        <v>21</v>
      </c>
    </row>
    <row r="26" spans="2:18" x14ac:dyDescent="0.2">
      <c r="B26" s="75" t="s">
        <v>4</v>
      </c>
      <c r="C26" s="76" t="s">
        <v>168</v>
      </c>
      <c r="D26" s="76" t="s">
        <v>19</v>
      </c>
      <c r="E26" s="77" t="s">
        <v>169</v>
      </c>
      <c r="F26" s="78">
        <v>1</v>
      </c>
      <c r="G26" s="79">
        <v>84000</v>
      </c>
      <c r="H26" s="79">
        <v>0</v>
      </c>
      <c r="I26" s="79">
        <v>2</v>
      </c>
      <c r="J26" s="80" t="s">
        <v>105</v>
      </c>
      <c r="K26" s="80" t="s">
        <v>168</v>
      </c>
      <c r="L26" s="80"/>
      <c r="M26" s="80"/>
      <c r="N26" s="72" t="s">
        <v>170</v>
      </c>
      <c r="O26" s="81" t="str">
        <f t="shared" si="0"/>
        <v>TID_SKIN_CLASSIC_1_NAME</v>
      </c>
      <c r="P26" s="82" t="str">
        <f t="shared" si="1"/>
        <v>TID_DRAGON_CLASSIC_1_DESC</v>
      </c>
      <c r="Q26" s="82" t="s">
        <v>171</v>
      </c>
      <c r="R26" s="67">
        <v>22</v>
      </c>
    </row>
    <row r="27" spans="2:18" x14ac:dyDescent="0.2">
      <c r="B27" s="75" t="s">
        <v>4</v>
      </c>
      <c r="C27" s="76" t="s">
        <v>172</v>
      </c>
      <c r="D27" s="76" t="s">
        <v>19</v>
      </c>
      <c r="E27" s="77" t="s">
        <v>145</v>
      </c>
      <c r="F27" s="78">
        <v>2</v>
      </c>
      <c r="G27" s="79">
        <v>104000</v>
      </c>
      <c r="H27" s="79">
        <v>0</v>
      </c>
      <c r="I27" s="79">
        <v>5</v>
      </c>
      <c r="J27" s="80" t="s">
        <v>116</v>
      </c>
      <c r="K27" s="80" t="s">
        <v>172</v>
      </c>
      <c r="L27" s="80"/>
      <c r="M27" s="80"/>
      <c r="N27" s="72" t="s">
        <v>173</v>
      </c>
      <c r="O27" s="81" t="str">
        <f t="shared" si="0"/>
        <v>TID_SKIN_CLASSIC_2_NAME</v>
      </c>
      <c r="P27" s="82" t="str">
        <f t="shared" si="1"/>
        <v>TID_DRAGON_CLASSIC_2_DESC</v>
      </c>
      <c r="Q27" s="82" t="s">
        <v>174</v>
      </c>
      <c r="R27" s="67">
        <v>23</v>
      </c>
    </row>
    <row r="28" spans="2:18" x14ac:dyDescent="0.2">
      <c r="B28" s="75" t="s">
        <v>4</v>
      </c>
      <c r="C28" s="76" t="s">
        <v>175</v>
      </c>
      <c r="D28" s="76" t="s">
        <v>19</v>
      </c>
      <c r="E28" s="77" t="s">
        <v>8</v>
      </c>
      <c r="F28" s="78">
        <v>3</v>
      </c>
      <c r="G28" s="79">
        <v>125000</v>
      </c>
      <c r="H28" s="79">
        <v>0</v>
      </c>
      <c r="I28" s="79">
        <v>8</v>
      </c>
      <c r="J28" s="72" t="s">
        <v>139</v>
      </c>
      <c r="K28" s="72" t="s">
        <v>175</v>
      </c>
      <c r="L28" s="72"/>
      <c r="M28" s="72"/>
      <c r="N28" s="72" t="s">
        <v>176</v>
      </c>
      <c r="O28" s="81" t="str">
        <f t="shared" si="0"/>
        <v>TID_SKIN_CLASSIC_3_NAME</v>
      </c>
      <c r="P28" s="82" t="str">
        <f t="shared" si="1"/>
        <v>TID_DRAGON_CLASSIC_3_DESC</v>
      </c>
      <c r="Q28" s="82" t="s">
        <v>177</v>
      </c>
      <c r="R28" s="67">
        <v>24</v>
      </c>
    </row>
    <row r="29" spans="2:18" ht="16" thickBot="1" x14ac:dyDescent="0.25">
      <c r="B29" s="68" t="s">
        <v>4</v>
      </c>
      <c r="C29" s="67" t="s">
        <v>178</v>
      </c>
      <c r="D29" s="67" t="s">
        <v>19</v>
      </c>
      <c r="E29" s="69" t="s">
        <v>179</v>
      </c>
      <c r="F29" s="70">
        <v>4</v>
      </c>
      <c r="G29" s="71">
        <v>0</v>
      </c>
      <c r="H29" s="71">
        <v>110</v>
      </c>
      <c r="I29" s="71">
        <v>11</v>
      </c>
      <c r="J29" s="72" t="s">
        <v>180</v>
      </c>
      <c r="K29" s="72" t="s">
        <v>178</v>
      </c>
      <c r="L29" s="72"/>
      <c r="M29" s="72"/>
      <c r="N29" s="72" t="s">
        <v>181</v>
      </c>
      <c r="O29" s="73" t="str">
        <f t="shared" si="0"/>
        <v>TID_SKIN_CLASSIC_4_NAME</v>
      </c>
      <c r="P29" s="74" t="str">
        <f t="shared" si="1"/>
        <v>TID_DRAGON_CLASSIC_4_DESC</v>
      </c>
      <c r="Q29" s="74" t="s">
        <v>182</v>
      </c>
      <c r="R29" s="67">
        <v>25</v>
      </c>
    </row>
    <row r="30" spans="2:18" x14ac:dyDescent="0.2">
      <c r="B30" s="58" t="s">
        <v>4</v>
      </c>
      <c r="C30" s="59" t="s">
        <v>183</v>
      </c>
      <c r="D30" s="59" t="s">
        <v>20</v>
      </c>
      <c r="E30" s="60"/>
      <c r="F30" s="61">
        <v>0</v>
      </c>
      <c r="G30" s="62">
        <v>0</v>
      </c>
      <c r="H30" s="62">
        <v>0</v>
      </c>
      <c r="I30" s="62">
        <v>0</v>
      </c>
      <c r="J30" s="63" t="s">
        <v>101</v>
      </c>
      <c r="K30" s="63" t="s">
        <v>183</v>
      </c>
      <c r="L30" s="63"/>
      <c r="M30" s="63"/>
      <c r="N30" s="64" t="s">
        <v>184</v>
      </c>
      <c r="O30" s="65" t="str">
        <f t="shared" si="0"/>
        <v>TID_SKIN_DEVIL_0_NAME</v>
      </c>
      <c r="P30" s="66" t="str">
        <f t="shared" si="1"/>
        <v>TID_DRAGON_DEVIL_0_DESC</v>
      </c>
      <c r="Q30" s="66" t="s">
        <v>185</v>
      </c>
      <c r="R30" s="67">
        <v>26</v>
      </c>
    </row>
    <row r="31" spans="2:18" x14ac:dyDescent="0.2">
      <c r="B31" s="75" t="s">
        <v>4</v>
      </c>
      <c r="C31" s="76" t="s">
        <v>186</v>
      </c>
      <c r="D31" s="76" t="s">
        <v>20</v>
      </c>
      <c r="E31" s="77" t="s">
        <v>104</v>
      </c>
      <c r="F31" s="78">
        <v>1</v>
      </c>
      <c r="G31" s="79">
        <v>140000</v>
      </c>
      <c r="H31" s="79">
        <v>0</v>
      </c>
      <c r="I31" s="79">
        <v>2</v>
      </c>
      <c r="J31" s="80" t="s">
        <v>105</v>
      </c>
      <c r="K31" s="80" t="s">
        <v>186</v>
      </c>
      <c r="L31" s="80"/>
      <c r="M31" s="80"/>
      <c r="N31" s="72" t="s">
        <v>187</v>
      </c>
      <c r="O31" s="81" t="str">
        <f t="shared" si="0"/>
        <v>TID_SKIN_DEVIL_1_NAME</v>
      </c>
      <c r="P31" s="82" t="str">
        <f t="shared" si="1"/>
        <v>TID_DRAGON_DEVIL_1_DESC</v>
      </c>
      <c r="Q31" s="82" t="s">
        <v>188</v>
      </c>
      <c r="R31" s="67">
        <v>27</v>
      </c>
    </row>
    <row r="32" spans="2:18" x14ac:dyDescent="0.2">
      <c r="B32" s="75" t="s">
        <v>4</v>
      </c>
      <c r="C32" s="76" t="s">
        <v>189</v>
      </c>
      <c r="D32" s="76" t="s">
        <v>20</v>
      </c>
      <c r="E32" s="77" t="s">
        <v>169</v>
      </c>
      <c r="F32" s="78">
        <v>2</v>
      </c>
      <c r="G32" s="79">
        <v>170000</v>
      </c>
      <c r="H32" s="79">
        <v>0</v>
      </c>
      <c r="I32" s="79">
        <v>7</v>
      </c>
      <c r="J32" s="80" t="s">
        <v>139</v>
      </c>
      <c r="K32" s="80" t="s">
        <v>190</v>
      </c>
      <c r="L32" s="80"/>
      <c r="M32" s="80"/>
      <c r="N32" s="72" t="s">
        <v>191</v>
      </c>
      <c r="O32" s="81" t="str">
        <f t="shared" si="0"/>
        <v>TID_SKIN_DEVIL_2_NAME</v>
      </c>
      <c r="P32" s="82" t="str">
        <f t="shared" si="1"/>
        <v>TID_DRAGON_DEVIL_2_DESC</v>
      </c>
      <c r="Q32" s="82" t="s">
        <v>192</v>
      </c>
      <c r="R32" s="67">
        <v>28</v>
      </c>
    </row>
    <row r="33" spans="2:18" x14ac:dyDescent="0.2">
      <c r="B33" s="75" t="s">
        <v>4</v>
      </c>
      <c r="C33" s="76" t="s">
        <v>190</v>
      </c>
      <c r="D33" s="76" t="s">
        <v>20</v>
      </c>
      <c r="E33" s="69" t="s">
        <v>6</v>
      </c>
      <c r="F33" s="78">
        <v>3</v>
      </c>
      <c r="G33" s="79">
        <v>200000</v>
      </c>
      <c r="H33" s="79">
        <v>0</v>
      </c>
      <c r="I33" s="79">
        <v>11</v>
      </c>
      <c r="J33" s="72" t="s">
        <v>116</v>
      </c>
      <c r="K33" s="72" t="s">
        <v>189</v>
      </c>
      <c r="L33" s="72"/>
      <c r="M33" s="72"/>
      <c r="N33" s="72" t="s">
        <v>193</v>
      </c>
      <c r="O33" s="81" t="str">
        <f t="shared" si="0"/>
        <v>TID_SKIN_DEVIL_3_NAME</v>
      </c>
      <c r="P33" s="82" t="str">
        <f t="shared" si="1"/>
        <v>TID_DRAGON_DEVIL_3_DESC</v>
      </c>
      <c r="Q33" s="82" t="s">
        <v>194</v>
      </c>
      <c r="R33" s="67">
        <v>29</v>
      </c>
    </row>
    <row r="34" spans="2:18" ht="16" thickBot="1" x14ac:dyDescent="0.25">
      <c r="B34" s="85" t="s">
        <v>4</v>
      </c>
      <c r="C34" s="86" t="s">
        <v>195</v>
      </c>
      <c r="D34" s="86" t="s">
        <v>20</v>
      </c>
      <c r="E34" s="87" t="s">
        <v>115</v>
      </c>
      <c r="F34" s="88">
        <v>4</v>
      </c>
      <c r="G34" s="89">
        <v>0</v>
      </c>
      <c r="H34" s="89">
        <v>160</v>
      </c>
      <c r="I34" s="89">
        <v>15</v>
      </c>
      <c r="J34" s="90" t="s">
        <v>180</v>
      </c>
      <c r="K34" s="90" t="s">
        <v>195</v>
      </c>
      <c r="L34" s="90"/>
      <c r="M34" s="90"/>
      <c r="N34" s="90" t="s">
        <v>196</v>
      </c>
      <c r="O34" s="91" t="str">
        <f t="shared" si="0"/>
        <v>TID_SKIN_DEVIL_4_NAME</v>
      </c>
      <c r="P34" s="92" t="str">
        <f t="shared" si="1"/>
        <v>TID_DRAGON_DEVIL_4_DESC</v>
      </c>
      <c r="Q34" s="92" t="s">
        <v>197</v>
      </c>
      <c r="R34" s="86">
        <v>30</v>
      </c>
    </row>
    <row r="35" spans="2:18" x14ac:dyDescent="0.2">
      <c r="B35" s="68" t="s">
        <v>4</v>
      </c>
      <c r="C35" s="67" t="s">
        <v>879</v>
      </c>
      <c r="D35" s="67" t="s">
        <v>884</v>
      </c>
      <c r="E35" s="69"/>
      <c r="F35" s="70">
        <v>0</v>
      </c>
      <c r="G35" s="71">
        <v>0</v>
      </c>
      <c r="H35" s="71"/>
      <c r="I35" s="71">
        <v>0</v>
      </c>
      <c r="J35" s="72" t="s">
        <v>101</v>
      </c>
      <c r="K35" s="72" t="s">
        <v>879</v>
      </c>
      <c r="L35" s="72"/>
      <c r="M35" s="72"/>
      <c r="N35" s="72"/>
      <c r="O35" s="73" t="s">
        <v>885</v>
      </c>
      <c r="P35" s="74" t="s">
        <v>886</v>
      </c>
      <c r="Q35" s="74" t="s">
        <v>895</v>
      </c>
      <c r="R35" s="67">
        <v>31</v>
      </c>
    </row>
    <row r="36" spans="2:18" x14ac:dyDescent="0.2">
      <c r="B36" s="68" t="s">
        <v>4</v>
      </c>
      <c r="C36" s="67" t="s">
        <v>880</v>
      </c>
      <c r="D36" s="67" t="s">
        <v>884</v>
      </c>
      <c r="E36" s="69" t="s">
        <v>145</v>
      </c>
      <c r="F36" s="70">
        <v>1</v>
      </c>
      <c r="G36" s="71">
        <v>210000</v>
      </c>
      <c r="H36" s="71"/>
      <c r="I36" s="71">
        <v>2</v>
      </c>
      <c r="J36" s="72" t="s">
        <v>105</v>
      </c>
      <c r="K36" s="72" t="s">
        <v>880</v>
      </c>
      <c r="L36" s="72"/>
      <c r="M36" s="72"/>
      <c r="N36" s="72" t="s">
        <v>904</v>
      </c>
      <c r="O36" s="73" t="s">
        <v>887</v>
      </c>
      <c r="P36" s="74" t="s">
        <v>888</v>
      </c>
      <c r="Q36" s="74" t="s">
        <v>896</v>
      </c>
      <c r="R36" s="67">
        <v>32</v>
      </c>
    </row>
    <row r="37" spans="2:18" x14ac:dyDescent="0.2">
      <c r="B37" s="68" t="s">
        <v>4</v>
      </c>
      <c r="C37" s="67" t="s">
        <v>881</v>
      </c>
      <c r="D37" s="67" t="s">
        <v>884</v>
      </c>
      <c r="E37" s="69" t="s">
        <v>169</v>
      </c>
      <c r="F37" s="70">
        <v>2</v>
      </c>
      <c r="G37" s="71">
        <v>270000</v>
      </c>
      <c r="H37" s="71"/>
      <c r="I37" s="71">
        <v>7</v>
      </c>
      <c r="J37" s="72" t="s">
        <v>139</v>
      </c>
      <c r="K37" s="72" t="s">
        <v>881</v>
      </c>
      <c r="L37" s="72"/>
      <c r="M37" s="72"/>
      <c r="N37" s="72" t="s">
        <v>905</v>
      </c>
      <c r="O37" s="73" t="s">
        <v>889</v>
      </c>
      <c r="P37" s="74" t="s">
        <v>890</v>
      </c>
      <c r="Q37" s="74" t="s">
        <v>897</v>
      </c>
      <c r="R37" s="67">
        <v>33</v>
      </c>
    </row>
    <row r="38" spans="2:18" x14ac:dyDescent="0.2">
      <c r="B38" s="68" t="s">
        <v>4</v>
      </c>
      <c r="C38" s="67" t="s">
        <v>882</v>
      </c>
      <c r="D38" s="67" t="s">
        <v>884</v>
      </c>
      <c r="E38" s="69" t="s">
        <v>208</v>
      </c>
      <c r="F38" s="70">
        <v>3</v>
      </c>
      <c r="G38" s="71">
        <v>320000</v>
      </c>
      <c r="H38" s="71"/>
      <c r="I38" s="71">
        <v>11</v>
      </c>
      <c r="J38" s="72" t="s">
        <v>116</v>
      </c>
      <c r="K38" s="72" t="s">
        <v>882</v>
      </c>
      <c r="L38" s="72"/>
      <c r="M38" s="72"/>
      <c r="N38" s="72" t="s">
        <v>906</v>
      </c>
      <c r="O38" s="73" t="s">
        <v>891</v>
      </c>
      <c r="P38" s="74" t="s">
        <v>892</v>
      </c>
      <c r="Q38" s="74" t="s">
        <v>898</v>
      </c>
      <c r="R38" s="67">
        <v>34</v>
      </c>
    </row>
    <row r="39" spans="2:18" ht="16" thickBot="1" x14ac:dyDescent="0.25">
      <c r="B39" s="68" t="s">
        <v>4</v>
      </c>
      <c r="C39" s="67" t="s">
        <v>883</v>
      </c>
      <c r="D39" s="67" t="s">
        <v>884</v>
      </c>
      <c r="E39" s="69" t="s">
        <v>6</v>
      </c>
      <c r="F39" s="70">
        <v>4</v>
      </c>
      <c r="G39" s="71">
        <v>0</v>
      </c>
      <c r="H39" s="71">
        <v>160</v>
      </c>
      <c r="I39" s="71">
        <v>15</v>
      </c>
      <c r="J39" s="72" t="s">
        <v>180</v>
      </c>
      <c r="K39" s="72" t="s">
        <v>883</v>
      </c>
      <c r="L39" s="72"/>
      <c r="M39" s="72"/>
      <c r="N39" s="72" t="s">
        <v>907</v>
      </c>
      <c r="O39" s="73" t="s">
        <v>893</v>
      </c>
      <c r="P39" s="74" t="s">
        <v>894</v>
      </c>
      <c r="Q39" s="74" t="s">
        <v>899</v>
      </c>
      <c r="R39" s="86">
        <v>35</v>
      </c>
    </row>
    <row r="40" spans="2:18" x14ac:dyDescent="0.2">
      <c r="B40" s="58" t="s">
        <v>4</v>
      </c>
      <c r="C40" s="59" t="s">
        <v>198</v>
      </c>
      <c r="D40" s="59" t="s">
        <v>21</v>
      </c>
      <c r="E40" s="60"/>
      <c r="F40" s="61">
        <v>0</v>
      </c>
      <c r="G40" s="62">
        <v>0</v>
      </c>
      <c r="H40" s="62">
        <v>0</v>
      </c>
      <c r="I40" s="62">
        <v>0</v>
      </c>
      <c r="J40" s="63" t="s">
        <v>101</v>
      </c>
      <c r="K40" s="63" t="s">
        <v>198</v>
      </c>
      <c r="L40" s="63"/>
      <c r="M40" s="63"/>
      <c r="N40" s="64"/>
      <c r="O40" s="65" t="str">
        <f t="shared" si="0"/>
        <v>TID_SKIN_BALROG_0_NAME</v>
      </c>
      <c r="P40" s="66" t="str">
        <f t="shared" si="1"/>
        <v>TID_DRAGON_BALROG_0_DESC</v>
      </c>
      <c r="Q40" s="66" t="s">
        <v>199</v>
      </c>
      <c r="R40" s="67">
        <v>36</v>
      </c>
    </row>
    <row r="41" spans="2:18" x14ac:dyDescent="0.2">
      <c r="B41" s="75" t="s">
        <v>4</v>
      </c>
      <c r="C41" s="76" t="s">
        <v>200</v>
      </c>
      <c r="D41" s="76" t="s">
        <v>21</v>
      </c>
      <c r="E41" s="77" t="s">
        <v>132</v>
      </c>
      <c r="F41" s="78">
        <v>1</v>
      </c>
      <c r="G41" s="79">
        <v>320000</v>
      </c>
      <c r="H41" s="79">
        <v>0</v>
      </c>
      <c r="I41" s="79">
        <v>3</v>
      </c>
      <c r="J41" s="80" t="s">
        <v>105</v>
      </c>
      <c r="K41" s="80" t="s">
        <v>201</v>
      </c>
      <c r="L41" s="80"/>
      <c r="M41" s="80"/>
      <c r="N41" s="72" t="s">
        <v>202</v>
      </c>
      <c r="O41" s="81" t="str">
        <f t="shared" si="0"/>
        <v>TID_SKIN_BALROG_1_NAME</v>
      </c>
      <c r="P41" s="82" t="str">
        <f t="shared" si="1"/>
        <v>TID_DRAGON_BALROG_1_DESC</v>
      </c>
      <c r="Q41" s="82" t="s">
        <v>203</v>
      </c>
      <c r="R41" s="67">
        <v>37</v>
      </c>
    </row>
    <row r="42" spans="2:18" x14ac:dyDescent="0.2">
      <c r="B42" s="75" t="s">
        <v>4</v>
      </c>
      <c r="C42" s="76" t="s">
        <v>204</v>
      </c>
      <c r="D42" s="76" t="s">
        <v>21</v>
      </c>
      <c r="E42" s="77" t="s">
        <v>169</v>
      </c>
      <c r="F42" s="78">
        <v>2</v>
      </c>
      <c r="G42" s="79">
        <v>400000</v>
      </c>
      <c r="H42" s="79">
        <v>0</v>
      </c>
      <c r="I42" s="79">
        <v>7</v>
      </c>
      <c r="J42" s="80" t="s">
        <v>116</v>
      </c>
      <c r="K42" s="80" t="s">
        <v>204</v>
      </c>
      <c r="L42" s="80"/>
      <c r="M42" s="80"/>
      <c r="N42" s="72" t="s">
        <v>205</v>
      </c>
      <c r="O42" s="81" t="str">
        <f t="shared" si="0"/>
        <v>TID_SKIN_BALROG_2_NAME</v>
      </c>
      <c r="P42" s="82" t="str">
        <f t="shared" si="1"/>
        <v>TID_DRAGON_BALROG_2_DESC</v>
      </c>
      <c r="Q42" s="82" t="s">
        <v>206</v>
      </c>
      <c r="R42" s="67">
        <v>38</v>
      </c>
    </row>
    <row r="43" spans="2:18" x14ac:dyDescent="0.2">
      <c r="B43" s="75" t="s">
        <v>4</v>
      </c>
      <c r="C43" s="76" t="s">
        <v>207</v>
      </c>
      <c r="D43" s="76" t="s">
        <v>21</v>
      </c>
      <c r="E43" s="77" t="s">
        <v>208</v>
      </c>
      <c r="F43" s="78">
        <v>3</v>
      </c>
      <c r="G43" s="79">
        <v>480000</v>
      </c>
      <c r="H43" s="79">
        <v>0</v>
      </c>
      <c r="I43" s="79">
        <v>11</v>
      </c>
      <c r="J43" s="72" t="s">
        <v>139</v>
      </c>
      <c r="K43" s="72" t="s">
        <v>207</v>
      </c>
      <c r="L43" s="72"/>
      <c r="M43" s="72"/>
      <c r="N43" s="72" t="s">
        <v>209</v>
      </c>
      <c r="O43" s="81" t="str">
        <f t="shared" si="0"/>
        <v>TID_SKIN_BALROG_3_NAME</v>
      </c>
      <c r="P43" s="82" t="str">
        <f t="shared" si="1"/>
        <v>TID_DRAGON_BALROG_3_DESC</v>
      </c>
      <c r="Q43" s="82" t="s">
        <v>210</v>
      </c>
      <c r="R43" s="67">
        <v>39</v>
      </c>
    </row>
    <row r="44" spans="2:18" ht="16" thickBot="1" x14ac:dyDescent="0.25">
      <c r="B44" s="85" t="s">
        <v>4</v>
      </c>
      <c r="C44" s="86" t="s">
        <v>211</v>
      </c>
      <c r="D44" s="86" t="s">
        <v>21</v>
      </c>
      <c r="E44" s="87" t="s">
        <v>6</v>
      </c>
      <c r="F44" s="88">
        <v>4</v>
      </c>
      <c r="G44" s="89">
        <v>0</v>
      </c>
      <c r="H44" s="89">
        <v>160</v>
      </c>
      <c r="I44" s="89">
        <v>15</v>
      </c>
      <c r="J44" s="90" t="s">
        <v>180</v>
      </c>
      <c r="K44" s="90" t="s">
        <v>211</v>
      </c>
      <c r="L44" s="90"/>
      <c r="M44" s="90"/>
      <c r="N44" s="90" t="s">
        <v>212</v>
      </c>
      <c r="O44" s="91" t="str">
        <f t="shared" si="0"/>
        <v>TID_SKIN_BALROG_4_NAME</v>
      </c>
      <c r="P44" s="92" t="str">
        <f t="shared" si="1"/>
        <v>TID_DRAGON_BALROG_4_DESC</v>
      </c>
      <c r="Q44" s="92" t="s">
        <v>213</v>
      </c>
      <c r="R44" s="86">
        <v>40</v>
      </c>
    </row>
    <row r="45" spans="2:18" x14ac:dyDescent="0.2">
      <c r="B45" s="58" t="s">
        <v>4</v>
      </c>
      <c r="C45" s="59" t="s">
        <v>214</v>
      </c>
      <c r="D45" s="59" t="s">
        <v>22</v>
      </c>
      <c r="E45" s="60"/>
      <c r="F45" s="61">
        <v>0</v>
      </c>
      <c r="G45" s="62">
        <v>0</v>
      </c>
      <c r="H45" s="62">
        <v>0</v>
      </c>
      <c r="I45" s="62">
        <v>0</v>
      </c>
      <c r="J45" s="63" t="s">
        <v>101</v>
      </c>
      <c r="K45" s="63" t="s">
        <v>214</v>
      </c>
      <c r="L45" s="63"/>
      <c r="M45" s="63"/>
      <c r="N45" s="64"/>
      <c r="O45" s="65" t="str">
        <f t="shared" si="0"/>
        <v>TID_SKIN_TITAN_0_NAME</v>
      </c>
      <c r="P45" s="66" t="str">
        <f t="shared" si="1"/>
        <v>TID_DRAGON_TITAN_0_DESC</v>
      </c>
      <c r="Q45" s="66" t="s">
        <v>215</v>
      </c>
      <c r="R45" s="67">
        <v>41</v>
      </c>
    </row>
    <row r="46" spans="2:18" x14ac:dyDescent="0.2">
      <c r="B46" s="75" t="s">
        <v>4</v>
      </c>
      <c r="C46" s="76" t="s">
        <v>216</v>
      </c>
      <c r="D46" s="76" t="s">
        <v>22</v>
      </c>
      <c r="E46" s="77" t="s">
        <v>208</v>
      </c>
      <c r="F46" s="78">
        <v>1</v>
      </c>
      <c r="G46" s="79">
        <v>460000</v>
      </c>
      <c r="H46" s="79">
        <v>0</v>
      </c>
      <c r="I46" s="79">
        <v>3</v>
      </c>
      <c r="J46" s="80" t="s">
        <v>116</v>
      </c>
      <c r="K46" s="80" t="s">
        <v>217</v>
      </c>
      <c r="L46" s="80"/>
      <c r="M46" s="80"/>
      <c r="N46" s="72" t="s">
        <v>218</v>
      </c>
      <c r="O46" s="81" t="str">
        <f t="shared" si="0"/>
        <v>TID_SKIN_TITAN_1_NAME</v>
      </c>
      <c r="P46" s="82" t="str">
        <f t="shared" si="1"/>
        <v>TID_DRAGON_TITAN_1_DESC</v>
      </c>
      <c r="Q46" s="82" t="s">
        <v>219</v>
      </c>
      <c r="R46" s="67">
        <v>42</v>
      </c>
    </row>
    <row r="47" spans="2:18" x14ac:dyDescent="0.2">
      <c r="B47" s="75" t="s">
        <v>4</v>
      </c>
      <c r="C47" s="76" t="s">
        <v>217</v>
      </c>
      <c r="D47" s="76" t="s">
        <v>22</v>
      </c>
      <c r="E47" s="69" t="s">
        <v>115</v>
      </c>
      <c r="F47" s="78">
        <v>2</v>
      </c>
      <c r="G47" s="79">
        <v>580000</v>
      </c>
      <c r="H47" s="79">
        <v>0</v>
      </c>
      <c r="I47" s="79">
        <v>7</v>
      </c>
      <c r="J47" s="80" t="s">
        <v>105</v>
      </c>
      <c r="K47" s="80" t="s">
        <v>216</v>
      </c>
      <c r="L47" s="80"/>
      <c r="M47" s="80"/>
      <c r="N47" s="72" t="s">
        <v>220</v>
      </c>
      <c r="O47" s="81" t="str">
        <f t="shared" si="0"/>
        <v>TID_SKIN_TITAN_2_NAME</v>
      </c>
      <c r="P47" s="82" t="str">
        <f t="shared" si="1"/>
        <v>TID_DRAGON_TITAN_2_DESC</v>
      </c>
      <c r="Q47" s="82" t="s">
        <v>221</v>
      </c>
      <c r="R47" s="67">
        <v>43</v>
      </c>
    </row>
    <row r="48" spans="2:18" x14ac:dyDescent="0.2">
      <c r="B48" s="75" t="s">
        <v>4</v>
      </c>
      <c r="C48" s="76" t="s">
        <v>222</v>
      </c>
      <c r="D48" s="76" t="s">
        <v>22</v>
      </c>
      <c r="E48" s="69" t="s">
        <v>122</v>
      </c>
      <c r="F48" s="78">
        <v>3</v>
      </c>
      <c r="G48" s="79">
        <v>700000</v>
      </c>
      <c r="H48" s="79">
        <v>0</v>
      </c>
      <c r="I48" s="79">
        <v>11</v>
      </c>
      <c r="J48" s="72" t="s">
        <v>139</v>
      </c>
      <c r="K48" s="72" t="s">
        <v>222</v>
      </c>
      <c r="L48" s="72"/>
      <c r="M48" s="72"/>
      <c r="N48" s="72" t="s">
        <v>223</v>
      </c>
      <c r="O48" s="81" t="str">
        <f t="shared" si="0"/>
        <v>TID_SKIN_TITAN_3_NAME</v>
      </c>
      <c r="P48" s="82" t="str">
        <f t="shared" si="1"/>
        <v>TID_DRAGON_TITAN_3_DESC</v>
      </c>
      <c r="Q48" s="82" t="s">
        <v>224</v>
      </c>
      <c r="R48" s="67">
        <v>44</v>
      </c>
    </row>
    <row r="49" spans="2:18" x14ac:dyDescent="0.2">
      <c r="B49" s="75" t="s">
        <v>4</v>
      </c>
      <c r="C49" s="76" t="s">
        <v>225</v>
      </c>
      <c r="D49" s="76" t="s">
        <v>22</v>
      </c>
      <c r="E49" s="69" t="s">
        <v>179</v>
      </c>
      <c r="F49" s="78">
        <v>4</v>
      </c>
      <c r="G49" s="79">
        <v>0</v>
      </c>
      <c r="H49" s="79">
        <v>220</v>
      </c>
      <c r="I49" s="79">
        <v>15</v>
      </c>
      <c r="J49" s="72" t="s">
        <v>180</v>
      </c>
      <c r="K49" s="72" t="s">
        <v>225</v>
      </c>
      <c r="L49" s="72"/>
      <c r="M49" s="72"/>
      <c r="N49" s="72" t="s">
        <v>226</v>
      </c>
      <c r="O49" s="81" t="str">
        <f t="shared" si="0"/>
        <v>TID_SKIN_TITAN_4_NAME</v>
      </c>
      <c r="P49" s="82" t="str">
        <f t="shared" si="1"/>
        <v>TID_DRAGON_TITAN_4_DESC</v>
      </c>
      <c r="Q49" s="82" t="s">
        <v>227</v>
      </c>
      <c r="R49" s="67">
        <v>45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XFD58"/>
  <sheetViews>
    <sheetView topLeftCell="A28" workbookViewId="0">
      <selection activeCell="G47" sqref="G47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9.83203125" bestFit="1" customWidth="1"/>
    <col min="6" max="6" width="20.5" bestFit="1" customWidth="1"/>
    <col min="7" max="7" width="57" bestFit="1" customWidth="1"/>
    <col min="8" max="8" width="46.5" bestFit="1" customWidth="1"/>
    <col min="9" max="9" width="45.5" bestFit="1" customWidth="1"/>
    <col min="10" max="10" width="52.5" bestFit="1" customWidth="1"/>
    <col min="11" max="11" width="54.6640625" bestFit="1" customWidth="1"/>
    <col min="12" max="12" width="53.5" bestFit="1" customWidth="1"/>
    <col min="13" max="13" width="60.6640625" bestFit="1" customWidth="1"/>
  </cols>
  <sheetData>
    <row r="1" spans="2:13" ht="24" x14ac:dyDescent="0.3">
      <c r="B1" s="1" t="s">
        <v>228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spans="2:13" ht="112" x14ac:dyDescent="0.2">
      <c r="D3" s="93" t="s">
        <v>229</v>
      </c>
      <c r="E3" s="94" t="s">
        <v>0</v>
      </c>
      <c r="F3" s="95" t="s">
        <v>1</v>
      </c>
      <c r="G3" s="96" t="s">
        <v>230</v>
      </c>
      <c r="H3" s="96" t="s">
        <v>231</v>
      </c>
      <c r="I3" s="97" t="s">
        <v>2</v>
      </c>
      <c r="J3" s="97" t="s">
        <v>232</v>
      </c>
      <c r="K3" s="98" t="s">
        <v>12</v>
      </c>
      <c r="L3" s="99" t="s">
        <v>98</v>
      </c>
      <c r="M3" s="100" t="s">
        <v>233</v>
      </c>
    </row>
    <row r="4" spans="2:13" x14ac:dyDescent="0.2">
      <c r="D4" s="101" t="s">
        <v>4</v>
      </c>
      <c r="E4" s="102" t="s">
        <v>234</v>
      </c>
      <c r="F4" s="84" t="s">
        <v>235</v>
      </c>
      <c r="G4" s="103" t="s">
        <v>236</v>
      </c>
      <c r="H4" s="103">
        <v>1</v>
      </c>
      <c r="I4" s="104" t="str">
        <f>CONCATENATE("icon_",powerUpsDefinitions[[#This Row],['[sku']]])</f>
        <v>icon_avoid_mine</v>
      </c>
      <c r="J4" s="104" t="s">
        <v>237</v>
      </c>
      <c r="K4" s="105" t="str">
        <f>CONCATENATE("TID_POWERUP_",UPPER(powerUpsDefinitions[[#This Row],['[sku']]]),"_NAME")</f>
        <v>TID_POWERUP_AVOID_MINE_NAME</v>
      </c>
      <c r="L4" s="106" t="str">
        <f>CONCATENATE("TID_POWERUP_",UPPER(powerUpsDefinitions[[#This Row],['[sku']]]),"_DESC")</f>
        <v>TID_POWERUP_AVOID_MINE_DESC</v>
      </c>
      <c r="M4" s="106" t="str">
        <f>CONCATENATE(powerUpsDefinitions[[#This Row],['[tidDesc']]],"_SHORT")</f>
        <v>TID_POWERUP_AVOID_MINE_DESC_SHORT</v>
      </c>
    </row>
    <row r="5" spans="2:13" x14ac:dyDescent="0.2">
      <c r="D5" s="101" t="s">
        <v>4</v>
      </c>
      <c r="E5" s="102" t="s">
        <v>238</v>
      </c>
      <c r="F5" s="84" t="s">
        <v>235</v>
      </c>
      <c r="G5" s="103" t="s">
        <v>239</v>
      </c>
      <c r="H5" s="103">
        <v>1</v>
      </c>
      <c r="I5" s="104" t="str">
        <f>CONCATENATE("icon_",powerUpsDefinitions[[#This Row],['[sku']]])</f>
        <v>icon_avoid_poison</v>
      </c>
      <c r="J5" s="104" t="s">
        <v>237</v>
      </c>
      <c r="K5" s="105" t="str">
        <f>CONCATENATE("TID_POWERUP_",UPPER(powerUpsDefinitions[[#This Row],['[sku']]]),"_NAME")</f>
        <v>TID_POWERUP_AVOID_POISON_NAME</v>
      </c>
      <c r="L5" s="106" t="str">
        <f>CONCATENATE("TID_POWERUP_",UPPER(powerUpsDefinitions[[#This Row],['[sku']]]),"_DESC")</f>
        <v>TID_POWERUP_AVOID_POISON_DESC</v>
      </c>
      <c r="M5" s="106" t="str">
        <f>CONCATENATE(powerUpsDefinitions[[#This Row],['[tidDesc']]],"_SHORT")</f>
        <v>TID_POWERUP_AVOID_POISON_DESC_SHORT</v>
      </c>
    </row>
    <row r="6" spans="2:13" x14ac:dyDescent="0.2">
      <c r="D6" s="101" t="s">
        <v>4</v>
      </c>
      <c r="E6" s="102" t="s">
        <v>126</v>
      </c>
      <c r="F6" s="84" t="s">
        <v>240</v>
      </c>
      <c r="G6" s="103">
        <v>10</v>
      </c>
      <c r="H6" s="103"/>
      <c r="I6" s="104" t="str">
        <f>CONCATENATE("icon_",powerUpsDefinitions[[#This Row],['[sku']]])</f>
        <v>icon_boost</v>
      </c>
      <c r="J6" s="104" t="s">
        <v>241</v>
      </c>
      <c r="K6" s="105" t="str">
        <f>CONCATENATE("TID_POWERUP_",UPPER(powerUpsDefinitions[[#This Row],['[sku']]]),"_NAME")</f>
        <v>TID_POWERUP_BOOST_NAME</v>
      </c>
      <c r="L6" s="106" t="str">
        <f>CONCATENATE("TID_POWERUP_",UPPER(powerUpsDefinitions[[#This Row],['[sku']]]),"_DESC")</f>
        <v>TID_POWERUP_BOOST_DESC</v>
      </c>
      <c r="M6" s="106" t="str">
        <f>CONCATENATE(powerUpsDefinitions[[#This Row],['[tidDesc']]],"_SHORT")</f>
        <v>TID_POWERUP_BOOST_DESC_SHORT</v>
      </c>
    </row>
    <row r="7" spans="2:13" x14ac:dyDescent="0.2">
      <c r="D7" s="101" t="s">
        <v>4</v>
      </c>
      <c r="E7" s="102" t="s">
        <v>8</v>
      </c>
      <c r="F7" s="84" t="s">
        <v>242</v>
      </c>
      <c r="G7" s="103">
        <v>5</v>
      </c>
      <c r="H7" s="103"/>
      <c r="I7" s="104" t="str">
        <f>CONCATENATE("icon_",powerUpsDefinitions[[#This Row],['[sku']]])</f>
        <v>icon_coins</v>
      </c>
      <c r="J7" s="104" t="s">
        <v>7</v>
      </c>
      <c r="K7" s="105" t="str">
        <f>CONCATENATE("TID_POWERUP_",UPPER(powerUpsDefinitions[[#This Row],['[sku']]]),"_NAME")</f>
        <v>TID_POWERUP_COINS_NAME</v>
      </c>
      <c r="L7" s="106" t="str">
        <f>CONCATENATE("TID_POWERUP_",UPPER(powerUpsDefinitions[[#This Row],['[sku']]]),"_DESC")</f>
        <v>TID_POWERUP_COINS_DESC</v>
      </c>
      <c r="M7" s="106" t="str">
        <f>CONCATENATE(powerUpsDefinitions[[#This Row],['[tidDesc']]],"_SHORT")</f>
        <v>TID_POWERUP_COINS_DESC_SHORT</v>
      </c>
    </row>
    <row r="8" spans="2:13" x14ac:dyDescent="0.2">
      <c r="D8" s="101" t="s">
        <v>4</v>
      </c>
      <c r="E8" s="102" t="s">
        <v>11</v>
      </c>
      <c r="F8" s="84" t="s">
        <v>11</v>
      </c>
      <c r="G8" s="103"/>
      <c r="H8" s="103"/>
      <c r="I8" s="104" t="str">
        <f>CONCATENATE("icon_",powerUpsDefinitions[[#This Row],['[sku']]])</f>
        <v>icon_dive</v>
      </c>
      <c r="J8" s="104" t="s">
        <v>243</v>
      </c>
      <c r="K8" s="105" t="str">
        <f>CONCATENATE("TID_POWERUP_",UPPER(powerUpsDefinitions[[#This Row],['[sku']]]),"_NAME")</f>
        <v>TID_POWERUP_DIVE_NAME</v>
      </c>
      <c r="L8" s="106" t="str">
        <f>CONCATENATE("TID_POWERUP_",UPPER(powerUpsDefinitions[[#This Row],['[sku']]]),"_DESC")</f>
        <v>TID_POWERUP_DIVE_DESC</v>
      </c>
      <c r="M8" s="106" t="str">
        <f>CONCATENATE(powerUpsDefinitions[[#This Row],['[tidDesc']]],"_SHORT")</f>
        <v>TID_POWERUP_DIVE_DESC_SHORT</v>
      </c>
    </row>
    <row r="9" spans="2:13" x14ac:dyDescent="0.2">
      <c r="D9" s="101" t="s">
        <v>4</v>
      </c>
      <c r="E9" s="102" t="s">
        <v>244</v>
      </c>
      <c r="F9" s="84" t="s">
        <v>244</v>
      </c>
      <c r="G9" s="103">
        <v>1</v>
      </c>
      <c r="H9" s="103"/>
      <c r="I9" s="104" t="str">
        <f>CONCATENATE("icon_",powerUpsDefinitions[[#This Row],['[sku']]])</f>
        <v>icon_dragonram</v>
      </c>
      <c r="J9" s="104" t="s">
        <v>243</v>
      </c>
      <c r="K9" s="105" t="str">
        <f>CONCATENATE("TID_POWERUP_",UPPER(powerUpsDefinitions[[#This Row],['[sku']]]),"_NAME")</f>
        <v>TID_POWERUP_DRAGONRAM_NAME</v>
      </c>
      <c r="L9" s="106" t="str">
        <f>CONCATENATE("TID_POWERUP_",UPPER(powerUpsDefinitions[[#This Row],['[sku']]]),"_DESC")</f>
        <v>TID_POWERUP_DRAGONRAM_DESC</v>
      </c>
      <c r="M9" s="106" t="str">
        <f>CONCATENATE(powerUpsDefinitions[[#This Row],['[tidDesc']]],"_SHORT")</f>
        <v>TID_POWERUP_DRAGONRAM_DESC_SHORT</v>
      </c>
    </row>
    <row r="10" spans="2:13" x14ac:dyDescent="0.2">
      <c r="D10" s="101" t="s">
        <v>4</v>
      </c>
      <c r="E10" s="102" t="s">
        <v>245</v>
      </c>
      <c r="F10" s="84" t="s">
        <v>246</v>
      </c>
      <c r="G10" s="103">
        <v>11</v>
      </c>
      <c r="H10" s="103"/>
      <c r="I10" s="104" t="str">
        <f>CONCATENATE("icon_",powerUpsDefinitions[[#This Row],['[sku']]])</f>
        <v>icon_eat_ghost</v>
      </c>
      <c r="J10" s="104" t="s">
        <v>247</v>
      </c>
      <c r="K10" s="105" t="str">
        <f>CONCATENATE("TID_POWERUP_",UPPER(powerUpsDefinitions[[#This Row],['[sku']]]),"_NAME")</f>
        <v>TID_POWERUP_EAT_GHOST_NAME</v>
      </c>
      <c r="L10" s="106" t="str">
        <f>CONCATENATE("TID_POWERUP_",UPPER(powerUpsDefinitions[[#This Row],['[sku']]]),"_DESC")</f>
        <v>TID_POWERUP_EAT_GHOST_DESC</v>
      </c>
      <c r="M10" s="106" t="str">
        <f>CONCATENATE(powerUpsDefinitions[[#This Row],['[tidDesc']]],"_SHORT")</f>
        <v>TID_POWERUP_EAT_GHOST_DESC_SHORT</v>
      </c>
    </row>
    <row r="11" spans="2:13" x14ac:dyDescent="0.2">
      <c r="D11" s="101" t="s">
        <v>4</v>
      </c>
      <c r="E11" s="102" t="s">
        <v>248</v>
      </c>
      <c r="F11" s="84" t="s">
        <v>246</v>
      </c>
      <c r="G11" s="103">
        <v>12</v>
      </c>
      <c r="H11" s="103"/>
      <c r="I11" s="104" t="str">
        <f>CONCATENATE("icon_",powerUpsDefinitions[[#This Row],['[sku']]])</f>
        <v>icon_eat_mine</v>
      </c>
      <c r="J11" s="104" t="s">
        <v>247</v>
      </c>
      <c r="K11" s="105" t="str">
        <f>CONCATENATE("TID_POWERUP_",UPPER(powerUpsDefinitions[[#This Row],['[sku']]]),"_NAME")</f>
        <v>TID_POWERUP_EAT_MINE_NAME</v>
      </c>
      <c r="L11" s="106" t="str">
        <f>CONCATENATE("TID_POWERUP_",UPPER(powerUpsDefinitions[[#This Row],['[sku']]]),"_DESC")</f>
        <v>TID_POWERUP_EAT_MINE_DESC</v>
      </c>
      <c r="M11" s="106" t="str">
        <f>CONCATENATE(powerUpsDefinitions[[#This Row],['[tidDesc']]],"_SHORT")</f>
        <v>TID_POWERUP_EAT_MINE_DESC_SHORT</v>
      </c>
    </row>
    <row r="12" spans="2:13" x14ac:dyDescent="0.2">
      <c r="D12" s="101" t="s">
        <v>4</v>
      </c>
      <c r="E12" s="107" t="s">
        <v>249</v>
      </c>
      <c r="F12" s="108" t="s">
        <v>246</v>
      </c>
      <c r="G12" s="109">
        <v>1</v>
      </c>
      <c r="H12" s="109">
        <v>1</v>
      </c>
      <c r="I12" s="104" t="str">
        <f>CONCATENATE("icon_",powerUpsDefinitions[[#This Row],['[sku']]])</f>
        <v>icon_eat_trash</v>
      </c>
      <c r="J12" s="104" t="s">
        <v>247</v>
      </c>
      <c r="K12" s="105" t="str">
        <f>CONCATENATE("TID_POWERUP_",UPPER(powerUpsDefinitions[[#This Row],['[sku']]]),"_NAME")</f>
        <v>TID_POWERUP_EAT_TRASH_NAME</v>
      </c>
      <c r="L12" s="106" t="str">
        <f>CONCATENATE("TID_POWERUP_",UPPER(powerUpsDefinitions[[#This Row],['[sku']]]),"_DESC")</f>
        <v>TID_POWERUP_EAT_TRASH_DESC</v>
      </c>
      <c r="M12" s="106" t="str">
        <f>CONCATENATE(powerUpsDefinitions[[#This Row],['[tidDesc']]],"_SHORT")</f>
        <v>TID_POWERUP_EAT_TRASH_DESC_SHORT</v>
      </c>
    </row>
    <row r="13" spans="2:13" x14ac:dyDescent="0.2">
      <c r="D13" s="110" t="s">
        <v>4</v>
      </c>
      <c r="E13" s="111" t="s">
        <v>250</v>
      </c>
      <c r="F13" s="112" t="s">
        <v>250</v>
      </c>
      <c r="G13" s="113">
        <v>1</v>
      </c>
      <c r="H13" s="113"/>
      <c r="I13" s="104" t="str">
        <f>CONCATENATE("icon_",powerUpsDefinitions[[#This Row],['[sku']]])</f>
        <v>icon_explode_mine</v>
      </c>
      <c r="J13" s="104" t="s">
        <v>237</v>
      </c>
      <c r="K13" s="105" t="str">
        <f>CONCATENATE("TID_POWERUP_",UPPER(powerUpsDefinitions[[#This Row],['[sku']]]),"_NAME")</f>
        <v>TID_POWERUP_EXPLODE_MINE_NAME</v>
      </c>
      <c r="L13" s="106" t="str">
        <f>CONCATENATE("TID_POWERUP_",UPPER(powerUpsDefinitions[[#This Row],['[sku']]]),"_DESC")</f>
        <v>TID_POWERUP_EXPLODE_MINE_DESC</v>
      </c>
      <c r="M13" s="106" t="str">
        <f>CONCATENATE(powerUpsDefinitions[[#This Row],['[tidDesc']]],"_SHORT")</f>
        <v>TID_POWERUP_EXPLODE_MINE_DESC_SHORT</v>
      </c>
    </row>
    <row r="14" spans="2:13" x14ac:dyDescent="0.2">
      <c r="D14" s="101" t="s">
        <v>4</v>
      </c>
      <c r="E14" s="102" t="s">
        <v>251</v>
      </c>
      <c r="F14" s="84" t="s">
        <v>251</v>
      </c>
      <c r="G14" s="103">
        <v>1</v>
      </c>
      <c r="H14" s="103"/>
      <c r="I14" s="114" t="str">
        <f>CONCATENATE("icon_",powerUpsDefinitions[[#This Row],['[sku']]])</f>
        <v>icon_fireball</v>
      </c>
      <c r="J14" s="114" t="s">
        <v>252</v>
      </c>
      <c r="K14" s="105" t="str">
        <f>CONCATENATE("TID_POWERUP_",UPPER(powerUpsDefinitions[[#This Row],['[sku']]]),"_NAME")</f>
        <v>TID_POWERUP_FIREBALL_NAME</v>
      </c>
      <c r="L14" s="106" t="str">
        <f>CONCATENATE("TID_POWERUP_",UPPER(powerUpsDefinitions[[#This Row],['[sku']]]),"_DESC")</f>
        <v>TID_POWERUP_FIREBALL_DESC</v>
      </c>
      <c r="M14" s="106" t="str">
        <f>CONCATENATE(powerUpsDefinitions[[#This Row],['[tidDesc']]],"_SHORT")</f>
        <v>TID_POWERUP_FIREBALL_DESC_SHORT</v>
      </c>
    </row>
    <row r="15" spans="2:13" x14ac:dyDescent="0.2">
      <c r="D15" s="101" t="s">
        <v>4</v>
      </c>
      <c r="E15" s="102" t="s">
        <v>104</v>
      </c>
      <c r="F15" s="84" t="s">
        <v>253</v>
      </c>
      <c r="G15" s="103">
        <v>10</v>
      </c>
      <c r="H15" s="103"/>
      <c r="I15" s="104" t="str">
        <f>CONCATENATE("icon_",powerUpsDefinitions[[#This Row],['[sku']]])</f>
        <v>icon_food</v>
      </c>
      <c r="J15" s="104" t="s">
        <v>254</v>
      </c>
      <c r="K15" s="105" t="str">
        <f>CONCATENATE("TID_POWERUP_",UPPER(powerUpsDefinitions[[#This Row],['[sku']]]),"_NAME")</f>
        <v>TID_POWERUP_FOOD_NAME</v>
      </c>
      <c r="L15" s="106" t="str">
        <f>CONCATENATE("TID_POWERUP_",UPPER(powerUpsDefinitions[[#This Row],['[sku']]]),"_DESC")</f>
        <v>TID_POWERUP_FOOD_DESC</v>
      </c>
      <c r="M15" s="106" t="str">
        <f>CONCATENATE(powerUpsDefinitions[[#This Row],['[tidDesc']]],"_SHORT")</f>
        <v>TID_POWERUP_FOOD_DESC_SHORT</v>
      </c>
    </row>
    <row r="16" spans="2:13" x14ac:dyDescent="0.2">
      <c r="D16" s="101" t="s">
        <v>4</v>
      </c>
      <c r="E16" s="107" t="s">
        <v>255</v>
      </c>
      <c r="F16" s="108" t="s">
        <v>256</v>
      </c>
      <c r="G16" s="109">
        <v>0</v>
      </c>
      <c r="H16" s="109"/>
      <c r="I16" s="104" t="str">
        <f>CONCATENATE("icon_",powerUpsDefinitions[[#This Row],['[sku']]])</f>
        <v>icon_free_revive</v>
      </c>
      <c r="J16" s="104" t="s">
        <v>243</v>
      </c>
      <c r="K16" s="105" t="str">
        <f>CONCATENATE("TID_POWERUP_",UPPER(powerUpsDefinitions[[#This Row],['[sku']]]),"_NAME")</f>
        <v>TID_POWERUP_FREE_REVIVE_NAME</v>
      </c>
      <c r="L16" s="106" t="str">
        <f>CONCATENATE("TID_POWERUP_",UPPER(powerUpsDefinitions[[#This Row],['[sku']]]),"_DESC")</f>
        <v>TID_POWERUP_FREE_REVIVE_DESC</v>
      </c>
      <c r="M16" s="106" t="str">
        <f>CONCATENATE(powerUpsDefinitions[[#This Row],['[tidDesc']]],"_SHORT")</f>
        <v>TID_POWERUP_FREE_REVIVE_DESC_SHORT</v>
      </c>
    </row>
    <row r="17" spans="4:13" x14ac:dyDescent="0.2">
      <c r="D17" s="101" t="s">
        <v>4</v>
      </c>
      <c r="E17" s="102" t="s">
        <v>257</v>
      </c>
      <c r="F17" s="84" t="s">
        <v>257</v>
      </c>
      <c r="G17" s="103">
        <v>1</v>
      </c>
      <c r="H17" s="103"/>
      <c r="I17" s="114" t="s">
        <v>258</v>
      </c>
      <c r="J17" s="114" t="s">
        <v>243</v>
      </c>
      <c r="K17" s="105" t="str">
        <f>CONCATENATE("TID_POWERUP_",UPPER(powerUpsDefinitions[[#This Row],['[sku']]]),"_NAME")</f>
        <v>TID_POWERUP_FREEZE_AURA_NAME</v>
      </c>
      <c r="L17" s="106" t="str">
        <f>CONCATENATE("TID_POWERUP_",UPPER(powerUpsDefinitions[[#This Row],['[sku']]]),"_DESC")</f>
        <v>TID_POWERUP_FREEZE_AURA_DESC</v>
      </c>
      <c r="M17" s="115" t="str">
        <f>CONCATENATE(powerUpsDefinitions[[#This Row],['[tidDesc']]],"_SHORT")</f>
        <v>TID_POWERUP_FREEZE_AURA_DESC_SHORT</v>
      </c>
    </row>
    <row r="18" spans="4:13" x14ac:dyDescent="0.2">
      <c r="D18" s="101" t="s">
        <v>4</v>
      </c>
      <c r="E18" s="102" t="s">
        <v>145</v>
      </c>
      <c r="F18" s="84" t="s">
        <v>145</v>
      </c>
      <c r="G18" s="103">
        <v>10</v>
      </c>
      <c r="H18" s="103"/>
      <c r="I18" s="104" t="str">
        <f>CONCATENATE("icon_",powerUpsDefinitions[[#This Row],['[sku']]])</f>
        <v>icon_fury_duration</v>
      </c>
      <c r="J18" s="104" t="s">
        <v>252</v>
      </c>
      <c r="K18" s="105" t="str">
        <f>CONCATENATE("TID_POWERUP_",UPPER(powerUpsDefinitions[[#This Row],['[sku']]]),"_NAME")</f>
        <v>TID_POWERUP_FURY_DURATION_NAME</v>
      </c>
      <c r="L18" s="106" t="str">
        <f>CONCATENATE("TID_POWERUP_",UPPER(powerUpsDefinitions[[#This Row],['[sku']]]),"_DESC")</f>
        <v>TID_POWERUP_FURY_DURATION_DESC</v>
      </c>
      <c r="M18" s="106" t="str">
        <f>CONCATENATE(powerUpsDefinitions[[#This Row],['[tidDesc']]],"_SHORT")</f>
        <v>TID_POWERUP_FURY_DURATION_DESC_SHORT</v>
      </c>
    </row>
    <row r="19" spans="4:13" x14ac:dyDescent="0.2">
      <c r="D19" s="101" t="s">
        <v>4</v>
      </c>
      <c r="E19" s="102" t="s">
        <v>132</v>
      </c>
      <c r="F19" s="84" t="s">
        <v>259</v>
      </c>
      <c r="G19" s="103">
        <v>10</v>
      </c>
      <c r="H19" s="103"/>
      <c r="I19" s="104" t="str">
        <f>CONCATENATE("icon_",powerUpsDefinitions[[#This Row],['[sku']]])</f>
        <v>icon_fury_size</v>
      </c>
      <c r="J19" s="104" t="s">
        <v>252</v>
      </c>
      <c r="K19" s="105" t="str">
        <f>CONCATENATE("TID_POWERUP_",UPPER(powerUpsDefinitions[[#This Row],['[sku']]]),"_NAME")</f>
        <v>TID_POWERUP_FURY_SIZE_NAME</v>
      </c>
      <c r="L19" s="106" t="str">
        <f>CONCATENATE("TID_POWERUP_",UPPER(powerUpsDefinitions[[#This Row],['[sku']]]),"_DESC")</f>
        <v>TID_POWERUP_FURY_SIZE_DESC</v>
      </c>
      <c r="M19" s="106" t="str">
        <f>CONCATENATE(powerUpsDefinitions[[#This Row],['[tidDesc']]],"_SHORT")</f>
        <v>TID_POWERUP_FURY_SIZE_DESC_SHORT</v>
      </c>
    </row>
    <row r="20" spans="4:13" x14ac:dyDescent="0.2">
      <c r="D20" s="101" t="s">
        <v>4</v>
      </c>
      <c r="E20" s="102" t="s">
        <v>122</v>
      </c>
      <c r="F20" s="84" t="s">
        <v>260</v>
      </c>
      <c r="G20" s="103">
        <v>10</v>
      </c>
      <c r="H20" s="103"/>
      <c r="I20" s="104" t="str">
        <f>CONCATENATE("icon_",powerUpsDefinitions[[#This Row],['[sku']]])</f>
        <v>icon_hp</v>
      </c>
      <c r="J20" s="104" t="s">
        <v>254</v>
      </c>
      <c r="K20" s="105" t="str">
        <f>CONCATENATE("TID_POWERUP_",UPPER(powerUpsDefinitions[[#This Row],['[sku']]]),"_NAME")</f>
        <v>TID_POWERUP_HP_NAME</v>
      </c>
      <c r="L20" s="106" t="str">
        <f>CONCATENATE("TID_POWERUP_",UPPER(powerUpsDefinitions[[#This Row],['[sku']]]),"_DESC")</f>
        <v>TID_POWERUP_HP_DESC</v>
      </c>
      <c r="M20" s="106" t="str">
        <f>CONCATENATE(powerUpsDefinitions[[#This Row],['[tidDesc']]],"_SHORT")</f>
        <v>TID_POWERUP_HP_DESC_SHORT</v>
      </c>
    </row>
    <row r="21" spans="4:13" x14ac:dyDescent="0.2">
      <c r="D21" s="101" t="s">
        <v>4</v>
      </c>
      <c r="E21" s="102" t="s">
        <v>261</v>
      </c>
      <c r="F21" s="84" t="s">
        <v>262</v>
      </c>
      <c r="G21" s="103" t="s">
        <v>263</v>
      </c>
      <c r="H21" s="103">
        <v>10</v>
      </c>
      <c r="I21" s="104" t="str">
        <f>CONCATENATE("icon_",powerUpsDefinitions[[#This Row],['[sku']]])</f>
        <v>icon_lower_damage_arrows</v>
      </c>
      <c r="J21" s="104" t="s">
        <v>237</v>
      </c>
      <c r="K21" s="105" t="str">
        <f>CONCATENATE("TID_POWERUP_",UPPER(powerUpsDefinitions[[#This Row],['[sku']]]),"_NAME")</f>
        <v>TID_POWERUP_LOWER_DAMAGE_ARROWS_NAME</v>
      </c>
      <c r="L21" s="106" t="str">
        <f>CONCATENATE("TID_POWERUP_",UPPER(powerUpsDefinitions[[#This Row],['[sku']]]),"_DESC")</f>
        <v>TID_POWERUP_LOWER_DAMAGE_ARROWS_DESC</v>
      </c>
      <c r="M21" s="106" t="str">
        <f>CONCATENATE(powerUpsDefinitions[[#This Row],['[tidDesc']]],"_SHORT")</f>
        <v>TID_POWERUP_LOWER_DAMAGE_ARROWS_DESC_SHORT</v>
      </c>
    </row>
    <row r="22" spans="4:13" x14ac:dyDescent="0.2">
      <c r="D22" s="101" t="s">
        <v>4</v>
      </c>
      <c r="E22" s="102" t="s">
        <v>169</v>
      </c>
      <c r="F22" s="84" t="s">
        <v>262</v>
      </c>
      <c r="G22" s="103" t="s">
        <v>236</v>
      </c>
      <c r="H22" s="103">
        <v>10</v>
      </c>
      <c r="I22" s="104" t="str">
        <f>CONCATENATE("icon_",powerUpsDefinitions[[#This Row],['[sku']]])</f>
        <v>icon_lower_damage_mine</v>
      </c>
      <c r="J22" s="104" t="s">
        <v>237</v>
      </c>
      <c r="K22" s="105" t="str">
        <f>CONCATENATE("TID_POWERUP_",UPPER(powerUpsDefinitions[[#This Row],['[sku']]]),"_NAME")</f>
        <v>TID_POWERUP_LOWER_DAMAGE_MINE_NAME</v>
      </c>
      <c r="L22" s="106" t="str">
        <f>CONCATENATE("TID_POWERUP_",UPPER(powerUpsDefinitions[[#This Row],['[sku']]]),"_DESC")</f>
        <v>TID_POWERUP_LOWER_DAMAGE_MINE_DESC</v>
      </c>
      <c r="M22" s="106" t="str">
        <f>CONCATENATE(powerUpsDefinitions[[#This Row],['[tidDesc']]],"_SHORT")</f>
        <v>TID_POWERUP_LOWER_DAMAGE_MINE_DESC_SHORT</v>
      </c>
    </row>
    <row r="23" spans="4:13" x14ac:dyDescent="0.2">
      <c r="D23" s="101" t="s">
        <v>4</v>
      </c>
      <c r="E23" s="102" t="s">
        <v>111</v>
      </c>
      <c r="F23" s="84" t="s">
        <v>262</v>
      </c>
      <c r="G23" s="103" t="s">
        <v>239</v>
      </c>
      <c r="H23" s="103">
        <v>10</v>
      </c>
      <c r="I23" s="104" t="str">
        <f>CONCATENATE("icon_",powerUpsDefinitions[[#This Row],['[sku']]])</f>
        <v>icon_lower_damage_poison</v>
      </c>
      <c r="J23" s="104" t="s">
        <v>237</v>
      </c>
      <c r="K23" s="105" t="str">
        <f>CONCATENATE("TID_POWERUP_",UPPER(powerUpsDefinitions[[#This Row],['[sku']]]),"_NAME")</f>
        <v>TID_POWERUP_LOWER_DAMAGE_POISON_NAME</v>
      </c>
      <c r="L23" s="106" t="str">
        <f>CONCATENATE("TID_POWERUP_",UPPER(powerUpsDefinitions[[#This Row],['[sku']]]),"_DESC")</f>
        <v>TID_POWERUP_LOWER_DAMAGE_POISON_DESC</v>
      </c>
      <c r="M23" s="106" t="str">
        <f>CONCATENATE(powerUpsDefinitions[[#This Row],['[tidDesc']]],"_SHORT")</f>
        <v>TID_POWERUP_LOWER_DAMAGE_POISON_DESC_SHORT</v>
      </c>
    </row>
    <row r="24" spans="4:13" x14ac:dyDescent="0.2">
      <c r="D24" s="101" t="s">
        <v>4</v>
      </c>
      <c r="E24" s="102" t="s">
        <v>264</v>
      </c>
      <c r="F24" s="84" t="s">
        <v>264</v>
      </c>
      <c r="G24" s="116">
        <v>1</v>
      </c>
      <c r="H24" s="116"/>
      <c r="I24" s="114" t="str">
        <f>CONCATENATE("icon_",powerUpsDefinitions[[#This Row],['[sku']]])</f>
        <v>icon_magnet</v>
      </c>
      <c r="J24" s="114" t="s">
        <v>243</v>
      </c>
      <c r="K24" s="117" t="str">
        <f>CONCATENATE("TID_POWERUP_",UPPER(powerUpsDefinitions[[#This Row],['[sku']]]),"_NAME")</f>
        <v>TID_POWERUP_MAGNET_NAME</v>
      </c>
      <c r="L24" s="118" t="str">
        <f>CONCATENATE("TID_POWERUP_",UPPER(powerUpsDefinitions[[#This Row],['[sku']]]),"_DESC")</f>
        <v>TID_POWERUP_MAGNET_DESC</v>
      </c>
      <c r="M24" s="119" t="str">
        <f>CONCATENATE(powerUpsDefinitions[[#This Row],['[tidDesc']]],"_SHORT")</f>
        <v>TID_POWERUP_MAGNET_DESC_SHORT</v>
      </c>
    </row>
    <row r="25" spans="4:13" x14ac:dyDescent="0.2">
      <c r="D25" s="101" t="s">
        <v>4</v>
      </c>
      <c r="E25" s="102" t="s">
        <v>115</v>
      </c>
      <c r="F25" s="84" t="s">
        <v>115</v>
      </c>
      <c r="G25" s="103">
        <v>5</v>
      </c>
      <c r="H25" s="103"/>
      <c r="I25" s="114" t="s">
        <v>265</v>
      </c>
      <c r="J25" s="104" t="s">
        <v>7</v>
      </c>
      <c r="K25" s="105" t="str">
        <f>CONCATENATE("TID_POWERUP_",UPPER(powerUpsDefinitions[[#This Row],['[sku']]]),"_NAME")</f>
        <v>TID_POWERUP_MORE_XP_NAME</v>
      </c>
      <c r="L25" s="106" t="str">
        <f>CONCATENATE("TID_POWERUP_",UPPER(powerUpsDefinitions[[#This Row],['[sku']]]),"_DESC")</f>
        <v>TID_POWERUP_MORE_XP_DESC</v>
      </c>
      <c r="M25" s="115" t="str">
        <f>CONCATENATE(powerUpsDefinitions[[#This Row],['[tidDesc']]],"_SHORT")</f>
        <v>TID_POWERUP_MORE_XP_DESC_SHORT</v>
      </c>
    </row>
    <row r="26" spans="4:13" x14ac:dyDescent="0.2">
      <c r="D26" s="101" t="s">
        <v>4</v>
      </c>
      <c r="E26" s="102" t="s">
        <v>266</v>
      </c>
      <c r="F26" s="84" t="s">
        <v>266</v>
      </c>
      <c r="G26" s="103">
        <v>1</v>
      </c>
      <c r="H26" s="103"/>
      <c r="I26" s="104" t="str">
        <f>CONCATENATE("icon_",powerUpsDefinitions[[#This Row],['[sku']]])</f>
        <v>icon_phoenix</v>
      </c>
      <c r="J26" s="104" t="s">
        <v>243</v>
      </c>
      <c r="K26" s="105" t="str">
        <f>CONCATENATE("TID_POWERUP_",UPPER(powerUpsDefinitions[[#This Row],['[sku']]]),"_NAME")</f>
        <v>TID_POWERUP_PHOENIX_NAME</v>
      </c>
      <c r="L26" s="106" t="str">
        <f>CONCATENATE("TID_POWERUP_",UPPER(powerUpsDefinitions[[#This Row],['[sku']]]),"_DESC")</f>
        <v>TID_POWERUP_PHOENIX_DESC</v>
      </c>
      <c r="M26" s="106" t="str">
        <f>CONCATENATE(powerUpsDefinitions[[#This Row],['[tidDesc']]],"_SHORT")</f>
        <v>TID_POWERUP_PHOENIX_DESC_SHORT</v>
      </c>
    </row>
    <row r="27" spans="4:13" x14ac:dyDescent="0.2">
      <c r="D27" s="101" t="s">
        <v>4</v>
      </c>
      <c r="E27" s="102" t="s">
        <v>179</v>
      </c>
      <c r="F27" s="84" t="s">
        <v>179</v>
      </c>
      <c r="G27" s="103">
        <v>15</v>
      </c>
      <c r="H27" s="103"/>
      <c r="I27" s="104" t="str">
        <f>CONCATENATE("icon_",powerUpsDefinitions[[#This Row],['[sku']]])</f>
        <v>icon_reduce_life_drain</v>
      </c>
      <c r="J27" s="104" t="s">
        <v>237</v>
      </c>
      <c r="K27" s="105" t="str">
        <f>CONCATENATE("TID_POWERUP_",UPPER(powerUpsDefinitions[[#This Row],['[sku']]]),"_NAME")</f>
        <v>TID_POWERUP_REDUCE_LIFE_DRAIN_NAME</v>
      </c>
      <c r="L27" s="106" t="str">
        <f>CONCATENATE("TID_POWERUP_",UPPER(powerUpsDefinitions[[#This Row],['[sku']]]),"_DESC")</f>
        <v>TID_POWERUP_REDUCE_LIFE_DRAIN_DESC</v>
      </c>
      <c r="M27" s="106" t="str">
        <f>CONCATENATE(powerUpsDefinitions[[#This Row],['[tidDesc']]],"_SHORT")</f>
        <v>TID_POWERUP_REDUCE_LIFE_DRAIN_DESC_SHORT</v>
      </c>
    </row>
    <row r="28" spans="4:13" x14ac:dyDescent="0.2">
      <c r="D28" s="101" t="s">
        <v>4</v>
      </c>
      <c r="E28" s="102" t="s">
        <v>6</v>
      </c>
      <c r="F28" s="84" t="s">
        <v>267</v>
      </c>
      <c r="G28" s="103">
        <v>20</v>
      </c>
      <c r="H28" s="103"/>
      <c r="I28" s="104" t="str">
        <f>CONCATENATE("icon_",powerUpsDefinitions[[#This Row],['[sku']]])</f>
        <v>icon_score</v>
      </c>
      <c r="J28" s="104" t="s">
        <v>7</v>
      </c>
      <c r="K28" s="105" t="str">
        <f>CONCATENATE("TID_POWERUP_",UPPER(powerUpsDefinitions[[#This Row],['[sku']]]),"_NAME")</f>
        <v>TID_POWERUP_SCORE_NAME</v>
      </c>
      <c r="L28" s="106" t="str">
        <f>CONCATENATE("TID_POWERUP_",UPPER(powerUpsDefinitions[[#This Row],['[sku']]]),"_DESC")</f>
        <v>TID_POWERUP_SCORE_DESC</v>
      </c>
      <c r="M28" s="106" t="str">
        <f>CONCATENATE(powerUpsDefinitions[[#This Row],['[tidDesc']]],"_SHORT")</f>
        <v>TID_POWERUP_SCORE_DESC_SHORT</v>
      </c>
    </row>
    <row r="29" spans="4:13" x14ac:dyDescent="0.2">
      <c r="D29" s="101" t="s">
        <v>4</v>
      </c>
      <c r="E29" s="102" t="s">
        <v>208</v>
      </c>
      <c r="F29" s="84" t="s">
        <v>268</v>
      </c>
      <c r="G29" s="103">
        <v>10</v>
      </c>
      <c r="H29" s="103"/>
      <c r="I29" s="104" t="str">
        <f>CONCATENATE("icon_",powerUpsDefinitions[[#This Row],['[sku']]])</f>
        <v>icon_speed</v>
      </c>
      <c r="J29" s="104" t="s">
        <v>241</v>
      </c>
      <c r="K29" s="105" t="str">
        <f>CONCATENATE("TID_POWERUP_",UPPER(powerUpsDefinitions[[#This Row],['[sku']]]),"_NAME")</f>
        <v>TID_POWERUP_SPEED_NAME</v>
      </c>
      <c r="L29" s="106" t="str">
        <f>CONCATENATE("TID_POWERUP_",UPPER(powerUpsDefinitions[[#This Row],['[sku']]]),"_DESC")</f>
        <v>TID_POWERUP_SPEED_DESC</v>
      </c>
      <c r="M29" s="106" t="str">
        <f>CONCATENATE(powerUpsDefinitions[[#This Row],['[tidDesc']]],"_SHORT")</f>
        <v>TID_POWERUP_SPEED_DESC_SHORT</v>
      </c>
    </row>
    <row r="30" spans="4:13" x14ac:dyDescent="0.2">
      <c r="D30" s="101" t="s">
        <v>4</v>
      </c>
      <c r="E30" s="120" t="s">
        <v>269</v>
      </c>
      <c r="F30" s="121" t="s">
        <v>269</v>
      </c>
      <c r="G30" s="116">
        <v>100</v>
      </c>
      <c r="H30" s="116"/>
      <c r="I30" s="114" t="s">
        <v>270</v>
      </c>
      <c r="J30" s="114" t="s">
        <v>247</v>
      </c>
      <c r="K30" s="117" t="str">
        <f>CONCATENATE("TID_POWERUP_",UPPER(powerUpsDefinitions[[#This Row],['[sku']]]),"_NAME")</f>
        <v>TID_POWERUP_VACUUM_NAME</v>
      </c>
      <c r="L30" s="118" t="str">
        <f>CONCATENATE("TID_POWERUP_",UPPER(powerUpsDefinitions[[#This Row],['[sku']]]),"_DESC")</f>
        <v>TID_POWERUP_VACUUM_DESC</v>
      </c>
      <c r="M30" s="119" t="str">
        <f>CONCATENATE(powerUpsDefinitions[[#This Row],['[tidDesc']]],"_SHORT")</f>
        <v>TID_POWERUP_VACUUM_DESC_SHORT</v>
      </c>
    </row>
    <row r="31" spans="4:13" x14ac:dyDescent="0.2">
      <c r="D31" s="101" t="s">
        <v>4</v>
      </c>
      <c r="E31" s="102" t="s">
        <v>271</v>
      </c>
      <c r="F31" s="84" t="s">
        <v>271</v>
      </c>
      <c r="G31" s="116">
        <v>0</v>
      </c>
      <c r="H31" s="116"/>
      <c r="I31" s="114" t="s">
        <v>272</v>
      </c>
      <c r="J31" s="114" t="s">
        <v>243</v>
      </c>
      <c r="K31" s="117" t="str">
        <f>CONCATENATE("TID_POWERUP_",UPPER(powerUpsDefinitions[[#This Row],['[sku']]]),"_NAME")</f>
        <v>TID_POWERUP_DOG_NAME</v>
      </c>
      <c r="L31" s="118" t="str">
        <f>CONCATENATE("TID_POWERUP_",UPPER(powerUpsDefinitions[[#This Row],['[sku']]]),"_DESC")</f>
        <v>TID_POWERUP_DOG_DESC</v>
      </c>
      <c r="M31" s="119" t="str">
        <f>CONCATENATE(powerUpsDefinitions[[#This Row],['[tidDesc']]],"_SHORT")</f>
        <v>TID_POWERUP_DOG_DESC_SHORT</v>
      </c>
    </row>
    <row r="32" spans="4:13" x14ac:dyDescent="0.2">
      <c r="D32" s="101" t="s">
        <v>4</v>
      </c>
      <c r="E32" s="102" t="s">
        <v>273</v>
      </c>
      <c r="F32" s="84" t="s">
        <v>273</v>
      </c>
      <c r="G32" s="103">
        <v>0</v>
      </c>
      <c r="H32" s="103"/>
      <c r="I32" s="114" t="s">
        <v>274</v>
      </c>
      <c r="J32" s="104" t="s">
        <v>243</v>
      </c>
      <c r="K32" s="105" t="str">
        <f>CONCATENATE("TID_POWERUP_",UPPER(powerUpsDefinitions[[#This Row],['[sku']]]),"_NAME")</f>
        <v>TID_POWERUP_BOMB_NAME</v>
      </c>
      <c r="L32" s="106" t="str">
        <f>CONCATENATE("TID_POWERUP_",UPPER(powerUpsDefinitions[[#This Row],['[sku']]]),"_DESC")</f>
        <v>TID_POWERUP_BOMB_DESC</v>
      </c>
      <c r="M32" s="115" t="str">
        <f>CONCATENATE(powerUpsDefinitions[[#This Row],['[tidDesc']]],"_SHORT")</f>
        <v>TID_POWERUP_BOMB_DESC_SHORT</v>
      </c>
    </row>
    <row r="33" spans="4:13" x14ac:dyDescent="0.2">
      <c r="D33" s="101" t="s">
        <v>4</v>
      </c>
      <c r="E33" s="102" t="s">
        <v>275</v>
      </c>
      <c r="F33" s="84" t="s">
        <v>275</v>
      </c>
      <c r="G33" s="103" t="s">
        <v>276</v>
      </c>
      <c r="H33" s="103"/>
      <c r="I33" s="114" t="s">
        <v>272</v>
      </c>
      <c r="J33" s="104" t="s">
        <v>237</v>
      </c>
      <c r="K33" s="105" t="str">
        <f>CONCATENATE("TID_POWERUP_",UPPER(powerUpsDefinitions[[#This Row],['[sku']]]),"_NAME")</f>
        <v>TID_POWERUP_IMMUNE_TRASH_NAME</v>
      </c>
      <c r="L33" s="106" t="str">
        <f>CONCATENATE("TID_POWERUP_",UPPER(powerUpsDefinitions[[#This Row],['[sku']]]),"_DESC")</f>
        <v>TID_POWERUP_IMMUNE_TRASH_DESC</v>
      </c>
      <c r="M33" s="115" t="str">
        <f>CONCATENATE(powerUpsDefinitions[[#This Row],['[tidDesc']]],"_SHORT")</f>
        <v>TID_POWERUP_IMMUNE_TRASH_DESC_SHORT</v>
      </c>
    </row>
    <row r="34" spans="4:13" ht="30" x14ac:dyDescent="0.2">
      <c r="D34" s="122" t="s">
        <v>4</v>
      </c>
      <c r="E34" s="123" t="s">
        <v>277</v>
      </c>
      <c r="F34" s="124" t="s">
        <v>278</v>
      </c>
      <c r="G34" s="125" t="s">
        <v>279</v>
      </c>
      <c r="H34" s="125">
        <v>30</v>
      </c>
      <c r="I34" s="126" t="s">
        <v>280</v>
      </c>
      <c r="J34" s="127" t="s">
        <v>247</v>
      </c>
      <c r="K34" s="128" t="str">
        <f>CONCATENATE("TID_POWERUP_",UPPER(powerUpsDefinitions[[#This Row],['[sku']]]),"_NAME")</f>
        <v>TID_POWERUP_PREY_HP_BOOST_HUMANS_NAME</v>
      </c>
      <c r="L34" s="129" t="str">
        <f>CONCATENATE("TID_POWERUP_",UPPER(powerUpsDefinitions[[#This Row],['[sku']]]),"_DESC")</f>
        <v>TID_POWERUP_PREY_HP_BOOST_HUMANS_DESC</v>
      </c>
      <c r="M34" s="130" t="str">
        <f>CONCATENATE(powerUpsDefinitions[[#This Row],['[tidDesc']]],"_SHORT")</f>
        <v>TID_POWERUP_PREY_HP_BOOST_HUMANS_DESC_SHORT</v>
      </c>
    </row>
    <row r="35" spans="4:13" x14ac:dyDescent="0.2">
      <c r="D35" s="101" t="s">
        <v>4</v>
      </c>
      <c r="E35" s="102" t="s">
        <v>281</v>
      </c>
      <c r="F35" s="124" t="s">
        <v>278</v>
      </c>
      <c r="G35" s="125" t="s">
        <v>10</v>
      </c>
      <c r="H35" s="125">
        <v>30</v>
      </c>
      <c r="I35" s="114" t="s">
        <v>280</v>
      </c>
      <c r="J35" s="104" t="s">
        <v>247</v>
      </c>
      <c r="K35" s="105" t="str">
        <f>CONCATENATE("TID_POWERUP_",UPPER(powerUpsDefinitions[[#This Row],['[sku']]]),"_NAME")</f>
        <v>TID_POWERUP_PREY_HP_BOOST_DRAGON_NAME</v>
      </c>
      <c r="L35" s="106" t="str">
        <f>CONCATENATE("TID_POWERUP_",UPPER(powerUpsDefinitions[[#This Row],['[sku']]]),"_DESC")</f>
        <v>TID_POWERUP_PREY_HP_BOOST_DRAGON_DESC</v>
      </c>
      <c r="M35" s="115" t="str">
        <f>CONCATENATE(powerUpsDefinitions[[#This Row],['[tidDesc']]],"_SHORT")</f>
        <v>TID_POWERUP_PREY_HP_BOOST_DRAGON_DESC_SHORT</v>
      </c>
    </row>
    <row r="36" spans="4:13" x14ac:dyDescent="0.2">
      <c r="D36" s="101" t="s">
        <v>4</v>
      </c>
      <c r="E36" s="102" t="s">
        <v>282</v>
      </c>
      <c r="F36" s="124" t="s">
        <v>278</v>
      </c>
      <c r="G36" s="125" t="s">
        <v>283</v>
      </c>
      <c r="H36" s="125">
        <v>30</v>
      </c>
      <c r="I36" s="114" t="s">
        <v>280</v>
      </c>
      <c r="J36" s="104" t="s">
        <v>247</v>
      </c>
      <c r="K36" s="105" t="str">
        <f>CONCATENATE("TID_POWERUP_",UPPER(powerUpsDefinitions[[#This Row],['[sku']]]),"_NAME")</f>
        <v>TID_POWERUP_PREY_HP_BOOST_SPIDER_NAME</v>
      </c>
      <c r="L36" s="106" t="str">
        <f>CONCATENATE("TID_POWERUP_",UPPER(powerUpsDefinitions[[#This Row],['[sku']]]),"_DESC")</f>
        <v>TID_POWERUP_PREY_HP_BOOST_SPIDER_DESC</v>
      </c>
      <c r="M36" s="115" t="str">
        <f>CONCATENATE(powerUpsDefinitions[[#This Row],['[tidDesc']]],"_SHORT")</f>
        <v>TID_POWERUP_PREY_HP_BOOST_SPIDER_DESC_SHORT</v>
      </c>
    </row>
    <row r="37" spans="4:13" x14ac:dyDescent="0.2">
      <c r="D37" s="101" t="s">
        <v>4</v>
      </c>
      <c r="E37" s="102" t="s">
        <v>284</v>
      </c>
      <c r="F37" s="124" t="s">
        <v>278</v>
      </c>
      <c r="G37" s="103" t="s">
        <v>285</v>
      </c>
      <c r="H37" s="125">
        <v>30</v>
      </c>
      <c r="I37" s="114" t="s">
        <v>280</v>
      </c>
      <c r="J37" s="104" t="s">
        <v>247</v>
      </c>
      <c r="K37" s="105" t="str">
        <f>CONCATENATE("TID_POWERUP_",UPPER(powerUpsDefinitions[[#This Row],['[sku']]]),"_NAME")</f>
        <v>TID_POWERUP_PREY_HP_BOOST_GOBLIN_NAME</v>
      </c>
      <c r="L37" s="106" t="str">
        <f>CONCATENATE("TID_POWERUP_",UPPER(powerUpsDefinitions[[#This Row],['[sku']]]),"_DESC")</f>
        <v>TID_POWERUP_PREY_HP_BOOST_GOBLIN_DESC</v>
      </c>
      <c r="M37" s="115" t="str">
        <f>CONCATENATE(powerUpsDefinitions[[#This Row],['[tidDesc']]],"_SHORT")</f>
        <v>TID_POWERUP_PREY_HP_BOOST_GOBLIN_DESC_SHORT</v>
      </c>
    </row>
    <row r="38" spans="4:13" x14ac:dyDescent="0.2">
      <c r="D38" s="101" t="s">
        <v>4</v>
      </c>
      <c r="E38" s="102" t="s">
        <v>286</v>
      </c>
      <c r="F38" s="84" t="s">
        <v>287</v>
      </c>
      <c r="G38" s="103"/>
      <c r="H38" s="103"/>
      <c r="I38" s="114" t="s">
        <v>288</v>
      </c>
      <c r="J38" s="104" t="s">
        <v>237</v>
      </c>
      <c r="K38" s="105" t="str">
        <f>CONCATENATE("TID_POWERUP_",UPPER(powerUpsDefinitions[[#This Row],['[sku']]]),"_NAME")</f>
        <v>TID_POWERUP_ALCOHOL_RESISTANCE _NAME</v>
      </c>
      <c r="L38" s="106" t="str">
        <f>CONCATENATE("TID_POWERUP_",UPPER(powerUpsDefinitions[[#This Row],['[sku']]]),"_DESC")</f>
        <v>TID_POWERUP_ALCOHOL_RESISTANCE _DESC</v>
      </c>
      <c r="M38" s="115" t="str">
        <f>CONCATENATE(powerUpsDefinitions[[#This Row],['[tidDesc']]],"_SHORT")</f>
        <v>TID_POWERUP_ALCOHOL_RESISTANCE _DESC_SHORT</v>
      </c>
    </row>
    <row r="39" spans="4:13" x14ac:dyDescent="0.2">
      <c r="D39" s="101" t="s">
        <v>4</v>
      </c>
      <c r="E39" s="102" t="s">
        <v>289</v>
      </c>
      <c r="F39" s="84" t="s">
        <v>289</v>
      </c>
      <c r="G39" s="103"/>
      <c r="H39" s="103"/>
      <c r="I39" s="114" t="s">
        <v>290</v>
      </c>
      <c r="J39" s="104" t="s">
        <v>237</v>
      </c>
      <c r="K39" s="105" t="str">
        <f>CONCATENATE("TID_POWERUP_",UPPER(powerUpsDefinitions[[#This Row],['[sku']]]),"_NAME")</f>
        <v>TID_POWERUP_CAGE_BREAKER_NAME</v>
      </c>
      <c r="L39" s="106" t="str">
        <f>CONCATENATE("TID_POWERUP_",UPPER(powerUpsDefinitions[[#This Row],['[sku']]]),"_DESC")</f>
        <v>TID_POWERUP_CAGE_BREAKER_DESC</v>
      </c>
      <c r="M39" s="115" t="str">
        <f>CONCATENATE(powerUpsDefinitions[[#This Row],['[tidDesc']]],"_SHORT")</f>
        <v>TID_POWERUP_CAGE_BREAKER_DESC_SHORT</v>
      </c>
    </row>
    <row r="40" spans="4:13" x14ac:dyDescent="0.2">
      <c r="D40" s="101" t="s">
        <v>4</v>
      </c>
      <c r="E40" s="102" t="s">
        <v>291</v>
      </c>
      <c r="F40" s="84" t="s">
        <v>291</v>
      </c>
      <c r="G40" s="103"/>
      <c r="H40" s="103"/>
      <c r="I40" s="114" t="s">
        <v>877</v>
      </c>
      <c r="J40" s="114" t="s">
        <v>243</v>
      </c>
      <c r="K40" s="105" t="str">
        <f>CONCATENATE("TID_POWERUP_",UPPER(powerUpsDefinitions[[#This Row],['[sku']]]),"_NAME")</f>
        <v>TID_POWERUP_STUN_NAME</v>
      </c>
      <c r="L40" s="106" t="str">
        <f>CONCATENATE("TID_POWERUP_",UPPER(powerUpsDefinitions[[#This Row],['[sku']]]),"_DESC")</f>
        <v>TID_POWERUP_STUN_DESC</v>
      </c>
      <c r="M40" s="115" t="str">
        <f>CONCATENATE(powerUpsDefinitions[[#This Row],['[tidDesc']]],"_SHORT")</f>
        <v>TID_POWERUP_STUN_DESC_SHORT</v>
      </c>
    </row>
    <row r="41" spans="4:13" x14ac:dyDescent="0.2">
      <c r="D41" s="101" t="s">
        <v>4</v>
      </c>
      <c r="E41" s="102" t="s">
        <v>292</v>
      </c>
      <c r="F41" s="84" t="s">
        <v>292</v>
      </c>
      <c r="G41" s="103">
        <v>100</v>
      </c>
      <c r="H41" s="103"/>
      <c r="I41" s="114" t="s">
        <v>293</v>
      </c>
      <c r="J41" s="114" t="s">
        <v>241</v>
      </c>
      <c r="K41" s="105" t="str">
        <f>CONCATENATE("TID_POWERUP_",UPPER(powerUpsDefinitions[[#This Row],['[sku']]]),"_NAME")</f>
        <v>TID_POWERUP_FASTER_BOOST_NAME</v>
      </c>
      <c r="L41" s="106" t="str">
        <f>CONCATENATE("TID_POWERUP_",UPPER(powerUpsDefinitions[[#This Row],['[sku']]]),"_DESC")</f>
        <v>TID_POWERUP_FASTER_BOOST_DESC</v>
      </c>
      <c r="M41" s="115" t="str">
        <f>CONCATENATE(powerUpsDefinitions[[#This Row],['[tidDesc']]],"_SHORT")</f>
        <v>TID_POWERUP_FASTER_BOOST_DESC_SHORT</v>
      </c>
    </row>
    <row r="42" spans="4:13" x14ac:dyDescent="0.2">
      <c r="D42" s="101" t="s">
        <v>4</v>
      </c>
      <c r="E42" s="102" t="s">
        <v>294</v>
      </c>
      <c r="F42" s="84" t="s">
        <v>294</v>
      </c>
      <c r="G42" s="103"/>
      <c r="H42" s="103"/>
      <c r="I42" s="114" t="s">
        <v>295</v>
      </c>
      <c r="J42" s="114" t="s">
        <v>241</v>
      </c>
      <c r="K42" s="105" t="str">
        <f>CONCATENATE("TID_POWERUP_",UPPER(powerUpsDefinitions[[#This Row],['[sku']]]),"_NAME")</f>
        <v>TID_POWERUP_UNLIMITED_BOOST_NAME</v>
      </c>
      <c r="L42" s="106" t="str">
        <f>CONCATENATE("TID_POWERUP_",UPPER(powerUpsDefinitions[[#This Row],['[sku']]]),"_DESC")</f>
        <v>TID_POWERUP_UNLIMITED_BOOST_DESC</v>
      </c>
      <c r="M42" s="115" t="str">
        <f>CONCATENATE(powerUpsDefinitions[[#This Row],['[tidDesc']]],"_SHORT")</f>
        <v>TID_POWERUP_UNLIMITED_BOOST_DESC_SHORT</v>
      </c>
    </row>
    <row r="43" spans="4:13" x14ac:dyDescent="0.2">
      <c r="D43" s="101" t="s">
        <v>4</v>
      </c>
      <c r="E43" s="102" t="s">
        <v>296</v>
      </c>
      <c r="F43" s="84" t="s">
        <v>297</v>
      </c>
      <c r="G43" s="103"/>
      <c r="H43" s="103"/>
      <c r="I43" s="114" t="s">
        <v>272</v>
      </c>
      <c r="J43" s="114" t="s">
        <v>243</v>
      </c>
      <c r="K43" s="105" t="str">
        <f>CONCATENATE("TID_POWERUP_",UPPER(powerUpsDefinitions[[#This Row],['[sku']]]),"_NAME")</f>
        <v>TID_POWERUP_FINDBONUSCHESTS_NAME</v>
      </c>
      <c r="L43" s="106" t="str">
        <f>CONCATENATE("TID_POWERUP_",UPPER(powerUpsDefinitions[[#This Row],['[sku']]]),"_DESC")</f>
        <v>TID_POWERUP_FINDBONUSCHESTS_DESC</v>
      </c>
      <c r="M43" s="115" t="str">
        <f>CONCATENATE(powerUpsDefinitions[[#This Row],['[tidDesc']]],"_SHORT")</f>
        <v>TID_POWERUP_FINDBONUSCHESTS_DESC_SHORT</v>
      </c>
    </row>
    <row r="44" spans="4:13" x14ac:dyDescent="0.2">
      <c r="D44" s="101" t="s">
        <v>4</v>
      </c>
      <c r="E44" s="102" t="s">
        <v>298</v>
      </c>
      <c r="F44" s="84" t="s">
        <v>297</v>
      </c>
      <c r="G44" s="103"/>
      <c r="H44" s="103"/>
      <c r="I44" s="114" t="s">
        <v>272</v>
      </c>
      <c r="J44" s="114" t="s">
        <v>243</v>
      </c>
      <c r="K44" s="105" t="str">
        <f>CONCATENATE("TID_POWERUP_",UPPER(powerUpsDefinitions[[#This Row],['[sku']]]),"_NAME")</f>
        <v>TID_POWERUP_FINDBONUSLETTERS_NAME</v>
      </c>
      <c r="L44" s="106" t="str">
        <f>CONCATENATE("TID_POWERUP_",UPPER(powerUpsDefinitions[[#This Row],['[sku']]]),"_DESC")</f>
        <v>TID_POWERUP_FINDBONUSLETTERS_DESC</v>
      </c>
      <c r="M44" s="115" t="str">
        <f>CONCATENATE(powerUpsDefinitions[[#This Row],['[tidDesc']]],"_SHORT")</f>
        <v>TID_POWERUP_FINDBONUSLETTERS_DESC_SHORT</v>
      </c>
    </row>
    <row r="45" spans="4:13" x14ac:dyDescent="0.2">
      <c r="D45" s="101" t="s">
        <v>4</v>
      </c>
      <c r="E45" s="102" t="s">
        <v>299</v>
      </c>
      <c r="F45" s="84" t="s">
        <v>297</v>
      </c>
      <c r="G45" s="103"/>
      <c r="H45" s="103"/>
      <c r="I45" s="114" t="s">
        <v>272</v>
      </c>
      <c r="J45" s="114" t="s">
        <v>243</v>
      </c>
      <c r="K45" s="105" t="str">
        <f>CONCATENATE("TID_POWERUP_",UPPER(powerUpsDefinitions[[#This Row],['[sku']]]),"_NAME")</f>
        <v>TID_POWERUP_FINDBONUSEGGS_NAME</v>
      </c>
      <c r="L45" s="106" t="str">
        <f>CONCATENATE("TID_POWERUP_",UPPER(powerUpsDefinitions[[#This Row],['[sku']]]),"_DESC")</f>
        <v>TID_POWERUP_FINDBONUSEGGS_DESC</v>
      </c>
      <c r="M45" s="115" t="str">
        <f>CONCATENATE(powerUpsDefinitions[[#This Row],['[tidDesc']]],"_SHORT")</f>
        <v>TID_POWERUP_FINDBONUSEGGS_DESC_SHORT</v>
      </c>
    </row>
    <row r="46" spans="4:13" x14ac:dyDescent="0.2">
      <c r="D46" s="131" t="s">
        <v>4</v>
      </c>
      <c r="E46" s="107" t="s">
        <v>300</v>
      </c>
      <c r="F46" s="108" t="s">
        <v>301</v>
      </c>
      <c r="G46" s="109" t="s">
        <v>10</v>
      </c>
      <c r="H46" s="109">
        <v>10</v>
      </c>
      <c r="I46" s="132" t="str">
        <f>CONCATENATE("icon_",powerUpsDefinitions[[#This Row],['[sku']]])</f>
        <v>icon_lower_damage_dragon</v>
      </c>
      <c r="J46" s="132" t="s">
        <v>237</v>
      </c>
      <c r="K46" s="133" t="str">
        <f>CONCATENATE("TID_POWERUP_",UPPER(powerUpsDefinitions[[#This Row],['[sku']]]),"_NAME")</f>
        <v>TID_POWERUP_LOWER_DAMAGE_DRAGON_NAME</v>
      </c>
      <c r="L46" s="134" t="str">
        <f>CONCATENATE("TID_POWERUP_",UPPER(powerUpsDefinitions[[#This Row],['[sku']]]),"_DESC")</f>
        <v>TID_POWERUP_LOWER_DAMAGE_DRAGON_DESC</v>
      </c>
      <c r="M46" s="135" t="str">
        <f>CONCATENATE(powerUpsDefinitions[[#This Row],['[tidDesc']]],"_SHORT")</f>
        <v>TID_POWERUP_LOWER_DAMAGE_DRAGON_DESC_SHORT</v>
      </c>
    </row>
    <row r="47" spans="4:13" x14ac:dyDescent="0.2">
      <c r="D47" s="131" t="s">
        <v>4</v>
      </c>
      <c r="E47" s="107" t="s">
        <v>302</v>
      </c>
      <c r="F47" s="108" t="s">
        <v>302</v>
      </c>
      <c r="G47" s="109"/>
      <c r="H47" s="109"/>
      <c r="I47" s="136" t="s">
        <v>303</v>
      </c>
      <c r="J47" s="136" t="s">
        <v>303</v>
      </c>
      <c r="K47" s="133" t="s">
        <v>304</v>
      </c>
      <c r="L47" s="134" t="s">
        <v>304</v>
      </c>
      <c r="M47" s="135" t="s">
        <v>304</v>
      </c>
    </row>
    <row r="48" spans="4:13" x14ac:dyDescent="0.2">
      <c r="D48" s="131" t="s">
        <v>4</v>
      </c>
      <c r="E48" s="107" t="s">
        <v>305</v>
      </c>
      <c r="F48" s="108" t="s">
        <v>305</v>
      </c>
      <c r="G48" s="109">
        <v>1</v>
      </c>
      <c r="H48" s="109">
        <v>1</v>
      </c>
      <c r="I48" s="136" t="s">
        <v>306</v>
      </c>
      <c r="J48" s="132" t="s">
        <v>247</v>
      </c>
      <c r="K48" s="133" t="str">
        <f>CONCATENATE("TID_POWERUP_",UPPER(powerUpsDefinitions[[#This Row],['[sku']]]),"_NAME")</f>
        <v>TID_POWERUP_TRASH_EATER_NAME</v>
      </c>
      <c r="L48" s="134" t="str">
        <f>CONCATENATE("TID_POWERUP_",UPPER(powerUpsDefinitions[[#This Row],['[sku']]]),"_DESC")</f>
        <v>TID_POWERUP_TRASH_EATER_DESC</v>
      </c>
      <c r="M48" s="135" t="str">
        <f>CONCATENATE(powerUpsDefinitions[[#This Row],['[tidDesc']]],"_SHORT")</f>
        <v>TID_POWERUP_TRASH_EATER_DESC_SHORT</v>
      </c>
    </row>
    <row r="49" spans="1:16384" x14ac:dyDescent="0.2">
      <c r="D49" s="101" t="s">
        <v>4</v>
      </c>
      <c r="E49" s="102" t="s">
        <v>307</v>
      </c>
      <c r="F49" s="84" t="s">
        <v>307</v>
      </c>
      <c r="G49" s="103">
        <v>1</v>
      </c>
      <c r="H49" s="103">
        <v>1</v>
      </c>
      <c r="I49" s="114" t="s">
        <v>308</v>
      </c>
      <c r="J49" s="114" t="s">
        <v>247</v>
      </c>
      <c r="K49" s="105" t="str">
        <f>CONCATENATE("TID_POWERUP_",UPPER(powerUpsDefinitions[[#This Row],['[sku']]]),"_NAME")</f>
        <v>TID_POWERUP_DROP_PRESENT_NAME</v>
      </c>
      <c r="L49" s="106" t="str">
        <f>CONCATENATE("TID_POWERUP_",UPPER(powerUpsDefinitions[[#This Row],['[sku']]]),"_DESC")</f>
        <v>TID_POWERUP_DROP_PRESENT_DESC</v>
      </c>
      <c r="M49" s="115" t="str">
        <f>CONCATENATE(powerUpsDefinitions[[#This Row],['[tidDesc']]],"_SHORT")</f>
        <v>TID_POWERUP_DROP_PRESENT_DESC_SHORT</v>
      </c>
    </row>
    <row r="50" spans="1:16384" x14ac:dyDescent="0.2">
      <c r="D50" s="293" t="s">
        <v>4</v>
      </c>
      <c r="E50" s="294" t="s">
        <v>923</v>
      </c>
      <c r="F50" s="295" t="s">
        <v>923</v>
      </c>
      <c r="G50" s="296">
        <v>-30</v>
      </c>
      <c r="H50" s="296"/>
      <c r="I50" s="297" t="s">
        <v>308</v>
      </c>
      <c r="J50" s="297" t="s">
        <v>247</v>
      </c>
      <c r="K50" s="298" t="str">
        <f>CONCATENATE("TID_POWERUP_",UPPER(powerUpsDefinitions[[#This Row],['[sku']]]),"_NAME")</f>
        <v>TID_POWERUP_DOUBLE_DRAINDOWN_NAME</v>
      </c>
      <c r="L50" s="299" t="str">
        <f>CONCATENATE("TID_POWERUP_",UPPER(powerUpsDefinitions[[#This Row],['[sku']]]),"_DESC")</f>
        <v>TID_POWERUP_DOUBLE_DRAINDOWN_DESC</v>
      </c>
      <c r="M50" s="300" t="str">
        <f>CONCATENATE(powerUpsDefinitions[[#This Row],['[tidDesc']]],"_SHORT")</f>
        <v>TID_POWERUP_DOUBLE_DRAINDOWN_DESC_SHORT</v>
      </c>
    </row>
    <row r="51" spans="1:16384" x14ac:dyDescent="0.2">
      <c r="D51" s="293" t="s">
        <v>4</v>
      </c>
      <c r="E51" s="294" t="s">
        <v>924</v>
      </c>
      <c r="F51" s="295" t="s">
        <v>924</v>
      </c>
      <c r="G51" s="296">
        <v>-50</v>
      </c>
      <c r="H51" s="296"/>
      <c r="I51" s="297" t="s">
        <v>308</v>
      </c>
      <c r="J51" s="297" t="s">
        <v>247</v>
      </c>
      <c r="K51" s="298" t="str">
        <f>CONCATENATE("TID_POWERUP_",UPPER(powerUpsDefinitions[[#This Row],['[sku']]]),"_NAME")</f>
        <v>TID_POWERUP_DOUBLE_HPDOWN_NAME</v>
      </c>
      <c r="L51" s="299" t="str">
        <f>CONCATENATE("TID_POWERUP_",UPPER(powerUpsDefinitions[[#This Row],['[sku']]]),"_DESC")</f>
        <v>TID_POWERUP_DOUBLE_HPDOWN_DESC</v>
      </c>
      <c r="M51" s="300" t="str">
        <f>CONCATENATE(powerUpsDefinitions[[#This Row],['[tidDesc']]],"_SHORT")</f>
        <v>TID_POWERUP_DOUBLE_HPDOWN_DESC_SHORT</v>
      </c>
    </row>
    <row r="52" spans="1:16384" x14ac:dyDescent="0.2">
      <c r="D52" s="293" t="s">
        <v>4</v>
      </c>
      <c r="E52" s="294" t="s">
        <v>930</v>
      </c>
      <c r="F52" s="295" t="s">
        <v>925</v>
      </c>
      <c r="G52" s="296" t="s">
        <v>923</v>
      </c>
      <c r="H52" s="296" t="s">
        <v>924</v>
      </c>
      <c r="I52" s="297" t="str">
        <f>CONCATENATE("icon_",powerUpsDefinitions[[#This Row],['[sku']]])</f>
        <v>icon_hp_down_drain_down</v>
      </c>
      <c r="J52" s="297" t="s">
        <v>237</v>
      </c>
      <c r="K52" s="298" t="str">
        <f>CONCATENATE("TID_POWERUP_",UPPER(powerUpsDefinitions[[#This Row],['[sku']]]),"_NAME")</f>
        <v>TID_POWERUP_HP_DOWN_DRAIN_DOWN_NAME</v>
      </c>
      <c r="L52" s="299" t="str">
        <f>CONCATENATE("TID_POWERUP_",UPPER(powerUpsDefinitions[[#This Row],['[sku']]]),"_DESC")</f>
        <v>TID_POWERUP_HP_DOWN_DRAIN_DOWN_DESC</v>
      </c>
      <c r="M52" s="300" t="str">
        <f>CONCATENATE(powerUpsDefinitions[[#This Row],['[tidDesc']]],"_SHORT")</f>
        <v>TID_POWERUP_HP_DOWN_DRAIN_DOWN_DESC_SHORT</v>
      </c>
    </row>
    <row r="53" spans="1:16384" x14ac:dyDescent="0.2">
      <c r="D53" s="293" t="s">
        <v>4</v>
      </c>
      <c r="E53" s="294" t="s">
        <v>926</v>
      </c>
      <c r="F53" s="295" t="s">
        <v>927</v>
      </c>
      <c r="G53" s="296"/>
      <c r="H53" s="296"/>
      <c r="I53" s="297" t="str">
        <f>CONCATENATE("icon_",powerUpsDefinitions[[#This Row],['[sku']]])</f>
        <v>icon_transform_gold</v>
      </c>
      <c r="J53" s="297" t="s">
        <v>243</v>
      </c>
      <c r="K53" s="298" t="str">
        <f>CONCATENATE("TID_POWERUP_",UPPER(powerUpsDefinitions[[#This Row],['[sku']]]),"_NAME")</f>
        <v>TID_POWERUP_TRANSFORM_GOLD_NAME</v>
      </c>
      <c r="L53" s="299" t="str">
        <f>CONCATENATE("TID_POWERUP_",UPPER(powerUpsDefinitions[[#This Row],['[sku']]]),"_DESC")</f>
        <v>TID_POWERUP_TRANSFORM_GOLD_DESC</v>
      </c>
      <c r="M53" s="300" t="str">
        <f>CONCATENATE(powerUpsDefinitions[[#This Row],['[tidDesc']]],"_SHORT")</f>
        <v>TID_POWERUP_TRANSFORM_GOLD_DESC_SHORT</v>
      </c>
    </row>
    <row r="54" spans="1:16384" ht="16" thickBot="1" x14ac:dyDescent="0.25"/>
    <row r="55" spans="1:16384" ht="24" x14ac:dyDescent="0.3">
      <c r="A55" s="1"/>
      <c r="B55" s="1"/>
      <c r="C55" s="1"/>
      <c r="D55" s="1" t="s">
        <v>309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7" spans="1:16384" ht="132" x14ac:dyDescent="0.2">
      <c r="D57" s="5" t="s">
        <v>310</v>
      </c>
      <c r="E57" s="5" t="s">
        <v>0</v>
      </c>
      <c r="F57" s="137" t="s">
        <v>311</v>
      </c>
      <c r="G57" s="138" t="s">
        <v>312</v>
      </c>
      <c r="H57" s="138" t="s">
        <v>313</v>
      </c>
    </row>
    <row r="58" spans="1:16384" x14ac:dyDescent="0.2">
      <c r="D58" s="139" t="s">
        <v>4</v>
      </c>
      <c r="E58" s="44" t="s">
        <v>314</v>
      </c>
      <c r="F58" s="38">
        <v>1</v>
      </c>
      <c r="G58" s="45">
        <v>0.5</v>
      </c>
      <c r="H58" s="4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dragons</vt:lpstr>
      <vt:lpstr>shop</vt:lpstr>
      <vt:lpstr>pet</vt:lpstr>
      <vt:lpstr>gacha</vt:lpstr>
      <vt:lpstr>chests</vt:lpstr>
      <vt:lpstr>disguises</vt:lpstr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Alger Ortín Castellví</cp:lastModifiedBy>
  <dcterms:created xsi:type="dcterms:W3CDTF">2017-12-04T12:31:30Z</dcterms:created>
  <dcterms:modified xsi:type="dcterms:W3CDTF">2018-04-23T14:27:21Z</dcterms:modified>
</cp:coreProperties>
</file>