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755" firstSheet="7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entities!$B$69:$M$98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44" l="1"/>
  <c r="H26" i="44"/>
  <c r="I26" i="44"/>
  <c r="J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G25" i="44" l="1"/>
  <c r="H25" i="44"/>
  <c r="I25" i="44"/>
  <c r="J25" i="44" s="1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H22" i="44"/>
  <c r="I22" i="44"/>
  <c r="J22" i="44" s="1"/>
  <c r="H23" i="44"/>
  <c r="I23" i="44"/>
  <c r="J23" i="44" s="1"/>
  <c r="H24" i="44"/>
  <c r="I24" i="44"/>
  <c r="J24" i="44" s="1"/>
  <c r="I5" i="44"/>
  <c r="J5" i="44" s="1"/>
  <c r="I6" i="44"/>
  <c r="J6" i="44" s="1"/>
  <c r="I7" i="44"/>
  <c r="J7" i="44" s="1"/>
  <c r="I8" i="44"/>
  <c r="J8" i="44" s="1"/>
  <c r="I9" i="44"/>
  <c r="J9" i="44" s="1"/>
  <c r="I10" i="44"/>
  <c r="J10" i="44" s="1"/>
  <c r="I11" i="44"/>
  <c r="J11" i="44" s="1"/>
  <c r="I12" i="44"/>
  <c r="J12" i="44" s="1"/>
  <c r="I13" i="44"/>
  <c r="J13" i="44" s="1"/>
  <c r="I14" i="44"/>
  <c r="J14" i="44" s="1"/>
  <c r="I15" i="44"/>
  <c r="J15" i="44" s="1"/>
  <c r="I16" i="44"/>
  <c r="J16" i="44" s="1"/>
  <c r="I17" i="44"/>
  <c r="J17" i="44" s="1"/>
  <c r="I18" i="44"/>
  <c r="J18" i="44" s="1"/>
  <c r="I19" i="44"/>
  <c r="J19" i="44" s="1"/>
  <c r="I20" i="44"/>
  <c r="J20" i="44" s="1"/>
  <c r="I21" i="44"/>
  <c r="J21" i="44" s="1"/>
  <c r="I4" i="44"/>
  <c r="J4" i="44" s="1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4" i="44"/>
  <c r="G112" i="42" l="1"/>
  <c r="G113" i="42"/>
  <c r="G114" i="42"/>
  <c r="G115" i="42"/>
  <c r="G116" i="42"/>
  <c r="S62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 s="1"/>
  <c r="V13" i="33"/>
  <c r="V12" i="33"/>
  <c r="V14" i="33" s="1"/>
  <c r="W13" i="33"/>
  <c r="W12" i="33"/>
  <c r="X13" i="33"/>
  <c r="Y13" i="33"/>
  <c r="Y12" i="33"/>
  <c r="Y14" i="33" s="1"/>
  <c r="Z13" i="33"/>
  <c r="AA13" i="33"/>
  <c r="AA12" i="33"/>
  <c r="AA14" i="33" s="1"/>
  <c r="AB13" i="33"/>
  <c r="AC13" i="33"/>
  <c r="AC12" i="33"/>
  <c r="AC14" i="33"/>
  <c r="AD13" i="33"/>
  <c r="AD14" i="33" s="1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 s="1"/>
  <c r="BD13" i="33"/>
  <c r="BE13" i="33"/>
  <c r="BF13" i="33"/>
  <c r="BF12" i="33"/>
  <c r="BG13" i="33"/>
  <c r="BH13" i="33"/>
  <c r="BH12" i="33"/>
  <c r="BH14" i="33"/>
  <c r="BI13" i="33"/>
  <c r="BJ13" i="33"/>
  <c r="BJ12" i="33"/>
  <c r="BJ14" i="33" s="1"/>
  <c r="BK13" i="33"/>
  <c r="BK12" i="33"/>
  <c r="BK14" i="33" s="1"/>
  <c r="BL13" i="33"/>
  <c r="BM13" i="33"/>
  <c r="BM12" i="33"/>
  <c r="BM14" i="33" s="1"/>
  <c r="BN13" i="33"/>
  <c r="BN12" i="33"/>
  <c r="BN14" i="33" s="1"/>
  <c r="BO13" i="33"/>
  <c r="BP13" i="33"/>
  <c r="BQ13" i="33"/>
  <c r="BR13" i="33"/>
  <c r="BR12" i="33"/>
  <c r="BR14" i="33" s="1"/>
  <c r="BS13" i="33"/>
  <c r="BS12" i="33"/>
  <c r="BT13" i="33"/>
  <c r="BU13" i="33"/>
  <c r="BU14" i="33" s="1"/>
  <c r="BU12" i="33"/>
  <c r="BV13" i="33"/>
  <c r="BV12" i="33"/>
  <c r="BV14" i="33" s="1"/>
  <c r="BW13" i="33"/>
  <c r="BX13" i="33"/>
  <c r="BY13" i="33"/>
  <c r="BZ13" i="33"/>
  <c r="CA13" i="33"/>
  <c r="CB13" i="33"/>
  <c r="CB12" i="33"/>
  <c r="CB14" i="33"/>
  <c r="CC13" i="33"/>
  <c r="CC14" i="33" s="1"/>
  <c r="CD13" i="33"/>
  <c r="CE13" i="33"/>
  <c r="CF13" i="33"/>
  <c r="CF12" i="33"/>
  <c r="CF14" i="33" s="1"/>
  <c r="CG13" i="33"/>
  <c r="CG12" i="33"/>
  <c r="CH13" i="33"/>
  <c r="CH12" i="33"/>
  <c r="CI13" i="33"/>
  <c r="CJ13" i="33"/>
  <c r="CK13" i="33"/>
  <c r="CK14" i="33" s="1"/>
  <c r="CL13" i="33"/>
  <c r="CM13" i="33"/>
  <c r="CM12" i="33"/>
  <c r="CN13" i="33"/>
  <c r="CO13" i="33"/>
  <c r="CO12" i="33"/>
  <c r="CO14" i="33" s="1"/>
  <c r="CP13" i="33"/>
  <c r="CQ13" i="33"/>
  <c r="CR13" i="33"/>
  <c r="CR12" i="33"/>
  <c r="CR14" i="33" s="1"/>
  <c r="CS13" i="33"/>
  <c r="CS12" i="33"/>
  <c r="CT13" i="33"/>
  <c r="CU13" i="33"/>
  <c r="CU12" i="33"/>
  <c r="CU14" i="33" s="1"/>
  <c r="CV13" i="33"/>
  <c r="H13" i="33"/>
  <c r="H12" i="33"/>
  <c r="H14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/>
  <c r="I28" i="33" s="1"/>
  <c r="J28" i="33" s="1"/>
  <c r="K28" i="33" s="1"/>
  <c r="L28" i="33" s="1"/>
  <c r="M28" i="33" s="1"/>
  <c r="N28" i="33" s="1"/>
  <c r="O28" i="33" s="1"/>
  <c r="P28" i="33" s="1"/>
  <c r="Q28" i="33" s="1"/>
  <c r="R28" i="33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/>
  <c r="G20" i="33" s="1"/>
  <c r="H20" i="33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/>
  <c r="D12" i="33"/>
  <c r="D14" i="33" s="1"/>
  <c r="E12" i="33"/>
  <c r="E14" i="33" s="1"/>
  <c r="F12" i="33"/>
  <c r="F14" i="33"/>
  <c r="G12" i="33"/>
  <c r="G14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 s="1"/>
  <c r="AO12" i="33"/>
  <c r="AO14" i="33"/>
  <c r="AP12" i="33"/>
  <c r="AP14" i="33"/>
  <c r="AQ12" i="33"/>
  <c r="AS12" i="33"/>
  <c r="AS14" i="33" s="1"/>
  <c r="AT12" i="33"/>
  <c r="AT14" i="33"/>
  <c r="AU12" i="33"/>
  <c r="AW12" i="33"/>
  <c r="AX12" i="33"/>
  <c r="AX14" i="33" s="1"/>
  <c r="AY12" i="33"/>
  <c r="AY14" i="33"/>
  <c r="AZ12" i="33"/>
  <c r="BA12" i="33"/>
  <c r="BA14" i="33" s="1"/>
  <c r="BD12" i="33"/>
  <c r="BE12" i="33"/>
  <c r="BE14" i="33"/>
  <c r="BG12" i="33"/>
  <c r="BI12" i="33"/>
  <c r="BI14" i="33" s="1"/>
  <c r="BL12" i="33"/>
  <c r="BO12" i="33"/>
  <c r="BP12" i="33"/>
  <c r="BP14" i="33"/>
  <c r="BQ12" i="33"/>
  <c r="BQ14" i="33" s="1"/>
  <c r="BT12" i="33"/>
  <c r="BW12" i="33"/>
  <c r="BW14" i="33"/>
  <c r="BX12" i="33"/>
  <c r="BX14" i="33"/>
  <c r="BY12" i="33"/>
  <c r="BZ12" i="33"/>
  <c r="CA12" i="33"/>
  <c r="CA14" i="33"/>
  <c r="CC12" i="33"/>
  <c r="CD12" i="33"/>
  <c r="CD14" i="33" s="1"/>
  <c r="CE12" i="33"/>
  <c r="CI12" i="33"/>
  <c r="CI14" i="33"/>
  <c r="CJ12" i="33"/>
  <c r="CJ14" i="33" s="1"/>
  <c r="CK12" i="33"/>
  <c r="CL12" i="33"/>
  <c r="CL14" i="33"/>
  <c r="CN12" i="33"/>
  <c r="CP12" i="33"/>
  <c r="CP14" i="33" s="1"/>
  <c r="CQ12" i="33"/>
  <c r="CT12" i="33"/>
  <c r="CT14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W14" i="33"/>
  <c r="N14" i="33"/>
  <c r="S14" i="33"/>
  <c r="BF14" i="33"/>
  <c r="CM14" i="33"/>
  <c r="AQ14" i="33"/>
  <c r="X14" i="33"/>
  <c r="AR14" i="33"/>
  <c r="CN14" i="33"/>
  <c r="AF14" i="33"/>
  <c r="AI14" i="33"/>
  <c r="R14" i="33"/>
  <c r="CQ14" i="33"/>
  <c r="AH14" i="33"/>
  <c r="AG14" i="33"/>
  <c r="D21" i="33"/>
  <c r="E21" i="33" s="1"/>
  <c r="CH14" i="33"/>
  <c r="CE14" i="33"/>
  <c r="BY14" i="33"/>
  <c r="BT14" i="33"/>
  <c r="BO14" i="33"/>
  <c r="P14" i="33"/>
  <c r="L14" i="33"/>
  <c r="D22" i="33"/>
  <c r="BZ14" i="33"/>
  <c r="O14" i="33"/>
  <c r="AU14" i="33"/>
  <c r="M14" i="33"/>
  <c r="D16" i="33"/>
  <c r="D17" i="33" s="1"/>
  <c r="C17" i="33"/>
  <c r="AZ14" i="33"/>
  <c r="BD14" i="33"/>
  <c r="BL14" i="33"/>
  <c r="Z14" i="33"/>
  <c r="K14" i="33"/>
  <c r="E16" i="33"/>
  <c r="E17" i="33" s="1"/>
  <c r="F16" i="33"/>
  <c r="E22" i="33" l="1"/>
  <c r="F21" i="33"/>
  <c r="G2" i="33"/>
  <c r="F9" i="33"/>
  <c r="G16" i="33"/>
  <c r="F17" i="33"/>
  <c r="CS14" i="33"/>
  <c r="CG14" i="33"/>
  <c r="BS14" i="33"/>
  <c r="C22" i="33"/>
  <c r="AV14" i="33"/>
  <c r="AL14" i="33"/>
  <c r="H2" i="33" l="1"/>
  <c r="G9" i="33"/>
  <c r="H16" i="33"/>
  <c r="G17" i="33"/>
  <c r="F22" i="33"/>
  <c r="G21" i="33"/>
  <c r="H21" i="33" l="1"/>
  <c r="G22" i="33"/>
  <c r="I16" i="33"/>
  <c r="H17" i="33"/>
  <c r="I2" i="33"/>
  <c r="H9" i="33"/>
  <c r="I9" i="33" l="1"/>
  <c r="J2" i="33"/>
  <c r="I17" i="33"/>
  <c r="J16" i="33"/>
  <c r="I21" i="33"/>
  <c r="H22" i="33"/>
  <c r="I22" i="33" l="1"/>
  <c r="J21" i="33"/>
  <c r="K16" i="33"/>
  <c r="J17" i="33"/>
  <c r="J9" i="33"/>
  <c r="K2" i="33"/>
  <c r="K9" i="33" l="1"/>
  <c r="L2" i="33"/>
  <c r="J22" i="33"/>
  <c r="K21" i="33"/>
  <c r="K17" i="33"/>
  <c r="L16" i="33"/>
  <c r="M16" i="33" l="1"/>
  <c r="L17" i="33"/>
  <c r="K22" i="33"/>
  <c r="L21" i="33"/>
  <c r="M2" i="33"/>
  <c r="L9" i="33"/>
  <c r="L22" i="33" l="1"/>
  <c r="M21" i="33"/>
  <c r="N2" i="33"/>
  <c r="M9" i="33"/>
  <c r="M17" i="33"/>
  <c r="N16" i="33"/>
  <c r="O16" i="33" l="1"/>
  <c r="N17" i="33"/>
  <c r="M22" i="33"/>
  <c r="N21" i="33"/>
  <c r="O2" i="33"/>
  <c r="N9" i="33"/>
  <c r="O21" i="33" l="1"/>
  <c r="N22" i="33"/>
  <c r="O9" i="33"/>
  <c r="P2" i="33"/>
  <c r="P16" i="33"/>
  <c r="O17" i="33"/>
  <c r="Q2" i="33" l="1"/>
  <c r="P9" i="33"/>
  <c r="Q16" i="33"/>
  <c r="P17" i="33"/>
  <c r="O22" i="33"/>
  <c r="P21" i="33"/>
  <c r="P22" i="33" l="1"/>
  <c r="Q21" i="33"/>
  <c r="R16" i="33"/>
  <c r="Q17" i="33"/>
  <c r="R2" i="33"/>
  <c r="Q9" i="33"/>
  <c r="S2" i="33" l="1"/>
  <c r="R9" i="33"/>
  <c r="Q22" i="33"/>
  <c r="R21" i="33"/>
  <c r="S16" i="33"/>
  <c r="R17" i="33"/>
  <c r="T16" i="33" l="1"/>
  <c r="S17" i="33"/>
  <c r="S21" i="33"/>
  <c r="R22" i="33"/>
  <c r="S9" i="33"/>
  <c r="T2" i="33"/>
  <c r="T9" i="33" l="1"/>
  <c r="U2" i="33"/>
  <c r="T21" i="33"/>
  <c r="S22" i="33"/>
  <c r="T17" i="33"/>
  <c r="U16" i="33"/>
  <c r="U17" i="33" l="1"/>
  <c r="V16" i="33"/>
  <c r="U21" i="33"/>
  <c r="T22" i="33"/>
  <c r="U9" i="33"/>
  <c r="V2" i="33"/>
  <c r="V9" i="33" l="1"/>
  <c r="W2" i="33"/>
  <c r="V17" i="33"/>
  <c r="W16" i="33"/>
  <c r="V21" i="33"/>
  <c r="U22" i="33"/>
  <c r="W21" i="33" l="1"/>
  <c r="V22" i="33"/>
  <c r="W17" i="33"/>
  <c r="X16" i="33"/>
  <c r="W9" i="33"/>
  <c r="X2" i="33"/>
  <c r="Y2" i="33" l="1"/>
  <c r="X9" i="33"/>
  <c r="Y16" i="33"/>
  <c r="X17" i="33"/>
  <c r="W22" i="33"/>
  <c r="X21" i="33"/>
  <c r="Y21" i="33" l="1"/>
  <c r="X22" i="33"/>
  <c r="Z16" i="33"/>
  <c r="Y17" i="33"/>
  <c r="Y9" i="33"/>
  <c r="Z2" i="33"/>
  <c r="Z9" i="33" l="1"/>
  <c r="AA2" i="33"/>
  <c r="AA16" i="33"/>
  <c r="Z17" i="33"/>
  <c r="Y22" i="33"/>
  <c r="Z21" i="33"/>
  <c r="AB16" i="33" l="1"/>
  <c r="AA17" i="33"/>
  <c r="AA21" i="33"/>
  <c r="Z22" i="33"/>
  <c r="AB2" i="33"/>
  <c r="AA9" i="33"/>
  <c r="AB21" i="33" l="1"/>
  <c r="AA22" i="33"/>
  <c r="AC2" i="33"/>
  <c r="AB9" i="33"/>
  <c r="AB17" i="33"/>
  <c r="AC16" i="33"/>
  <c r="AD16" i="33" l="1"/>
  <c r="AC17" i="33"/>
  <c r="AD2" i="33"/>
  <c r="AC9" i="33"/>
  <c r="AC21" i="33"/>
  <c r="AB22" i="33"/>
  <c r="AE2" i="33" l="1"/>
  <c r="AD9" i="33"/>
  <c r="AC22" i="33"/>
  <c r="AD21" i="33"/>
  <c r="AE16" i="33"/>
  <c r="AD17" i="33"/>
  <c r="AF16" i="33" l="1"/>
  <c r="AE17" i="33"/>
  <c r="AE21" i="33"/>
  <c r="AD22" i="33"/>
  <c r="AE9" i="33"/>
  <c r="AF2" i="33"/>
  <c r="AF9" i="33" l="1"/>
  <c r="AG2" i="33"/>
  <c r="AF21" i="33"/>
  <c r="AE22" i="33"/>
  <c r="AG16" i="33"/>
  <c r="AF17" i="33"/>
  <c r="AH16" i="33" l="1"/>
  <c r="AG17" i="33"/>
  <c r="AG21" i="33"/>
  <c r="AF22" i="33"/>
  <c r="AG9" i="33"/>
  <c r="AH2" i="33"/>
  <c r="AH9" i="33" l="1"/>
  <c r="AI2" i="33"/>
  <c r="AH21" i="33"/>
  <c r="AG22" i="33"/>
  <c r="AI16" i="33"/>
  <c r="AH17" i="33"/>
  <c r="AI21" i="33" l="1"/>
  <c r="AH22" i="33"/>
  <c r="AJ16" i="33"/>
  <c r="AI17" i="33"/>
  <c r="AJ2" i="33"/>
  <c r="AI9" i="33"/>
  <c r="AJ9" i="33" l="1"/>
  <c r="AK2" i="33"/>
  <c r="AJ17" i="33"/>
  <c r="AK16" i="33"/>
  <c r="AI22" i="33"/>
  <c r="AJ21" i="33"/>
  <c r="AJ22" i="33" l="1"/>
  <c r="AK21" i="33"/>
  <c r="AL16" i="33"/>
  <c r="AK17" i="33"/>
  <c r="AK9" i="33"/>
  <c r="AL2" i="33"/>
  <c r="AM2" i="33" l="1"/>
  <c r="AL9" i="33"/>
  <c r="AL21" i="33"/>
  <c r="AK22" i="33"/>
  <c r="AM16" i="33"/>
  <c r="AL17" i="33"/>
  <c r="AN16" i="33" l="1"/>
  <c r="AM17" i="33"/>
  <c r="AM21" i="33"/>
  <c r="AL22" i="33"/>
  <c r="AN2" i="33"/>
  <c r="AM9" i="33"/>
  <c r="AN21" i="33" l="1"/>
  <c r="AM22" i="33"/>
  <c r="AO2" i="33"/>
  <c r="AN9" i="33"/>
  <c r="AO16" i="33"/>
  <c r="AN17" i="33"/>
  <c r="AP16" i="33" l="1"/>
  <c r="AO17" i="33"/>
  <c r="AP2" i="33"/>
  <c r="AO9" i="33"/>
  <c r="AO21" i="33"/>
  <c r="AN22" i="33"/>
  <c r="AQ2" i="33" l="1"/>
  <c r="AP9" i="33"/>
  <c r="AO22" i="33"/>
  <c r="AP21" i="33"/>
  <c r="AP17" i="33"/>
  <c r="AQ16" i="33"/>
  <c r="AQ17" i="33" l="1"/>
  <c r="AR16" i="33"/>
  <c r="AP22" i="33"/>
  <c r="AQ21" i="33"/>
  <c r="AR2" i="33"/>
  <c r="AQ9" i="33"/>
  <c r="AR17" i="33" l="1"/>
  <c r="AS16" i="33"/>
  <c r="AS2" i="33"/>
  <c r="AR9" i="33"/>
  <c r="AQ22" i="33"/>
  <c r="AR21" i="33"/>
  <c r="AS21" i="33" l="1"/>
  <c r="AR22" i="33"/>
  <c r="AS17" i="33"/>
  <c r="AT16" i="33"/>
  <c r="AT2" i="33"/>
  <c r="AS9" i="33"/>
  <c r="AU2" i="33" l="1"/>
  <c r="AT9" i="33"/>
  <c r="AT17" i="33"/>
  <c r="AU16" i="33"/>
  <c r="AT21" i="33"/>
  <c r="AS22" i="33"/>
  <c r="AU21" i="33" l="1"/>
  <c r="AT22" i="33"/>
  <c r="AU17" i="33"/>
  <c r="AV16" i="33"/>
  <c r="AU9" i="33"/>
  <c r="AV2" i="33"/>
  <c r="AV9" i="33" l="1"/>
  <c r="AW2" i="33"/>
  <c r="AW16" i="33"/>
  <c r="AV17" i="33"/>
  <c r="AU22" i="33"/>
  <c r="AV21" i="33"/>
  <c r="AX16" i="33" l="1"/>
  <c r="AW17" i="33"/>
  <c r="AW21" i="33"/>
  <c r="AV22" i="33"/>
  <c r="AX2" i="33"/>
  <c r="AW9" i="33"/>
  <c r="AX21" i="33" l="1"/>
  <c r="AW22" i="33"/>
  <c r="AX9" i="33"/>
  <c r="AY2" i="33"/>
  <c r="AY16" i="33"/>
  <c r="AX17" i="33"/>
  <c r="AZ16" i="33" l="1"/>
  <c r="AY17" i="33"/>
  <c r="AZ2" i="33"/>
  <c r="AY9" i="33"/>
  <c r="AX22" i="33"/>
  <c r="AY21" i="33"/>
  <c r="AY22" i="33" l="1"/>
  <c r="AZ21" i="33"/>
  <c r="BA2" i="33"/>
  <c r="AZ9" i="33"/>
  <c r="AZ17" i="33"/>
  <c r="BA16" i="33"/>
  <c r="BA17" i="33" l="1"/>
  <c r="BB16" i="33"/>
  <c r="AZ22" i="33"/>
  <c r="BA21" i="33"/>
  <c r="BA9" i="33"/>
  <c r="BB2" i="33"/>
  <c r="BC2" i="33" l="1"/>
  <c r="BB9" i="33"/>
  <c r="BC16" i="33"/>
  <c r="BB17" i="33"/>
  <c r="BB21" i="33"/>
  <c r="BA22" i="33"/>
  <c r="BB22" i="33" l="1"/>
  <c r="BC21" i="33"/>
  <c r="BC17" i="33"/>
  <c r="BD16" i="33"/>
  <c r="BD2" i="33"/>
  <c r="BC9" i="33"/>
  <c r="BE2" i="33" l="1"/>
  <c r="BD9" i="33"/>
  <c r="BD21" i="33"/>
  <c r="BC22" i="33"/>
  <c r="BE16" i="33"/>
  <c r="BD17" i="33"/>
  <c r="BE17" i="33" l="1"/>
  <c r="BF16" i="33"/>
  <c r="BD22" i="33"/>
  <c r="BE21" i="33"/>
  <c r="BE9" i="33"/>
  <c r="BF2" i="33"/>
  <c r="BG2" i="33" l="1"/>
  <c r="BF9" i="33"/>
  <c r="BF17" i="33"/>
  <c r="BG16" i="33"/>
  <c r="BF21" i="33"/>
  <c r="BE22" i="33"/>
  <c r="BF22" i="33" l="1"/>
  <c r="BG21" i="33"/>
  <c r="BG17" i="33"/>
  <c r="BH16" i="33"/>
  <c r="BG9" i="33"/>
  <c r="BH2" i="33"/>
  <c r="BH9" i="33" l="1"/>
  <c r="BI2" i="33"/>
  <c r="BG22" i="33"/>
  <c r="BH21" i="33"/>
  <c r="BI16" i="33"/>
  <c r="BH17" i="33"/>
  <c r="BJ16" i="33" l="1"/>
  <c r="BI17" i="33"/>
  <c r="BH22" i="33"/>
  <c r="BI21" i="33"/>
  <c r="BJ2" i="33"/>
  <c r="BI9" i="33"/>
  <c r="BI22" i="33" l="1"/>
  <c r="BJ21" i="33"/>
  <c r="BK2" i="33"/>
  <c r="BJ9" i="33"/>
  <c r="BK16" i="33"/>
  <c r="BJ17" i="33"/>
  <c r="BL16" i="33" l="1"/>
  <c r="BK17" i="33"/>
  <c r="BJ22" i="33"/>
  <c r="BK21" i="33"/>
  <c r="BK9" i="33"/>
  <c r="BL2" i="33"/>
  <c r="BK22" i="33" l="1"/>
  <c r="BL21" i="33"/>
  <c r="BM2" i="33"/>
  <c r="BL9" i="33"/>
  <c r="BM16" i="33"/>
  <c r="BL17" i="33"/>
  <c r="BM17" i="33" l="1"/>
  <c r="BN16" i="33"/>
  <c r="BL22" i="33"/>
  <c r="BM21" i="33"/>
  <c r="BM9" i="33"/>
  <c r="BN2" i="33"/>
  <c r="BN9" i="33" l="1"/>
  <c r="BO2" i="33"/>
  <c r="BN17" i="33"/>
  <c r="BO16" i="33"/>
  <c r="BM22" i="33"/>
  <c r="BN21" i="33"/>
  <c r="BN22" i="33" l="1"/>
  <c r="BO21" i="33"/>
  <c r="BO17" i="33"/>
  <c r="BP16" i="33"/>
  <c r="BO9" i="33"/>
  <c r="BP2" i="33"/>
  <c r="BP9" i="33" l="1"/>
  <c r="BQ2" i="33"/>
  <c r="BO22" i="33"/>
  <c r="BP21" i="33"/>
  <c r="BQ16" i="33"/>
  <c r="BP17" i="33"/>
  <c r="BR16" i="33" l="1"/>
  <c r="BQ17" i="33"/>
  <c r="BP22" i="33"/>
  <c r="BQ21" i="33"/>
  <c r="BQ9" i="33"/>
  <c r="BR2" i="33"/>
  <c r="BR21" i="33" l="1"/>
  <c r="BQ22" i="33"/>
  <c r="BS2" i="33"/>
  <c r="BR9" i="33"/>
  <c r="BS16" i="33"/>
  <c r="BR17" i="33"/>
  <c r="BS17" i="33" l="1"/>
  <c r="BT16" i="33"/>
  <c r="BT2" i="33"/>
  <c r="BS9" i="33"/>
  <c r="BR22" i="33"/>
  <c r="BS21" i="33"/>
  <c r="BS22" i="33" l="1"/>
  <c r="BT21" i="33"/>
  <c r="BT17" i="33"/>
  <c r="BU16" i="33"/>
  <c r="BT9" i="33"/>
  <c r="BU2" i="33"/>
  <c r="BU9" i="33" l="1"/>
  <c r="BV2" i="33"/>
  <c r="BU21" i="33"/>
  <c r="BT22" i="33"/>
  <c r="BV16" i="33"/>
  <c r="BU17" i="33"/>
  <c r="BV17" i="33" l="1"/>
  <c r="BW16" i="33"/>
  <c r="BU22" i="33"/>
  <c r="BV21" i="33"/>
  <c r="BV9" i="33"/>
  <c r="BW2" i="33"/>
  <c r="BX2" i="33" l="1"/>
  <c r="BW9" i="33"/>
  <c r="BX16" i="33"/>
  <c r="BW17" i="33"/>
  <c r="BV22" i="33"/>
  <c r="BW21" i="33"/>
  <c r="BX21" i="33" l="1"/>
  <c r="BW22" i="33"/>
  <c r="BY16" i="33"/>
  <c r="BX17" i="33"/>
  <c r="BX9" i="33"/>
  <c r="BY2" i="33"/>
  <c r="BY9" i="33" l="1"/>
  <c r="BZ2" i="33"/>
  <c r="BZ16" i="33"/>
  <c r="BY17" i="33"/>
  <c r="BY21" i="33"/>
  <c r="BX22" i="33"/>
  <c r="CA16" i="33" l="1"/>
  <c r="BZ17" i="33"/>
  <c r="BY22" i="33"/>
  <c r="BZ21" i="33"/>
  <c r="BZ9" i="33"/>
  <c r="CA2" i="33"/>
  <c r="CB2" i="33" l="1"/>
  <c r="CA9" i="33"/>
  <c r="BZ22" i="33"/>
  <c r="CA21" i="33"/>
  <c r="CA17" i="33"/>
  <c r="CB16" i="33"/>
  <c r="CC16" i="33" l="1"/>
  <c r="CB17" i="33"/>
  <c r="CA22" i="33"/>
  <c r="CB21" i="33"/>
  <c r="CC2" i="33"/>
  <c r="CB9" i="33"/>
  <c r="CB22" i="33" l="1"/>
  <c r="CC21" i="33"/>
  <c r="CD2" i="33"/>
  <c r="CC9" i="33"/>
  <c r="CC17" i="33"/>
  <c r="CD16" i="33"/>
  <c r="CD17" i="33" l="1"/>
  <c r="CE16" i="33"/>
  <c r="CD21" i="33"/>
  <c r="CC22" i="33"/>
  <c r="CE2" i="33"/>
  <c r="CD9" i="33"/>
  <c r="CE17" i="33" l="1"/>
  <c r="CF16" i="33"/>
  <c r="CF2" i="33"/>
  <c r="CE9" i="33"/>
  <c r="CE21" i="33"/>
  <c r="CD22" i="33"/>
  <c r="CE22" i="33" l="1"/>
  <c r="CF21" i="33"/>
  <c r="CG16" i="33"/>
  <c r="CF17" i="33"/>
  <c r="CF9" i="33"/>
  <c r="CG2" i="33"/>
  <c r="CH2" i="33" l="1"/>
  <c r="CG9" i="33"/>
  <c r="CG21" i="33"/>
  <c r="CF22" i="33"/>
  <c r="CH16" i="33"/>
  <c r="CG17" i="33"/>
  <c r="CI16" i="33" l="1"/>
  <c r="CH17" i="33"/>
  <c r="CH21" i="33"/>
  <c r="CG22" i="33"/>
  <c r="CH9" i="33"/>
  <c r="CI2" i="33"/>
  <c r="CI9" i="33" l="1"/>
  <c r="CJ2" i="33"/>
  <c r="CI21" i="33"/>
  <c r="CH22" i="33"/>
  <c r="CJ16" i="33"/>
  <c r="CI17" i="33"/>
  <c r="CJ21" i="33" l="1"/>
  <c r="CI22" i="33"/>
  <c r="CK16" i="33"/>
  <c r="CJ17" i="33"/>
  <c r="CK2" i="33"/>
  <c r="CJ9" i="33"/>
  <c r="CK9" i="33" l="1"/>
  <c r="CL2" i="33"/>
  <c r="CK17" i="33"/>
  <c r="CL16" i="33"/>
  <c r="CK21" i="33"/>
  <c r="CJ22" i="33"/>
  <c r="CK22" i="33" l="1"/>
  <c r="CL21" i="33"/>
  <c r="CM16" i="33"/>
  <c r="CL17" i="33"/>
  <c r="CM2" i="33"/>
  <c r="CL9" i="33"/>
  <c r="CN2" i="33" l="1"/>
  <c r="CM9" i="33"/>
  <c r="CL22" i="33"/>
  <c r="CM21" i="33"/>
  <c r="CM17" i="33"/>
  <c r="CN16" i="33"/>
  <c r="CO16" i="33" l="1"/>
  <c r="CN17" i="33"/>
  <c r="CM22" i="33"/>
  <c r="CN21" i="33"/>
  <c r="CO2" i="33"/>
  <c r="CN9" i="33"/>
  <c r="CN22" i="33" l="1"/>
  <c r="CO21" i="33"/>
  <c r="CP2" i="33"/>
  <c r="CO9" i="33"/>
  <c r="CP16" i="33"/>
  <c r="CO17" i="33"/>
  <c r="CP17" i="33" l="1"/>
  <c r="CQ16" i="33"/>
  <c r="CP21" i="33"/>
  <c r="CO22" i="33"/>
  <c r="CP9" i="33"/>
  <c r="CQ2" i="33"/>
  <c r="CR2" i="33" l="1"/>
  <c r="CQ9" i="33"/>
  <c r="CR16" i="33"/>
  <c r="CQ17" i="33"/>
  <c r="CP22" i="33"/>
  <c r="CQ21" i="33"/>
  <c r="CR21" i="33" l="1"/>
  <c r="CQ22" i="33"/>
  <c r="CR17" i="33"/>
  <c r="CS16" i="33"/>
  <c r="CS2" i="33"/>
  <c r="CR9" i="33"/>
  <c r="CS9" i="33" l="1"/>
  <c r="CT2" i="33"/>
  <c r="CT16" i="33"/>
  <c r="CS17" i="33"/>
  <c r="CR22" i="33"/>
  <c r="CS21" i="33"/>
  <c r="CU16" i="33" l="1"/>
  <c r="CT17" i="33"/>
  <c r="CS22" i="33"/>
  <c r="CT21" i="33"/>
  <c r="CT9" i="33"/>
  <c r="CU2" i="33"/>
  <c r="CV2" i="33" l="1"/>
  <c r="CU9" i="33"/>
  <c r="CU21" i="33"/>
  <c r="CT22" i="33"/>
  <c r="CV16" i="33"/>
  <c r="CV17" i="33" s="1"/>
  <c r="CU17" i="33"/>
  <c r="CU22" i="33" l="1"/>
  <c r="CV21" i="33"/>
  <c r="CV9" i="33"/>
  <c r="CW2" i="33"/>
  <c r="CV22" i="33" l="1"/>
  <c r="CW21" i="33"/>
  <c r="CW22" i="33" s="1"/>
</calcChain>
</file>

<file path=xl/sharedStrings.xml><?xml version="1.0" encoding="utf-8"?>
<sst xmlns="http://schemas.openxmlformats.org/spreadsheetml/2006/main" count="2893" uniqueCount="1165">
  <si>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</si>
  <si>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</si>
  <si>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</si>
  <si>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</si>
  <si>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</si>
  <si>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</si>
  <si>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</si>
  <si>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</si>
  <si>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</si>
  <si>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</si>
  <si>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</si>
  <si>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</si>
  <si>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</si>
  <si>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</si>
  <si>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</si>
  <si>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</si>
  <si>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</si>
  <si>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</si>
  <si>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</si>
  <si>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</si>
  <si>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</si>
  <si>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</si>
  <si>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</si>
  <si>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</si>
  <si>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</si>
  <si>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</si>
  <si>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</si>
  <si>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</si>
  <si>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</si>
  <si>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</si>
  <si>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</si>
  <si>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</si>
  <si>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</si>
  <si>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</si>
  <si>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</si>
  <si>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</si>
  <si>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</si>
  <si>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</si>
  <si>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</si>
  <si>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</si>
  <si>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</si>
  <si>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</si>
  <si>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</si>
  <si>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</si>
  <si>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</si>
  <si>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</si>
  <si>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</si>
  <si>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</si>
  <si>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</si>
  <si>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</si>
  <si>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</si>
  <si>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</si>
  <si>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</si>
  <si>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</si>
  <si>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</si>
  <si>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</si>
  <si>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</si>
  <si>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</si>
  <si>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</si>
  <si>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</si>
  <si>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</si>
  <si>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</si>
  <si>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</si>
  <si>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</si>
  <si>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</si>
  <si>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</si>
  <si>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</si>
  <si>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</si>
  <si>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</si>
  <si>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</si>
  <si>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</si>
  <si>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</si>
  <si>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</si>
  <si>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</si>
  <si>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</si>
  <si>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</si>
  <si>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</si>
  <si>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</si>
  <si>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</si>
  <si>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</si>
  <si>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</si>
  <si>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</si>
  <si>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</si>
  <si>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</si>
  <si>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</si>
  <si>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</si>
  <si>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</si>
  <si>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</si>
  <si>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</si>
  <si>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</si>
  <si>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</si>
  <si>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</si>
  <si>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</si>
  <si>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</si>
  <si>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</si>
  <si>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</si>
  <si>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</si>
  <si>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</si>
  <si>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</si>
  <si>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</si>
  <si>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</si>
  <si>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</si>
  <si>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</si>
  <si>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</si>
  <si>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</si>
  <si>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</si>
  <si>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</si>
  <si>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</si>
  <si>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</si>
  <si>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</si>
  <si>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</si>
  <si>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</si>
  <si>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</si>
  <si>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</si>
  <si>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</si>
  <si>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</si>
  <si>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</si>
  <si>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</si>
  <si>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</si>
  <si>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</si>
  <si>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</si>
  <si>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</si>
  <si>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</si>
  <si>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</si>
  <si>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</si>
  <si>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</si>
  <si>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</si>
  <si>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</si>
  <si>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</si>
  <si>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</si>
  <si>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</si>
  <si>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</si>
  <si>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</si>
  <si>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</si>
  <si>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</si>
  <si>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</si>
  <si>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</si>
  <si>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</si>
  <si>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</si>
  <si>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</si>
  <si>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</si>
  <si>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</si>
  <si>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</si>
  <si>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</si>
  <si>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</si>
  <si>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</si>
  <si>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</si>
  <si>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</si>
  <si>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</si>
  <si>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</si>
  <si>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</si>
  <si>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</si>
  <si>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</si>
  <si>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</si>
  <si>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</si>
  <si>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</si>
  <si>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</si>
  <si>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</si>
  <si>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</si>
  <si>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</si>
  <si>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</si>
  <si>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</si>
  <si>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</si>
  <si>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</si>
  <si>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</si>
  <si>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</si>
  <si>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</si>
  <si>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</si>
  <si>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</si>
  <si>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</si>
  <si>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</si>
  <si>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</si>
  <si>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</si>
  <si>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</si>
  <si>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</si>
  <si>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</si>
  <si>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</si>
  <si>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</si>
  <si>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</si>
  <si>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</si>
  <si>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</si>
  <si>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</si>
  <si>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</si>
  <si>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</si>
  <si>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</si>
  <si>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</si>
  <si>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</si>
  <si>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</si>
  <si>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</si>
  <si>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</si>
  <si>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</si>
  <si>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</si>
  <si>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</si>
  <si>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</si>
  <si>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</si>
  <si>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</si>
  <si>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</si>
  <si>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</si>
  <si>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</si>
  <si>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</si>
  <si>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</si>
  <si>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</si>
  <si>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</si>
  <si>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</si>
  <si>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</si>
  <si>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</si>
  <si>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</si>
  <si>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</si>
  <si>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</si>
  <si>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</si>
  <si>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</si>
  <si>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</si>
  <si>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</si>
  <si>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</si>
  <si>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</si>
  <si>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</si>
  <si>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</si>
  <si>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</si>
  <si>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</si>
  <si>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</si>
  <si>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</si>
  <si>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</si>
  <si>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</si>
  <si>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</si>
  <si>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</si>
  <si>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</si>
  <si>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</si>
  <si>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</si>
  <si>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</si>
  <si>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</si>
  <si>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</si>
  <si>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</si>
  <si>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</si>
  <si>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</si>
  <si>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</si>
  <si>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</si>
  <si>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</si>
  <si>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</si>
  <si>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</si>
  <si>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</si>
  <si>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</si>
  <si>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</si>
  <si>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</si>
  <si>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</si>
  <si>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</si>
  <si>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</si>
  <si>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</si>
  <si>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</si>
  <si>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</si>
  <si>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</si>
  <si>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</si>
  <si>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</si>
  <si>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</si>
  <si>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</si>
  <si>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</si>
  <si>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</si>
  <si>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</si>
  <si>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</si>
  <si>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</si>
  <si>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</si>
  <si>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</si>
  <si>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</si>
  <si>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</si>
  <si>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</si>
  <si>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</si>
  <si>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</si>
  <si>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</si>
  <si>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</si>
  <si>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</si>
  <si>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</si>
  <si>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</si>
  <si>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</si>
  <si>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</si>
  <si>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</si>
  <si>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</si>
  <si>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</si>
  <si>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</si>
  <si>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</si>
  <si>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</si>
  <si>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</si>
  <si>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</si>
  <si>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</si>
  <si>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</si>
  <si>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</si>
  <si>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</si>
  <si>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</si>
  <si>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</si>
  <si>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</si>
  <si>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</si>
  <si>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</si>
  <si>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</si>
  <si>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</si>
  <si>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</si>
  <si>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</si>
  <si>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</si>
  <si>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</si>
  <si>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</si>
  <si>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</si>
  <si>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</si>
  <si>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</si>
  <si>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</si>
  <si>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</si>
  <si>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</si>
  <si>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</si>
  <si>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</si>
  <si>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</si>
  <si>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</si>
  <si>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</si>
  <si>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</si>
  <si>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</si>
  <si>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</si>
  <si>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</si>
  <si>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</si>
  <si>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</si>
  <si>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</si>
  <si>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</si>
  <si>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</si>
  <si>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</si>
  <si>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</si>
  <si>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</si>
  <si>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</si>
  <si>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</si>
  <si>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</si>
  <si>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</si>
  <si>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</si>
  <si>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</si>
  <si>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</si>
  <si>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</si>
  <si>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</si>
  <si>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</si>
  <si>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</si>
  <si>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</si>
  <si>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</si>
  <si>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</si>
  <si>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</si>
  <si>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</si>
  <si>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</si>
  <si>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</si>
  <si>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</si>
  <si>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</si>
  <si>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</si>
  <si>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</si>
  <si>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</si>
  <si>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</si>
  <si>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</si>
  <si>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</si>
  <si>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</si>
  <si>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</si>
  <si>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</si>
  <si>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</si>
  <si>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</si>
  <si>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</si>
  <si>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</si>
  <si>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</si>
  <si>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</si>
  <si>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</si>
  <si>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</si>
  <si>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</si>
  <si>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</si>
  <si>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</si>
  <si>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</si>
  <si>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</si>
  <si>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</si>
  <si>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</si>
  <si>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</si>
  <si>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</si>
  <si>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</si>
  <si>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</si>
  <si>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</si>
  <si>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</si>
  <si>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</si>
  <si>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</si>
  <si>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</si>
  <si>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</si>
  <si>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</si>
  <si>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</si>
  <si>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</si>
  <si>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</si>
  <si>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</si>
  <si>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</si>
  <si>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</si>
  <si>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</si>
  <si>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</si>
  <si>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</si>
  <si>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</si>
  <si>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</si>
  <si>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</si>
  <si>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</si>
  <si>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</si>
  <si>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</si>
  <si>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</si>
  <si>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</si>
  <si>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</si>
  <si>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</si>
  <si>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</si>
  <si>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</si>
  <si>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</si>
  <si>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</si>
  <si>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</si>
  <si>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</si>
  <si>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</si>
  <si>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</si>
  <si>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</si>
  <si>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</si>
  <si>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</si>
  <si>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</si>
  <si>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</si>
  <si>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</si>
  <si>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</si>
  <si>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</si>
  <si>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</si>
  <si>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</si>
  <si>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</si>
  <si>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</si>
  <si>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</si>
  <si>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</si>
  <si>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</si>
  <si>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</si>
  <si>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</si>
  <si>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</si>
  <si>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</si>
  <si>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</si>
  <si>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</si>
  <si>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</si>
  <si>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</si>
  <si>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</si>
  <si>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</si>
  <si>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</si>
  <si>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</si>
  <si>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</si>
  <si>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</si>
  <si>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</si>
  <si>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</si>
  <si>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</si>
  <si>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</si>
  <si>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</si>
  <si>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</si>
  <si>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</si>
  <si>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</si>
  <si>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</si>
  <si>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</si>
  <si>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</si>
  <si>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</si>
  <si>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</si>
  <si>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</si>
  <si>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</si>
  <si>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</si>
  <si>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</si>
  <si>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</si>
  <si>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</si>
  <si>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</si>
  <si>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</si>
  <si>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</si>
  <si>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</si>
  <si>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</si>
  <si>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</si>
  <si>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</si>
  <si>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</si>
  <si>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</si>
  <si>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</si>
  <si>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</si>
  <si>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</si>
  <si>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</si>
  <si>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</si>
  <si>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</si>
  <si>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</si>
  <si>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</si>
  <si>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</si>
  <si>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</si>
  <si>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</si>
  <si>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</si>
  <si>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</si>
  <si>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</si>
  <si>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</si>
  <si>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</si>
  <si>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</si>
  <si>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</si>
  <si>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</si>
  <si>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</si>
  <si>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</si>
  <si>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</si>
  <si>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</si>
  <si>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</si>
  <si>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</si>
  <si>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</si>
  <si>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</si>
  <si>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</si>
  <si>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</si>
  <si>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</si>
  <si>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</si>
  <si>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</si>
  <si>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</si>
  <si>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</si>
  <si>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</si>
  <si>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</si>
  <si>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</si>
  <si>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</si>
  <si>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</si>
  <si>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</si>
  <si>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</si>
  <si>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</si>
  <si>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</si>
  <si>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</si>
  <si>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</si>
  <si>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</si>
  <si>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</si>
  <si>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</si>
  <si>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</si>
  <si>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</si>
  <si>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</si>
  <si>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</si>
  <si>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</si>
  <si>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</si>
  <si>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</si>
  <si>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</si>
  <si>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</si>
  <si>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</si>
  <si>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</si>
  <si>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</si>
  <si>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</si>
  <si>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</si>
  <si>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</si>
  <si>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</si>
  <si>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</si>
  <si>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</si>
  <si>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</si>
  <si>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</si>
  <si>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</si>
  <si>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</si>
  <si>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</si>
  <si>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</si>
  <si>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</si>
  <si>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</si>
  <si>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</si>
  <si>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</si>
  <si>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</si>
  <si>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</si>
  <si>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</si>
  <si>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</si>
  <si>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</si>
  <si>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</si>
  <si>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</si>
  <si>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</si>
  <si>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</si>
  <si>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</si>
  <si>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</si>
  <si>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</si>
  <si>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</si>
  <si>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</si>
  <si>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</si>
  <si>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</si>
  <si>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</si>
  <si>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</si>
  <si>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</si>
  <si>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</si>
  <si>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</si>
  <si>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</si>
  <si>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</si>
  <si>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</si>
  <si>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</si>
  <si>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</si>
  <si>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</si>
  <si>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</si>
  <si>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</si>
  <si>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</si>
  <si>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</si>
  <si>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</si>
  <si>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</si>
  <si>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</si>
  <si>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</si>
  <si>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</si>
  <si>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</si>
  <si>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</si>
  <si>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</si>
  <si>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</si>
  <si>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</si>
  <si>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</si>
  <si>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</si>
  <si>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</si>
  <si>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</si>
  <si>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</si>
  <si>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</si>
  <si>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</si>
  <si>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</si>
  <si>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</si>
  <si>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</si>
  <si>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</si>
  <si>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</si>
  <si>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</si>
  <si>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</si>
  <si>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</si>
  <si>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</si>
  <si>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</si>
  <si>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</si>
  <si>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</si>
  <si>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</si>
  <si>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</si>
  <si>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</si>
  <si>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</si>
  <si>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</si>
  <si>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</si>
  <si>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</si>
  <si>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</si>
  <si>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</si>
  <si>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</si>
  <si>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</si>
  <si>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</si>
  <si>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</si>
  <si>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</si>
  <si>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</si>
  <si>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</si>
  <si>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</si>
  <si>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</si>
  <si>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</si>
  <si>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</si>
  <si>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</si>
  <si>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</si>
  <si>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</si>
  <si>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</si>
  <si>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</si>
  <si>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</si>
  <si>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</si>
  <si>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</si>
  <si>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</si>
  <si>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</si>
  <si>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</si>
  <si>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</si>
  <si>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</si>
  <si>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</si>
  <si>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</si>
  <si>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</si>
  <si>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</si>
  <si>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</si>
  <si>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</si>
  <si>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</si>
  <si>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</si>
  <si>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</si>
  <si>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</si>
  <si>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</si>
  <si>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</si>
  <si>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</si>
  <si>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</si>
  <si>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</si>
  <si>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</si>
  <si>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</si>
  <si>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</si>
  <si>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</si>
  <si>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</si>
  <si>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</si>
  <si>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</si>
  <si>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</si>
  <si>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</si>
  <si>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</si>
  <si>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</si>
  <si>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</si>
  <si>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</si>
  <si>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</si>
  <si>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</si>
  <si>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</si>
  <si>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</si>
  <si>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</si>
  <si>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</si>
  <si>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</si>
  <si>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</si>
  <si>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</si>
  <si>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</si>
  <si>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</si>
  <si>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</si>
  <si>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</si>
  <si>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</si>
  <si>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</si>
  <si>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</si>
  <si>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</si>
  <si>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</si>
  <si>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</si>
  <si>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</si>
  <si>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</si>
  <si>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</si>
  <si>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</si>
  <si>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</si>
  <si>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</si>
  <si>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</si>
  <si>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</si>
  <si>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</si>
  <si>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</si>
  <si>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</si>
  <si>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</si>
  <si>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</si>
  <si>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</si>
  <si>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</si>
  <si>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</si>
  <si>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</si>
  <si>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</si>
  <si>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</si>
  <si>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</si>
  <si>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</si>
  <si>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</si>
  <si>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</si>
  <si>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</si>
  <si>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</si>
  <si>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</si>
  <si>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</si>
  <si>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</si>
  <si>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</si>
  <si>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</si>
  <si>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</si>
  <si>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</si>
  <si>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</si>
  <si>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</si>
  <si>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</si>
  <si>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</si>
  <si>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</si>
  <si>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</si>
  <si>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</si>
  <si>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</si>
  <si>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</si>
  <si>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</si>
  <si>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</si>
  <si>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</si>
  <si>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</si>
  <si>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</si>
  <si>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</si>
  <si>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</si>
  <si>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</si>
  <si>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</si>
  <si>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</si>
  <si>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</si>
  <si>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</si>
  <si>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</si>
  <si>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</si>
  <si>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</si>
  <si>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</si>
  <si>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</si>
  <si>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</si>
  <si>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</si>
  <si>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</si>
  <si>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</si>
  <si>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</si>
  <si>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</si>
  <si>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</si>
  <si>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</si>
  <si>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</si>
  <si>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</si>
  <si>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</si>
  <si>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</si>
  <si>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</si>
  <si>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</si>
  <si>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</si>
  <si>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</si>
  <si>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</si>
  <si>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</si>
  <si>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</si>
  <si>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</si>
  <si>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</si>
  <si>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</si>
  <si>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</si>
  <si>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</si>
  <si>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</si>
  <si>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</si>
  <si>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</si>
  <si>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</si>
  <si>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</si>
  <si>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</si>
  <si>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</si>
  <si>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</si>
  <si>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</si>
  <si>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</si>
  <si>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</si>
  <si>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</si>
  <si>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</si>
  <si>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</si>
  <si>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</si>
  <si>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</si>
  <si>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</si>
  <si>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</si>
  <si>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</si>
  <si>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</si>
  <si>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</si>
  <si>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</si>
  <si>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</si>
  <si>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</si>
  <si>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</si>
  <si>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</si>
  <si>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</si>
  <si>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</si>
  <si>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</si>
  <si>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</si>
  <si>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</si>
  <si>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</si>
  <si>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</si>
  <si>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</si>
  <si>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</si>
  <si>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</si>
  <si>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</si>
  <si>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</si>
  <si>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</si>
  <si>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</si>
  <si>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</si>
  <si>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</si>
  <si>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</si>
  <si>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</si>
  <si>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</si>
  <si>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</si>
  <si>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</si>
  <si>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</si>
  <si>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</si>
  <si>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</si>
  <si>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</si>
  <si>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</si>
  <si>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</si>
  <si>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</si>
  <si>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</si>
  <si>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</si>
  <si>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</si>
  <si>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</si>
  <si>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</si>
  <si>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</si>
  <si>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</si>
  <si>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</si>
  <si>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</si>
  <si>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</si>
  <si>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</si>
  <si>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</si>
  <si>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</si>
  <si>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</si>
  <si>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</si>
  <si>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</si>
  <si>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</si>
  <si>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</si>
  <si>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</si>
  <si>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</si>
  <si>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</si>
  <si>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</si>
  <si>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</si>
  <si>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</si>
  <si>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</si>
  <si>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</si>
  <si>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</si>
  <si>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</si>
  <si>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</si>
  <si>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</si>
  <si>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</si>
  <si>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</si>
  <si>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</si>
  <si>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</si>
  <si>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</si>
  <si>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</si>
  <si>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</si>
  <si>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</si>
  <si>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</si>
  <si>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</si>
  <si>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</si>
  <si>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</si>
  <si>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</si>
  <si>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</si>
  <si>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</si>
  <si>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</si>
  <si>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</si>
  <si>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</si>
  <si>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</si>
  <si>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</si>
  <si>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</si>
  <si>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</si>
  <si>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</si>
  <si>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</si>
  <si>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</si>
  <si>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</si>
  <si>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</si>
  <si>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</si>
  <si>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</si>
  <si>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</si>
  <si>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</si>
  <si>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</si>
  <si>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</si>
  <si>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</si>
  <si>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</si>
  <si>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</si>
  <si>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</si>
  <si>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</si>
  <si>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</si>
  <si>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</si>
  <si>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</si>
  <si>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</si>
  <si>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</si>
  <si>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</si>
  <si>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</si>
  <si>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</si>
  <si>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</si>
  <si>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</si>
  <si>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</si>
  <si>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</si>
  <si>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</si>
  <si>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</si>
  <si>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</si>
  <si>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</si>
  <si>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</si>
  <si>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</si>
  <si>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</si>
  <si>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</si>
  <si>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</si>
  <si>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</si>
  <si>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</si>
  <si>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</si>
  <si>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</si>
  <si>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</si>
  <si>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</si>
  <si>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</si>
  <si>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</si>
  <si>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</si>
  <si>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</si>
  <si>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</si>
  <si>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</si>
  <si>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</si>
  <si>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</si>
  <si>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</si>
  <si>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</si>
  <si>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</si>
  <si>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</si>
  <si>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</si>
  <si>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</si>
  <si>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</si>
  <si>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</si>
  <si>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</si>
  <si>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</si>
  <si>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</si>
  <si>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</si>
  <si>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</si>
  <si>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</si>
  <si>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</si>
  <si>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</si>
  <si>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</si>
  <si>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</si>
  <si>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</si>
  <si>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</si>
  <si>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</si>
  <si>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</si>
  <si>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</si>
  <si>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</si>
  <si>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</si>
  <si>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</si>
  <si>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</si>
  <si>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</si>
  <si>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</si>
  <si>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</si>
  <si>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</si>
  <si>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</si>
  <si>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</si>
  <si>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</si>
  <si>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</si>
  <si>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</si>
  <si>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</si>
  <si>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</si>
  <si>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</si>
  <si>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</si>
  <si>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</si>
  <si>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</si>
  <si>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</si>
  <si>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</si>
  <si>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</si>
  <si>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</si>
  <si>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</si>
  <si>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</si>
  <si>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</si>
  <si>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</si>
  <si>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</si>
  <si>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</si>
  <si>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</si>
  <si>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</si>
  <si>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</si>
  <si>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</si>
  <si>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</si>
  <si>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</si>
  <si>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</si>
  <si>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</si>
  <si>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</si>
  <si>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</si>
  <si>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</si>
  <si>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</si>
  <si>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</si>
  <si>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</si>
  <si>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</si>
  <si>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</si>
  <si>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</si>
  <si>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</si>
  <si>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</si>
  <si>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</si>
  <si>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</si>
  <si>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</si>
  <si>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</si>
  <si>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</si>
  <si>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</si>
  <si>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</si>
  <si>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</si>
  <si>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</si>
  <si>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</si>
  <si>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</si>
  <si>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</si>
  <si>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</si>
  <si>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</si>
  <si>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</si>
  <si>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</si>
  <si>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</si>
  <si>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</si>
  <si>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</si>
  <si>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</si>
  <si>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</si>
  <si>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</si>
  <si>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</si>
  <si>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</si>
  <si>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</si>
  <si>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</si>
  <si>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</si>
  <si>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</si>
  <si>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</si>
  <si>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</si>
  <si>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</si>
  <si>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</si>
  <si>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</si>
  <si>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</si>
  <si>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</si>
  <si>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</si>
  <si>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</si>
  <si>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</si>
  <si>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</si>
  <si>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</si>
  <si>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</si>
  <si>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</si>
  <si>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</si>
  <si>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</si>
  <si>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</si>
  <si>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</si>
  <si>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</si>
  <si>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</si>
  <si>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</si>
  <si>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</si>
  <si>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</si>
  <si>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</si>
  <si>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</si>
  <si>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</si>
  <si>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</si>
  <si>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</si>
  <si>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</si>
  <si>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</si>
  <si>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</si>
  <si>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</si>
  <si>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</si>
  <si>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</si>
  <si>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</si>
  <si>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</si>
  <si>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</si>
  <si>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</si>
  <si>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</si>
  <si>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</si>
  <si>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</si>
  <si>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</si>
  <si>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</si>
  <si>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</si>
  <si>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</si>
  <si>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</si>
  <si>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</si>
  <si>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</si>
  <si>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</si>
  <si>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</si>
  <si>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</si>
  <si>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</si>
  <si>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</si>
  <si>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</si>
  <si>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</si>
  <si>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</si>
  <si>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</si>
  <si>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</si>
  <si>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</si>
  <si>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</si>
  <si>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</si>
  <si>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</si>
  <si>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</si>
  <si>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</si>
  <si>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</si>
  <si>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</si>
  <si>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</si>
  <si>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</si>
  <si>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</si>
  <si>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</si>
  <si>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</si>
  <si>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</si>
  <si>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</si>
  <si>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</si>
  <si>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</si>
  <si>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</si>
  <si>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</si>
  <si>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</si>
  <si>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</si>
  <si>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</si>
  <si>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</si>
  <si>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</si>
  <si>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</si>
  <si>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</si>
  <si>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</si>
  <si>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</si>
  <si>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</si>
  <si>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</si>
  <si>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</si>
  <si>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</si>
  <si>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</si>
  <si>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</si>
  <si>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</si>
  <si>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</si>
  <si>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</si>
  <si>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</si>
  <si>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</si>
  <si>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</si>
  <si>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</si>
  <si>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</si>
  <si>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</si>
  <si>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</si>
  <si>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</si>
  <si>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</si>
  <si>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</si>
  <si>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</si>
  <si>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</si>
  <si>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</si>
  <si>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</si>
  <si>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</si>
  <si>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</si>
  <si>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</si>
  <si>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</si>
  <si>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</si>
  <si>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</si>
  <si>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</si>
  <si>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</si>
  <si>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</si>
  <si>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</si>
  <si>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</si>
  <si>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</si>
  <si>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</si>
  <si>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</si>
  <si>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</si>
  <si>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</si>
  <si>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</si>
  <si>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</si>
  <si>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</si>
  <si>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</si>
  <si>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</si>
  <si>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</si>
  <si>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</si>
  <si>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</si>
  <si>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</si>
  <si>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</si>
  <si>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</si>
  <si>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</si>
  <si>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</si>
  <si>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</si>
  <si>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</si>
  <si>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</si>
  <si>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</si>
  <si>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</si>
  <si>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</si>
  <si>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</si>
  <si>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</si>
  <si>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</si>
  <si>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</si>
  <si>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</si>
  <si>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fireballs</t>
  </si>
  <si>
    <t>PF_PetWizard</t>
  </si>
  <si>
    <t>baker_woman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</si>
</sst>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0" headerRowBorderDxfId="339" tableBorderDxfId="338" totalsRowBorderDxfId="337">
  <autoFilter ref="B4:G5"/>
  <tableColumns count="6">
    <tableColumn id="1" name="{gameSettings}" dataDxfId="336"/>
    <tableColumn id="2" name="[sku]" dataDxfId="335"/>
    <tableColumn id="3" name="[timeToPCCoefA]" dataDxfId="334"/>
    <tableColumn id="4" name="[timeToPCCoefB]" dataDxfId="333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5" totalsRowShown="0" headerRowDxfId="224" headerRowBorderDxfId="223" tableBorderDxfId="222" totalsRowBorderDxfId="221">
  <autoFilter ref="B21:AE65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0" headerRowBorderDxfId="189" tableBorderDxfId="188" totalsRowBorderDxfId="187">
  <autoFilter ref="B4:C16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9:O98" totalsRowShown="0">
  <autoFilter ref="B69:O98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7" headerRowBorderDxfId="86" tableBorderDxfId="85" totalsRowBorderDxfId="84">
  <autoFilter ref="B4:J6"/>
  <tableColumns count="9">
    <tableColumn id="1" name="{eggDefinitions}" dataDxfId="83"/>
    <tableColumn id="6" name="[sku]" dataDxfId="82"/>
    <tableColumn id="9" name="[dragonSku]" dataDxfId="81"/>
    <tableColumn id="3" name="[shopOrder]" dataDxfId="80"/>
    <tableColumn id="4" name="[pricePC]" dataDxfId="79"/>
    <tableColumn id="5" name="[incubationMinutes]" dataDxfId="78"/>
    <tableColumn id="10" name="[prefabPath]" dataDxfId="77"/>
    <tableColumn id="7" name="[tidName]" dataDxfId="76">
      <calculatedColumnFormula>CONCATENATE("TID_",UPPER(eggDefinitions[[#This Row],['[sku']]]),"_NAME")</calculatedColumnFormula>
    </tableColumn>
    <tableColumn id="8" name="[tidDesc]" dataDxfId="7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4" headerRowBorderDxfId="73" tableBorderDxfId="72" totalsRowBorderDxfId="71">
  <autoFilter ref="B10:G13"/>
  <tableColumns count="6">
    <tableColumn id="1" name="{eggRewardDefinitions}" dataDxfId="70"/>
    <tableColumn id="2" name="[sku]"/>
    <tableColumn id="3" name="[type]" dataDxfId="69"/>
    <tableColumn id="6" name="[rarity]" dataDxfId="68"/>
    <tableColumn id="4" name="[droprate]" dataDxfId="67"/>
    <tableColumn id="5" name="[tidName]" dataDxfId="6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5" headerRowBorderDxfId="64" tableBorderDxfId="63" totalsRowBorderDxfId="62">
  <autoFilter ref="B17:E21"/>
  <tableColumns count="4">
    <tableColumn id="1" name="{rarityDefinitions}" dataDxfId="61"/>
    <tableColumn id="2" name="[sku]"/>
    <tableColumn id="3" name="[order]" dataDxfId="60"/>
    <tableColumn id="5" name="[tidName]" dataDxfId="5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2" headerRowBorderDxfId="331" tableBorderDxfId="330" totalsRowBorderDxfId="329">
  <autoFilter ref="B10:F11"/>
  <tableColumns count="5">
    <tableColumn id="1" name="{initialSettings}" dataDxfId="328"/>
    <tableColumn id="2" name="[sku]" dataDxfId="327"/>
    <tableColumn id="3" name="[softCurrency]" dataDxfId="326"/>
    <tableColumn id="4" name="[hardCurrency]" dataDxfId="325"/>
    <tableColumn id="6" name="[initialDragonSKU]" dataDxfId="3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8" headerRowBorderDxfId="57" tableBorderDxfId="56" totalsRowBorderDxfId="55">
  <autoFilter ref="B4:F9"/>
  <tableColumns count="5">
    <tableColumn id="1" name="{chestRewardDefinitions}" dataDxfId="54"/>
    <tableColumn id="2" name="[sku]" dataDxfId="53"/>
    <tableColumn id="6" name="[collectedChests]" dataDxfId="52"/>
    <tableColumn id="3" name="[type]" dataDxfId="51"/>
    <tableColumn id="4" name="[amount]" dataDxfId="5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49" dataDxfId="47" headerRowBorderDxfId="48" tableBorderDxfId="46">
  <autoFilter ref="B4:O44"/>
  <tableColumns count="14">
    <tableColumn id="1" name="{disguisesDefinitions}" dataDxfId="45"/>
    <tableColumn id="2" name="[sku]" dataDxfId="44"/>
    <tableColumn id="3" name="[dragonSku]" dataDxfId="43"/>
    <tableColumn id="5" name="[powerup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26" totalsRowShown="0" headerRowBorderDxfId="31" tableBorderDxfId="30" totalsRowBorderDxfId="29">
  <autoFilter ref="B3:J26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>
      <calculatedColumnFormula>CONCATENATE("icon_",powerUpsDefinitions[[#This Row],['[sku']]])</calculatedColumnFormula>
    </tableColumn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2" headerRowBorderDxfId="321" tableBorderDxfId="320" totalsRowBorderDxfId="319">
  <autoFilter ref="B4:J14"/>
  <tableColumns count="9">
    <tableColumn id="1" name="{localizationDefinitions}" dataDxfId="318"/>
    <tableColumn id="8" name="[sku]" dataDxfId="317"/>
    <tableColumn id="3" name="[order]" dataDxfId="316"/>
    <tableColumn id="4" name="[isoCode]" dataDxfId="315"/>
    <tableColumn id="11" name="[android]" dataDxfId="314"/>
    <tableColumn id="12" name="[iOS]" dataDxfId="313"/>
    <tableColumn id="5" name="[txtFilename]" dataDxfId="312"/>
    <tableColumn id="2" name="[icon]" dataDxfId="311"/>
    <tableColumn id="9" name="[tidName]" dataDxfId="31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7" headerRowBorderDxfId="306" tableBorderDxfId="305" totalsRowBorderDxfId="304">
  <autoFilter ref="B15:AO25"/>
  <tableColumns count="40">
    <tableColumn id="1" name="{dragonDefinitions}" dataDxfId="303"/>
    <tableColumn id="2" name="[sku]"/>
    <tableColumn id="9" name="[tier]"/>
    <tableColumn id="3" name="[order]" dataDxfId="302"/>
    <tableColumn id="40" name="[previousDragonSku]" dataDxfId="301"/>
    <tableColumn id="4" name="[unlockPriceCoins]" dataDxfId="300"/>
    <tableColumn id="5" name="[unlockPricePC]" dataDxfId="299"/>
    <tableColumn id="11" name="[cameraDefaultZoom]" dataDxfId="298"/>
    <tableColumn id="16" name="[cameraFarZoom]" dataDxfId="297"/>
    <tableColumn id="39" name="[defaultSize]" dataDxfId="296"/>
    <tableColumn id="38" name="[cameraFrameWidthModifier]" dataDxfId="295"/>
    <tableColumn id="17" name="[healthMin]" dataDxfId="294"/>
    <tableColumn id="18" name="[healthMax]" dataDxfId="293"/>
    <tableColumn id="21" name="[healthDrain]" dataDxfId="292"/>
    <tableColumn id="32" name="[healthDrainAmpPerSecond]" dataDxfId="291"/>
    <tableColumn id="31" name="[sessionStartHealthDrainTime]" dataDxfId="290"/>
    <tableColumn id="30" name="[sessionStartHealthDrainModifier]" dataDxfId="289"/>
    <tableColumn id="19" name="[scaleMin]" dataDxfId="288"/>
    <tableColumn id="20" name="[scaleMax]" dataDxfId="287"/>
    <tableColumn id="42" name="[speedBase]" dataDxfId="286"/>
    <tableColumn id="22" name="[boostMultiplier]" dataDxfId="285"/>
    <tableColumn id="41" name="[energyBase]" dataDxfId="284"/>
    <tableColumn id="23" name="[energyDrain]" dataDxfId="283"/>
    <tableColumn id="24" name="[energyRefillRate]" dataDxfId="282"/>
    <tableColumn id="29" name="[furyBaseDamage]" dataDxfId="281"/>
    <tableColumn id="33" name="[furyBaseLength]" dataDxfId="280"/>
    <tableColumn id="12" name="[furyScoreMultiplier]" dataDxfId="279"/>
    <tableColumn id="26" name="[furyBaseDuration]" dataDxfId="278"/>
    <tableColumn id="25" name="[furyMax]" dataDxfId="277"/>
    <tableColumn id="14" name="[eatSpeedFactor]" dataDxfId="276"/>
    <tableColumn id="6" name="[gamePrefab]" dataDxfId="275"/>
    <tableColumn id="10" name="[menuPrefab]" dataDxfId="274"/>
    <tableColumn id="7" name="[tidName]" dataDxfId="273">
      <calculatedColumnFormula>CONCATENATE("TID_",UPPER(dragonDefinitions[[#This Row],['[sku']]]),"_NAME")</calculatedColumnFormula>
    </tableColumn>
    <tableColumn id="8" name="[tidDesc]" dataDxfId="272">
      <calculatedColumnFormula>CONCATENATE("TID_",UPPER(dragonDefinitions[[#This Row],['[sku']]]),"_DESC")</calculatedColumnFormula>
    </tableColumn>
    <tableColumn id="27" name="[statsBarRatio]" dataDxfId="271"/>
    <tableColumn id="28" name="[furyBarRatio]" dataDxfId="270"/>
    <tableColumn id="34" name="[force]" dataDxfId="269"/>
    <tableColumn id="35" name="[mass]" dataDxfId="268"/>
    <tableColumn id="36" name="[friction]" dataDxfId="267"/>
    <tableColumn id="37" name="[gravityModifier]" dataDxfId="26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5" headerRowBorderDxfId="264" tableBorderDxfId="263" totalsRowBorderDxfId="262">
  <autoFilter ref="B4:G9"/>
  <tableColumns count="6">
    <tableColumn id="1" name="{dragonTierDefinitions}" dataDxfId="261"/>
    <tableColumn id="2" name="[sku]"/>
    <tableColumn id="9" name="[order]"/>
    <tableColumn id="10" name="[icon]" dataDxfId="260"/>
    <tableColumn id="3" name="[maxPetEquipped]" dataDxfId="259"/>
    <tableColumn id="7" name="[tidName]" dataDxfId="2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7" headerRowBorderDxfId="256" tableBorderDxfId="255" totalsRowBorderDxfId="254">
  <autoFilter ref="B31:I32"/>
  <tableColumns count="8">
    <tableColumn id="1" name="{dragonSettings}" dataDxfId="253"/>
    <tableColumn id="2" name="[sku]" dataDxfId="2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1" headerRowBorderDxfId="250" tableBorderDxfId="249" totalsRowBorderDxfId="24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7" headerRowBorderDxfId="246" tableBorderDxfId="245" totalsRowBorderDxfId="244">
  <autoFilter ref="B36:F39"/>
  <tableColumns count="5">
    <tableColumn id="1" name="{dragonHealthModifiersDefinitions}" dataDxfId="243"/>
    <tableColumn id="2" name="[sku]" dataDxfId="242"/>
    <tableColumn id="7" name="[threshold]"/>
    <tableColumn id="8" name="[modifier]" dataDxfId="241"/>
    <tableColumn id="9" name="[tid]" dataDxfId="2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39" headerRowBorderDxfId="238" tableBorderDxfId="237" totalsRowBorderDxfId="236">
  <autoFilter ref="B4:L44"/>
  <tableColumns count="11">
    <tableColumn id="1" name="{petDefinitions}" dataDxfId="235"/>
    <tableColumn id="2" name="[sku]" dataDxfId="234"/>
    <tableColumn id="3" name="[rarity]" dataDxfId="233"/>
    <tableColumn id="6" name="[category]" dataDxfId="232"/>
    <tableColumn id="7" name="[order]" dataDxfId="231"/>
    <tableColumn id="8" name="[gamePrefab]" dataDxfId="230"/>
    <tableColumn id="9" name="[menuPrefab]" dataDxfId="229"/>
    <tableColumn id="11" name="[icon]" dataDxfId="228"/>
    <tableColumn id="4" name="[powerup]" dataDxfId="227"/>
    <tableColumn id="5" name="[tidName]" dataDxfId="226"/>
    <tableColumn id="10" name="[tidDesc]" dataDxfId="225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4" priority="17"/>
  </conditionalFormatting>
  <conditionalFormatting sqref="D5:D6">
    <cfRule type="duplicateValues" dxfId="93" priority="18"/>
  </conditionalFormatting>
  <conditionalFormatting sqref="C11">
    <cfRule type="duplicateValues" dxfId="92" priority="4"/>
  </conditionalFormatting>
  <conditionalFormatting sqref="C12:C13">
    <cfRule type="duplicateValues" dxfId="91" priority="19"/>
  </conditionalFormatting>
  <conditionalFormatting sqref="C18:D18">
    <cfRule type="duplicateValues" dxfId="90" priority="2"/>
  </conditionalFormatting>
  <conditionalFormatting sqref="C19:D20">
    <cfRule type="duplicateValues" dxfId="89" priority="3"/>
  </conditionalFormatting>
  <conditionalFormatting sqref="C21:D21">
    <cfRule type="duplicateValues" dxfId="8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4"/>
      <c r="G3" s="43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6"/>
  <sheetViews>
    <sheetView tabSelected="1" topLeftCell="B1" workbookViewId="0">
      <selection activeCell="D18" sqref="D1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46.5703125" bestFit="1" customWidth="1"/>
    <col min="9" max="9" width="45.42578125" bestFit="1" customWidth="1"/>
    <col min="10" max="10" width="52.5703125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5" t="str">
        <f>CONCATENATE("TID_POWERUP_",UPPER(powerUpsDefinitions[[#This Row],['[sku']]]),"_NAME")</f>
        <v>TID_POWERUP_DIVE_NAME</v>
      </c>
      <c r="I4" s="216" t="str">
        <f>CONCATENATE("TID_POWERUP_",UPPER(powerUpsDefinitions[[#This Row],['[sku']]]),"_DESC")</f>
        <v>TID_POWERUP_DIVE_DESC</v>
      </c>
      <c r="J4" s="216" t="str">
        <f>CONCATENATE(powerUpsDefinitions[[#This Row],['[tidDesc']]],"_SHORT")</f>
        <v>TID_POWERUP_DIVE_DESC_SHORT</v>
      </c>
    </row>
    <row r="5" spans="2:12" s="67" customFormat="1">
      <c r="B5" s="219" t="s">
        <v>4</v>
      </c>
      <c r="C5" s="203" t="s">
        <v>1041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5" t="str">
        <f>CONCATENATE("TID_POWERUP_",UPPER(powerUpsDefinitions[[#This Row],['[sku']]]),"_NAME")</f>
        <v>TID_POWERUP_HP_NAME</v>
      </c>
      <c r="I5" s="216" t="str">
        <f>CONCATENATE("TID_POWERUP_",UPPER(powerUpsDefinitions[[#This Row],['[sku']]]),"_DESC")</f>
        <v>TID_POWERUP_HP_DESC</v>
      </c>
      <c r="J5" s="216" t="str">
        <f>CONCATENATE(powerUpsDefinitions[[#This Row],['[tidDesc']]],"_SHORT")</f>
        <v>TID_POWERUP_HP_DESC_SHORT</v>
      </c>
    </row>
    <row r="6" spans="2:12" s="67" customFormat="1">
      <c r="B6" s="219" t="s">
        <v>4</v>
      </c>
      <c r="C6" s="203" t="s">
        <v>1042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5" t="str">
        <f>CONCATENATE("TID_POWERUP_",UPPER(powerUpsDefinitions[[#This Row],['[sku']]]),"_NAME")</f>
        <v>TID_POWERUP_BOOST_NAME</v>
      </c>
      <c r="I6" s="216" t="str">
        <f>CONCATENATE("TID_POWERUP_",UPPER(powerUpsDefinitions[[#This Row],['[sku']]]),"_DESC")</f>
        <v>TID_POWERUP_BOOST_DESC</v>
      </c>
      <c r="J6" s="216" t="str">
        <f>CONCATENATE(powerUpsDefinitions[[#This Row],['[tidDesc']]],"_SHORT")</f>
        <v>TID_POWERUP_BOOST_DESC_SHORT</v>
      </c>
    </row>
    <row r="7" spans="2:12" s="67" customFormat="1">
      <c r="B7" s="219" t="s">
        <v>4</v>
      </c>
      <c r="C7" s="203" t="s">
        <v>1084</v>
      </c>
      <c r="D7" s="217" t="s">
        <v>1085</v>
      </c>
      <c r="E7" s="218">
        <v>10</v>
      </c>
      <c r="F7" s="218"/>
      <c r="G7" s="204" t="str">
        <f>CONCATENATE("icon_",powerUpsDefinitions[[#This Row],['[sku']]])</f>
        <v>icon_fury_size</v>
      </c>
      <c r="H7" s="205" t="str">
        <f>CONCATENATE("TID_POWERUP_",UPPER(powerUpsDefinitions[[#This Row],['[sku']]]),"_NAME")</f>
        <v>TID_POWERUP_FURY_SIZE_NAME</v>
      </c>
      <c r="I7" s="216" t="str">
        <f>CONCATENATE("TID_POWERUP_",UPPER(powerUpsDefinitions[[#This Row],['[sku']]]),"_DESC")</f>
        <v>TID_POWERUP_FURY_SIZE_DESC</v>
      </c>
      <c r="J7" s="216" t="str">
        <f>CONCATENATE(powerUpsDefinitions[[#This Row],['[tidDesc']]],"_SHORT")</f>
        <v>TID_POWERUP_FURY_SIZE_DESC_SHORT</v>
      </c>
    </row>
    <row r="8" spans="2:12" s="67" customFormat="1">
      <c r="B8" s="219" t="s">
        <v>4</v>
      </c>
      <c r="C8" s="203" t="s">
        <v>1044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5" t="str">
        <f>CONCATENATE("TID_POWERUP_",UPPER(powerUpsDefinitions[[#This Row],['[sku']]]),"_NAME")</f>
        <v>TID_POWERUP_AVOID_MINE_NAME</v>
      </c>
      <c r="I8" s="216" t="str">
        <f>CONCATENATE("TID_POWERUP_",UPPER(powerUpsDefinitions[[#This Row],['[sku']]]),"_DESC")</f>
        <v>TID_POWERUP_AVOID_MINE_DESC</v>
      </c>
      <c r="J8" s="216" t="str">
        <f>CONCATENATE(powerUpsDefinitions[[#This Row],['[tidDesc']]],"_SHORT")</f>
        <v>TID_POWERUP_AVOID_MINE_DESC_SHORT</v>
      </c>
    </row>
    <row r="9" spans="2:12" s="67" customFormat="1">
      <c r="B9" s="219" t="s">
        <v>4</v>
      </c>
      <c r="C9" s="203" t="s">
        <v>1045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5" t="str">
        <f>CONCATENATE("TID_POWERUP_",UPPER(powerUpsDefinitions[[#This Row],['[sku']]]),"_NAME")</f>
        <v>TID_POWERUP_AVOID_POISON_NAME</v>
      </c>
      <c r="I9" s="216" t="str">
        <f>CONCATENATE("TID_POWERUP_",UPPER(powerUpsDefinitions[[#This Row],['[sku']]]),"_DESC")</f>
        <v>TID_POWERUP_AVOID_POISON_DESC</v>
      </c>
      <c r="J9" s="216" t="str">
        <f>CONCATENATE(powerUpsDefinitions[[#This Row],['[tidDesc']]],"_SHORT")</f>
        <v>TID_POWERUP_AVOID_POISON_DESC_SHORT</v>
      </c>
    </row>
    <row r="10" spans="2:12" s="67" customFormat="1">
      <c r="B10" s="219" t="s">
        <v>4</v>
      </c>
      <c r="C10" s="203" t="s">
        <v>1046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5" t="str">
        <f>CONCATENATE("TID_POWERUP_",UPPER(powerUpsDefinitions[[#This Row],['[sku']]]),"_NAME")</f>
        <v>TID_POWERUP_FREE_REVIVE_NAME</v>
      </c>
      <c r="I10" s="216" t="str">
        <f>CONCATENATE("TID_POWERUP_",UPPER(powerUpsDefinitions[[#This Row],['[sku']]]),"_DESC")</f>
        <v>TID_POWERUP_FREE_REVIVE_DESC</v>
      </c>
      <c r="J10" s="216" t="str">
        <f>CONCATENATE(powerUpsDefinitions[[#This Row],['[tidDesc']]],"_SHORT")</f>
        <v>TID_POWERUP_FREE_REVIVE_DESC_SHORT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5" t="str">
        <f>CONCATENATE("TID_POWERUP_",UPPER(powerUpsDefinitions[[#This Row],['[sku']]]),"_NAME")</f>
        <v>TID_POWERUP_DRAGONRAM_NAME</v>
      </c>
      <c r="I11" s="216" t="str">
        <f>CONCATENATE("TID_POWERUP_",UPPER(powerUpsDefinitions[[#This Row],['[sku']]]),"_DESC")</f>
        <v>TID_POWERUP_DRAGONRAM_DESC</v>
      </c>
      <c r="J11" s="216" t="str">
        <f>CONCATENATE(powerUpsDefinitions[[#This Row],['[tidDesc']]],"_SHORT")</f>
        <v>TID_POWERUP_DRAGONRAM_DESC_SHORT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5" t="str">
        <f>CONCATENATE("TID_POWERUP_",UPPER(powerUpsDefinitions[[#This Row],['[sku']]]),"_NAME")</f>
        <v>TID_POWERUP_PREYHPBOOST_CROW_NAME</v>
      </c>
      <c r="I12" s="216" t="str">
        <f>CONCATENATE("TID_POWERUP_",UPPER(powerUpsDefinitions[[#This Row],['[sku']]]),"_DESC")</f>
        <v>TID_POWERUP_PREYHPBOOST_CROW_DESC</v>
      </c>
      <c r="J12" s="216" t="str">
        <f>CONCATENATE(powerUpsDefinitions[[#This Row],['[tidDesc']]],"_SHORT")</f>
        <v>TID_POWERUP_PREYHPBOOST_CROW_DESC_SHORT</v>
      </c>
    </row>
    <row r="13" spans="2:12">
      <c r="B13" s="219" t="s">
        <v>4</v>
      </c>
      <c r="C13" s="203" t="s">
        <v>1040</v>
      </c>
      <c r="D13" s="217" t="s">
        <v>1040</v>
      </c>
      <c r="E13" s="218">
        <v>20</v>
      </c>
      <c r="F13" s="218"/>
      <c r="G13" s="204" t="str">
        <f>CONCATENATE("icon_",powerUpsDefinitions[[#This Row],['[sku']]])</f>
        <v>icon_fury_duration</v>
      </c>
      <c r="H13" s="205" t="str">
        <f>CONCATENATE("TID_POWERUP_",UPPER(powerUpsDefinitions[[#This Row],['[sku']]]),"_NAME")</f>
        <v>TID_POWERUP_FURY_DURATION_NAME</v>
      </c>
      <c r="I13" s="216" t="str">
        <f>CONCATENATE("TID_POWERUP_",UPPER(powerUpsDefinitions[[#This Row],['[sku']]]),"_DESC")</f>
        <v>TID_POWERUP_FURY_DURATION_DESC</v>
      </c>
      <c r="J13" s="216" t="str">
        <f>CONCATENATE(powerUpsDefinitions[[#This Row],['[tidDesc']]],"_SHORT")</f>
        <v>TID_POWERUP_FURY_DURATION_DESC_SHORT</v>
      </c>
    </row>
    <row r="14" spans="2:12">
      <c r="B14" s="219" t="s">
        <v>4</v>
      </c>
      <c r="C14" s="203" t="s">
        <v>1072</v>
      </c>
      <c r="D14" s="217" t="s">
        <v>1073</v>
      </c>
      <c r="E14" s="218">
        <v>10</v>
      </c>
      <c r="F14" s="218"/>
      <c r="G14" s="204" t="str">
        <f>CONCATENATE("icon_",powerUpsDefinitions[[#This Row],['[sku']]])</f>
        <v>icon_food</v>
      </c>
      <c r="H14" s="205" t="str">
        <f>CONCATENATE("TID_POWERUP_",UPPER(powerUpsDefinitions[[#This Row],['[sku']]]),"_NAME")</f>
        <v>TID_POWERUP_FOOD_NAME</v>
      </c>
      <c r="I14" s="216" t="str">
        <f>CONCATENATE("TID_POWERUP_",UPPER(powerUpsDefinitions[[#This Row],['[sku']]]),"_DESC")</f>
        <v>TID_POWERUP_FOOD_DESC</v>
      </c>
      <c r="J14" s="216" t="str">
        <f>CONCATENATE(powerUpsDefinitions[[#This Row],['[tidDesc']]],"_SHORT")</f>
        <v>TID_POWERUP_FOOD_DESC_SHORT</v>
      </c>
    </row>
    <row r="15" spans="2:12">
      <c r="B15" s="219" t="s">
        <v>4</v>
      </c>
      <c r="C15" s="410" t="s">
        <v>1075</v>
      </c>
      <c r="D15" s="411" t="s">
        <v>1074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5" t="str">
        <f>CONCATENATE("TID_POWERUP_",UPPER(powerUpsDefinitions[[#This Row],['[sku']]]),"_NAME")</f>
        <v>TID_POWERUP_LOWER_DAMAGE_MINE_NAME</v>
      </c>
      <c r="I15" s="216" t="str">
        <f>CONCATENATE("TID_POWERUP_",UPPER(powerUpsDefinitions[[#This Row],['[sku']]]),"_DESC")</f>
        <v>TID_POWERUP_LOWER_DAMAGE_MINE_DESC</v>
      </c>
      <c r="J15" s="216" t="str">
        <f>CONCATENATE(powerUpsDefinitions[[#This Row],['[tidDesc']]],"_SHORT")</f>
        <v>TID_POWERUP_LOWER_DAMAGE_MINE_DESC_SHORT</v>
      </c>
    </row>
    <row r="16" spans="2:12">
      <c r="B16" s="219" t="s">
        <v>4</v>
      </c>
      <c r="C16" s="203" t="s">
        <v>1076</v>
      </c>
      <c r="D16" s="217" t="s">
        <v>1074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5" t="str">
        <f>CONCATENATE("TID_POWERUP_",UPPER(powerUpsDefinitions[[#This Row],['[sku']]]),"_NAME")</f>
        <v>TID_POWERUP_LOWER_DAMAGE_POISON_NAME</v>
      </c>
      <c r="I16" s="216" t="str">
        <f>CONCATENATE("TID_POWERUP_",UPPER(powerUpsDefinitions[[#This Row],['[sku']]]),"_DESC")</f>
        <v>TID_POWERUP_LOWER_DAMAGE_POISON_DESC</v>
      </c>
      <c r="J16" s="216" t="str">
        <f>CONCATENATE(powerUpsDefinitions[[#This Row],['[tidDesc']]],"_SHORT")</f>
        <v>TID_POWERUP_LOWER_DAMAGE_POISON_DESC_SHORT</v>
      </c>
    </row>
    <row r="17" spans="2:10">
      <c r="B17" s="219" t="s">
        <v>4</v>
      </c>
      <c r="C17" s="203" t="s">
        <v>1077</v>
      </c>
      <c r="D17" s="217" t="s">
        <v>1074</v>
      </c>
      <c r="E17" s="218" t="s">
        <v>1078</v>
      </c>
      <c r="F17" s="218">
        <v>10</v>
      </c>
      <c r="G17" s="204" t="str">
        <f>CONCATENATE("icon_",powerUpsDefinitions[[#This Row],['[sku']]])</f>
        <v>icon_lower_damage_arrows</v>
      </c>
      <c r="H17" s="205" t="str">
        <f>CONCATENATE("TID_POWERUP_",UPPER(powerUpsDefinitions[[#This Row],['[sku']]]),"_NAME")</f>
        <v>TID_POWERUP_LOWER_DAMAGE_ARROWS_NAME</v>
      </c>
      <c r="I17" s="216" t="str">
        <f>CONCATENATE("TID_POWERUP_",UPPER(powerUpsDefinitions[[#This Row],['[sku']]]),"_DESC")</f>
        <v>TID_POWERUP_LOWER_DAMAGE_ARROWS_DESC</v>
      </c>
      <c r="J17" s="216" t="str">
        <f>CONCATENATE(powerUpsDefinitions[[#This Row],['[tidDesc']]],"_SHORT")</f>
        <v>TID_POWERUP_LOWER_DAMAGE_ARROWS_DESC_SHORT</v>
      </c>
    </row>
    <row r="18" spans="2:10">
      <c r="B18" s="219" t="s">
        <v>4</v>
      </c>
      <c r="C18" s="203" t="s">
        <v>1079</v>
      </c>
      <c r="D18" s="217" t="s">
        <v>1079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5" t="str">
        <f>CONCATENATE("TID_POWERUP_",UPPER(powerUpsDefinitions[[#This Row],['[sku']]]),"_NAME")</f>
        <v>TID_POWERUP_REDUCE_LIFE_DRAIN_NAME</v>
      </c>
      <c r="I18" s="216" t="str">
        <f>CONCATENATE("TID_POWERUP_",UPPER(powerUpsDefinitions[[#This Row],['[sku']]]),"_DESC")</f>
        <v>TID_POWERUP_REDUCE_LIFE_DRAIN_DESC</v>
      </c>
      <c r="J18" s="216" t="str">
        <f>CONCATENATE(powerUpsDefinitions[[#This Row],['[tidDesc']]],"_SHORT")</f>
        <v>TID_POWERUP_REDUCE_LIFE_DRAIN_DESC_SHORT</v>
      </c>
    </row>
    <row r="19" spans="2:10">
      <c r="B19" s="219" t="s">
        <v>4</v>
      </c>
      <c r="C19" s="203" t="s">
        <v>1080</v>
      </c>
      <c r="D19" s="217" t="s">
        <v>1081</v>
      </c>
      <c r="E19" s="218">
        <v>10</v>
      </c>
      <c r="F19" s="218"/>
      <c r="G19" s="204" t="str">
        <f>CONCATENATE("icon_",powerUpsDefinitions[[#This Row],['[sku']]])</f>
        <v>icon_speed</v>
      </c>
      <c r="H19" s="205" t="str">
        <f>CONCATENATE("TID_POWERUP_",UPPER(powerUpsDefinitions[[#This Row],['[sku']]]),"_NAME")</f>
        <v>TID_POWERUP_SPEED_NAME</v>
      </c>
      <c r="I19" s="216" t="str">
        <f>CONCATENATE("TID_POWERUP_",UPPER(powerUpsDefinitions[[#This Row],['[sku']]]),"_DESC")</f>
        <v>TID_POWERUP_SPEED_DESC</v>
      </c>
      <c r="J19" s="216" t="str">
        <f>CONCATENATE(powerUpsDefinitions[[#This Row],['[tidDesc']]],"_SHORT")</f>
        <v>TID_POWERUP_SPEED_DESC_SHORT</v>
      </c>
    </row>
    <row r="20" spans="2:10">
      <c r="B20" s="219" t="s">
        <v>4</v>
      </c>
      <c r="C20" s="203" t="s">
        <v>381</v>
      </c>
      <c r="D20" s="217" t="s">
        <v>1082</v>
      </c>
      <c r="E20" s="218">
        <v>10</v>
      </c>
      <c r="F20" s="218"/>
      <c r="G20" s="204" t="str">
        <f>CONCATENATE("icon_",powerUpsDefinitions[[#This Row],['[sku']]])</f>
        <v>icon_coins</v>
      </c>
      <c r="H20" s="205" t="str">
        <f>CONCATENATE("TID_POWERUP_",UPPER(powerUpsDefinitions[[#This Row],['[sku']]]),"_NAME")</f>
        <v>TID_POWERUP_COINS_NAME</v>
      </c>
      <c r="I20" s="216" t="str">
        <f>CONCATENATE("TID_POWERUP_",UPPER(powerUpsDefinitions[[#This Row],['[sku']]]),"_DESC")</f>
        <v>TID_POWERUP_COINS_DESC</v>
      </c>
      <c r="J20" s="216" t="str">
        <f>CONCATENATE(powerUpsDefinitions[[#This Row],['[tidDesc']]],"_SHORT")</f>
        <v>TID_POWERUP_COINS_DESC_SHORT</v>
      </c>
    </row>
    <row r="21" spans="2:10">
      <c r="B21" s="219" t="s">
        <v>4</v>
      </c>
      <c r="C21" s="203" t="s">
        <v>313</v>
      </c>
      <c r="D21" s="217" t="s">
        <v>1083</v>
      </c>
      <c r="E21" s="218">
        <v>10</v>
      </c>
      <c r="F21" s="218"/>
      <c r="G21" s="204" t="str">
        <f>CONCATENATE("icon_",powerUpsDefinitions[[#This Row],['[sku']]])</f>
        <v>icon_score</v>
      </c>
      <c r="H21" s="205" t="str">
        <f>CONCATENATE("TID_POWERUP_",UPPER(powerUpsDefinitions[[#This Row],['[sku']]]),"_NAME")</f>
        <v>TID_POWERUP_SCORE_NAME</v>
      </c>
      <c r="I21" s="216" t="str">
        <f>CONCATENATE("TID_POWERUP_",UPPER(powerUpsDefinitions[[#This Row],['[sku']]]),"_DESC")</f>
        <v>TID_POWERUP_SCORE_DESC</v>
      </c>
      <c r="J21" s="216" t="str">
        <f>CONCATENATE(powerUpsDefinitions[[#This Row],['[tidDesc']]],"_SHORT")</f>
        <v>TID_POWERUP_SCORE_DESC_SHORT</v>
      </c>
    </row>
    <row r="22" spans="2:10">
      <c r="B22" s="219" t="s">
        <v>4</v>
      </c>
      <c r="C22" s="203" t="s">
        <v>1087</v>
      </c>
      <c r="D22" s="217" t="s">
        <v>1088</v>
      </c>
      <c r="E22" s="218">
        <v>11</v>
      </c>
      <c r="F22" s="218"/>
      <c r="G22" s="204" t="str">
        <f>CONCATENATE("icon_",powerUpsDefinitions[[#This Row],['[sku']]])</f>
        <v>icon_eat_ghost</v>
      </c>
      <c r="H22" s="205" t="str">
        <f>CONCATENATE("TID_POWERUP_",UPPER(powerUpsDefinitions[[#This Row],['[sku']]]),"_NAME")</f>
        <v>TID_POWERUP_EAT_GHOST_NAME</v>
      </c>
      <c r="I22" s="216" t="str">
        <f>CONCATENATE("TID_POWERUP_",UPPER(powerUpsDefinitions[[#This Row],['[sku']]]),"_DESC")</f>
        <v>TID_POWERUP_EAT_GHOST_DESC</v>
      </c>
      <c r="J22" s="216" t="str">
        <f>CONCATENATE(powerUpsDefinitions[[#This Row],['[tidDesc']]],"_SHORT")</f>
        <v>TID_POWERUP_EAT_GHOST_DESC_SHORT</v>
      </c>
    </row>
    <row r="23" spans="2:10">
      <c r="B23" s="219" t="s">
        <v>4</v>
      </c>
      <c r="C23" s="203" t="s">
        <v>1089</v>
      </c>
      <c r="D23" s="217" t="s">
        <v>1088</v>
      </c>
      <c r="E23" s="218">
        <v>12</v>
      </c>
      <c r="F23" s="218"/>
      <c r="G23" s="204" t="str">
        <f>CONCATENATE("icon_",powerUpsDefinitions[[#This Row],['[sku']]])</f>
        <v>icon_eat_mine</v>
      </c>
      <c r="H23" s="205" t="str">
        <f>CONCATENATE("TID_POWERUP_",UPPER(powerUpsDefinitions[[#This Row],['[sku']]]),"_NAME")</f>
        <v>TID_POWERUP_EAT_MINE_NAME</v>
      </c>
      <c r="I23" s="216" t="str">
        <f>CONCATENATE("TID_POWERUP_",UPPER(powerUpsDefinitions[[#This Row],['[sku']]]),"_DESC")</f>
        <v>TID_POWERUP_EAT_MINE_DESC</v>
      </c>
      <c r="J23" s="216" t="str">
        <f>CONCATENATE(powerUpsDefinitions[[#This Row],['[tidDesc']]],"_SHORT")</f>
        <v>TID_POWERUP_EAT_MINE_DESC_SHORT</v>
      </c>
    </row>
    <row r="24" spans="2:10">
      <c r="B24" s="219" t="s">
        <v>4</v>
      </c>
      <c r="C24" s="203" t="s">
        <v>1090</v>
      </c>
      <c r="D24" s="217" t="s">
        <v>1090</v>
      </c>
      <c r="E24" s="218">
        <v>1</v>
      </c>
      <c r="F24" s="218"/>
      <c r="G24" s="204" t="str">
        <f>CONCATENATE("icon_",powerUpsDefinitions[[#This Row],['[sku']]])</f>
        <v>icon_explode_mine</v>
      </c>
      <c r="H24" s="205" t="str">
        <f>CONCATENATE("TID_POWERUP_",UPPER(powerUpsDefinitions[[#This Row],['[sku']]]),"_NAME")</f>
        <v>TID_POWERUP_EXPLODE_MINE_NAME</v>
      </c>
      <c r="I24" s="216" t="str">
        <f>CONCATENATE("TID_POWERUP_",UPPER(powerUpsDefinitions[[#This Row],['[sku']]]),"_DESC")</f>
        <v>TID_POWERUP_EXPLODE_MINE_DESC</v>
      </c>
      <c r="J24" s="216" t="str">
        <f>CONCATENATE(powerUpsDefinitions[[#This Row],['[tidDesc']]],"_SHORT")</f>
        <v>TID_POWERUP_EXPLODE_MINE_DESC_SHORT</v>
      </c>
    </row>
    <row r="25" spans="2:10">
      <c r="B25" s="219" t="s">
        <v>4</v>
      </c>
      <c r="C25" s="203" t="s">
        <v>1091</v>
      </c>
      <c r="D25" s="217" t="s">
        <v>1091</v>
      </c>
      <c r="E25" s="218">
        <v>1</v>
      </c>
      <c r="F25" s="218"/>
      <c r="G25" s="204" t="str">
        <f>CONCATENATE("icon_",powerUpsDefinitions[[#This Row],['[sku']]])</f>
        <v>icon_phoenix</v>
      </c>
      <c r="H25" s="205" t="str">
        <f>CONCATENATE("TID_POWERUP_",UPPER(powerUpsDefinitions[[#This Row],['[sku']]]),"_NAME")</f>
        <v>TID_POWERUP_PHOENIX_NAME</v>
      </c>
      <c r="I25" s="216" t="str">
        <f>CONCATENATE("TID_POWERUP_",UPPER(powerUpsDefinitions[[#This Row],['[sku']]]),"_DESC")</f>
        <v>TID_POWERUP_PHOENIX_DESC</v>
      </c>
      <c r="J25" s="216" t="str">
        <f>CONCATENATE(powerUpsDefinitions[[#This Row],['[tidDesc']]],"_SHORT")</f>
        <v>TID_POWERUP_PHOENIX_DESC_SHORT</v>
      </c>
    </row>
    <row r="26" spans="2:10">
      <c r="B26" s="219" t="s">
        <v>4</v>
      </c>
      <c r="C26" s="203" t="s">
        <v>1162</v>
      </c>
      <c r="D26" s="217" t="s">
        <v>1162</v>
      </c>
      <c r="E26" s="218">
        <v>1</v>
      </c>
      <c r="F26" s="218"/>
      <c r="G26" s="413" t="str">
        <f>CONCATENATE("icon_",powerUpsDefinitions[[#This Row],['[sku']]])</f>
        <v>icon_fireballs</v>
      </c>
      <c r="H26" s="205" t="str">
        <f>CONCATENATE("TID_POWERUP_",UPPER(powerUpsDefinitions[[#This Row],['[sku']]]),"_NAME")</f>
        <v>TID_POWERUP_FIREBALLS_NAME</v>
      </c>
      <c r="I26" s="216" t="str">
        <f>CONCATENATE("TID_POWERUP_",UPPER(powerUpsDefinitions[[#This Row],['[sku']]]),"_DESC")</f>
        <v>TID_POWERUP_FIREBALLS_DESC</v>
      </c>
      <c r="J26" s="216" t="str">
        <f>CONCATENATE(powerUpsDefinitions[[#This Row],['[tidDesc']]],"_SHORT")</f>
        <v>TID_POWERUP_FIREBALLS_DESC_SHORT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4"/>
      <c r="G3" s="43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43" zoomScaleNormal="100" workbookViewId="0">
      <selection activeCell="E59" sqref="E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4"/>
      <c r="AO14" s="414"/>
      <c r="AP14" s="414"/>
      <c r="AQ14" s="414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484</v>
      </c>
      <c r="AK15" s="145" t="s">
        <v>485</v>
      </c>
      <c r="AL15" s="235" t="s">
        <v>788</v>
      </c>
      <c r="AM15" s="144" t="s">
        <v>589</v>
      </c>
      <c r="AN15" s="144" t="s">
        <v>590</v>
      </c>
      <c r="AO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887</v>
      </c>
      <c r="AG16" s="15" t="s">
        <v>897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888</v>
      </c>
      <c r="AG17" s="15" t="s">
        <v>898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889</v>
      </c>
      <c r="AG18" s="15" t="s">
        <v>899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890</v>
      </c>
      <c r="AG19" s="15" t="s">
        <v>900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891</v>
      </c>
      <c r="AG20" s="15" t="s">
        <v>901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892</v>
      </c>
      <c r="AG21" s="15" t="s">
        <v>902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893</v>
      </c>
      <c r="AG22" s="15" t="s">
        <v>903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894</v>
      </c>
      <c r="AG23" s="15" t="s">
        <v>904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895</v>
      </c>
      <c r="AG24" s="15" t="s">
        <v>905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896</v>
      </c>
      <c r="AG25" s="15" t="s">
        <v>906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8" t="s">
        <v>664</v>
      </c>
      <c r="J26" s="419"/>
      <c r="K26" s="419"/>
      <c r="L26" s="420"/>
      <c r="M26" s="421" t="s">
        <v>665</v>
      </c>
      <c r="N26" s="422"/>
      <c r="O26" s="422"/>
      <c r="P26" s="422"/>
      <c r="Q26" s="422"/>
      <c r="R26" s="423"/>
      <c r="S26" s="424" t="s">
        <v>666</v>
      </c>
      <c r="T26" s="425"/>
      <c r="U26" s="426" t="s">
        <v>671</v>
      </c>
      <c r="V26" s="427"/>
      <c r="W26" s="428" t="s">
        <v>670</v>
      </c>
      <c r="X26" s="429"/>
      <c r="Y26" s="430"/>
      <c r="Z26" s="415" t="s">
        <v>667</v>
      </c>
      <c r="AA26" s="416"/>
      <c r="AB26" s="416"/>
      <c r="AC26" s="416"/>
      <c r="AD26" s="417"/>
      <c r="AE26" s="353" t="s">
        <v>668</v>
      </c>
      <c r="AH26" s="232"/>
      <c r="AI26" s="232"/>
      <c r="AL26" s="431" t="s">
        <v>672</v>
      </c>
      <c r="AM26" s="432"/>
      <c r="AN26" s="432"/>
      <c r="AO26" s="433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9" priority="3"/>
  </conditionalFormatting>
  <conditionalFormatting sqref="C5:C9">
    <cfRule type="duplicateValues" dxfId="3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C10" workbookViewId="0">
      <selection activeCell="I46" sqref="I46"/>
    </sheetView>
  </sheetViews>
  <sheetFormatPr defaultColWidth="8.85546875" defaultRowHeight="15"/>
  <cols>
    <col min="2" max="6" width="14.140625" customWidth="1"/>
    <col min="7" max="10" width="28.28515625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1039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15" t="s">
        <v>1154</v>
      </c>
      <c r="J5" s="384" t="s">
        <v>381</v>
      </c>
      <c r="K5" s="387" t="s">
        <v>1086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15" t="s">
        <v>1154</v>
      </c>
      <c r="J6" s="384" t="s">
        <v>313</v>
      </c>
      <c r="K6" s="387" t="s">
        <v>1112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15" t="s">
        <v>1154</v>
      </c>
      <c r="J7" s="384" t="s">
        <v>1072</v>
      </c>
      <c r="K7" s="387" t="s">
        <v>1113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15" t="s">
        <v>1156</v>
      </c>
      <c r="J8" s="384" t="s">
        <v>381</v>
      </c>
      <c r="K8" s="387" t="s">
        <v>1114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79" t="s">
        <v>1157</v>
      </c>
      <c r="J9" s="384" t="s">
        <v>1072</v>
      </c>
      <c r="K9" s="387" t="s">
        <v>1115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15" t="s">
        <v>1154</v>
      </c>
      <c r="J10" s="384" t="s">
        <v>313</v>
      </c>
      <c r="K10" s="387" t="s">
        <v>1116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15" t="s">
        <v>1154</v>
      </c>
      <c r="J11" s="384" t="s">
        <v>1072</v>
      </c>
      <c r="K11" s="387" t="s">
        <v>1117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15" t="s">
        <v>1154</v>
      </c>
      <c r="J12" s="384" t="s">
        <v>1041</v>
      </c>
      <c r="K12" s="387" t="s">
        <v>1118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15" t="s">
        <v>1156</v>
      </c>
      <c r="J13" s="384" t="s">
        <v>1079</v>
      </c>
      <c r="K13" s="387" t="s">
        <v>1119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79" t="s">
        <v>1157</v>
      </c>
      <c r="J14" s="384" t="s">
        <v>1080</v>
      </c>
      <c r="K14" s="387" t="s">
        <v>1120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15" t="s">
        <v>1154</v>
      </c>
      <c r="J15" s="384" t="s">
        <v>1042</v>
      </c>
      <c r="K15" s="387" t="s">
        <v>1121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15" t="s">
        <v>1154</v>
      </c>
      <c r="J16" s="384" t="s">
        <v>1084</v>
      </c>
      <c r="K16" s="387" t="s">
        <v>1122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15" t="s">
        <v>1156</v>
      </c>
      <c r="J17" s="384" t="s">
        <v>1040</v>
      </c>
      <c r="K17" s="387" t="s">
        <v>1123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79" t="s">
        <v>1157</v>
      </c>
      <c r="J18" s="384" t="s">
        <v>1041</v>
      </c>
      <c r="K18" s="387" t="s">
        <v>1124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15" t="s">
        <v>1154</v>
      </c>
      <c r="J19" s="384" t="s">
        <v>1041</v>
      </c>
      <c r="K19" s="387" t="s">
        <v>1125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15" t="s">
        <v>1154</v>
      </c>
      <c r="J20" s="384" t="s">
        <v>1079</v>
      </c>
      <c r="K20" s="387" t="s">
        <v>1126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15" t="s">
        <v>1156</v>
      </c>
      <c r="J21" s="384" t="s">
        <v>1080</v>
      </c>
      <c r="K21" s="387" t="s">
        <v>1127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79" t="s">
        <v>1157</v>
      </c>
      <c r="J22" s="384" t="s">
        <v>1042</v>
      </c>
      <c r="K22" s="387" t="s">
        <v>1128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15" t="s">
        <v>1154</v>
      </c>
      <c r="J23" s="384" t="s">
        <v>1084</v>
      </c>
      <c r="K23" s="387" t="s">
        <v>1129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15" t="s">
        <v>1156</v>
      </c>
      <c r="J24" s="384" t="s">
        <v>1040</v>
      </c>
      <c r="K24" s="387" t="s">
        <v>1130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379" t="s">
        <v>1157</v>
      </c>
      <c r="J25" s="409" t="s">
        <v>1076</v>
      </c>
      <c r="K25" s="387" t="s">
        <v>1131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15" t="s">
        <v>1154</v>
      </c>
      <c r="J26" s="384" t="s">
        <v>1077</v>
      </c>
      <c r="K26" s="387" t="s">
        <v>1132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15" t="s">
        <v>1154</v>
      </c>
      <c r="J27" s="384" t="s">
        <v>1076</v>
      </c>
      <c r="K27" s="387" t="s">
        <v>1133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15" t="s">
        <v>1154</v>
      </c>
      <c r="J28" s="384" t="s">
        <v>1075</v>
      </c>
      <c r="K28" s="387" t="s">
        <v>1134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15" t="s">
        <v>1156</v>
      </c>
      <c r="J29" s="384" t="s">
        <v>1076</v>
      </c>
      <c r="K29" s="387" t="s">
        <v>1135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79" t="s">
        <v>1157</v>
      </c>
      <c r="J30" s="384" t="s">
        <v>469</v>
      </c>
      <c r="K30" s="387" t="s">
        <v>1136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15" t="s">
        <v>1154</v>
      </c>
      <c r="J31" s="384" t="s">
        <v>1041</v>
      </c>
      <c r="K31" s="387" t="s">
        <v>1137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15" t="s">
        <v>1154</v>
      </c>
      <c r="J32" s="384" t="s">
        <v>1045</v>
      </c>
      <c r="K32" s="387" t="s">
        <v>1138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15" t="s">
        <v>1155</v>
      </c>
      <c r="J33" s="384" t="s">
        <v>1087</v>
      </c>
      <c r="K33" s="387" t="s">
        <v>1139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15" t="s">
        <v>1160</v>
      </c>
      <c r="J34" s="384" t="s">
        <v>1089</v>
      </c>
      <c r="K34" s="387" t="s">
        <v>1140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79" t="s">
        <v>1158</v>
      </c>
      <c r="J35" s="384" t="s">
        <v>1090</v>
      </c>
      <c r="K35" s="387" t="s">
        <v>1141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15" t="s">
        <v>1155</v>
      </c>
      <c r="J36" s="384" t="s">
        <v>1044</v>
      </c>
      <c r="K36" s="387" t="s">
        <v>1142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15" t="s">
        <v>1155</v>
      </c>
      <c r="J37" s="384" t="s">
        <v>470</v>
      </c>
      <c r="K37" s="387" t="s">
        <v>1143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15" t="s">
        <v>1161</v>
      </c>
      <c r="J38" s="384" t="s">
        <v>1091</v>
      </c>
      <c r="K38" s="387" t="s">
        <v>1144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79" t="s">
        <v>1158</v>
      </c>
      <c r="J39" s="384" t="s">
        <v>1041</v>
      </c>
      <c r="K39" s="387" t="s">
        <v>1145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15" t="s">
        <v>1159</v>
      </c>
      <c r="J40" s="384" t="s">
        <v>1046</v>
      </c>
      <c r="K40" s="387" t="s">
        <v>1146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1163</v>
      </c>
      <c r="H41" s="15" t="s">
        <v>881</v>
      </c>
      <c r="I41" s="15" t="s">
        <v>1159</v>
      </c>
      <c r="J41" s="384" t="s">
        <v>1162</v>
      </c>
      <c r="K41" s="387" t="s">
        <v>1147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15" t="s">
        <v>1161</v>
      </c>
      <c r="J42" s="384" t="s">
        <v>381</v>
      </c>
      <c r="K42" s="387" t="s">
        <v>1148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79" t="s">
        <v>1158</v>
      </c>
      <c r="J43" s="384" t="s">
        <v>313</v>
      </c>
      <c r="K43" s="387" t="s">
        <v>1149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15" t="s">
        <v>1159</v>
      </c>
      <c r="J44" s="384" t="s">
        <v>1041</v>
      </c>
      <c r="K44" s="387" t="s">
        <v>1150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powerups!$C$4:$C$25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6"/>
  <sheetViews>
    <sheetView workbookViewId="0">
      <pane xSplit="3" topLeftCell="D1" activePane="topRight" state="frozen"/>
      <selection activeCell="A16" sqref="A16"/>
      <selection pane="topRight" activeCell="J63" sqref="J6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34"/>
      <c r="G3" s="434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595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1013</v>
      </c>
    </row>
    <row r="16" spans="2:24">
      <c r="B16" s="136" t="s">
        <v>4</v>
      </c>
      <c r="C16" s="193" t="s">
        <v>1035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709</v>
      </c>
      <c r="D20" s="172"/>
      <c r="E20" s="196"/>
      <c r="F20" s="434"/>
      <c r="G20" s="434"/>
      <c r="H20" s="196"/>
      <c r="I20" s="172"/>
      <c r="J20" s="196"/>
      <c r="O20" s="5" t="s">
        <v>431</v>
      </c>
      <c r="R20" s="5" t="s">
        <v>432</v>
      </c>
      <c r="X20" s="172" t="s">
        <v>490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1" t="s">
        <v>434</v>
      </c>
      <c r="X21" s="311" t="s">
        <v>433</v>
      </c>
      <c r="Y21" s="311" t="s">
        <v>435</v>
      </c>
      <c r="Z21" s="312" t="s">
        <v>775</v>
      </c>
      <c r="AA21" s="297" t="s">
        <v>38</v>
      </c>
      <c r="AB21" s="298" t="s">
        <v>486</v>
      </c>
      <c r="AC21" s="299" t="s">
        <v>487</v>
      </c>
      <c r="AD21" s="299" t="s">
        <v>488</v>
      </c>
      <c r="AE21" s="300" t="s">
        <v>774</v>
      </c>
    </row>
    <row r="22" spans="2:31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659</v>
      </c>
      <c r="AB22" s="393" t="s">
        <v>934</v>
      </c>
      <c r="AC22" s="401" t="s">
        <v>952</v>
      </c>
      <c r="AD22" s="393" t="s">
        <v>970</v>
      </c>
      <c r="AE22" s="393" t="s">
        <v>972</v>
      </c>
    </row>
    <row r="23" spans="2:31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752</v>
      </c>
      <c r="AB23" s="393" t="s">
        <v>935</v>
      </c>
      <c r="AC23" s="401" t="s">
        <v>996</v>
      </c>
      <c r="AD23" s="393" t="s">
        <v>971</v>
      </c>
      <c r="AE23" s="393" t="s">
        <v>973</v>
      </c>
    </row>
    <row r="24" spans="2:31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739</v>
      </c>
      <c r="AB24" s="391" t="s">
        <v>913</v>
      </c>
      <c r="AC24" s="402" t="s">
        <v>943</v>
      </c>
      <c r="AD24" s="391"/>
      <c r="AE24" s="302"/>
    </row>
    <row r="25" spans="2:31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740</v>
      </c>
      <c r="AB25" s="391" t="s">
        <v>912</v>
      </c>
      <c r="AC25" s="402" t="s">
        <v>942</v>
      </c>
      <c r="AD25" s="391" t="s">
        <v>960</v>
      </c>
      <c r="AE25" s="391" t="s">
        <v>974</v>
      </c>
    </row>
    <row r="26" spans="2:31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740</v>
      </c>
      <c r="AB26" s="391" t="s">
        <v>912</v>
      </c>
      <c r="AC26" s="402" t="s">
        <v>942</v>
      </c>
      <c r="AD26" s="391" t="s">
        <v>960</v>
      </c>
      <c r="AE26" s="391" t="s">
        <v>974</v>
      </c>
    </row>
    <row r="27" spans="2:31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740</v>
      </c>
      <c r="AB27" s="391" t="s">
        <v>912</v>
      </c>
      <c r="AC27" s="402" t="s">
        <v>942</v>
      </c>
      <c r="AD27" s="391" t="s">
        <v>960</v>
      </c>
      <c r="AE27" s="391" t="s">
        <v>974</v>
      </c>
    </row>
    <row r="28" spans="2:31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776</v>
      </c>
      <c r="AB28" s="391" t="s">
        <v>914</v>
      </c>
      <c r="AC28" s="402" t="s">
        <v>994</v>
      </c>
      <c r="AD28" s="391"/>
      <c r="AE28" s="302"/>
    </row>
    <row r="29" spans="2:31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777</v>
      </c>
      <c r="AB29" s="391" t="s">
        <v>928</v>
      </c>
      <c r="AC29" s="402" t="s">
        <v>995</v>
      </c>
      <c r="AD29" s="391"/>
      <c r="AE29" s="302"/>
    </row>
    <row r="30" spans="2:31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778</v>
      </c>
      <c r="AB30" s="391" t="s">
        <v>927</v>
      </c>
      <c r="AC30" s="402" t="s">
        <v>953</v>
      </c>
      <c r="AD30" s="391"/>
      <c r="AE30" s="302"/>
    </row>
    <row r="31" spans="2:31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779</v>
      </c>
      <c r="AB31" s="391" t="s">
        <v>929</v>
      </c>
      <c r="AC31" s="402" t="s">
        <v>954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655</v>
      </c>
      <c r="AB32" s="391" t="s">
        <v>915</v>
      </c>
      <c r="AC32" s="402" t="s">
        <v>955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749</v>
      </c>
      <c r="AB33" s="392" t="s">
        <v>916</v>
      </c>
      <c r="AC33" s="402" t="s">
        <v>944</v>
      </c>
      <c r="AD33" s="391"/>
      <c r="AE33" s="305"/>
    </row>
    <row r="34" spans="1:31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917</v>
      </c>
      <c r="AC34" s="402" t="s">
        <v>946</v>
      </c>
      <c r="AD34" s="391" t="s">
        <v>1008</v>
      </c>
      <c r="AE34" s="391" t="s">
        <v>975</v>
      </c>
    </row>
    <row r="35" spans="1:31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8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917</v>
      </c>
      <c r="AC35" s="402" t="s">
        <v>946</v>
      </c>
      <c r="AD35" s="391" t="s">
        <v>1008</v>
      </c>
      <c r="AE35" s="391" t="s">
        <v>975</v>
      </c>
    </row>
    <row r="36" spans="1:31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781</v>
      </c>
      <c r="AB36" s="391" t="s">
        <v>926</v>
      </c>
      <c r="AC36" s="402" t="s">
        <v>947</v>
      </c>
      <c r="AD36" s="391"/>
      <c r="AE36" s="302"/>
    </row>
    <row r="37" spans="1:31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782</v>
      </c>
      <c r="AB37" s="391" t="s">
        <v>926</v>
      </c>
      <c r="AC37" s="402" t="s">
        <v>947</v>
      </c>
      <c r="AD37" s="391"/>
      <c r="AE37" s="302"/>
    </row>
    <row r="38" spans="1:31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1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783</v>
      </c>
      <c r="AB38" s="391" t="s">
        <v>926</v>
      </c>
      <c r="AC38" s="402" t="s">
        <v>947</v>
      </c>
      <c r="AD38" s="391"/>
      <c r="AE38" s="302"/>
    </row>
    <row r="39" spans="1:31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1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657</v>
      </c>
      <c r="AB39" s="393" t="s">
        <v>918</v>
      </c>
      <c r="AC39" s="401" t="s">
        <v>948</v>
      </c>
      <c r="AD39" s="393"/>
      <c r="AE39" s="307"/>
    </row>
    <row r="40" spans="1:31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780</v>
      </c>
      <c r="AB40" s="391" t="s">
        <v>919</v>
      </c>
      <c r="AC40" s="402" t="s">
        <v>949</v>
      </c>
      <c r="AD40" s="391" t="s">
        <v>961</v>
      </c>
      <c r="AE40" s="391" t="s">
        <v>976</v>
      </c>
    </row>
    <row r="41" spans="1:31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0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658</v>
      </c>
      <c r="AB41" s="393" t="s">
        <v>920</v>
      </c>
      <c r="AC41" s="401" t="s">
        <v>1002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3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658</v>
      </c>
      <c r="AB42" s="391" t="s">
        <v>930</v>
      </c>
      <c r="AC42" s="402" t="s">
        <v>945</v>
      </c>
      <c r="AD42" s="391" t="s">
        <v>978</v>
      </c>
      <c r="AE42" s="391" t="s">
        <v>977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2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654</v>
      </c>
      <c r="AB43" s="391" t="s">
        <v>921</v>
      </c>
      <c r="AC43" s="402" t="s">
        <v>950</v>
      </c>
      <c r="AD43" s="391"/>
      <c r="AE43" s="302"/>
    </row>
    <row r="44" spans="1:31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3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747</v>
      </c>
      <c r="AB44" s="242" t="s">
        <v>959</v>
      </c>
      <c r="AC44" s="403" t="s">
        <v>1003</v>
      </c>
      <c r="AD44" s="391" t="s">
        <v>962</v>
      </c>
      <c r="AE44" s="405" t="s">
        <v>979</v>
      </c>
    </row>
    <row r="45" spans="1:31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748</v>
      </c>
      <c r="AB45" s="242" t="s">
        <v>959</v>
      </c>
      <c r="AC45" s="403" t="s">
        <v>1004</v>
      </c>
      <c r="AD45" s="391" t="s">
        <v>981</v>
      </c>
      <c r="AE45" s="405" t="s">
        <v>980</v>
      </c>
    </row>
    <row r="46" spans="1:31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742</v>
      </c>
      <c r="AB46" s="391" t="s">
        <v>931</v>
      </c>
      <c r="AC46" s="402" t="s">
        <v>951</v>
      </c>
      <c r="AD46" s="391"/>
      <c r="AE46" s="302"/>
    </row>
    <row r="47" spans="1:31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742</v>
      </c>
      <c r="AB47" s="391" t="s">
        <v>931</v>
      </c>
      <c r="AC47" s="402" t="s">
        <v>951</v>
      </c>
      <c r="AD47" s="391"/>
      <c r="AE47" s="302"/>
    </row>
    <row r="48" spans="1:31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2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741</v>
      </c>
      <c r="AB48" s="391" t="s">
        <v>932</v>
      </c>
      <c r="AC48" s="402" t="s">
        <v>956</v>
      </c>
      <c r="AD48" s="391" t="s">
        <v>983</v>
      </c>
      <c r="AE48" s="391" t="s">
        <v>982</v>
      </c>
    </row>
    <row r="49" spans="1:31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2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750</v>
      </c>
      <c r="AB49" s="393" t="s">
        <v>937</v>
      </c>
      <c r="AC49" s="401" t="s">
        <v>997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1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656</v>
      </c>
      <c r="AB50" s="391" t="s">
        <v>922</v>
      </c>
      <c r="AC50" s="402" t="s">
        <v>958</v>
      </c>
      <c r="AD50" s="391"/>
      <c r="AE50" s="302"/>
    </row>
    <row r="51" spans="1:31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4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751</v>
      </c>
      <c r="AB51" s="393" t="s">
        <v>936</v>
      </c>
      <c r="AC51" s="401" t="s">
        <v>998</v>
      </c>
      <c r="AD51" s="393" t="s">
        <v>984</v>
      </c>
      <c r="AE51" s="393" t="s">
        <v>985</v>
      </c>
    </row>
    <row r="52" spans="1:31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1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743</v>
      </c>
      <c r="AB52" s="391" t="s">
        <v>941</v>
      </c>
      <c r="AC52" s="402" t="s">
        <v>957</v>
      </c>
      <c r="AD52" s="391"/>
      <c r="AE52" s="302"/>
    </row>
    <row r="53" spans="1:31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2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744</v>
      </c>
      <c r="AB53" s="391" t="s">
        <v>925</v>
      </c>
      <c r="AC53" s="402" t="s">
        <v>999</v>
      </c>
      <c r="AD53" s="391" t="s">
        <v>986</v>
      </c>
      <c r="AE53" s="391" t="s">
        <v>964</v>
      </c>
    </row>
    <row r="54" spans="1:31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745</v>
      </c>
      <c r="AB54" s="391" t="s">
        <v>924</v>
      </c>
      <c r="AC54" s="402" t="s">
        <v>1000</v>
      </c>
      <c r="AD54" s="391" t="s">
        <v>986</v>
      </c>
      <c r="AE54" s="391" t="s">
        <v>963</v>
      </c>
    </row>
    <row r="55" spans="1:31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1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753</v>
      </c>
      <c r="AB55" s="391" t="s">
        <v>923</v>
      </c>
      <c r="AC55" s="402" t="s">
        <v>1001</v>
      </c>
      <c r="AD55" s="391"/>
      <c r="AE55" s="302"/>
    </row>
    <row r="56" spans="1:31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2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660</v>
      </c>
      <c r="AB56" s="393" t="s">
        <v>938</v>
      </c>
      <c r="AC56" s="401" t="s">
        <v>1005</v>
      </c>
      <c r="AD56" s="393"/>
      <c r="AE56" s="307"/>
    </row>
    <row r="57" spans="1:31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2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660</v>
      </c>
      <c r="AB57" s="393" t="s">
        <v>939</v>
      </c>
      <c r="AC57" s="401" t="s">
        <v>1006</v>
      </c>
      <c r="AD57" s="393"/>
      <c r="AE57" s="307"/>
    </row>
    <row r="58" spans="1:31" s="27" customFormat="1">
      <c r="B58" s="329" t="s">
        <v>4</v>
      </c>
      <c r="C58" s="324" t="s">
        <v>1164</v>
      </c>
      <c r="D58" s="325" t="s">
        <v>414</v>
      </c>
      <c r="E58" s="316">
        <v>3</v>
      </c>
      <c r="F58" s="206">
        <v>1</v>
      </c>
      <c r="G58" s="206">
        <v>0</v>
      </c>
      <c r="H58" s="206">
        <v>15</v>
      </c>
      <c r="I58" s="206">
        <v>0</v>
      </c>
      <c r="J58" s="206">
        <v>2</v>
      </c>
      <c r="K58" s="354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1</v>
      </c>
      <c r="U58" s="332">
        <v>0</v>
      </c>
      <c r="V58" s="199">
        <v>75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660</v>
      </c>
      <c r="AB58" s="393" t="s">
        <v>938</v>
      </c>
      <c r="AC58" s="401" t="s">
        <v>1005</v>
      </c>
      <c r="AD58" s="393"/>
      <c r="AE58" s="307"/>
    </row>
    <row r="59" spans="1:31" s="27" customFormat="1">
      <c r="B59" s="329" t="s">
        <v>4</v>
      </c>
      <c r="C59" s="324" t="s">
        <v>1015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2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660</v>
      </c>
      <c r="AB59" s="393" t="s">
        <v>939</v>
      </c>
      <c r="AC59" s="401" t="s">
        <v>1006</v>
      </c>
      <c r="AD59" s="393"/>
      <c r="AE59" s="307"/>
    </row>
    <row r="60" spans="1:31" s="27" customFormat="1">
      <c r="B60" s="329" t="s">
        <v>4</v>
      </c>
      <c r="C60" s="324" t="s">
        <v>1016</v>
      </c>
      <c r="D60" s="325" t="s">
        <v>414</v>
      </c>
      <c r="E60" s="316">
        <v>22</v>
      </c>
      <c r="F60" s="206">
        <v>2</v>
      </c>
      <c r="G60" s="206">
        <v>0</v>
      </c>
      <c r="H60" s="206">
        <v>15</v>
      </c>
      <c r="I60" s="206">
        <v>0</v>
      </c>
      <c r="J60" s="206">
        <v>1</v>
      </c>
      <c r="K60" s="354">
        <v>0.2</v>
      </c>
      <c r="L60" s="206">
        <v>0</v>
      </c>
      <c r="M60" s="199" t="b">
        <v>1</v>
      </c>
      <c r="N60" s="199">
        <v>0</v>
      </c>
      <c r="O60" s="199">
        <v>7</v>
      </c>
      <c r="P60" s="199" t="b">
        <v>1</v>
      </c>
      <c r="Q60" s="332">
        <v>0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</v>
      </c>
      <c r="Z60" s="317">
        <v>0</v>
      </c>
      <c r="AA60" s="306" t="s">
        <v>660</v>
      </c>
      <c r="AB60" s="393" t="s">
        <v>939</v>
      </c>
      <c r="AC60" s="401" t="s">
        <v>1006</v>
      </c>
      <c r="AD60" s="393"/>
      <c r="AE60" s="307"/>
    </row>
    <row r="61" spans="1:31" s="27" customFormat="1">
      <c r="B61" s="329" t="s">
        <v>4</v>
      </c>
      <c r="C61" s="324" t="s">
        <v>1014</v>
      </c>
      <c r="D61" s="325" t="s">
        <v>1013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54">
        <v>0.2</v>
      </c>
      <c r="L61" s="206">
        <v>0</v>
      </c>
      <c r="M61" s="199" t="b">
        <v>1</v>
      </c>
      <c r="N61" s="199">
        <v>1</v>
      </c>
      <c r="O61" s="199">
        <v>6</v>
      </c>
      <c r="P61" s="199" t="b">
        <v>1</v>
      </c>
      <c r="Q61" s="332">
        <f>entityDefinitions[[#This Row],['[edibleFromTier']]]</f>
        <v>1</v>
      </c>
      <c r="R61" s="199" t="b">
        <v>0</v>
      </c>
      <c r="S61" s="332"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752</v>
      </c>
      <c r="AB61" s="393" t="s">
        <v>935</v>
      </c>
      <c r="AC61" s="401" t="s">
        <v>996</v>
      </c>
      <c r="AD61" s="393" t="s">
        <v>971</v>
      </c>
      <c r="AE61" s="393" t="s">
        <v>973</v>
      </c>
    </row>
    <row r="62" spans="1:31" s="27" customFormat="1">
      <c r="B62" s="329" t="s">
        <v>4</v>
      </c>
      <c r="C62" s="324" t="s">
        <v>1019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2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f>entityDefinitions[[#This Row],['[edibleFromTier']]]</f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752</v>
      </c>
      <c r="AB62" s="393" t="s">
        <v>935</v>
      </c>
      <c r="AC62" s="401" t="s">
        <v>996</v>
      </c>
      <c r="AD62" s="393" t="s">
        <v>971</v>
      </c>
      <c r="AE62" s="393" t="s">
        <v>973</v>
      </c>
    </row>
    <row r="63" spans="1:31" s="27" customFormat="1">
      <c r="B63" s="329" t="s">
        <v>4</v>
      </c>
      <c r="C63" s="324" t="s">
        <v>1020</v>
      </c>
      <c r="D63" s="325" t="s">
        <v>1013</v>
      </c>
      <c r="E63" s="316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3</v>
      </c>
      <c r="K63" s="354">
        <v>0.2</v>
      </c>
      <c r="L63" s="206">
        <v>0</v>
      </c>
      <c r="M63" s="199" t="b">
        <v>1</v>
      </c>
      <c r="N63" s="199">
        <v>0</v>
      </c>
      <c r="O63" s="199">
        <v>6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0</v>
      </c>
      <c r="U63" s="332">
        <v>0</v>
      </c>
      <c r="V63" s="199">
        <v>1</v>
      </c>
      <c r="W63" s="253">
        <v>0.25</v>
      </c>
      <c r="X63" s="253">
        <v>0.25</v>
      </c>
      <c r="Y63" s="253">
        <v>0.8</v>
      </c>
      <c r="Z63" s="317">
        <v>0</v>
      </c>
      <c r="AA63" s="306" t="s">
        <v>752</v>
      </c>
      <c r="AB63" s="393" t="s">
        <v>935</v>
      </c>
      <c r="AC63" s="401" t="s">
        <v>996</v>
      </c>
      <c r="AD63" s="393" t="s">
        <v>971</v>
      </c>
      <c r="AE63" s="393" t="s">
        <v>973</v>
      </c>
    </row>
    <row r="64" spans="1:31" s="27" customFormat="1" ht="15.75" thickBot="1">
      <c r="B64" s="333" t="s">
        <v>4</v>
      </c>
      <c r="C64" s="334" t="s">
        <v>585</v>
      </c>
      <c r="D64" s="335" t="s">
        <v>414</v>
      </c>
      <c r="E64" s="336">
        <v>48</v>
      </c>
      <c r="F64" s="337">
        <v>3</v>
      </c>
      <c r="G64" s="337">
        <v>0</v>
      </c>
      <c r="H64" s="337">
        <v>20</v>
      </c>
      <c r="I64" s="337">
        <v>0</v>
      </c>
      <c r="J64" s="337">
        <v>4</v>
      </c>
      <c r="K64" s="357">
        <v>0.3</v>
      </c>
      <c r="L64" s="337">
        <v>0</v>
      </c>
      <c r="M64" s="338" t="b">
        <v>1</v>
      </c>
      <c r="N64" s="338">
        <v>1</v>
      </c>
      <c r="O64" s="338">
        <v>6</v>
      </c>
      <c r="P64" s="338" t="b">
        <v>1</v>
      </c>
      <c r="Q64" s="339">
        <v>0</v>
      </c>
      <c r="R64" s="338" t="b">
        <v>0</v>
      </c>
      <c r="S64" s="339">
        <v>0</v>
      </c>
      <c r="T64" s="338" t="b">
        <v>1</v>
      </c>
      <c r="U64" s="339">
        <v>0</v>
      </c>
      <c r="V64" s="338">
        <v>150</v>
      </c>
      <c r="W64" s="340">
        <v>0</v>
      </c>
      <c r="X64" s="340">
        <v>0</v>
      </c>
      <c r="Y64" s="340">
        <v>0.6</v>
      </c>
      <c r="Z64" s="341">
        <v>0</v>
      </c>
      <c r="AA64" s="342" t="s">
        <v>661</v>
      </c>
      <c r="AB64" s="395" t="s">
        <v>940</v>
      </c>
      <c r="AC64" s="401" t="s">
        <v>1007</v>
      </c>
      <c r="AD64" s="395" t="s">
        <v>987</v>
      </c>
      <c r="AE64" s="395" t="s">
        <v>988</v>
      </c>
    </row>
    <row r="65" spans="1:31">
      <c r="B65" s="327"/>
      <c r="C65" s="343"/>
      <c r="D65" s="321"/>
      <c r="E65" s="344">
        <v>48</v>
      </c>
      <c r="F65" s="133">
        <v>3</v>
      </c>
      <c r="G65" s="133"/>
      <c r="H65" s="133"/>
      <c r="I65" s="133"/>
      <c r="J65" s="133">
        <v>9</v>
      </c>
      <c r="K65" s="358">
        <v>0.53</v>
      </c>
      <c r="L65" s="133"/>
      <c r="M65" s="20"/>
      <c r="N65" s="183"/>
      <c r="O65" s="183"/>
      <c r="P65" s="345"/>
      <c r="Q65" s="346"/>
      <c r="R65" s="347"/>
      <c r="S65" s="348"/>
      <c r="T65" s="347"/>
      <c r="U65" s="348"/>
      <c r="V65" s="349"/>
      <c r="W65" s="350"/>
      <c r="X65" s="252"/>
      <c r="Y65" s="252"/>
      <c r="Z65" s="314"/>
      <c r="AA65" s="351"/>
      <c r="AB65" s="394"/>
      <c r="AC65" s="352"/>
      <c r="AD65" s="393"/>
      <c r="AE65" s="307"/>
    </row>
    <row r="66" spans="1:31" ht="15.75" thickBot="1"/>
    <row r="67" spans="1:31" ht="23.25">
      <c r="B67" s="12" t="s">
        <v>698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31" s="5" customFormat="1">
      <c r="B68" s="238"/>
      <c r="C68" s="238"/>
      <c r="D68" s="240"/>
      <c r="E68" s="238"/>
      <c r="F68" s="238"/>
      <c r="G68" s="434"/>
      <c r="H68" s="434"/>
      <c r="I68" s="172" t="s">
        <v>432</v>
      </c>
      <c r="J68" s="172"/>
      <c r="K68" s="238"/>
      <c r="N68" s="5" t="s">
        <v>490</v>
      </c>
      <c r="AA68" s="172"/>
      <c r="AB68" s="172"/>
      <c r="AC68" s="172"/>
      <c r="AD68" s="172"/>
    </row>
    <row r="69" spans="1:31" ht="145.5">
      <c r="B69" s="143" t="s">
        <v>724</v>
      </c>
      <c r="C69" s="143" t="s">
        <v>5</v>
      </c>
      <c r="D69" s="143" t="s">
        <v>419</v>
      </c>
      <c r="E69" s="154" t="s">
        <v>675</v>
      </c>
      <c r="F69" s="154" t="s">
        <v>700</v>
      </c>
      <c r="G69" s="154" t="s">
        <v>611</v>
      </c>
      <c r="H69" s="154" t="s">
        <v>699</v>
      </c>
      <c r="I69" s="154" t="s">
        <v>433</v>
      </c>
      <c r="J69" s="154" t="s">
        <v>436</v>
      </c>
      <c r="K69" s="149" t="s">
        <v>38</v>
      </c>
      <c r="L69" s="149" t="s">
        <v>487</v>
      </c>
      <c r="M69" s="149" t="s">
        <v>489</v>
      </c>
      <c r="N69" s="154" t="s">
        <v>868</v>
      </c>
      <c r="O69" s="154" t="s">
        <v>867</v>
      </c>
    </row>
    <row r="70" spans="1:31" s="27" customFormat="1">
      <c r="B70" s="13" t="s">
        <v>4</v>
      </c>
      <c r="C70" s="13" t="s">
        <v>504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440</v>
      </c>
      <c r="L70" s="242" t="s">
        <v>965</v>
      </c>
      <c r="M70" s="242" t="s">
        <v>933</v>
      </c>
      <c r="N70" s="245">
        <v>10</v>
      </c>
      <c r="O70" s="245">
        <v>10</v>
      </c>
    </row>
    <row r="71" spans="1:31" s="27" customFormat="1">
      <c r="B71" s="13" t="s">
        <v>4</v>
      </c>
      <c r="C71" s="13" t="s">
        <v>726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506</v>
      </c>
      <c r="L71" s="242" t="s">
        <v>965</v>
      </c>
      <c r="M71" s="242" t="s">
        <v>933</v>
      </c>
      <c r="N71" s="245">
        <v>10</v>
      </c>
      <c r="O71" s="245">
        <v>10</v>
      </c>
    </row>
    <row r="72" spans="1:31" s="27" customFormat="1">
      <c r="B72" s="13" t="s">
        <v>4</v>
      </c>
      <c r="C72" s="13" t="s">
        <v>727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506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1" s="27" customFormat="1">
      <c r="A73" s="248"/>
      <c r="B73" s="13" t="s">
        <v>4</v>
      </c>
      <c r="C73" s="13" t="s">
        <v>734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506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1">
      <c r="B74" s="13" t="s">
        <v>4</v>
      </c>
      <c r="C74" s="13" t="s">
        <v>732</v>
      </c>
      <c r="D74" s="13" t="s">
        <v>417</v>
      </c>
      <c r="E74" s="20" t="b">
        <v>1</v>
      </c>
      <c r="F74" s="245">
        <v>0</v>
      </c>
      <c r="G74" s="245">
        <v>1</v>
      </c>
      <c r="H74" s="245">
        <v>2</v>
      </c>
      <c r="I74" s="245">
        <v>0</v>
      </c>
      <c r="J74" s="245">
        <v>0</v>
      </c>
      <c r="K74" s="242" t="s">
        <v>449</v>
      </c>
      <c r="L74" s="242" t="s">
        <v>965</v>
      </c>
      <c r="M74" s="242" t="s">
        <v>933</v>
      </c>
      <c r="N74" s="245">
        <v>10</v>
      </c>
      <c r="O74" s="245">
        <v>10</v>
      </c>
    </row>
    <row r="75" spans="1:31">
      <c r="B75" s="198" t="s">
        <v>4</v>
      </c>
      <c r="C75" s="198" t="s">
        <v>452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454</v>
      </c>
      <c r="L75" s="241" t="s">
        <v>965</v>
      </c>
      <c r="M75" s="241" t="s">
        <v>933</v>
      </c>
      <c r="N75" s="255">
        <v>10</v>
      </c>
      <c r="O75" s="255">
        <v>10</v>
      </c>
    </row>
    <row r="76" spans="1:31">
      <c r="B76" s="198" t="s">
        <v>4</v>
      </c>
      <c r="C76" s="198" t="s">
        <v>717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502</v>
      </c>
      <c r="L76" s="241" t="s">
        <v>965</v>
      </c>
      <c r="M76" s="241" t="s">
        <v>933</v>
      </c>
      <c r="N76" s="255">
        <v>1</v>
      </c>
      <c r="O76" s="255">
        <v>1</v>
      </c>
    </row>
    <row r="77" spans="1:31">
      <c r="B77" s="198" t="s">
        <v>4</v>
      </c>
      <c r="C77" s="198" t="s">
        <v>714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455</v>
      </c>
      <c r="L77" s="241" t="s">
        <v>965</v>
      </c>
      <c r="M77" s="241" t="s">
        <v>933</v>
      </c>
      <c r="N77" s="255">
        <v>10</v>
      </c>
      <c r="O77" s="255">
        <v>10</v>
      </c>
    </row>
    <row r="78" spans="1:31">
      <c r="B78" s="198" t="s">
        <v>4</v>
      </c>
      <c r="C78" s="198" t="s">
        <v>453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456</v>
      </c>
      <c r="L78" s="241" t="s">
        <v>965</v>
      </c>
      <c r="M78" s="241" t="s">
        <v>933</v>
      </c>
      <c r="N78" s="255">
        <v>10</v>
      </c>
      <c r="O78" s="255">
        <v>10</v>
      </c>
    </row>
    <row r="79" spans="1:31">
      <c r="B79" s="198" t="s">
        <v>4</v>
      </c>
      <c r="C79" s="198" t="s">
        <v>501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503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1">
      <c r="B80" s="198" t="s">
        <v>4</v>
      </c>
      <c r="C80" s="198" t="s">
        <v>728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729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438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718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450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719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720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721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451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>
      <c r="B87" s="198" t="s">
        <v>4</v>
      </c>
      <c r="C87" s="198" t="s">
        <v>722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458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 s="27" customFormat="1">
      <c r="B88" s="198" t="s">
        <v>4</v>
      </c>
      <c r="C88" s="198" t="s">
        <v>730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505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>
      <c r="B89" s="198" t="s">
        <v>4</v>
      </c>
      <c r="C89" s="198" t="s">
        <v>731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457</v>
      </c>
      <c r="L89" s="241" t="s">
        <v>965</v>
      </c>
      <c r="M89" s="241" t="s">
        <v>933</v>
      </c>
      <c r="N89" s="255">
        <v>10</v>
      </c>
      <c r="O89" s="255">
        <v>10</v>
      </c>
    </row>
    <row r="90" spans="2:15">
      <c r="B90" s="13" t="s">
        <v>4</v>
      </c>
      <c r="C90" s="13" t="s">
        <v>733</v>
      </c>
      <c r="D90" s="13" t="s">
        <v>415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391" t="s">
        <v>746</v>
      </c>
      <c r="L90" s="391" t="s">
        <v>966</v>
      </c>
      <c r="M90" s="391" t="s">
        <v>969</v>
      </c>
      <c r="N90" s="245">
        <v>10</v>
      </c>
      <c r="O90" s="245">
        <v>10</v>
      </c>
    </row>
    <row r="91" spans="2:15">
      <c r="B91" s="198" t="s">
        <v>4</v>
      </c>
      <c r="C91" s="198" t="s">
        <v>441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965</v>
      </c>
      <c r="M91" s="241" t="s">
        <v>933</v>
      </c>
      <c r="N91" s="255">
        <v>10</v>
      </c>
      <c r="O91" s="255">
        <v>10</v>
      </c>
    </row>
    <row r="92" spans="2:15">
      <c r="B92" s="198" t="s">
        <v>4</v>
      </c>
      <c r="C92" s="198" t="s">
        <v>442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965</v>
      </c>
      <c r="M92" s="241" t="s">
        <v>933</v>
      </c>
      <c r="N92" s="255">
        <v>10</v>
      </c>
      <c r="O92" s="255">
        <v>10</v>
      </c>
    </row>
    <row r="93" spans="2:15">
      <c r="B93" s="198" t="s">
        <v>4</v>
      </c>
      <c r="C93" s="198" t="s">
        <v>443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>
      <c r="B94" s="198" t="s">
        <v>4</v>
      </c>
      <c r="C94" s="198" t="s">
        <v>444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 s="27" customFormat="1">
      <c r="B95" s="198" t="s">
        <v>4</v>
      </c>
      <c r="C95" s="198" t="s">
        <v>445</v>
      </c>
      <c r="D95" s="198" t="s">
        <v>418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>
      <c r="B96" s="198" t="s">
        <v>4</v>
      </c>
      <c r="C96" s="198" t="s">
        <v>446</v>
      </c>
      <c r="D96" s="198" t="s">
        <v>418</v>
      </c>
      <c r="E96" s="256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447</v>
      </c>
      <c r="L96" s="241" t="s">
        <v>965</v>
      </c>
      <c r="M96" s="241" t="s">
        <v>933</v>
      </c>
      <c r="N96" s="255">
        <v>10</v>
      </c>
      <c r="O96" s="255">
        <v>10</v>
      </c>
    </row>
    <row r="97" spans="2:15">
      <c r="B97" s="200" t="s">
        <v>4</v>
      </c>
      <c r="C97" s="200" t="s">
        <v>448</v>
      </c>
      <c r="D97" s="200" t="s">
        <v>418</v>
      </c>
      <c r="E97" s="257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6" t="s">
        <v>449</v>
      </c>
      <c r="L97" s="404" t="s">
        <v>967</v>
      </c>
      <c r="M97" s="393" t="s">
        <v>968</v>
      </c>
      <c r="N97" s="255">
        <v>10</v>
      </c>
      <c r="O97" s="255">
        <v>10</v>
      </c>
    </row>
    <row r="98" spans="2:15">
      <c r="B98" s="396" t="s">
        <v>4</v>
      </c>
      <c r="C98" s="193" t="s">
        <v>846</v>
      </c>
      <c r="D98" s="193" t="s">
        <v>412</v>
      </c>
      <c r="E98" s="397" t="b">
        <v>1</v>
      </c>
      <c r="F98" s="398">
        <v>0</v>
      </c>
      <c r="G98" s="399">
        <v>1</v>
      </c>
      <c r="H98" s="399">
        <v>2</v>
      </c>
      <c r="I98" s="399">
        <v>0</v>
      </c>
      <c r="J98" s="399">
        <v>0</v>
      </c>
      <c r="K98" s="246" t="s">
        <v>847</v>
      </c>
      <c r="L98" s="246" t="s">
        <v>965</v>
      </c>
      <c r="M98" s="241" t="s">
        <v>933</v>
      </c>
      <c r="N98" s="400">
        <v>10</v>
      </c>
      <c r="O98" s="400">
        <v>10</v>
      </c>
    </row>
    <row r="99" spans="2:15">
      <c r="B99" s="362"/>
      <c r="C99" s="362"/>
      <c r="D99" s="362"/>
      <c r="E99" s="363"/>
      <c r="F99" s="364"/>
      <c r="G99" s="364"/>
      <c r="H99" s="364"/>
      <c r="I99" s="364"/>
      <c r="J99" s="364"/>
      <c r="K99" s="365"/>
      <c r="L99" s="365"/>
      <c r="M99" s="365"/>
      <c r="N99" s="364"/>
    </row>
    <row r="100" spans="2:15" s="239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5" ht="15.75" thickBot="1"/>
    <row r="102" spans="2:15" ht="23.25">
      <c r="B102" s="12" t="s">
        <v>544</v>
      </c>
      <c r="C102" s="12"/>
      <c r="D102" s="12"/>
      <c r="E102" s="12"/>
      <c r="F102" s="239"/>
      <c r="G102" s="239"/>
      <c r="H102" s="239"/>
      <c r="I102" s="239"/>
      <c r="J102" s="239"/>
      <c r="K102" s="239"/>
      <c r="L102" s="239"/>
      <c r="M102" s="239"/>
    </row>
    <row r="104" spans="2:15" ht="159.75">
      <c r="B104" s="143" t="s">
        <v>545</v>
      </c>
      <c r="C104" s="144" t="s">
        <v>5</v>
      </c>
      <c r="D104" s="144" t="s">
        <v>190</v>
      </c>
      <c r="E104" s="147" t="s">
        <v>25</v>
      </c>
      <c r="F104" s="147" t="s">
        <v>221</v>
      </c>
      <c r="G104" s="147" t="s">
        <v>393</v>
      </c>
      <c r="H104" s="147" t="s">
        <v>483</v>
      </c>
      <c r="I104" s="147" t="s">
        <v>550</v>
      </c>
    </row>
    <row r="105" spans="2:15">
      <c r="B105" s="244" t="s">
        <v>4</v>
      </c>
      <c r="C105" s="198" t="s">
        <v>546</v>
      </c>
      <c r="D105" s="198" t="s">
        <v>187</v>
      </c>
      <c r="E105" s="210">
        <v>30</v>
      </c>
      <c r="F105" s="210">
        <v>8</v>
      </c>
      <c r="G105" s="210">
        <v>1.8</v>
      </c>
      <c r="H105" s="210">
        <v>2</v>
      </c>
      <c r="I105" s="210">
        <v>0.25</v>
      </c>
    </row>
    <row r="106" spans="2:15">
      <c r="B106" s="244" t="s">
        <v>4</v>
      </c>
      <c r="C106" s="198" t="s">
        <v>547</v>
      </c>
      <c r="D106" s="198" t="s">
        <v>188</v>
      </c>
      <c r="E106" s="210">
        <v>63</v>
      </c>
      <c r="F106" s="210">
        <v>10</v>
      </c>
      <c r="G106" s="210">
        <v>1.6</v>
      </c>
      <c r="H106" s="210">
        <v>2</v>
      </c>
      <c r="I106" s="210">
        <v>0.3</v>
      </c>
    </row>
    <row r="107" spans="2:15">
      <c r="B107" s="244" t="s">
        <v>4</v>
      </c>
      <c r="C107" s="198" t="s">
        <v>548</v>
      </c>
      <c r="D107" s="198" t="s">
        <v>189</v>
      </c>
      <c r="E107" s="210">
        <v>150</v>
      </c>
      <c r="F107" s="210">
        <v>12</v>
      </c>
      <c r="G107" s="210">
        <v>1.4</v>
      </c>
      <c r="H107" s="210">
        <v>2</v>
      </c>
      <c r="I107" s="210">
        <v>0.32500000000000001</v>
      </c>
    </row>
    <row r="108" spans="2:15">
      <c r="B108" s="244" t="s">
        <v>4</v>
      </c>
      <c r="C108" s="198" t="s">
        <v>549</v>
      </c>
      <c r="D108" s="198" t="s">
        <v>210</v>
      </c>
      <c r="E108" s="210">
        <v>400</v>
      </c>
      <c r="F108" s="210">
        <v>14</v>
      </c>
      <c r="G108" s="210">
        <v>1.2</v>
      </c>
      <c r="H108" s="210">
        <v>2</v>
      </c>
      <c r="I108" s="210">
        <v>0.35</v>
      </c>
    </row>
    <row r="109" spans="2:15">
      <c r="B109" s="244" t="s">
        <v>4</v>
      </c>
      <c r="C109" s="198" t="s">
        <v>581</v>
      </c>
      <c r="D109" s="198" t="s">
        <v>211</v>
      </c>
      <c r="E109" s="210">
        <v>520</v>
      </c>
      <c r="F109" s="210">
        <v>14</v>
      </c>
      <c r="G109" s="210">
        <v>1</v>
      </c>
      <c r="H109" s="210">
        <v>2</v>
      </c>
      <c r="I109" s="210">
        <v>0.35</v>
      </c>
    </row>
    <row r="112" spans="2:15">
      <c r="G112" s="67">
        <f>E105*G105</f>
        <v>54</v>
      </c>
    </row>
    <row r="113" spans="7:7">
      <c r="G113" s="67">
        <f t="shared" ref="G113:G116" si="0">E106*G106</f>
        <v>100.80000000000001</v>
      </c>
    </row>
    <row r="114" spans="7:7">
      <c r="G114" s="67">
        <f t="shared" si="0"/>
        <v>210</v>
      </c>
    </row>
    <row r="115" spans="7:7">
      <c r="G115" s="67">
        <f t="shared" si="0"/>
        <v>480</v>
      </c>
    </row>
    <row r="116" spans="7:7">
      <c r="G116" s="67">
        <f t="shared" si="0"/>
        <v>520</v>
      </c>
    </row>
  </sheetData>
  <mergeCells count="3">
    <mergeCell ref="F20:G20"/>
    <mergeCell ref="F3:G3"/>
    <mergeCell ref="G68:H68"/>
  </mergeCells>
  <dataValidations xWindow="828" yWindow="534" count="9">
    <dataValidation type="list" sqref="M22:M65">
      <formula1>"true,false"</formula1>
    </dataValidation>
    <dataValidation allowBlank="1" showErrorMessage="1" prompt="percentage [0..1]" sqref="K70:M99 AA22:AE65"/>
    <dataValidation type="list" allowBlank="1" showInputMessage="1" showErrorMessage="1" sqref="D70:D99 D22:D65">
      <formula1>INDIRECT("entityCategoryDefinitions['[sku']]")</formula1>
    </dataValidation>
    <dataValidation type="whole" operator="greaterThanOrEqual" showInputMessage="1" showErrorMessage="1" sqref="E22:G65">
      <formula1>0</formula1>
    </dataValidation>
    <dataValidation type="decimal" showInputMessage="1" showErrorMessage="1" prompt="probability [0..1]" sqref="K22:L65">
      <formula1>0</formula1>
      <formula2>1</formula2>
    </dataValidation>
    <dataValidation type="list" sqref="N22:N65">
      <formula1>INDIRECT("dragonTierDefinitions['[order']]")</formula1>
    </dataValidation>
    <dataValidation type="decimal" allowBlank="1" showInputMessage="1" prompt="probability [0..1]" sqref="N70:O98 I70:J99 N99 W22:Z65">
      <formula1>0</formula1>
      <formula2>1</formula2>
    </dataValidation>
    <dataValidation type="decimal" operator="greaterThanOrEqual" showInputMessage="1" showErrorMessage="1" sqref="H22:J65">
      <formula1>0</formula1>
    </dataValidation>
    <dataValidation type="decimal" allowBlank="1" sqref="E70:H99 O22:V65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4" t="s">
        <v>360</v>
      </c>
      <c r="K3" s="434"/>
      <c r="M3" s="434"/>
      <c r="N3" s="434"/>
      <c r="O3" s="434"/>
      <c r="P3" s="43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5" t="s">
        <v>363</v>
      </c>
      <c r="G28" s="435"/>
      <c r="H28" s="43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6" t="s">
        <v>370</v>
      </c>
      <c r="H43" s="43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2017-01-24T17:22:11Z</dcterms:modified>
</cp:coreProperties>
</file>