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G19" i="12" l="1"/>
  <c r="U23" i="12" l="1"/>
  <c r="T23" i="12"/>
  <c r="S23" i="12"/>
  <c r="R23" i="12"/>
  <c r="U22" i="12"/>
  <c r="T22" i="12"/>
  <c r="S22" i="12"/>
  <c r="R22" i="12"/>
  <c r="H23" i="12"/>
  <c r="H22" i="12"/>
  <c r="G23" i="12"/>
  <c r="E16" i="17"/>
  <c r="AB15" i="17"/>
  <c r="AA15" i="17"/>
  <c r="AD15" i="17" s="1"/>
  <c r="T15" i="17"/>
  <c r="U15" i="17" s="1"/>
  <c r="S15" i="17"/>
  <c r="V15" i="17" s="1"/>
  <c r="N15" i="17"/>
  <c r="L15" i="17"/>
  <c r="J22" i="12" s="1"/>
  <c r="K15" i="17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15" i="17"/>
  <c r="AD23" i="12" l="1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5" i="15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<sst xmlns="http://schemas.openxmlformats.org/spreadsheetml/2006/main" count="1203" uniqueCount="414">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</sst>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6" fillId="22" borderId="36" xfId="0" applyFont="1" applyFill="1" applyBorder="1" applyAlignment="1">
      <alignment horizont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</cellXfs>
  <cellStyles count="1">
    <cellStyle name="Normal" xfId="0" builtinId="0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85" totalsRowBorderDxfId="184">
  <autoFilter ref="B12:BA28"/>
  <tableColumns count="52">
    <tableColumn id="1" name="{specialDragonTierDefinitions}" dataDxfId="183"/>
    <tableColumn id="2" name="[sku]" dataDxfId="182"/>
    <tableColumn id="3" name="[tier]" dataDxfId="181"/>
    <tableColumn id="4" name="[specialDragon]" dataDxfId="180"/>
    <tableColumn id="5" name="[mainProgressionRestriction]" dataDxfId="179"/>
    <tableColumn id="7" name="[upgradeLevelToUnlock]" dataDxfId="178"/>
    <tableColumn id="8" name="[defaultSize]" dataDxfId="177"/>
    <tableColumn id="9" name="[cameraFrameWidthModifier]" dataDxfId="176"/>
    <tableColumn id="10" name="[health]" dataDxfId="175"/>
    <tableColumn id="11" name="[healthDrain]" dataDxfId="174"/>
    <tableColumn id="12" name="[healthDrainSpacePlus]" dataDxfId="173"/>
    <tableColumn id="13" name="[healthDrainAmpPerSecond]" dataDxfId="172"/>
    <tableColumn id="14" name="[sessionStartHealthDrainTime]" dataDxfId="171"/>
    <tableColumn id="15" name="[sessionStartHealthDrainModifier]" dataDxfId="170"/>
    <tableColumn id="16" name="[scale]" dataDxfId="169"/>
    <tableColumn id="17" name="[boostMultiplier]" dataDxfId="168"/>
    <tableColumn id="18" name="[energyBase]" dataDxfId="167"/>
    <tableColumn id="19" name="[energyDrain]" dataDxfId="166"/>
    <tableColumn id="20" name="[energyRefillRate]" dataDxfId="165"/>
    <tableColumn id="21" name="[furyBaseLength]" dataDxfId="164"/>
    <tableColumn id="22" name="[furyScoreMultiplier]" dataDxfId="163"/>
    <tableColumn id="23" name="[furyBaseDuration]" dataDxfId="162"/>
    <tableColumn id="24" name="[furyMax]" dataDxfId="161"/>
    <tableColumn id="25" name="[scoreTextThresholdMultiplier]" dataDxfId="160"/>
    <tableColumn id="26" name="[eatSpeedFactor]" dataDxfId="159"/>
    <tableColumn id="27" name="[maxAlcohol]" dataDxfId="158"/>
    <tableColumn id="28" name="[alcoholDrain]" dataDxfId="157"/>
    <tableColumn id="29" name="[gamePrefab]" dataDxfId="156"/>
    <tableColumn id="30" name="[menuPrefab]" dataDxfId="155"/>
    <tableColumn id="31" name="[resultsPrefab]" dataDxfId="154"/>
    <tableColumn id="32" name="[shadowFromDragon]" dataDxfId="153"/>
    <tableColumn id="33" name="[revealFromDragon]" dataDxfId="152"/>
    <tableColumn id="34" name="[sizeUpMultiplier]" dataDxfId="151"/>
    <tableColumn id="35" name="[speedUpMultiplier]" dataDxfId="150"/>
    <tableColumn id="36" name="[biteUpMultiplier]" dataDxfId="149"/>
    <tableColumn id="37" name="[invincible]" dataDxfId="148"/>
    <tableColumn id="38" name="[infiniteBoost]" dataDxfId="147"/>
    <tableColumn id="39" name="[eatEverything]" dataDxfId="146"/>
    <tableColumn id="40" name="[modeDuration]" dataDxfId="145"/>
    <tableColumn id="41" name="[petScale]" dataDxfId="144"/>
    <tableColumn id="44" name="[statsBarRatio]" dataDxfId="143"/>
    <tableColumn id="45" name="[furyBarRatio]" dataDxfId="142"/>
    <tableColumn id="46" name="[force]" dataDxfId="141"/>
    <tableColumn id="47" name="[mass]" dataDxfId="140"/>
    <tableColumn id="48" name="[friction]" dataDxfId="139"/>
    <tableColumn id="49" name="[gravityModifier]" dataDxfId="138"/>
    <tableColumn id="50" name="[airGravityModifier]" dataDxfId="137"/>
    <tableColumn id="51" name="[waterGravityModifier]" dataDxfId="136"/>
    <tableColumn id="52" name="[damageAnimationThreshold]" dataDxfId="135"/>
    <tableColumn id="53" name="[dotAnimationThreshold]" dataDxfId="134"/>
    <tableColumn id="6" name="[scaleMenu]" dataDxfId="133"/>
    <tableColumn id="54" name="[trackingSku]" dataDxfId="1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31" dataDxfId="129" headerRowBorderDxfId="130" tableBorderDxfId="128">
  <autoFilter ref="B3:AC7"/>
  <tableColumns count="28">
    <tableColumn id="1" name="{specialDragonDefinitions}" dataDxfId="127"/>
    <tableColumn id="2" name="[sku]"/>
    <tableColumn id="3" name="[type]"/>
    <tableColumn id="5" name="[order]" dataDxfId="126"/>
    <tableColumn id="7" name="[unlockPriceGF]" dataDxfId="125"/>
    <tableColumn id="8" name="[unlockPricePC]" dataDxfId="124"/>
    <tableColumn id="66" name="[hpBonusSteps]" dataDxfId="123"/>
    <tableColumn id="69" name="[hpBonusMin]" dataDxfId="122"/>
    <tableColumn id="70" name="[hpBonusMax]" dataDxfId="121"/>
    <tableColumn id="72" name="[speedBonusSteps]" dataDxfId="120"/>
    <tableColumn id="73" name="[speedBonusMin]" dataDxfId="119"/>
    <tableColumn id="74" name="[speedBonusMax]" dataDxfId="118"/>
    <tableColumn id="71" name="[boostBonusSteps]" dataDxfId="117"/>
    <tableColumn id="68" name="[boostBonusMin]" dataDxfId="116"/>
    <tableColumn id="67" name="[boostBonusMax]" dataDxfId="115"/>
    <tableColumn id="76" name="[stepPrice]" dataDxfId="114"/>
    <tableColumn id="77" name="[priceCoefA]" dataDxfId="113"/>
    <tableColumn id="75" name="[priceCoefB]" dataDxfId="112"/>
    <tableColumn id="6" name="[energyRequiredToBoost]" dataDxfId="111"/>
    <tableColumn id="4" name="[energyRestartThreshold]" dataDxfId="110"/>
    <tableColumn id="10" name="[tidBoostAction]" dataDxfId="109"/>
    <tableColumn id="9" name="[tidBoostReminder]" dataDxfId="108"/>
    <tableColumn id="13" name="[petScaleMenu]" dataDxfId="107"/>
    <tableColumn id="12" name="[tidDesc]" dataDxfId="106"/>
    <tableColumn id="65" name="[tidName]" dataDxfId="105"/>
    <tableColumn id="15" name="[mummyHealthFactor]" dataDxfId="104"/>
    <tableColumn id="14" name="[mummyDuration]" dataDxfId="103"/>
    <tableColumn id="11" name="[trackingSku]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101" tableBorderDxfId="100" totalsRowBorderDxfId="99">
  <autoFilter ref="B34:I46"/>
  <tableColumns count="8">
    <tableColumn id="1" name="{specialDragonPowerDefinitions}" dataDxfId="98"/>
    <tableColumn id="2" name="[sku]" dataDxfId="97"/>
    <tableColumn id="3" name="[specialDragon]" dataDxfId="96"/>
    <tableColumn id="6" name="[upgradeLevelToUnlock]" dataDxfId="95"/>
    <tableColumn id="5" name="[icon]" dataDxfId="94">
      <calculatedColumnFormula>CONCATENATE("icon_",Table1[[#This Row],['[sku']]])</calculatedColumnFormula>
    </tableColumn>
    <tableColumn id="4" name="[tidName]" dataDxfId="93"/>
    <tableColumn id="7" name="[tidDesc]" dataDxfId="92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91" dataDxfId="89" headerRowBorderDxfId="90" tableBorderDxfId="88" totalsRowBorderDxfId="87">
  <autoFilter ref="B52:M57"/>
  <tableColumns count="12">
    <tableColumn id="1" name="{specialDisguisesDefinitions}" dataDxfId="86"/>
    <tableColumn id="2" name="[sku]" dataDxfId="85"/>
    <tableColumn id="3" name="[skin]" dataDxfId="84"/>
    <tableColumn id="6" name="[dragonSku]" dataDxfId="83"/>
    <tableColumn id="5" name="[shopOrder]" dataDxfId="82"/>
    <tableColumn id="4" name="[priceSC]" dataDxfId="81"/>
    <tableColumn id="7" name="[priceHC]" dataDxfId="80"/>
    <tableColumn id="8" name="[unlockLevel]" dataDxfId="79"/>
    <tableColumn id="9" name="[icon]" dataDxfId="78"/>
    <tableColumn id="10" name="[tidName]" dataDxfId="77"/>
    <tableColumn id="11" name="[tidDesc]" dataDxfId="76"/>
    <tableColumn id="12" name="[trackingSku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74" tableBorderDxfId="73">
  <autoFilter ref="B3:K6"/>
  <tableColumns count="10">
    <tableColumn id="1" name="{specialMissionDifficultyDefinitions}"/>
    <tableColumn id="2" name="[sku]" dataDxfId="72"/>
    <tableColumn id="3" name="[difficulty]" dataDxfId="71"/>
    <tableColumn id="7" name="[index]" dataDxfId="70"/>
    <tableColumn id="4" name="[cooldownMinutes]" dataDxfId="69"/>
    <tableColumn id="9" name="[maxRewardGoldenFragment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63" dataDxfId="61" headerRowBorderDxfId="62" tableBorderDxfId="60" totalsRowBorderDxfId="59">
  <autoFilter ref="B11:F15"/>
  <tableColumns count="5">
    <tableColumn id="1" name="{missionSpecialDragonModifiersDefinitions}" dataDxfId="58"/>
    <tableColumn id="2" name="[sku]" dataDxfId="57"/>
    <tableColumn id="4" name="[tier]" dataDxfId="56"/>
    <tableColumn id="7" name="[quantityModifier]" dataDxfId="55"/>
    <tableColumn id="3" name="[missionSCRewardMultiplier]" dataDxfId="5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53" dataDxfId="51" headerRowBorderDxfId="52" tableBorderDxfId="50" totalsRowBorderDxfId="49">
  <autoFilter ref="A17:G72"/>
  <tableColumns count="7">
    <tableColumn id="1" name="{leaguesRewardsDefinitions}" dataDxfId="48"/>
    <tableColumn id="2" name="[sku]" dataDxfId="47"/>
    <tableColumn id="3" name="[group]" dataDxfId="46"/>
    <tableColumn id="4" name="[type]" dataDxfId="45"/>
    <tableColumn id="5" name="[amount]" dataDxfId="44"/>
    <tableColumn id="6" name="[target]" dataDxfId="43"/>
    <tableColumn id="7" name="[rsku]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workbookViewId="0">
      <selection activeCell="A60" sqref="A6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206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207">
        <v>3</v>
      </c>
      <c r="F7" s="46">
        <v>25</v>
      </c>
      <c r="G7" s="208">
        <v>200</v>
      </c>
      <c r="H7" s="209">
        <v>20</v>
      </c>
      <c r="I7" s="210">
        <v>0</v>
      </c>
      <c r="J7" s="210">
        <v>100</v>
      </c>
      <c r="K7" s="211">
        <v>20</v>
      </c>
      <c r="L7" s="212">
        <v>0</v>
      </c>
      <c r="M7" s="212">
        <v>60</v>
      </c>
      <c r="N7" s="213">
        <v>20</v>
      </c>
      <c r="O7" s="213">
        <v>0</v>
      </c>
      <c r="P7" s="213">
        <v>60</v>
      </c>
      <c r="Q7" s="160">
        <v>25</v>
      </c>
      <c r="R7" s="214">
        <v>1</v>
      </c>
      <c r="S7" s="214">
        <v>0</v>
      </c>
      <c r="T7" s="160">
        <v>0.2</v>
      </c>
      <c r="U7" s="160">
        <v>1</v>
      </c>
      <c r="V7" s="160" t="s">
        <v>392</v>
      </c>
      <c r="W7" s="160"/>
      <c r="X7" s="206">
        <v>0.6</v>
      </c>
      <c r="Y7" s="215" t="s">
        <v>393</v>
      </c>
      <c r="Z7" s="218" t="s">
        <v>394</v>
      </c>
      <c r="AA7" s="216">
        <v>0.4</v>
      </c>
      <c r="AB7" s="216">
        <v>25</v>
      </c>
      <c r="AC7" s="217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68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19" t="s">
        <v>2</v>
      </c>
      <c r="C25" s="220" t="s">
        <v>395</v>
      </c>
      <c r="D25" s="40" t="s">
        <v>15</v>
      </c>
      <c r="E25" s="221" t="s">
        <v>391</v>
      </c>
      <c r="F25" s="222" t="s">
        <v>15</v>
      </c>
      <c r="G25" s="223">
        <v>0</v>
      </c>
      <c r="H25" s="236">
        <v>3</v>
      </c>
      <c r="I25" s="237">
        <v>-2</v>
      </c>
      <c r="J25" s="238">
        <v>200</v>
      </c>
      <c r="K25" s="239">
        <v>1.3</v>
      </c>
      <c r="L25" s="239">
        <v>0</v>
      </c>
      <c r="M25" s="239">
        <v>8.9999999999999993E-3</v>
      </c>
      <c r="N25" s="239">
        <v>20</v>
      </c>
      <c r="O25" s="239">
        <v>0.5</v>
      </c>
      <c r="P25" s="240">
        <v>0.6</v>
      </c>
      <c r="Q25" s="237">
        <v>1.3</v>
      </c>
      <c r="R25" s="239">
        <v>100</v>
      </c>
      <c r="S25" s="239">
        <v>20</v>
      </c>
      <c r="T25" s="241">
        <v>40</v>
      </c>
      <c r="U25" s="237">
        <v>11</v>
      </c>
      <c r="V25" s="239">
        <v>3</v>
      </c>
      <c r="W25" s="239">
        <v>10</v>
      </c>
      <c r="X25" s="241">
        <v>20000</v>
      </c>
      <c r="Y25" s="242">
        <v>2</v>
      </c>
      <c r="Z25" s="240">
        <v>0.13</v>
      </c>
      <c r="AA25" s="240">
        <v>0</v>
      </c>
      <c r="AB25" s="242">
        <v>12</v>
      </c>
      <c r="AC25" s="224" t="s">
        <v>399</v>
      </c>
      <c r="AD25" s="225" t="s">
        <v>400</v>
      </c>
      <c r="AE25" s="225" t="s">
        <v>401</v>
      </c>
      <c r="AF25" s="243"/>
      <c r="AG25" s="244"/>
      <c r="AH25" s="245">
        <v>1.7</v>
      </c>
      <c r="AI25" s="243">
        <v>2</v>
      </c>
      <c r="AJ25" s="243">
        <v>2</v>
      </c>
      <c r="AK25" s="243" t="b">
        <v>1</v>
      </c>
      <c r="AL25" s="243" t="b">
        <v>1</v>
      </c>
      <c r="AM25" s="243" t="b">
        <v>1</v>
      </c>
      <c r="AN25" s="246">
        <v>10</v>
      </c>
      <c r="AO25" s="269">
        <v>0.55999999999999994</v>
      </c>
      <c r="AP25" s="270">
        <v>2E-3</v>
      </c>
      <c r="AQ25" s="271">
        <v>5.0000000000000001E-3</v>
      </c>
      <c r="AR25" s="247">
        <v>260</v>
      </c>
      <c r="AS25" s="248">
        <v>2.5</v>
      </c>
      <c r="AT25" s="248">
        <v>9.5</v>
      </c>
      <c r="AU25" s="248">
        <v>1.7</v>
      </c>
      <c r="AV25" s="248">
        <v>1.2</v>
      </c>
      <c r="AW25" s="249">
        <v>1.1000000000000001</v>
      </c>
      <c r="AX25" s="248">
        <v>0</v>
      </c>
      <c r="AY25" s="248">
        <v>8</v>
      </c>
      <c r="AZ25" s="226">
        <v>1</v>
      </c>
      <c r="BA25" s="250" t="s">
        <v>61</v>
      </c>
    </row>
    <row r="26" spans="1:53" x14ac:dyDescent="0.25">
      <c r="A26" s="3"/>
      <c r="B26" s="219" t="s">
        <v>2</v>
      </c>
      <c r="C26" s="220" t="s">
        <v>396</v>
      </c>
      <c r="D26" s="40" t="s">
        <v>14</v>
      </c>
      <c r="E26" s="221" t="s">
        <v>391</v>
      </c>
      <c r="F26" s="222" t="s">
        <v>14</v>
      </c>
      <c r="G26" s="223">
        <v>10</v>
      </c>
      <c r="H26" s="236">
        <v>8</v>
      </c>
      <c r="I26" s="237">
        <v>0</v>
      </c>
      <c r="J26" s="238">
        <v>275</v>
      </c>
      <c r="K26" s="239">
        <v>2.2999999999999998</v>
      </c>
      <c r="L26" s="239">
        <v>0</v>
      </c>
      <c r="M26" s="239">
        <v>1.0999999999999999E-2</v>
      </c>
      <c r="N26" s="239">
        <v>20</v>
      </c>
      <c r="O26" s="239">
        <v>0.6</v>
      </c>
      <c r="P26" s="240">
        <v>0.95</v>
      </c>
      <c r="Q26" s="237">
        <v>1.3</v>
      </c>
      <c r="R26" s="239">
        <v>120</v>
      </c>
      <c r="S26" s="239">
        <v>20</v>
      </c>
      <c r="T26" s="241">
        <v>40</v>
      </c>
      <c r="U26" s="237">
        <v>13</v>
      </c>
      <c r="V26" s="239">
        <v>4</v>
      </c>
      <c r="W26" s="239">
        <v>11</v>
      </c>
      <c r="X26" s="241">
        <v>80000</v>
      </c>
      <c r="Y26" s="242">
        <v>3</v>
      </c>
      <c r="Z26" s="240">
        <v>0.08</v>
      </c>
      <c r="AA26" s="240">
        <v>0</v>
      </c>
      <c r="AB26" s="242">
        <v>12</v>
      </c>
      <c r="AC26" s="224" t="s">
        <v>399</v>
      </c>
      <c r="AD26" s="225" t="s">
        <v>400</v>
      </c>
      <c r="AE26" s="225" t="s">
        <v>401</v>
      </c>
      <c r="AF26" s="243"/>
      <c r="AG26" s="244"/>
      <c r="AH26" s="245">
        <v>1.6</v>
      </c>
      <c r="AI26" s="243">
        <v>2</v>
      </c>
      <c r="AJ26" s="243">
        <v>2</v>
      </c>
      <c r="AK26" s="243" t="b">
        <v>1</v>
      </c>
      <c r="AL26" s="243" t="b">
        <v>1</v>
      </c>
      <c r="AM26" s="243" t="b">
        <v>1</v>
      </c>
      <c r="AN26" s="246">
        <v>10</v>
      </c>
      <c r="AO26" s="269">
        <v>0.7</v>
      </c>
      <c r="AP26" s="270">
        <v>1.8E-3</v>
      </c>
      <c r="AQ26" s="271">
        <v>5.0000000000000001E-3</v>
      </c>
      <c r="AR26" s="247">
        <v>275</v>
      </c>
      <c r="AS26" s="248">
        <v>2.5</v>
      </c>
      <c r="AT26" s="248">
        <v>9.5</v>
      </c>
      <c r="AU26" s="248">
        <v>1.7</v>
      </c>
      <c r="AV26" s="248">
        <v>1.2</v>
      </c>
      <c r="AW26" s="249">
        <v>1.1000000000000001</v>
      </c>
      <c r="AX26" s="248">
        <v>9</v>
      </c>
      <c r="AY26" s="248">
        <v>8</v>
      </c>
      <c r="AZ26" s="227">
        <v>1.2</v>
      </c>
      <c r="BA26" s="251" t="s">
        <v>91</v>
      </c>
    </row>
    <row r="27" spans="1:53" x14ac:dyDescent="0.25">
      <c r="A27" s="3"/>
      <c r="B27" s="219" t="s">
        <v>2</v>
      </c>
      <c r="C27" s="220" t="s">
        <v>397</v>
      </c>
      <c r="D27" s="40" t="s">
        <v>13</v>
      </c>
      <c r="E27" s="221" t="s">
        <v>391</v>
      </c>
      <c r="F27" s="222" t="s">
        <v>13</v>
      </c>
      <c r="G27" s="223">
        <v>20</v>
      </c>
      <c r="H27" s="236">
        <v>17</v>
      </c>
      <c r="I27" s="237">
        <v>0</v>
      </c>
      <c r="J27" s="238">
        <v>325</v>
      </c>
      <c r="K27" s="239">
        <v>3</v>
      </c>
      <c r="L27" s="239">
        <v>0</v>
      </c>
      <c r="M27" s="239">
        <v>1.6E-2</v>
      </c>
      <c r="N27" s="239">
        <v>15</v>
      </c>
      <c r="O27" s="239">
        <v>0.7</v>
      </c>
      <c r="P27" s="240">
        <v>1.55</v>
      </c>
      <c r="Q27" s="237">
        <v>1.3</v>
      </c>
      <c r="R27" s="239">
        <v>140</v>
      </c>
      <c r="S27" s="239">
        <v>20</v>
      </c>
      <c r="T27" s="241">
        <v>40</v>
      </c>
      <c r="U27" s="237">
        <v>14</v>
      </c>
      <c r="V27" s="239">
        <v>5</v>
      </c>
      <c r="W27" s="239">
        <v>11</v>
      </c>
      <c r="X27" s="241">
        <v>180000</v>
      </c>
      <c r="Y27" s="242">
        <v>4</v>
      </c>
      <c r="Z27" s="240">
        <v>0.05</v>
      </c>
      <c r="AA27" s="240">
        <v>0</v>
      </c>
      <c r="AB27" s="242">
        <v>12</v>
      </c>
      <c r="AC27" s="224" t="s">
        <v>399</v>
      </c>
      <c r="AD27" s="225" t="s">
        <v>400</v>
      </c>
      <c r="AE27" s="225" t="s">
        <v>401</v>
      </c>
      <c r="AF27" s="243"/>
      <c r="AG27" s="244"/>
      <c r="AH27" s="245">
        <v>1.5</v>
      </c>
      <c r="AI27" s="243">
        <v>2</v>
      </c>
      <c r="AJ27" s="243">
        <v>2</v>
      </c>
      <c r="AK27" s="243" t="b">
        <v>1</v>
      </c>
      <c r="AL27" s="243" t="b">
        <v>1</v>
      </c>
      <c r="AM27" s="243" t="b">
        <v>1</v>
      </c>
      <c r="AN27" s="246">
        <v>10</v>
      </c>
      <c r="AO27" s="269">
        <v>0.7</v>
      </c>
      <c r="AP27" s="270">
        <v>1.6000000000000001E-3</v>
      </c>
      <c r="AQ27" s="271">
        <v>5.0000000000000001E-3</v>
      </c>
      <c r="AR27" s="247">
        <v>300</v>
      </c>
      <c r="AS27" s="248">
        <v>2.5</v>
      </c>
      <c r="AT27" s="248">
        <v>9.5</v>
      </c>
      <c r="AU27" s="248">
        <v>1.7</v>
      </c>
      <c r="AV27" s="248">
        <v>1.2</v>
      </c>
      <c r="AW27" s="249">
        <v>1.1000000000000001</v>
      </c>
      <c r="AX27" s="248">
        <v>45</v>
      </c>
      <c r="AY27" s="248">
        <v>15</v>
      </c>
      <c r="AZ27" s="227">
        <v>1.3</v>
      </c>
      <c r="BA27" s="251" t="s">
        <v>92</v>
      </c>
    </row>
    <row r="28" spans="1:53" ht="15.75" thickBot="1" x14ac:dyDescent="0.3">
      <c r="A28" s="3"/>
      <c r="B28" s="228" t="s">
        <v>2</v>
      </c>
      <c r="C28" s="229" t="s">
        <v>398</v>
      </c>
      <c r="D28" s="230" t="s">
        <v>12</v>
      </c>
      <c r="E28" s="231" t="s">
        <v>391</v>
      </c>
      <c r="F28" s="232" t="s">
        <v>12</v>
      </c>
      <c r="G28" s="266">
        <v>30</v>
      </c>
      <c r="H28" s="252">
        <v>25</v>
      </c>
      <c r="I28" s="253">
        <v>0</v>
      </c>
      <c r="J28" s="254">
        <v>425</v>
      </c>
      <c r="K28" s="255">
        <v>3.2</v>
      </c>
      <c r="L28" s="255">
        <v>0</v>
      </c>
      <c r="M28" s="255">
        <v>1.9E-2</v>
      </c>
      <c r="N28" s="255">
        <v>10</v>
      </c>
      <c r="O28" s="255">
        <v>0.8</v>
      </c>
      <c r="P28" s="256">
        <v>1.9</v>
      </c>
      <c r="Q28" s="253">
        <v>1.3</v>
      </c>
      <c r="R28" s="255">
        <v>160</v>
      </c>
      <c r="S28" s="255">
        <v>20</v>
      </c>
      <c r="T28" s="257">
        <v>40</v>
      </c>
      <c r="U28" s="253">
        <v>15</v>
      </c>
      <c r="V28" s="255">
        <v>6</v>
      </c>
      <c r="W28" s="255">
        <v>11</v>
      </c>
      <c r="X28" s="257">
        <v>350000</v>
      </c>
      <c r="Y28" s="258">
        <v>5</v>
      </c>
      <c r="Z28" s="256">
        <v>0.04</v>
      </c>
      <c r="AA28" s="256">
        <v>0</v>
      </c>
      <c r="AB28" s="258">
        <v>12</v>
      </c>
      <c r="AC28" s="233" t="s">
        <v>399</v>
      </c>
      <c r="AD28" s="234" t="s">
        <v>400</v>
      </c>
      <c r="AE28" s="234" t="s">
        <v>401</v>
      </c>
      <c r="AF28" s="243"/>
      <c r="AG28" s="259"/>
      <c r="AH28" s="260">
        <v>1.4</v>
      </c>
      <c r="AI28" s="243">
        <v>2</v>
      </c>
      <c r="AJ28" s="243">
        <v>2</v>
      </c>
      <c r="AK28" s="243" t="b">
        <v>1</v>
      </c>
      <c r="AL28" s="243" t="b">
        <v>1</v>
      </c>
      <c r="AM28" s="243" t="b">
        <v>1</v>
      </c>
      <c r="AN28" s="261">
        <v>10</v>
      </c>
      <c r="AO28" s="269">
        <v>0.7</v>
      </c>
      <c r="AP28" s="270">
        <v>1.5E-3</v>
      </c>
      <c r="AQ28" s="271">
        <v>5.0000000000000001E-3</v>
      </c>
      <c r="AR28" s="262">
        <v>315</v>
      </c>
      <c r="AS28" s="263">
        <v>2.5</v>
      </c>
      <c r="AT28" s="263">
        <v>9.5</v>
      </c>
      <c r="AU28" s="263">
        <v>1.7</v>
      </c>
      <c r="AV28" s="263">
        <v>1.2</v>
      </c>
      <c r="AW28" s="264">
        <v>1.1000000000000001</v>
      </c>
      <c r="AX28" s="263">
        <v>59</v>
      </c>
      <c r="AY28" s="263">
        <v>15</v>
      </c>
      <c r="AZ28" s="235">
        <v>1.5</v>
      </c>
      <c r="BA28" s="265" t="s">
        <v>93</v>
      </c>
    </row>
    <row r="29" spans="1:53" ht="24" thickBot="1" x14ac:dyDescent="0.4">
      <c r="B29" s="5"/>
      <c r="C29" s="5"/>
      <c r="D29" s="5"/>
      <c r="E29" s="5"/>
      <c r="F29" s="5"/>
      <c r="G29" s="5"/>
      <c r="H29" s="199" t="s">
        <v>11</v>
      </c>
      <c r="I29" s="200"/>
      <c r="J29" s="201" t="s">
        <v>10</v>
      </c>
      <c r="K29" s="202"/>
      <c r="L29" s="202"/>
      <c r="M29" s="202"/>
      <c r="N29" s="202"/>
      <c r="O29" s="203"/>
      <c r="P29" s="72"/>
      <c r="Q29" s="195" t="s">
        <v>126</v>
      </c>
      <c r="R29" s="196"/>
      <c r="S29" s="196"/>
      <c r="T29" s="196"/>
      <c r="U29" s="197" t="s">
        <v>9</v>
      </c>
      <c r="V29" s="198"/>
      <c r="W29" s="198"/>
      <c r="X29" s="198"/>
      <c r="Y29" s="20"/>
      <c r="Z29" s="20"/>
      <c r="AA29" s="20"/>
      <c r="AB29" s="20"/>
      <c r="AH29" s="193" t="s">
        <v>127</v>
      </c>
      <c r="AI29" s="267"/>
      <c r="AJ29" s="267"/>
      <c r="AK29" s="267"/>
      <c r="AL29" s="267"/>
      <c r="AM29" s="267"/>
      <c r="AN29" s="194"/>
    </row>
    <row r="31" spans="1:53" ht="15.75" thickBot="1" x14ac:dyDescent="0.3"/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72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72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73" t="s">
        <v>2</v>
      </c>
      <c r="C46" s="60" t="s">
        <v>404</v>
      </c>
      <c r="D46" s="274" t="s">
        <v>391</v>
      </c>
      <c r="E46" s="61">
        <v>25</v>
      </c>
      <c r="F46" s="177" t="str">
        <f>CONCATENATE("icon_",Table1[[#This Row],['[sku']]])</f>
        <v>icon_ice_power_3</v>
      </c>
      <c r="G46" s="275" t="s">
        <v>407</v>
      </c>
      <c r="H46" s="177" t="s">
        <v>410</v>
      </c>
      <c r="I46" s="275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1</v>
      </c>
      <c r="G54" s="58">
        <v>600</v>
      </c>
      <c r="H54" s="58">
        <v>0</v>
      </c>
      <c r="I54" s="58">
        <v>4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73" t="s">
        <v>2</v>
      </c>
      <c r="C57" s="60" t="s">
        <v>411</v>
      </c>
      <c r="D57" s="274" t="s">
        <v>411</v>
      </c>
      <c r="E57" s="61" t="s">
        <v>391</v>
      </c>
      <c r="F57" s="177">
        <v>0</v>
      </c>
      <c r="G57" s="276">
        <v>0</v>
      </c>
      <c r="H57" s="276">
        <v>0</v>
      </c>
      <c r="I57" s="276">
        <v>1</v>
      </c>
      <c r="J57" s="276" t="s">
        <v>182</v>
      </c>
      <c r="K57" s="276" t="s">
        <v>413</v>
      </c>
      <c r="L57" s="276" t="s">
        <v>413</v>
      </c>
      <c r="M57" s="276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39" priority="67"/>
  </conditionalFormatting>
  <conditionalFormatting sqref="C4:D7">
    <cfRule type="duplicateValues" dxfId="38" priority="43"/>
  </conditionalFormatting>
  <conditionalFormatting sqref="C38:C40">
    <cfRule type="duplicateValues" dxfId="37" priority="32"/>
  </conditionalFormatting>
  <conditionalFormatting sqref="C35:C37">
    <cfRule type="duplicateValues" dxfId="36" priority="68"/>
  </conditionalFormatting>
  <conditionalFormatting sqref="C41:C43">
    <cfRule type="duplicateValues" dxfId="35" priority="29"/>
  </conditionalFormatting>
  <conditionalFormatting sqref="C14:C24">
    <cfRule type="duplicateValues" dxfId="34" priority="27"/>
  </conditionalFormatting>
  <conditionalFormatting sqref="BA21">
    <cfRule type="duplicateValues" dxfId="33" priority="19"/>
  </conditionalFormatting>
  <conditionalFormatting sqref="C53:C57">
    <cfRule type="duplicateValues" dxfId="32" priority="17"/>
  </conditionalFormatting>
  <conditionalFormatting sqref="C63:C65">
    <cfRule type="duplicateValues" dxfId="31" priority="14"/>
  </conditionalFormatting>
  <conditionalFormatting sqref="AC4:AC7">
    <cfRule type="duplicateValues" dxfId="30" priority="13"/>
  </conditionalFormatting>
  <conditionalFormatting sqref="BA22">
    <cfRule type="duplicateValues" dxfId="29" priority="10"/>
  </conditionalFormatting>
  <conditionalFormatting sqref="BA23">
    <cfRule type="duplicateValues" dxfId="28" priority="9"/>
  </conditionalFormatting>
  <conditionalFormatting sqref="BA24">
    <cfRule type="duplicateValues" dxfId="27" priority="8"/>
  </conditionalFormatting>
  <conditionalFormatting sqref="C56">
    <cfRule type="duplicateValues" dxfId="26" priority="7"/>
  </conditionalFormatting>
  <conditionalFormatting sqref="C7:D7">
    <cfRule type="duplicateValues" dxfId="25" priority="6"/>
  </conditionalFormatting>
  <conditionalFormatting sqref="AC7">
    <cfRule type="duplicateValues" dxfId="24" priority="5"/>
  </conditionalFormatting>
  <conditionalFormatting sqref="C25:C28">
    <cfRule type="duplicateValues" dxfId="23" priority="4"/>
  </conditionalFormatting>
  <conditionalFormatting sqref="C44:C46">
    <cfRule type="duplicateValues" dxfId="3" priority="3"/>
  </conditionalFormatting>
  <conditionalFormatting sqref="C57">
    <cfRule type="duplicateValues" dxfId="2" priority="2"/>
  </conditionalFormatting>
  <conditionalFormatting sqref="C57">
    <cfRule type="duplicateValues" dxfId="1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04"/>
      <c r="H2" s="204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1" priority="1"/>
  </conditionalFormatting>
  <conditionalFormatting sqref="B4:C13"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32" sqref="I3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05" t="s">
        <v>101</v>
      </c>
      <c r="F3" s="205"/>
      <c r="G3" s="205"/>
      <c r="H3" s="205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5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K13" sqref="K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05" t="s">
        <v>101</v>
      </c>
      <c r="F3" s="205"/>
      <c r="G3" s="205"/>
      <c r="H3" s="205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4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05" t="s">
        <v>101</v>
      </c>
      <c r="F3" s="205"/>
      <c r="G3" s="205"/>
      <c r="H3" s="205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7" sqref="E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05" t="s">
        <v>101</v>
      </c>
      <c r="F3" s="205"/>
      <c r="G3" s="205"/>
      <c r="H3" s="205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425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10.9</v>
      </c>
      <c r="J15" s="63" t="s">
        <v>118</v>
      </c>
      <c r="K15">
        <f>H5</f>
        <v>425</v>
      </c>
      <c r="L15">
        <f>H5+H5*(L6/100)</f>
        <v>850</v>
      </c>
      <c r="M15">
        <f t="shared" si="3"/>
        <v>425</v>
      </c>
      <c r="N15">
        <f t="shared" si="4"/>
        <v>21.25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200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400</v>
      </c>
      <c r="H22">
        <f>'Ice Dragon'!L13</f>
        <v>550</v>
      </c>
      <c r="I22">
        <f>'Ice Dragon'!L14</f>
        <v>650</v>
      </c>
      <c r="J22">
        <f>'Ice Dragon'!L15</f>
        <v>850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200</v>
      </c>
      <c r="H23">
        <f>'Ice Dragon'!K13</f>
        <v>275</v>
      </c>
      <c r="I23">
        <f>'Ice Dragon'!K14</f>
        <v>325</v>
      </c>
      <c r="J23">
        <f>'Ice Dragon'!K15</f>
        <v>425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2019-02-26T11:13:54Z</dcterms:modified>
</cp:coreProperties>
</file>