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 activeTab="7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9" i="12" l="1"/>
  <c r="AF18" i="12"/>
  <c r="AE19" i="12"/>
  <c r="AE18" i="12"/>
  <c r="AD19" i="12"/>
  <c r="AD18" i="12"/>
  <c r="AC19" i="12"/>
  <c r="AC18" i="12"/>
  <c r="AF17" i="12"/>
  <c r="AF16" i="12"/>
  <c r="AE17" i="12"/>
  <c r="AE16" i="12"/>
  <c r="AD17" i="12"/>
  <c r="AD16" i="12"/>
  <c r="AC17" i="12"/>
  <c r="AC16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C14" i="18" s="1"/>
  <c r="AB13" i="18"/>
  <c r="AD24" i="12" s="1"/>
  <c r="AB12" i="18"/>
  <c r="AC24" i="12" s="1"/>
  <c r="AA15" i="18"/>
  <c r="AF25" i="12" s="1"/>
  <c r="AA14" i="18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F23" i="12"/>
  <c r="AE25" i="12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5" i="12"/>
  <c r="J23" i="12"/>
  <c r="J24" i="12"/>
  <c r="J22" i="12"/>
  <c r="I25" i="12"/>
  <c r="I23" i="12"/>
  <c r="I24" i="12"/>
  <c r="I22" i="12"/>
  <c r="H25" i="12"/>
  <c r="H23" i="12"/>
  <c r="H24" i="12"/>
  <c r="H22" i="12"/>
  <c r="G24" i="12"/>
  <c r="G25" i="12"/>
  <c r="G23" i="12"/>
  <c r="K12" i="18"/>
  <c r="E16" i="18"/>
  <c r="T15" i="18"/>
  <c r="U15" i="18" s="1"/>
  <c r="S15" i="18"/>
  <c r="V15" i="18" s="1"/>
  <c r="L15" i="18"/>
  <c r="M15" i="18" s="1"/>
  <c r="K15" i="18"/>
  <c r="N15" i="18" s="1"/>
  <c r="AD14" i="18"/>
  <c r="T14" i="18"/>
  <c r="U14" i="18" s="1"/>
  <c r="S14" i="18"/>
  <c r="V14" i="18" s="1"/>
  <c r="N14" i="18"/>
  <c r="L14" i="18"/>
  <c r="M14" i="18" s="1"/>
  <c r="K14" i="18"/>
  <c r="T13" i="18"/>
  <c r="U13" i="18" s="1"/>
  <c r="S13" i="18"/>
  <c r="V13" i="18" s="1"/>
  <c r="L13" i="18"/>
  <c r="K13" i="18"/>
  <c r="N13" i="18" s="1"/>
  <c r="T12" i="18"/>
  <c r="U12" i="18" s="1"/>
  <c r="S12" i="18"/>
  <c r="V12" i="18" s="1"/>
  <c r="L12" i="18"/>
  <c r="N12" i="18"/>
  <c r="E11" i="18"/>
  <c r="AB7" i="18"/>
  <c r="T7" i="18"/>
  <c r="L7" i="18"/>
  <c r="H15" i="18"/>
  <c r="H13" i="18"/>
  <c r="H14" i="18"/>
  <c r="AC15" i="18" l="1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7"/>
  <c r="H15" i="15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B15" i="11"/>
  <c r="K15" i="11"/>
  <c r="AD12" i="11" l="1"/>
  <c r="AA15" i="11"/>
  <c r="AB14" i="11"/>
  <c r="AA14" i="11"/>
  <c r="AB13" i="11"/>
  <c r="AA13" i="11"/>
  <c r="AB12" i="1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<sst xmlns="http://schemas.openxmlformats.org/spreadsheetml/2006/main" count="1402" uniqueCount="444">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</sst>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12.400000000000002</c:v>
                </c:pt>
                <c:pt idx="1">
                  <c:v>13.000000000000004</c:v>
                </c:pt>
                <c:pt idx="2">
                  <c:v>13.999999999999996</c:v>
                </c:pt>
                <c:pt idx="3">
                  <c:v>14.399999999999999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219" totalsRowBorderDxfId="218">
  <autoFilter ref="B13:BA33"/>
  <tableColumns count="52">
    <tableColumn id="1" name="{specialDragonTierDefinitions}" dataDxfId="217"/>
    <tableColumn id="2" name="[sku]" dataDxfId="216"/>
    <tableColumn id="3" name="[tier]" dataDxfId="215"/>
    <tableColumn id="4" name="[specialDragon]" dataDxfId="214"/>
    <tableColumn id="5" name="[mainProgressionRestriction]" dataDxfId="213"/>
    <tableColumn id="7" name="[upgradeLevelToUnlock]" dataDxfId="212"/>
    <tableColumn id="8" name="[defaultSize]" dataDxfId="211"/>
    <tableColumn id="9" name="[cameraFrameWidthModifier]" dataDxfId="210"/>
    <tableColumn id="10" name="[health]" dataDxfId="209"/>
    <tableColumn id="11" name="[healthDrain]" dataDxfId="208"/>
    <tableColumn id="12" name="[healthDrainSpacePlus]" dataDxfId="207"/>
    <tableColumn id="13" name="[healthDrainAmpPerSecond]" dataDxfId="206"/>
    <tableColumn id="14" name="[sessionStartHealthDrainTime]" dataDxfId="205"/>
    <tableColumn id="15" name="[sessionStartHealthDrainModifier]" dataDxfId="204"/>
    <tableColumn id="16" name="[scale]" dataDxfId="203"/>
    <tableColumn id="17" name="[boostMultiplier]" dataDxfId="202"/>
    <tableColumn id="18" name="[energyBase]" dataDxfId="201"/>
    <tableColumn id="19" name="[energyDrain]" dataDxfId="200"/>
    <tableColumn id="20" name="[energyRefillRate]" dataDxfId="199"/>
    <tableColumn id="21" name="[furyBaseLength]" dataDxfId="198"/>
    <tableColumn id="22" name="[furyScoreMultiplier]" dataDxfId="197"/>
    <tableColumn id="23" name="[furyBaseDuration]" dataDxfId="196"/>
    <tableColumn id="24" name="[furyMax]" dataDxfId="195"/>
    <tableColumn id="25" name="[scoreTextThresholdMultiplier]" dataDxfId="194"/>
    <tableColumn id="26" name="[eatSpeedFactor]" dataDxfId="193"/>
    <tableColumn id="27" name="[maxAlcohol]" dataDxfId="192"/>
    <tableColumn id="28" name="[alcoholDrain]" dataDxfId="191"/>
    <tableColumn id="29" name="[gamePrefab]" dataDxfId="190"/>
    <tableColumn id="30" name="[menuPrefab]" dataDxfId="189"/>
    <tableColumn id="31" name="[resultsPrefab]" dataDxfId="188"/>
    <tableColumn id="32" name="[shadowFromDragon]" dataDxfId="187"/>
    <tableColumn id="33" name="[revealFromDragon]" dataDxfId="186"/>
    <tableColumn id="34" name="[sizeUpMultiplier]" dataDxfId="185"/>
    <tableColumn id="35" name="[speedUpMultiplier]" dataDxfId="184"/>
    <tableColumn id="36" name="[biteUpMultiplier]" dataDxfId="183"/>
    <tableColumn id="37" name="[invincible]" dataDxfId="182"/>
    <tableColumn id="38" name="[infiniteBoost]" dataDxfId="181"/>
    <tableColumn id="39" name="[eatEverything]" dataDxfId="180"/>
    <tableColumn id="40" name="[modeDuration]" dataDxfId="179"/>
    <tableColumn id="41" name="[petScale]" dataDxfId="178"/>
    <tableColumn id="44" name="[statsBarRatio]" dataDxfId="177"/>
    <tableColumn id="45" name="[furyBarRatio]" dataDxfId="176"/>
    <tableColumn id="46" name="[force]" dataDxfId="175"/>
    <tableColumn id="47" name="[mass]" dataDxfId="174"/>
    <tableColumn id="48" name="[friction]" dataDxfId="173"/>
    <tableColumn id="49" name="[gravityModifier]" dataDxfId="172"/>
    <tableColumn id="50" name="[airGravityModifier]" dataDxfId="171"/>
    <tableColumn id="51" name="[waterGravityModifier]" dataDxfId="170"/>
    <tableColumn id="52" name="[damageAnimationThreshold]" dataDxfId="169"/>
    <tableColumn id="53" name="[dotAnimationThreshold]" dataDxfId="168"/>
    <tableColumn id="6" name="[scaleMenu]" dataDxfId="167"/>
    <tableColumn id="54" name="[trackingSku]" dataDxfId="1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65" dataDxfId="163" headerRowBorderDxfId="164" tableBorderDxfId="162">
  <autoFilter ref="B3:AC8"/>
  <tableColumns count="28">
    <tableColumn id="1" name="{specialDragonDefinitions}" dataDxfId="161"/>
    <tableColumn id="2" name="[sku]"/>
    <tableColumn id="3" name="[type]"/>
    <tableColumn id="5" name="[order]" dataDxfId="160"/>
    <tableColumn id="7" name="[unlockPriceGF]" dataDxfId="159"/>
    <tableColumn id="8" name="[unlockPricePC]" dataDxfId="158"/>
    <tableColumn id="66" name="[hpBonusSteps]" dataDxfId="157"/>
    <tableColumn id="69" name="[hpBonusMin]" dataDxfId="156"/>
    <tableColumn id="70" name="[hpBonusMax]" dataDxfId="155"/>
    <tableColumn id="72" name="[speedBonusSteps]" dataDxfId="154"/>
    <tableColumn id="73" name="[speedBonusMin]" dataDxfId="153"/>
    <tableColumn id="74" name="[speedBonusMax]" dataDxfId="152"/>
    <tableColumn id="71" name="[boostBonusSteps]" dataDxfId="151"/>
    <tableColumn id="68" name="[boostBonusMin]" dataDxfId="150"/>
    <tableColumn id="67" name="[boostBonusMax]" dataDxfId="149"/>
    <tableColumn id="76" name="[stepPrice]" dataDxfId="148"/>
    <tableColumn id="77" name="[priceCoefA]" dataDxfId="147"/>
    <tableColumn id="75" name="[priceCoefB]" dataDxfId="146"/>
    <tableColumn id="6" name="[energyRequiredToBoost]" dataDxfId="145"/>
    <tableColumn id="4" name="[energyRestartThreshold]" dataDxfId="144"/>
    <tableColumn id="10" name="[tidBoostAction]" dataDxfId="143"/>
    <tableColumn id="9" name="[tidBoostReminder]" dataDxfId="142"/>
    <tableColumn id="13" name="[petScaleMenu]" dataDxfId="141"/>
    <tableColumn id="12" name="[tidDesc]" dataDxfId="140"/>
    <tableColumn id="65" name="[tidName]" dataDxfId="139"/>
    <tableColumn id="15" name="[mummyHealthFactor]" dataDxfId="138"/>
    <tableColumn id="14" name="[mummyDuration]" dataDxfId="137"/>
    <tableColumn id="11" name="[trackingSku]" dataDxfId="1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1" totalsRowShown="0" headerRowBorderDxfId="135" tableBorderDxfId="134" totalsRowBorderDxfId="133">
  <autoFilter ref="B39:I51"/>
  <tableColumns count="8">
    <tableColumn id="1" name="{specialDragonPowerDefinitions}" dataDxfId="132"/>
    <tableColumn id="2" name="[sku]" dataDxfId="131"/>
    <tableColumn id="3" name="[specialDragon]" dataDxfId="130"/>
    <tableColumn id="6" name="[upgradeLevelToUnlock]" dataDxfId="129"/>
    <tableColumn id="5" name="[icon]" dataDxfId="128">
      <calculatedColumnFormula>CONCATENATE("icon_",Table1[[#This Row],['[sku']]])</calculatedColumnFormula>
    </tableColumn>
    <tableColumn id="4" name="[tidName]" dataDxfId="127"/>
    <tableColumn id="7" name="[tidDesc]" dataDxfId="126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7:N69" totalsRowShown="0" headerRowDxfId="125" dataDxfId="123" headerRowBorderDxfId="124" tableBorderDxfId="122" totalsRowBorderDxfId="121">
  <autoFilter ref="B57:N69"/>
  <tableColumns count="13">
    <tableColumn id="1" name="{specialDisguisesDefinitions}" dataDxfId="120"/>
    <tableColumn id="2" name="[sku]" dataDxfId="119"/>
    <tableColumn id="3" name="[skin]" dataDxfId="118"/>
    <tableColumn id="13" name="[body_parts]" dataDxfId="117"/>
    <tableColumn id="6" name="[dragonSku]" dataDxfId="116"/>
    <tableColumn id="5" name="[shopOrder]" dataDxfId="115"/>
    <tableColumn id="4" name="[priceSC]" dataDxfId="114"/>
    <tableColumn id="7" name="[priceHC]" dataDxfId="113"/>
    <tableColumn id="8" name="[unlockLevel]" dataDxfId="112"/>
    <tableColumn id="9" name="[icon]" dataDxfId="111"/>
    <tableColumn id="10" name="[tidName]" dataDxfId="110"/>
    <tableColumn id="11" name="[tidDesc]" dataDxfId="109"/>
    <tableColumn id="12" name="[trackingSku]" dataDxfId="10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107" tableBorderDxfId="106">
  <autoFilter ref="B3:K6"/>
  <tableColumns count="10">
    <tableColumn id="1" name="{specialMissionDifficultyDefinitions}"/>
    <tableColumn id="2" name="[sku]" dataDxfId="105"/>
    <tableColumn id="3" name="[difficulty]" dataDxfId="104"/>
    <tableColumn id="7" name="[index]" dataDxfId="103"/>
    <tableColumn id="4" name="[cooldownMinutes]" dataDxfId="102"/>
    <tableColumn id="9" name="[maxRewardGoldenFragments]" dataDxfId="101"/>
    <tableColumn id="5" name="[removeMissionPCCoefA]" dataDxfId="100"/>
    <tableColumn id="6" name="[removeMissionPCCoefB]" dataDxfId="99"/>
    <tableColumn id="8" name="[tidName]" dataDxfId="98"/>
    <tableColumn id="10" name="[color]" dataDxfId="9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96" dataDxfId="94" headerRowBorderDxfId="95" tableBorderDxfId="93" totalsRowBorderDxfId="92">
  <autoFilter ref="B11:F15"/>
  <tableColumns count="5">
    <tableColumn id="1" name="{missionSpecialDragonModifiersDefinitions}" dataDxfId="91"/>
    <tableColumn id="2" name="[sku]" dataDxfId="90"/>
    <tableColumn id="4" name="[tier]" dataDxfId="89"/>
    <tableColumn id="7" name="[quantityModifier]" dataDxfId="88"/>
    <tableColumn id="3" name="[missionSCRewardMultiplier]" dataDxfId="87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86" dataDxfId="84" headerRowBorderDxfId="85" tableBorderDxfId="83" totalsRowBorderDxfId="82">
  <autoFilter ref="A17:G72"/>
  <tableColumns count="7">
    <tableColumn id="1" name="{leaguesRewardsDefinitions}" dataDxfId="81"/>
    <tableColumn id="2" name="[sku]" dataDxfId="80"/>
    <tableColumn id="3" name="[group]" dataDxfId="79"/>
    <tableColumn id="4" name="[type]" dataDxfId="78"/>
    <tableColumn id="5" name="[amount]" dataDxfId="77"/>
    <tableColumn id="6" name="[target]" dataDxfId="76"/>
    <tableColumn id="7" name="[rsku]" dataDxfId="7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77"/>
  <sheetViews>
    <sheetView workbookViewId="0">
      <selection activeCell="G34" sqref="G34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150</v>
      </c>
      <c r="K30" s="258">
        <v>1.8</v>
      </c>
      <c r="L30" s="258">
        <v>0</v>
      </c>
      <c r="M30" s="258">
        <v>0.01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40</v>
      </c>
      <c r="U30" s="256">
        <v>9</v>
      </c>
      <c r="V30" s="258">
        <v>3</v>
      </c>
      <c r="W30" s="258">
        <v>10</v>
      </c>
      <c r="X30" s="260">
        <v>15000</v>
      </c>
      <c r="Y30" s="261">
        <v>2</v>
      </c>
      <c r="Z30" s="259">
        <v>0.1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310</v>
      </c>
      <c r="AS30" s="269">
        <v>6</v>
      </c>
      <c r="AT30" s="269">
        <v>2.5</v>
      </c>
      <c r="AU30" s="269">
        <v>1.7</v>
      </c>
      <c r="AV30" s="269">
        <v>1.2</v>
      </c>
      <c r="AW30" s="272">
        <v>1.2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225</v>
      </c>
      <c r="K31" s="258">
        <v>2.7</v>
      </c>
      <c r="L31" s="258">
        <v>0</v>
      </c>
      <c r="M31" s="258">
        <v>1.2E-2</v>
      </c>
      <c r="N31" s="258">
        <v>20</v>
      </c>
      <c r="O31" s="258">
        <v>0.6</v>
      </c>
      <c r="P31" s="259">
        <v>1.65</v>
      </c>
      <c r="Q31" s="256">
        <v>1.5</v>
      </c>
      <c r="R31" s="258">
        <v>120</v>
      </c>
      <c r="S31" s="258">
        <v>25</v>
      </c>
      <c r="T31" s="260">
        <v>40</v>
      </c>
      <c r="U31" s="256">
        <v>11</v>
      </c>
      <c r="V31" s="258">
        <v>4</v>
      </c>
      <c r="W31" s="258">
        <v>11</v>
      </c>
      <c r="X31" s="260">
        <v>30000</v>
      </c>
      <c r="Y31" s="261">
        <v>3</v>
      </c>
      <c r="Z31" s="259">
        <v>0.05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325</v>
      </c>
      <c r="AS31" s="269">
        <v>6</v>
      </c>
      <c r="AT31" s="269">
        <v>2.5</v>
      </c>
      <c r="AU31" s="269">
        <v>1.7</v>
      </c>
      <c r="AV31" s="254">
        <v>1.2</v>
      </c>
      <c r="AW31" s="270">
        <v>1.2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275</v>
      </c>
      <c r="K32" s="258">
        <v>3.4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2.15</v>
      </c>
      <c r="Q32" s="256">
        <v>1.5</v>
      </c>
      <c r="R32" s="258">
        <v>140</v>
      </c>
      <c r="S32" s="258">
        <v>25</v>
      </c>
      <c r="T32" s="260">
        <v>40</v>
      </c>
      <c r="U32" s="256">
        <v>11.5</v>
      </c>
      <c r="V32" s="258">
        <v>5</v>
      </c>
      <c r="W32" s="258">
        <v>11</v>
      </c>
      <c r="X32" s="260">
        <v>60000</v>
      </c>
      <c r="Y32" s="261">
        <v>4</v>
      </c>
      <c r="Z32" s="259">
        <v>0.03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350</v>
      </c>
      <c r="AS32" s="269">
        <v>6</v>
      </c>
      <c r="AT32" s="269">
        <v>2.5</v>
      </c>
      <c r="AU32" s="269">
        <v>1.7</v>
      </c>
      <c r="AV32" s="254">
        <v>1.2</v>
      </c>
      <c r="AW32" s="270">
        <v>1.2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325</v>
      </c>
      <c r="K33" s="258">
        <v>3.6</v>
      </c>
      <c r="L33" s="258">
        <v>0</v>
      </c>
      <c r="M33" s="258">
        <v>0.02</v>
      </c>
      <c r="N33" s="258">
        <v>10</v>
      </c>
      <c r="O33" s="258">
        <v>0.8</v>
      </c>
      <c r="P33" s="259">
        <v>2.5</v>
      </c>
      <c r="Q33" s="256">
        <v>1.5</v>
      </c>
      <c r="R33" s="258">
        <v>160</v>
      </c>
      <c r="S33" s="258">
        <v>25</v>
      </c>
      <c r="T33" s="260">
        <v>40</v>
      </c>
      <c r="U33" s="256">
        <v>12</v>
      </c>
      <c r="V33" s="258">
        <v>6</v>
      </c>
      <c r="W33" s="258">
        <v>11</v>
      </c>
      <c r="X33" s="260">
        <v>120000</v>
      </c>
      <c r="Y33" s="261">
        <v>5</v>
      </c>
      <c r="Z33" s="259">
        <v>0.01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365</v>
      </c>
      <c r="AS33" s="269">
        <v>6</v>
      </c>
      <c r="AT33" s="269">
        <v>2.5</v>
      </c>
      <c r="AU33" s="269">
        <v>1.7</v>
      </c>
      <c r="AV33" s="254">
        <v>1.2</v>
      </c>
      <c r="AW33" s="270">
        <v>1.2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4" spans="2:14" ht="15.75" thickBot="1" x14ac:dyDescent="0.3"/>
    <row r="55" spans="2:14" ht="23.25" x14ac:dyDescent="0.35">
      <c r="B55" s="1" t="s">
        <v>172</v>
      </c>
      <c r="C55" s="1"/>
      <c r="D55" s="1"/>
      <c r="E55" s="1"/>
      <c r="F55" s="1"/>
    </row>
    <row r="57" spans="2:14" ht="140.25" x14ac:dyDescent="0.25">
      <c r="B57" s="180" t="s">
        <v>173</v>
      </c>
      <c r="C57" s="178" t="s">
        <v>0</v>
      </c>
      <c r="D57" s="178" t="s">
        <v>174</v>
      </c>
      <c r="E57" s="178" t="s">
        <v>417</v>
      </c>
      <c r="F57" s="179" t="s">
        <v>175</v>
      </c>
      <c r="G57" s="181" t="s">
        <v>176</v>
      </c>
      <c r="H57" s="181" t="s">
        <v>177</v>
      </c>
      <c r="I57" s="181" t="s">
        <v>178</v>
      </c>
      <c r="J57" s="181" t="s">
        <v>179</v>
      </c>
      <c r="K57" s="181" t="s">
        <v>65</v>
      </c>
      <c r="L57" s="181" t="s">
        <v>3</v>
      </c>
      <c r="M57" s="181" t="s">
        <v>5</v>
      </c>
      <c r="N57" s="181" t="s">
        <v>1</v>
      </c>
    </row>
    <row r="58" spans="2:14" x14ac:dyDescent="0.25">
      <c r="B58" s="29" t="s">
        <v>2</v>
      </c>
      <c r="C58" s="56" t="s">
        <v>180</v>
      </c>
      <c r="D58" s="57" t="s">
        <v>180</v>
      </c>
      <c r="E58" s="57"/>
      <c r="F58" s="57" t="s">
        <v>64</v>
      </c>
      <c r="G58" s="58">
        <v>0</v>
      </c>
      <c r="H58" s="58">
        <v>0</v>
      </c>
      <c r="I58" s="58">
        <v>0</v>
      </c>
      <c r="J58" s="58">
        <v>0</v>
      </c>
      <c r="K58" s="58" t="s">
        <v>182</v>
      </c>
      <c r="L58" s="58" t="s">
        <v>183</v>
      </c>
      <c r="M58" s="58" t="s">
        <v>185</v>
      </c>
      <c r="N58" s="58" t="s">
        <v>257</v>
      </c>
    </row>
    <row r="59" spans="2:14" x14ac:dyDescent="0.25">
      <c r="B59" s="29" t="s">
        <v>2</v>
      </c>
      <c r="C59" s="56" t="s">
        <v>181</v>
      </c>
      <c r="D59" s="57" t="s">
        <v>181</v>
      </c>
      <c r="E59" s="57"/>
      <c r="F59" s="57" t="s">
        <v>63</v>
      </c>
      <c r="G59" s="58">
        <v>0</v>
      </c>
      <c r="H59" s="58">
        <v>600</v>
      </c>
      <c r="I59" s="58">
        <v>0</v>
      </c>
      <c r="J59" s="58">
        <v>0</v>
      </c>
      <c r="K59" s="58" t="s">
        <v>182</v>
      </c>
      <c r="L59" s="58" t="s">
        <v>184</v>
      </c>
      <c r="M59" s="58" t="s">
        <v>186</v>
      </c>
      <c r="N59" s="58" t="s">
        <v>258</v>
      </c>
    </row>
    <row r="60" spans="2:14" x14ac:dyDescent="0.25">
      <c r="B60" s="29" t="s">
        <v>2</v>
      </c>
      <c r="C60" s="56" t="s">
        <v>255</v>
      </c>
      <c r="D60" s="57" t="s">
        <v>255</v>
      </c>
      <c r="E60" s="57"/>
      <c r="F60" s="57" t="s">
        <v>235</v>
      </c>
      <c r="G60" s="58">
        <v>0</v>
      </c>
      <c r="H60" s="58">
        <v>0</v>
      </c>
      <c r="I60" s="58">
        <v>0</v>
      </c>
      <c r="J60" s="58">
        <v>0</v>
      </c>
      <c r="K60" s="58" t="s">
        <v>182</v>
      </c>
      <c r="L60" s="58" t="s">
        <v>256</v>
      </c>
      <c r="M60" s="58" t="s">
        <v>256</v>
      </c>
      <c r="N60" s="58" t="s">
        <v>259</v>
      </c>
    </row>
    <row r="61" spans="2:14" x14ac:dyDescent="0.25">
      <c r="B61" s="182" t="s">
        <v>2</v>
      </c>
      <c r="C61" s="183" t="s">
        <v>272</v>
      </c>
      <c r="D61" s="184" t="s">
        <v>272</v>
      </c>
      <c r="E61" s="184"/>
      <c r="F61" s="185" t="s">
        <v>235</v>
      </c>
      <c r="G61" s="186">
        <v>0</v>
      </c>
      <c r="H61" s="186">
        <v>0</v>
      </c>
      <c r="I61" s="186">
        <v>0</v>
      </c>
      <c r="J61" s="186">
        <v>5</v>
      </c>
      <c r="K61" s="186" t="s">
        <v>182</v>
      </c>
      <c r="L61" s="186" t="s">
        <v>256</v>
      </c>
      <c r="M61" s="186" t="s">
        <v>256</v>
      </c>
      <c r="N61" s="186" t="s">
        <v>259</v>
      </c>
    </row>
    <row r="62" spans="2:14" x14ac:dyDescent="0.25">
      <c r="B62" s="225" t="s">
        <v>2</v>
      </c>
      <c r="C62" s="60" t="s">
        <v>411</v>
      </c>
      <c r="D62" s="226" t="s">
        <v>411</v>
      </c>
      <c r="E62" s="226"/>
      <c r="F62" s="61" t="s">
        <v>391</v>
      </c>
      <c r="G62" s="228">
        <v>0</v>
      </c>
      <c r="H62" s="228">
        <v>0</v>
      </c>
      <c r="I62" s="228">
        <v>0</v>
      </c>
      <c r="J62" s="228">
        <v>0</v>
      </c>
      <c r="K62" s="228" t="s">
        <v>182</v>
      </c>
      <c r="L62" s="228" t="s">
        <v>413</v>
      </c>
      <c r="M62" s="228" t="s">
        <v>413</v>
      </c>
      <c r="N62" s="228" t="s">
        <v>412</v>
      </c>
    </row>
    <row r="63" spans="2:14" x14ac:dyDescent="0.25">
      <c r="B63" s="225" t="s">
        <v>2</v>
      </c>
      <c r="C63" s="60" t="s">
        <v>418</v>
      </c>
      <c r="D63" s="226" t="s">
        <v>411</v>
      </c>
      <c r="E63" s="226"/>
      <c r="F63" s="61" t="s">
        <v>391</v>
      </c>
      <c r="G63" s="228">
        <v>0</v>
      </c>
      <c r="H63" s="228">
        <v>0</v>
      </c>
      <c r="I63" s="228">
        <v>0</v>
      </c>
      <c r="J63" s="228">
        <v>5</v>
      </c>
      <c r="K63" s="228" t="s">
        <v>182</v>
      </c>
      <c r="L63" s="228" t="s">
        <v>413</v>
      </c>
      <c r="M63" s="228" t="s">
        <v>413</v>
      </c>
      <c r="N63" s="228" t="s">
        <v>412</v>
      </c>
    </row>
    <row r="64" spans="2:14" x14ac:dyDescent="0.25">
      <c r="B64" s="225" t="s">
        <v>2</v>
      </c>
      <c r="C64" s="60" t="s">
        <v>419</v>
      </c>
      <c r="D64" s="226" t="s">
        <v>411</v>
      </c>
      <c r="E64" s="226" t="s">
        <v>421</v>
      </c>
      <c r="F64" s="61" t="s">
        <v>391</v>
      </c>
      <c r="G64" s="228">
        <v>0</v>
      </c>
      <c r="H64" s="228">
        <v>0</v>
      </c>
      <c r="I64" s="228">
        <v>0</v>
      </c>
      <c r="J64" s="228">
        <v>15</v>
      </c>
      <c r="K64" s="228" t="s">
        <v>182</v>
      </c>
      <c r="L64" s="228" t="s">
        <v>413</v>
      </c>
      <c r="M64" s="228" t="s">
        <v>413</v>
      </c>
      <c r="N64" s="228" t="s">
        <v>412</v>
      </c>
    </row>
    <row r="65" spans="2:14" x14ac:dyDescent="0.25">
      <c r="B65" s="225" t="s">
        <v>2</v>
      </c>
      <c r="C65" s="60" t="s">
        <v>420</v>
      </c>
      <c r="D65" s="226" t="s">
        <v>411</v>
      </c>
      <c r="E65" s="226" t="s">
        <v>422</v>
      </c>
      <c r="F65" s="61" t="s">
        <v>391</v>
      </c>
      <c r="G65" s="228">
        <v>0</v>
      </c>
      <c r="H65" s="228">
        <v>0</v>
      </c>
      <c r="I65" s="228">
        <v>0</v>
      </c>
      <c r="J65" s="228">
        <v>25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434</v>
      </c>
      <c r="D66" s="226" t="s">
        <v>434</v>
      </c>
      <c r="E66" s="226"/>
      <c r="F66" s="61" t="s">
        <v>423</v>
      </c>
      <c r="G66" s="228">
        <v>0</v>
      </c>
      <c r="H66" s="228">
        <v>0</v>
      </c>
      <c r="I66" s="228">
        <v>0</v>
      </c>
      <c r="J66" s="228">
        <v>0</v>
      </c>
      <c r="K66" s="228" t="s">
        <v>182</v>
      </c>
      <c r="L66" s="228" t="s">
        <v>438</v>
      </c>
      <c r="M66" s="228" t="s">
        <v>438</v>
      </c>
      <c r="N66" s="228" t="s">
        <v>439</v>
      </c>
    </row>
    <row r="67" spans="2:14" x14ac:dyDescent="0.25">
      <c r="B67" s="225" t="s">
        <v>2</v>
      </c>
      <c r="C67" s="60" t="s">
        <v>435</v>
      </c>
      <c r="D67" s="226" t="s">
        <v>435</v>
      </c>
      <c r="E67" s="226"/>
      <c r="F67" s="61" t="s">
        <v>423</v>
      </c>
      <c r="G67" s="228">
        <v>0</v>
      </c>
      <c r="H67" s="228">
        <v>0</v>
      </c>
      <c r="I67" s="228">
        <v>0</v>
      </c>
      <c r="J67" s="228">
        <v>5</v>
      </c>
      <c r="K67" s="228" t="s">
        <v>182</v>
      </c>
      <c r="L67" s="228" t="s">
        <v>438</v>
      </c>
      <c r="M67" s="228" t="s">
        <v>438</v>
      </c>
      <c r="N67" s="228" t="s">
        <v>439</v>
      </c>
    </row>
    <row r="68" spans="2:14" x14ac:dyDescent="0.25">
      <c r="B68" s="225" t="s">
        <v>2</v>
      </c>
      <c r="C68" s="60" t="s">
        <v>436</v>
      </c>
      <c r="D68" s="226" t="s">
        <v>435</v>
      </c>
      <c r="E68" s="226"/>
      <c r="F68" s="61" t="s">
        <v>423</v>
      </c>
      <c r="G68" s="228">
        <v>0</v>
      </c>
      <c r="H68" s="228">
        <v>0</v>
      </c>
      <c r="I68" s="228">
        <v>0</v>
      </c>
      <c r="J68" s="228">
        <v>15</v>
      </c>
      <c r="K68" s="228" t="s">
        <v>182</v>
      </c>
      <c r="L68" s="228" t="s">
        <v>438</v>
      </c>
      <c r="M68" s="228" t="s">
        <v>438</v>
      </c>
      <c r="N68" s="228" t="s">
        <v>439</v>
      </c>
    </row>
    <row r="69" spans="2:14" x14ac:dyDescent="0.25">
      <c r="B69" s="225" t="s">
        <v>2</v>
      </c>
      <c r="C69" s="60" t="s">
        <v>437</v>
      </c>
      <c r="D69" s="226" t="s">
        <v>435</v>
      </c>
      <c r="E69" s="226"/>
      <c r="F69" s="61" t="s">
        <v>423</v>
      </c>
      <c r="G69" s="228">
        <v>0</v>
      </c>
      <c r="H69" s="228">
        <v>0</v>
      </c>
      <c r="I69" s="228">
        <v>0</v>
      </c>
      <c r="J69" s="228">
        <v>25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1" spans="2:14" ht="15.75" thickBot="1" x14ac:dyDescent="0.3"/>
    <row r="72" spans="2:14" ht="23.25" x14ac:dyDescent="0.35">
      <c r="B72" s="1" t="s">
        <v>195</v>
      </c>
      <c r="C72" s="1"/>
      <c r="D72" s="1"/>
      <c r="E72" s="1"/>
    </row>
    <row r="74" spans="2:14" ht="121.5" x14ac:dyDescent="0.25">
      <c r="B74" s="12" t="s">
        <v>196</v>
      </c>
      <c r="C74" s="6" t="s">
        <v>0</v>
      </c>
      <c r="D74" s="7" t="s">
        <v>3</v>
      </c>
      <c r="E74" s="47" t="s">
        <v>65</v>
      </c>
    </row>
    <row r="75" spans="2:14" x14ac:dyDescent="0.25">
      <c r="B75" s="29" t="s">
        <v>2</v>
      </c>
      <c r="C75" s="56" t="s">
        <v>197</v>
      </c>
      <c r="D75" s="57" t="s">
        <v>200</v>
      </c>
      <c r="E75" s="57" t="s">
        <v>203</v>
      </c>
    </row>
    <row r="76" spans="2:14" x14ac:dyDescent="0.25">
      <c r="B76" s="29" t="s">
        <v>2</v>
      </c>
      <c r="C76" s="56" t="s">
        <v>198</v>
      </c>
      <c r="D76" s="57" t="s">
        <v>201</v>
      </c>
      <c r="E76" s="57" t="s">
        <v>204</v>
      </c>
    </row>
    <row r="77" spans="2:14" x14ac:dyDescent="0.25">
      <c r="B77" s="29" t="s">
        <v>2</v>
      </c>
      <c r="C77" s="56" t="s">
        <v>199</v>
      </c>
      <c r="D77" s="57" t="s">
        <v>202</v>
      </c>
      <c r="E77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74" priority="99"/>
  </conditionalFormatting>
  <conditionalFormatting sqref="C4:D7">
    <cfRule type="duplicateValues" dxfId="73" priority="75"/>
  </conditionalFormatting>
  <conditionalFormatting sqref="C43:C45">
    <cfRule type="duplicateValues" dxfId="72" priority="64"/>
  </conditionalFormatting>
  <conditionalFormatting sqref="C40:C42">
    <cfRule type="duplicateValues" dxfId="71" priority="100"/>
  </conditionalFormatting>
  <conditionalFormatting sqref="C46:C48">
    <cfRule type="duplicateValues" dxfId="70" priority="61"/>
  </conditionalFormatting>
  <conditionalFormatting sqref="C15:C25">
    <cfRule type="duplicateValues" dxfId="69" priority="59"/>
  </conditionalFormatting>
  <conditionalFormatting sqref="BA22">
    <cfRule type="duplicateValues" dxfId="68" priority="51"/>
  </conditionalFormatting>
  <conditionalFormatting sqref="C58:C62">
    <cfRule type="duplicateValues" dxfId="67" priority="49"/>
  </conditionalFormatting>
  <conditionalFormatting sqref="C75:C77">
    <cfRule type="duplicateValues" dxfId="66" priority="46"/>
  </conditionalFormatting>
  <conditionalFormatting sqref="AC4:AC7">
    <cfRule type="duplicateValues" dxfId="65" priority="45"/>
  </conditionalFormatting>
  <conditionalFormatting sqref="BA23">
    <cfRule type="duplicateValues" dxfId="64" priority="42"/>
  </conditionalFormatting>
  <conditionalFormatting sqref="BA24">
    <cfRule type="duplicateValues" dxfId="63" priority="41"/>
  </conditionalFormatting>
  <conditionalFormatting sqref="BA25">
    <cfRule type="duplicateValues" dxfId="62" priority="40"/>
  </conditionalFormatting>
  <conditionalFormatting sqref="C61">
    <cfRule type="duplicateValues" dxfId="61" priority="39"/>
  </conditionalFormatting>
  <conditionalFormatting sqref="C7:D7">
    <cfRule type="duplicateValues" dxfId="60" priority="38"/>
  </conditionalFormatting>
  <conditionalFormatting sqref="AC7">
    <cfRule type="duplicateValues" dxfId="59" priority="37"/>
  </conditionalFormatting>
  <conditionalFormatting sqref="C26:C29">
    <cfRule type="duplicateValues" dxfId="58" priority="36"/>
  </conditionalFormatting>
  <conditionalFormatting sqref="C49:C51">
    <cfRule type="duplicateValues" dxfId="57" priority="35"/>
  </conditionalFormatting>
  <conditionalFormatting sqref="C62">
    <cfRule type="duplicateValues" dxfId="56" priority="34"/>
  </conditionalFormatting>
  <conditionalFormatting sqref="C62">
    <cfRule type="duplicateValues" dxfId="55" priority="33"/>
  </conditionalFormatting>
  <conditionalFormatting sqref="C63">
    <cfRule type="duplicateValues" dxfId="54" priority="32"/>
  </conditionalFormatting>
  <conditionalFormatting sqref="C63">
    <cfRule type="duplicateValues" dxfId="53" priority="31"/>
  </conditionalFormatting>
  <conditionalFormatting sqref="C63">
    <cfRule type="duplicateValues" dxfId="52" priority="30"/>
  </conditionalFormatting>
  <conditionalFormatting sqref="C64">
    <cfRule type="duplicateValues" dxfId="51" priority="29"/>
  </conditionalFormatting>
  <conditionalFormatting sqref="C64">
    <cfRule type="duplicateValues" dxfId="50" priority="28"/>
  </conditionalFormatting>
  <conditionalFormatting sqref="C64">
    <cfRule type="duplicateValues" dxfId="49" priority="27"/>
  </conditionalFormatting>
  <conditionalFormatting sqref="C65">
    <cfRule type="duplicateValues" dxfId="48" priority="26"/>
  </conditionalFormatting>
  <conditionalFormatting sqref="C65">
    <cfRule type="duplicateValues" dxfId="47" priority="25"/>
  </conditionalFormatting>
  <conditionalFormatting sqref="C65">
    <cfRule type="duplicateValues" dxfId="46" priority="24"/>
  </conditionalFormatting>
  <conditionalFormatting sqref="C8">
    <cfRule type="duplicateValues" dxfId="45" priority="23"/>
  </conditionalFormatting>
  <conditionalFormatting sqref="AC8">
    <cfRule type="duplicateValues" dxfId="44" priority="22"/>
  </conditionalFormatting>
  <conditionalFormatting sqref="C8">
    <cfRule type="duplicateValues" dxfId="43" priority="21"/>
  </conditionalFormatting>
  <conditionalFormatting sqref="AC8">
    <cfRule type="duplicateValues" dxfId="42" priority="20"/>
  </conditionalFormatting>
  <conditionalFormatting sqref="D8">
    <cfRule type="duplicateValues" dxfId="41" priority="19"/>
  </conditionalFormatting>
  <conditionalFormatting sqref="D8">
    <cfRule type="duplicateValues" dxfId="40" priority="18"/>
  </conditionalFormatting>
  <conditionalFormatting sqref="C30:C33">
    <cfRule type="duplicateValues" dxfId="39" priority="17"/>
  </conditionalFormatting>
  <conditionalFormatting sqref="BA30">
    <cfRule type="duplicateValues" dxfId="38" priority="16"/>
  </conditionalFormatting>
  <conditionalFormatting sqref="BA31">
    <cfRule type="duplicateValues" dxfId="37" priority="15"/>
  </conditionalFormatting>
  <conditionalFormatting sqref="BA32">
    <cfRule type="duplicateValues" dxfId="36" priority="14"/>
  </conditionalFormatting>
  <conditionalFormatting sqref="BA33">
    <cfRule type="duplicateValues" dxfId="35" priority="13"/>
  </conditionalFormatting>
  <conditionalFormatting sqref="C66">
    <cfRule type="duplicateValues" dxfId="34" priority="12"/>
  </conditionalFormatting>
  <conditionalFormatting sqref="C66">
    <cfRule type="duplicateValues" dxfId="33" priority="11"/>
  </conditionalFormatting>
  <conditionalFormatting sqref="C66">
    <cfRule type="duplicateValues" dxfId="32" priority="10"/>
  </conditionalFormatting>
  <conditionalFormatting sqref="C67">
    <cfRule type="duplicateValues" dxfId="31" priority="9"/>
  </conditionalFormatting>
  <conditionalFormatting sqref="C67">
    <cfRule type="duplicateValues" dxfId="30" priority="8"/>
  </conditionalFormatting>
  <conditionalFormatting sqref="C67">
    <cfRule type="duplicateValues" dxfId="29" priority="7"/>
  </conditionalFormatting>
  <conditionalFormatting sqref="C68">
    <cfRule type="duplicateValues" dxfId="28" priority="6"/>
  </conditionalFormatting>
  <conditionalFormatting sqref="C68">
    <cfRule type="duplicateValues" dxfId="27" priority="5"/>
  </conditionalFormatting>
  <conditionalFormatting sqref="C68">
    <cfRule type="duplicateValues" dxfId="26" priority="4"/>
  </conditionalFormatting>
  <conditionalFormatting sqref="C69">
    <cfRule type="duplicateValues" dxfId="25" priority="3"/>
  </conditionalFormatting>
  <conditionalFormatting sqref="C69">
    <cfRule type="duplicateValues" dxfId="24" priority="2"/>
  </conditionalFormatting>
  <conditionalFormatting sqref="C69">
    <cfRule type="duplicateValues" dxfId="23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22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21" priority="1"/>
  </conditionalFormatting>
  <conditionalFormatting sqref="B4:C13">
    <cfRule type="duplicateValues" dxfId="20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9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abSelected="1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20.7</v>
      </c>
      <c r="AB12">
        <f>ROUND(((E7+E7*(AB6/100))/'special dragons'!AT30)/'special dragons'!AS30,1)</f>
        <v>33.1</v>
      </c>
      <c r="AC12">
        <f>AB12-AA12</f>
        <v>12.400000000000002</v>
      </c>
      <c r="AD12">
        <f>(AA12*$AB$7)/100</f>
        <v>0.621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21.7</v>
      </c>
      <c r="AB13">
        <f>ROUND(((F7+F7*(AB6/100))/'special dragons'!AT31)/'special dragons'!AS31,1)</f>
        <v>34.700000000000003</v>
      </c>
      <c r="AC13">
        <f>AB13-AA13</f>
        <v>13.000000000000004</v>
      </c>
      <c r="AD13">
        <f t="shared" ref="AD13:AD15" si="2">(AA13*$AB$7)/100</f>
        <v>0.65099999999999991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23.3</v>
      </c>
      <c r="AB14">
        <f>ROUND(((G7+G7*(AB6/100))/'special dragons'!AT32)/'special dragons'!AS32,1)</f>
        <v>37.299999999999997</v>
      </c>
      <c r="AC14">
        <f>AB14-AA14</f>
        <v>13.999999999999996</v>
      </c>
      <c r="AD14">
        <f t="shared" si="2"/>
        <v>0.69900000000000007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20.7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24</v>
      </c>
      <c r="AB15">
        <f>ROUND(((H7+H7*(AB6/100))/'special dragons'!AT33)/'special dragons'!AS33,1)</f>
        <v>38.4</v>
      </c>
      <c r="AC15">
        <f>AB15-AA15</f>
        <v>14.399999999999999</v>
      </c>
      <c r="AD15">
        <f t="shared" si="2"/>
        <v>0.72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150</v>
      </c>
      <c r="AJ9">
        <f ca="1">'Dino Dragon'!$H$14</f>
        <v>100</v>
      </c>
      <c r="AK9">
        <f ca="1">'Dino Dragon'!$H$15</f>
        <v>20.7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300</v>
      </c>
      <c r="H24">
        <f>'Dino Dragon'!L13</f>
        <v>450</v>
      </c>
      <c r="I24">
        <f>'Dino Dragon'!L14</f>
        <v>550</v>
      </c>
      <c r="J24">
        <f>'Dino Dragon'!L15</f>
        <v>650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33.1</v>
      </c>
      <c r="AD24">
        <f>'Dino Dragon'!AB13</f>
        <v>34.700000000000003</v>
      </c>
      <c r="AE24">
        <f>'Dino Dragon'!AB14</f>
        <v>37.299999999999997</v>
      </c>
      <c r="AF24">
        <f>'Dino Dragon'!AB15</f>
        <v>38.4</v>
      </c>
    </row>
    <row r="25" spans="5:32" x14ac:dyDescent="0.25">
      <c r="E25" t="s">
        <v>442</v>
      </c>
      <c r="F25" t="s">
        <v>442</v>
      </c>
      <c r="G25">
        <f>'Dino Dragon'!K12</f>
        <v>150</v>
      </c>
      <c r="H25">
        <f>'Dino Dragon'!K13</f>
        <v>225</v>
      </c>
      <c r="I25">
        <f>'Dino Dragon'!K14</f>
        <v>275</v>
      </c>
      <c r="J25">
        <f>'Dino Dragon'!K15</f>
        <v>325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20.7</v>
      </c>
      <c r="AD25">
        <f>'Dino Dragon'!AA13</f>
        <v>21.7</v>
      </c>
      <c r="AE25">
        <f>'Dino Dragon'!AA14</f>
        <v>23.3</v>
      </c>
      <c r="AF25">
        <f>'Dino Dragon'!AA15</f>
        <v>24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2019-04-08T13:48:08Z</dcterms:modified>
</cp:coreProperties>
</file>