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msana/Workspace/Dragon/client_ios/Docs/Content/"/>
    </mc:Choice>
  </mc:AlternateContent>
  <xr:revisionPtr revIDLastSave="0" documentId="13_ncr:1_{76FE52D4-4A49-B046-9E64-EF775554DA6C}" xr6:coauthVersionLast="36" xr6:coauthVersionMax="36" xr10:uidLastSave="{00000000-0000-0000-0000-000000000000}"/>
  <bookViews>
    <workbookView xWindow="0" yWindow="460" windowWidth="35040" windowHeight="18640" activeTab="5" xr2:uid="{00000000-000D-0000-FFFF-FFFF00000000}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9" l="1"/>
  <c r="I43" i="9"/>
  <c r="J43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J28" i="6"/>
  <c r="M8" i="6"/>
  <c r="N8" i="6" s="1"/>
  <c r="L8" i="6"/>
  <c r="J8" i="6"/>
  <c r="M17" i="6"/>
  <c r="N17" i="6" s="1"/>
  <c r="L17" i="6"/>
  <c r="J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I4" i="9" l="1"/>
  <c r="I5" i="9"/>
  <c r="I6" i="9"/>
  <c r="I7" i="9"/>
  <c r="I8" i="9"/>
  <c r="I9" i="9"/>
  <c r="I10" i="9"/>
  <c r="I11" i="9"/>
  <c r="I12" i="9"/>
  <c r="I13" i="9"/>
  <c r="I14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H4" i="9"/>
  <c r="H5" i="9"/>
  <c r="H6" i="9"/>
  <c r="H7" i="9"/>
  <c r="H8" i="9"/>
  <c r="H9" i="9"/>
  <c r="H10" i="9"/>
  <c r="H11" i="9"/>
  <c r="H12" i="9"/>
  <c r="H13" i="9"/>
  <c r="H14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J27" i="6" l="1"/>
  <c r="M56" i="6" l="1"/>
  <c r="N56" i="6" s="1"/>
  <c r="J56" i="6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J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J18" i="6"/>
  <c r="M16" i="6"/>
  <c r="N16" i="6" s="1"/>
  <c r="L16" i="6"/>
  <c r="J16" i="6"/>
  <c r="M15" i="6"/>
  <c r="N15" i="6" s="1"/>
  <c r="L15" i="6"/>
  <c r="J15" i="6"/>
  <c r="M41" i="6"/>
  <c r="N41" i="6" s="1"/>
  <c r="L41" i="6"/>
  <c r="J41" i="6"/>
  <c r="M14" i="6"/>
  <c r="N14" i="6" s="1"/>
  <c r="L14" i="6"/>
  <c r="M40" i="6"/>
  <c r="N40" i="6" s="1"/>
  <c r="L40" i="6"/>
  <c r="J40" i="6"/>
  <c r="M13" i="6"/>
  <c r="N13" i="6" s="1"/>
  <c r="L13" i="6"/>
  <c r="J13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7" i="6"/>
  <c r="N7" i="6" s="1"/>
  <c r="L7" i="6"/>
  <c r="J7" i="6"/>
  <c r="M39" i="6"/>
  <c r="N39" i="6" s="1"/>
  <c r="L39" i="6"/>
  <c r="M38" i="6"/>
  <c r="N38" i="6" s="1"/>
  <c r="L38" i="6"/>
  <c r="J38" i="6"/>
  <c r="M6" i="6"/>
  <c r="N6" i="6" s="1"/>
  <c r="L6" i="6"/>
  <c r="J6" i="6"/>
  <c r="M37" i="6"/>
  <c r="N37" i="6" s="1"/>
  <c r="L37" i="6"/>
  <c r="J37" i="6"/>
  <c r="M36" i="6"/>
  <c r="N36" i="6" s="1"/>
  <c r="L36" i="6"/>
  <c r="J36" i="6"/>
  <c r="M35" i="6"/>
  <c r="N35" i="6" s="1"/>
  <c r="L35" i="6"/>
  <c r="J35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5" i="6"/>
  <c r="N5" i="6" s="1"/>
  <c r="L5" i="6"/>
  <c r="J5" i="6"/>
  <c r="M4" i="6"/>
  <c r="N4" i="6" s="1"/>
  <c r="L4" i="6"/>
  <c r="J4" i="6"/>
  <c r="M30" i="6"/>
  <c r="N30" i="6" s="1"/>
  <c r="L30" i="6"/>
  <c r="J30" i="6"/>
  <c r="M29" i="6"/>
  <c r="N29" i="6" s="1"/>
  <c r="L29" i="6"/>
  <c r="J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43" authorId="0" shapeId="0" xr:uid="{3A8461B1-C03E-6145-9C0B-8DDCD4D937EF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3" authorId="0" shapeId="0" xr:uid="{9FA410C0-D1AC-184F-9D39-CFAC70704CB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scheme val="minor"/>
          </rPr>
          <t>Marc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b/>
            <sz val="10"/>
            <color rgb="FF000000"/>
            <rFont val="Calibri"/>
            <scheme val="minor"/>
          </rPr>
          <t>exclude scenes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sz val="10"/>
            <color rgb="FF000000"/>
            <rFont val="Calibri"/>
            <scheme val="minor"/>
          </rPr>
          <t>areaX:scene,scene,scene;areaY:scene,scene</t>
        </r>
        <r>
          <rPr>
            <sz val="10"/>
            <color rgb="FF000000"/>
            <rFont val="Calibri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<sst xmlns="http://schemas.openxmlformats.org/spreadsheetml/2006/main" count="2636" uniqueCount="1209">
  <si>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</si>
  <si>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</si>
  <si>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</si>
  <si>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</si>
  <si>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</si>
  <si>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</si>
  <si>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</si>
  <si>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</si>
  <si>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</si>
  <si>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</si>
  <si>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</si>
  <si>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</si>
  <si>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</si>
  <si>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</si>
  <si>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</si>
  <si>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</si>
  <si>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</si>
  <si>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</si>
  <si>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</si>
  <si>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</si>
  <si>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</si>
  <si>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</si>
  <si>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</si>
  <si>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</si>
  <si>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</si>
  <si>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</si>
  <si>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</si>
  <si>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</si>
  <si>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</si>
  <si>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</si>
  <si>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</si>
  <si>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</si>
  <si>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</si>
  <si>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</si>
  <si>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</si>
  <si>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</si>
  <si>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</si>
  <si>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</si>
  <si>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</si>
  <si>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</si>
  <si>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</si>
  <si>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</si>
  <si>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</si>
  <si>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</si>
  <si>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</si>
  <si>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</si>
  <si>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</si>
  <si>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</si>
  <si>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</si>
  <si>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</si>
  <si>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</si>
  <si>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</si>
  <si>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</si>
  <si>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</si>
  <si>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</si>
  <si>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</si>
  <si>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</si>
  <si>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</si>
  <si>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</si>
  <si>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</si>
  <si>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</si>
  <si>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</si>
  <si>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</si>
  <si>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</si>
  <si>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</si>
  <si>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</si>
  <si>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</si>
  <si>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</si>
  <si>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</si>
  <si>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</si>
  <si>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</si>
  <si>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</si>
  <si>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</si>
  <si>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</si>
  <si>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</si>
  <si>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</si>
  <si>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</si>
  <si>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</si>
  <si>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</si>
  <si>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</si>
  <si>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</si>
  <si>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</si>
  <si>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</si>
  <si>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</si>
  <si>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</si>
  <si>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</si>
  <si>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</si>
  <si>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</si>
  <si>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</si>
  <si>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</si>
  <si>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</si>
  <si>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</si>
  <si>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</si>
  <si>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</si>
  <si>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</si>
  <si>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</si>
  <si>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</si>
  <si>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</si>
  <si>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</si>
  <si>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</si>
  <si>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</si>
  <si>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</si>
  <si>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</si>
  <si>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</si>
  <si>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</si>
  <si>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</si>
  <si>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</si>
  <si>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</si>
  <si>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</si>
  <si>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</si>
  <si>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</si>
  <si>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</si>
  <si>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</si>
  <si>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</si>
  <si>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</si>
  <si>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</si>
  <si>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</si>
  <si>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</si>
  <si>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</si>
  <si>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</si>
  <si>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</si>
  <si>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</si>
  <si>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</si>
  <si>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</si>
  <si>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</si>
  <si>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</si>
  <si>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</si>
  <si>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</si>
  <si>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</si>
  <si>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</si>
  <si>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</si>
  <si>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</si>
  <si>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</si>
  <si>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</si>
  <si>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</si>
  <si>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</si>
  <si>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</si>
  <si>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</si>
  <si>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</si>
  <si>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</si>
  <si>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</si>
  <si>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</si>
  <si>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</si>
  <si>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</si>
  <si>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</si>
  <si>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</si>
  <si>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</si>
  <si>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</si>
  <si>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</si>
  <si>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</si>
  <si>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</si>
  <si>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</si>
  <si>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</si>
  <si>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</si>
  <si>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</si>
  <si>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</si>
  <si>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</si>
  <si>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</si>
  <si>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</si>
  <si>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</si>
  <si>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</si>
  <si>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</si>
  <si>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</si>
  <si>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</si>
  <si>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</si>
  <si>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</si>
  <si>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</si>
  <si>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</si>
  <si>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</si>
  <si>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</si>
  <si>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</si>
  <si>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</si>
  <si>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</si>
  <si>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</si>
  <si>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</si>
  <si>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</si>
  <si>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</si>
  <si>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</si>
  <si>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</si>
  <si>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</si>
  <si>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</si>
  <si>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</si>
  <si>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</si>
  <si>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</si>
  <si>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</si>
  <si>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</si>
  <si>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</si>
  <si>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</si>
  <si>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</si>
  <si>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</si>
  <si>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</si>
  <si>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</si>
  <si>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</si>
  <si>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</si>
  <si>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</si>
  <si>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</si>
  <si>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</si>
  <si>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</si>
  <si>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</si>
  <si>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</si>
  <si>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</si>
  <si>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</si>
  <si>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</si>
  <si>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</si>
  <si>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</si>
  <si>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</si>
  <si>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</si>
  <si>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</si>
  <si>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</si>
  <si>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</si>
  <si>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</si>
  <si>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</si>
  <si>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</si>
  <si>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</si>
  <si>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</si>
  <si>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</si>
  <si>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</si>
  <si>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</si>
  <si>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</si>
  <si>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</si>
  <si>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</si>
  <si>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</si>
  <si>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</si>
  <si>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</si>
  <si>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</si>
  <si>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</si>
  <si>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</si>
  <si>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</si>
  <si>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</si>
  <si>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</si>
  <si>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</si>
  <si>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</si>
  <si>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</si>
  <si>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</si>
  <si>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</si>
  <si>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</si>
  <si>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</si>
  <si>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</si>
  <si>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</si>
  <si>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</si>
  <si>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</si>
  <si>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</si>
  <si>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</si>
  <si>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</si>
  <si>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</si>
  <si>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</si>
  <si>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</si>
  <si>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</si>
  <si>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</si>
  <si>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</si>
  <si>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</si>
  <si>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</si>
  <si>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</si>
  <si>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</si>
  <si>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</si>
  <si>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</si>
  <si>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</si>
  <si>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</si>
  <si>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</si>
  <si>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</si>
  <si>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</si>
  <si>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</si>
  <si>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</si>
  <si>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</si>
  <si>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</si>
  <si>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</si>
  <si>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</si>
  <si>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</si>
  <si>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</si>
  <si>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</si>
  <si>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</si>
  <si>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</si>
  <si>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</si>
  <si>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</si>
  <si>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</si>
  <si>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</si>
  <si>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</si>
  <si>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</si>
  <si>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</si>
  <si>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</si>
  <si>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</si>
  <si>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</si>
  <si>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</si>
  <si>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</si>
  <si>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</si>
  <si>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</si>
  <si>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</si>
  <si>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</si>
  <si>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</si>
  <si>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</si>
  <si>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</si>
  <si>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</si>
  <si>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</si>
  <si>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</si>
  <si>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</si>
  <si>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</si>
  <si>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</si>
  <si>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</si>
  <si>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</si>
  <si>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</si>
  <si>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</si>
  <si>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</si>
  <si>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</si>
  <si>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</si>
  <si>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</si>
  <si>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</si>
  <si>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</si>
  <si>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</si>
  <si>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</si>
  <si>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</si>
  <si>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</si>
  <si>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</si>
  <si>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</si>
  <si>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</si>
  <si>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</si>
  <si>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</si>
  <si>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</si>
  <si>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</si>
  <si>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</si>
  <si>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</si>
  <si>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</si>
  <si>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</si>
  <si>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</si>
  <si>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</si>
  <si>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</si>
  <si>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</si>
  <si>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</si>
  <si>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</si>
  <si>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</si>
  <si>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</si>
  <si>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</si>
  <si>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</si>
  <si>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</si>
  <si>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</si>
  <si>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</si>
  <si>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</si>
  <si>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</si>
  <si>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</si>
  <si>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</si>
  <si>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</si>
  <si>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</si>
  <si>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</si>
  <si>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</si>
  <si>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</si>
  <si>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</si>
  <si>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</si>
  <si>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</si>
  <si>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</si>
  <si>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</si>
  <si>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</si>
  <si>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</si>
  <si>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</si>
  <si>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</si>
  <si>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</si>
  <si>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</si>
  <si>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</si>
  <si>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</si>
  <si>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</si>
  <si>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</si>
  <si>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</si>
  <si>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</si>
  <si>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</si>
  <si>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</si>
  <si>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</si>
  <si>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</si>
  <si>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</si>
  <si>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</si>
  <si>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</si>
  <si>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</si>
  <si>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</si>
  <si>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</si>
  <si>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</si>
  <si>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</si>
  <si>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</si>
  <si>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</si>
  <si>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</si>
  <si>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</si>
  <si>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</si>
  <si>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</si>
  <si>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</si>
  <si>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</si>
  <si>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</si>
  <si>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</si>
  <si>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</si>
  <si>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</si>
  <si>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</si>
  <si>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</si>
  <si>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</si>
  <si>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</si>
  <si>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</si>
  <si>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</si>
  <si>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</si>
  <si>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</si>
  <si>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</si>
  <si>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</si>
  <si>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</si>
  <si>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</si>
  <si>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</si>
  <si>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</si>
  <si>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</si>
  <si>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</si>
  <si>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</si>
  <si>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</si>
  <si>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</si>
  <si>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</si>
  <si>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</si>
  <si>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</si>
  <si>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</si>
  <si>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</si>
  <si>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</si>
  <si>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</si>
  <si>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</si>
  <si>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</si>
  <si>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</si>
  <si>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</si>
  <si>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</si>
  <si>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</si>
  <si>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</si>
  <si>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</si>
  <si>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</si>
  <si>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</si>
  <si>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</si>
  <si>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</si>
  <si>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</si>
  <si>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</si>
  <si>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</si>
  <si>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</si>
  <si>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</si>
  <si>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</si>
  <si>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</si>
  <si>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</si>
  <si>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</si>
  <si>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</si>
  <si>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</si>
  <si>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</si>
  <si>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</si>
  <si>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</si>
  <si>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</si>
  <si>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</si>
  <si>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</si>
  <si>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</si>
  <si>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</si>
  <si>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</si>
  <si>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</si>
  <si>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</si>
  <si>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</si>
  <si>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</si>
  <si>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</si>
  <si>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</si>
  <si>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</si>
  <si>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</si>
  <si>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</si>
  <si>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</si>
  <si>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</si>
  <si>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</si>
  <si>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</si>
  <si>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</si>
  <si>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</si>
  <si>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</si>
  <si>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</si>
  <si>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</si>
  <si>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</si>
  <si>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</si>
  <si>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</si>
  <si>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</si>
  <si>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</si>
  <si>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</si>
  <si>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</si>
  <si>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</si>
  <si>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</si>
  <si>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</si>
  <si>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</si>
  <si>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</si>
  <si>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</si>
  <si>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</si>
  <si>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</si>
  <si>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</si>
  <si>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</si>
  <si>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</si>
  <si>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</si>
  <si>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</si>
  <si>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</si>
  <si>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</si>
  <si>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</si>
  <si>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</si>
  <si>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</si>
  <si>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</si>
  <si>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</si>
  <si>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</si>
  <si>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</si>
  <si>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</si>
  <si>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</si>
  <si>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</si>
  <si>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</si>
  <si>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</si>
  <si>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</si>
  <si>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</si>
  <si>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</si>
  <si>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</si>
  <si>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</si>
  <si>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</si>
  <si>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</si>
  <si>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</si>
  <si>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</si>
  <si>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</si>
  <si>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</si>
  <si>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</si>
  <si>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</si>
  <si>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</si>
  <si>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</si>
  <si>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</si>
  <si>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</si>
  <si>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</si>
  <si>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</si>
  <si>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</si>
  <si>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</si>
  <si>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</si>
  <si>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</si>
  <si>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</si>
  <si>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</si>
  <si>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</si>
  <si>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</si>
  <si>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</si>
  <si>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</si>
  <si>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</si>
  <si>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</si>
  <si>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</si>
  <si>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</si>
  <si>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</si>
  <si>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</si>
  <si>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</si>
  <si>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</si>
  <si>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</si>
  <si>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</si>
  <si>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</si>
  <si>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</si>
  <si>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</si>
  <si>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</si>
  <si>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</si>
  <si>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</si>
  <si>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</si>
  <si>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</si>
  <si>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</si>
  <si>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</si>
  <si>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</si>
  <si>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</si>
  <si>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</si>
  <si>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</si>
  <si>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</si>
  <si>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</si>
  <si>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</si>
  <si>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</si>
  <si>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</si>
  <si>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</si>
  <si>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</si>
  <si>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</si>
  <si>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</si>
  <si>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</si>
  <si>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</si>
  <si>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</si>
  <si>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</si>
  <si>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</si>
  <si>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</si>
  <si>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</si>
  <si>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</si>
  <si>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</si>
  <si>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</si>
  <si>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</si>
  <si>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</si>
  <si>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</si>
  <si>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</si>
  <si>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</si>
  <si>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</si>
  <si>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</si>
  <si>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</si>
  <si>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</si>
  <si>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</si>
  <si>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</si>
  <si>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</si>
  <si>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</si>
  <si>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</si>
  <si>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</si>
  <si>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</si>
  <si>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</si>
  <si>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</si>
  <si>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</si>
  <si>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</si>
  <si>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</si>
  <si>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</si>
  <si>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</si>
  <si>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</si>
  <si>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</si>
  <si>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</si>
  <si>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</si>
  <si>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</si>
  <si>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</si>
  <si>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</si>
  <si>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</si>
  <si>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</si>
  <si>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</si>
  <si>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</si>
  <si>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</si>
  <si>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</si>
  <si>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</si>
  <si>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</si>
  <si>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</si>
  <si>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</si>
  <si>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</si>
  <si>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</si>
  <si>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</si>
  <si>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</si>
  <si>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</si>
  <si>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</si>
  <si>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</si>
  <si>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</si>
  <si>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</si>
  <si>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</si>
  <si>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</si>
  <si>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</si>
  <si>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</si>
  <si>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</si>
  <si>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</si>
  <si>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</si>
  <si>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</si>
  <si>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</si>
  <si>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</si>
  <si>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</si>
  <si>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</si>
  <si>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</si>
  <si>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</si>
  <si>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</si>
  <si>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</si>
  <si>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</si>
  <si>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</si>
  <si>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</si>
  <si>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</si>
  <si>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</si>
  <si>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</si>
  <si>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</si>
  <si>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</si>
  <si>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</si>
  <si>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</si>
  <si>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</si>
  <si>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</si>
  <si>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</si>
  <si>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</si>
  <si>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</si>
  <si>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</si>
  <si>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</si>
  <si>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</si>
  <si>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</si>
  <si>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</si>
  <si>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</si>
  <si>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</si>
  <si>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</si>
  <si>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</si>
  <si>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</si>
  <si>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</si>
  <si>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</si>
  <si>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</si>
  <si>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</si>
  <si>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</si>
  <si>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</si>
  <si>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</si>
  <si>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</si>
  <si>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</si>
  <si>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</si>
  <si>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</si>
  <si>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</si>
  <si>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</si>
  <si>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</si>
  <si>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</si>
  <si>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</si>
  <si>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</si>
  <si>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</si>
  <si>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</si>
  <si>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</si>
  <si>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</si>
  <si>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</si>
  <si>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</si>
  <si>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</si>
  <si>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</si>
  <si>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</si>
  <si>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</si>
  <si>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</si>
  <si>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</si>
  <si>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</si>
  <si>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</si>
  <si>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</si>
  <si>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</si>
  <si>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</si>
  <si>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</si>
  <si>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</si>
  <si>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</si>
  <si>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</si>
  <si>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</si>
  <si>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</si>
  <si>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</si>
  <si>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</si>
  <si>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</si>
  <si>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</si>
  <si>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</si>
  <si>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</si>
  <si>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</si>
  <si>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</si>
  <si>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</si>
  <si>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</si>
  <si>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</si>
  <si>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</si>
  <si>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</si>
  <si>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</si>
  <si>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</si>
  <si>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</si>
  <si>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</si>
  <si>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</si>
  <si>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</si>
  <si>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</si>
  <si>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</si>
  <si>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</si>
  <si>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</si>
  <si>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</si>
  <si>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</si>
  <si>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</si>
  <si>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</si>
  <si>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</si>
  <si>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</si>
  <si>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</si>
  <si>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</si>
  <si>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</si>
  <si>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</si>
  <si>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</si>
  <si>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</si>
  <si>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</si>
  <si>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</si>
  <si>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</si>
  <si>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</si>
  <si>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</si>
  <si>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</si>
  <si>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</si>
  <si>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</si>
  <si>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</si>
  <si>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</si>
  <si>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</si>
  <si>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</si>
  <si>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</si>
  <si>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</si>
  <si>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</si>
  <si>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</si>
  <si>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</si>
  <si>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</si>
  <si>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</si>
  <si>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</si>
  <si>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</si>
  <si>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</si>
  <si>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</si>
  <si>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</si>
  <si>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</si>
  <si>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</si>
  <si>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</si>
  <si>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</si>
  <si>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</si>
  <si>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</si>
  <si>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</si>
  <si>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</si>
  <si>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</si>
  <si>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</si>
  <si>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</si>
  <si>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</si>
  <si>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</si>
  <si>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</si>
  <si>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</si>
  <si>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</si>
  <si>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</si>
  <si>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</si>
  <si>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</si>
  <si>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</si>
  <si>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</si>
  <si>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</si>
  <si>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</si>
  <si>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</si>
  <si>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</si>
  <si>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</si>
  <si>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</si>
  <si>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</si>
  <si>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</si>
  <si>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</si>
  <si>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</si>
  <si>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</si>
  <si>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</si>
  <si>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</si>
  <si>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</si>
  <si>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</si>
  <si>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</si>
  <si>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</si>
  <si>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</si>
  <si>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</si>
  <si>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</si>
  <si>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</si>
  <si>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</si>
  <si>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</si>
  <si>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</si>
  <si>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</si>
  <si>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</si>
  <si>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</si>
  <si>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</si>
  <si>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</si>
  <si>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</si>
  <si>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</si>
  <si>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</si>
  <si>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</si>
  <si>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</si>
  <si>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</si>
  <si>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</si>
  <si>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</si>
  <si>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</si>
  <si>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</si>
  <si>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</si>
  <si>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</si>
  <si>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</si>
  <si>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</si>
  <si>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</si>
  <si>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</si>
  <si>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</si>
  <si>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</si>
  <si>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</si>
  <si>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</si>
  <si>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</si>
  <si>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</si>
  <si>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</si>
  <si>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</si>
  <si>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</si>
  <si>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</si>
  <si>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</si>
  <si>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</si>
  <si>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</si>
  <si>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</si>
  <si>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</si>
  <si>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</si>
  <si>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</si>
  <si>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</si>
  <si>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</si>
  <si>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</si>
  <si>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</si>
  <si>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</si>
  <si>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</si>
  <si>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</si>
  <si>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</si>
  <si>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</si>
  <si>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</si>
  <si>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</si>
  <si>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</si>
  <si>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</si>
  <si>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</si>
  <si>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</si>
  <si>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</si>
  <si>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</si>
  <si>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</si>
  <si>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</si>
  <si>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</si>
  <si>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</si>
  <si>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</si>
  <si>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</si>
  <si>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</si>
  <si>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</si>
  <si>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</si>
  <si>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</si>
  <si>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</si>
  <si>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</si>
  <si>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</si>
  <si>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</si>
  <si>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</si>
  <si>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</si>
  <si>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</si>
  <si>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</si>
  <si>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</si>
  <si>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</si>
  <si>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</si>
  <si>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</si>
  <si>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</si>
  <si>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</si>
  <si>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</si>
  <si>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</si>
  <si>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</si>
  <si>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</si>
  <si>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</si>
  <si>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</si>
  <si>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</si>
  <si>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</si>
  <si>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</si>
  <si>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</si>
  <si>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</si>
  <si>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</si>
  <si>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</si>
  <si>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</si>
  <si>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</si>
  <si>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</si>
  <si>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</si>
  <si>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</si>
  <si>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</si>
  <si>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</si>
  <si>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</si>
  <si>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</si>
  <si>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</si>
  <si>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</si>
  <si>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</si>
  <si>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</si>
  <si>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</si>
  <si>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</si>
  <si>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</si>
  <si>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</si>
  <si>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</si>
  <si>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</si>
  <si>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</si>
  <si>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</si>
  <si>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</si>
  <si>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</si>
  <si>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</si>
  <si>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</si>
  <si>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</si>
  <si>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</si>
  <si>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</si>
  <si>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</si>
  <si>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</si>
  <si>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</si>
  <si>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</si>
  <si>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</si>
  <si>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</si>
  <si>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</si>
  <si>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</si>
  <si>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</si>
  <si>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</si>
  <si>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</si>
  <si>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</si>
  <si>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</si>
  <si>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</si>
  <si>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</si>
  <si>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</si>
  <si>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</si>
  <si>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</si>
  <si>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</si>
  <si>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</si>
  <si>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</si>
  <si>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</si>
  <si>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</si>
  <si>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</si>
  <si>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</si>
  <si>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</si>
  <si>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</si>
  <si>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</si>
  <si>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</si>
  <si>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</si>
  <si>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</si>
  <si>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</si>
  <si>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</si>
  <si>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</si>
  <si>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</si>
  <si>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</si>
  <si>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</si>
  <si>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</si>
  <si>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</si>
  <si>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</si>
  <si>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</si>
  <si>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</si>
  <si>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</si>
  <si>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</si>
  <si>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</si>
  <si>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</si>
  <si>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</si>
  <si>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</si>
  <si>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</si>
  <si>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</si>
  <si>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</si>
  <si>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</si>
  <si>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</si>
  <si>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</si>
  <si>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</si>
  <si>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</si>
  <si>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</si>
  <si>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</si>
  <si>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</si>
  <si>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</si>
  <si>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</si>
  <si>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</si>
  <si>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</si>
  <si>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</si>
  <si>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</si>
  <si>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</si>
  <si>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</si>
  <si>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</si>
  <si>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</si>
  <si>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</si>
  <si>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</si>
  <si>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</si>
  <si>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</si>
  <si>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</si>
  <si>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</si>
  <si>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</si>
  <si>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</si>
  <si>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</si>
  <si>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</si>
  <si>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</si>
  <si>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</si>
  <si>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</si>
  <si>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</si>
  <si>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</si>
  <si>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</si>
  <si>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</si>
  <si>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</si>
  <si>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</si>
  <si>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</si>
  <si>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</si>
  <si>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</si>
  <si>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</si>
  <si>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</si>
  <si>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</si>
  <si>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</si>
  <si>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</si>
  <si>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</si>
  <si>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</si>
  <si>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</si>
  <si>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</si>
  <si>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</si>
  <si>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</si>
  <si>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</si>
  <si>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</si>
  <si>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</si>
  <si>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</si>
  <si>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</si>
  <si>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</si>
  <si>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</si>
  <si>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</si>
  <si>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</si>
  <si>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</si>
  <si>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</si>
  <si>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</si>
  <si>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</si>
  <si>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</si>
  <si>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</si>
  <si>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</si>
  <si>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</si>
  <si>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</si>
  <si>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</si>
  <si>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</si>
  <si>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</si>
  <si>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</si>
  <si>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</si>
  <si>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</si>
  <si>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</si>
  <si>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</si>
  <si>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</si>
  <si>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</si>
  <si>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</si>
  <si>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</si>
  <si>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</si>
  <si>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</si>
  <si>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</si>
  <si>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</si>
  <si>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</si>
  <si>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</si>
  <si>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</si>
  <si>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</si>
  <si>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</si>
  <si>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</si>
  <si>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</si>
  <si>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</si>
  <si>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</si>
  <si>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</si>
  <si>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</si>
  <si>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</si>
  <si>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</si>
  <si>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</si>
  <si>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</si>
  <si>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</si>
  <si>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</si>
  <si>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</si>
  <si>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</si>
  <si>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</si>
  <si>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</si>
  <si>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</si>
  <si>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</si>
  <si>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</si>
  <si>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</si>
  <si>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</si>
  <si>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</si>
  <si>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</si>
  <si>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</si>
  <si>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</si>
  <si>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</si>
  <si>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</si>
  <si>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</si>
  <si>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</si>
  <si>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</si>
  <si>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</si>
  <si>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</si>
  <si>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</si>
  <si>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</si>
  <si>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</si>
  <si>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</si>
  <si>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</si>
  <si>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</si>
  <si>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</si>
  <si>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</si>
  <si>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</si>
  <si>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</si>
  <si>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</si>
  <si>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</si>
  <si>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</si>
  <si>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</si>
  <si>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</si>
  <si>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</si>
  <si>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</si>
  <si>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</si>
  <si>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</si>
  <si>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</si>
  <si>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</si>
  <si>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</si>
  <si>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</si>
  <si>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</si>
  <si>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</si>
  <si>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</si>
  <si>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</si>
  <si>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</si>
  <si>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</si>
  <si>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</si>
  <si>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</si>
  <si>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</si>
  <si>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</si>
  <si>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</si>
  <si>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</si>
  <si>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</si>
  <si>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</si>
  <si>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</si>
  <si>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</si>
  <si>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</si>
  <si>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</si>
  <si>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</si>
  <si>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</si>
  <si>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</si>
  <si>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</si>
  <si>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</si>
  <si>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</si>
  <si>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</si>
  <si>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</si>
  <si>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</si>
  <si>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</si>
  <si>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</si>
  <si>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</si>
  <si>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</si>
  <si>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</si>
  <si>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</si>
  <si>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</si>
  <si>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</si>
  <si>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</si>
  <si>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</si>
  <si>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</si>
  <si>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</si>
  <si>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</si>
  <si>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</si>
  <si>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</si>
  <si>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</si>
  <si>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</si>
  <si>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</si>
  <si>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</si>
  <si>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</si>
  <si>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</si>
  <si>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</si>
  <si>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</si>
  <si>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</si>
  <si>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</si>
  <si>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</si>
  <si>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</si>
  <si>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</si>
  <si>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</si>
  <si>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</si>
  <si>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</si>
  <si>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</si>
  <si>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</si>
  <si>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</si>
  <si>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</si>
  <si>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</si>
  <si>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</si>
  <si>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</si>
  <si>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</si>
  <si>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</si>
  <si>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</si>
  <si>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</si>
  <si>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</si>
  <si>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</si>
  <si>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</si>
  <si>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</si>
  <si>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</si>
  <si>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</si>
  <si>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</si>
  <si>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</si>
  <si>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</si>
  <si>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</si>
  <si>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</si>
  <si>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</si>
  <si>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</si>
  <si>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</si>
  <si>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</si>
  <si>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</si>
  <si>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</si>
  <si>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icon_deadlyFireworks</t>
  </si>
  <si>
    <t>icon_loveAttraction</t>
  </si>
  <si>
    <t>GOT_event</t>
  </si>
  <si>
    <t>scene_selector</t>
  </si>
  <si>
    <t>area1:ART_L1_Darkzone_Bigtree</t>
  </si>
  <si>
    <t>area1:ART_L1_Village_Goblin_World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</si>
</sst>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scheme val="minor"/>
    </font>
    <font>
      <b/>
      <sz val="10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0" fillId="13" borderId="8" xfId="0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32" fillId="9" borderId="6" xfId="0" applyFont="1" applyFill="1" applyBorder="1" applyAlignment="1">
      <alignment horizontal="center" vertical="center"/>
    </xf>
    <xf numFmtId="0" fontId="32" fillId="8" borderId="11" xfId="0" applyNumberFormat="1" applyFont="1" applyFill="1" applyBorder="1" applyAlignment="1">
      <alignment horizontal="center" vertical="center"/>
    </xf>
    <xf numFmtId="0" fontId="32" fillId="7" borderId="6" xfId="0" applyFont="1" applyFill="1" applyBorder="1" applyAlignment="1">
      <alignment horizontal="center" vertical="center"/>
    </xf>
    <xf numFmtId="0" fontId="32" fillId="8" borderId="6" xfId="0" applyFont="1" applyFill="1" applyBorder="1" applyAlignment="1">
      <alignment horizontal="center" vertical="center"/>
    </xf>
    <xf numFmtId="0" fontId="32" fillId="8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camacho/Desktop/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shopPacksDefinitions" displayName="shopPacksDefinitions" ref="B5:Q96" totalsRowShown="0" headerRowDxfId="124" dataDxfId="122" headerRowBorderDxfId="123" tableBorderDxfId="121" totalsRowBorderDxfId="120">
  <autoFilter ref="B5:Q96" xr:uid="{00000000-0009-0000-0100-000010000000}"/>
  <tableColumns count="16">
    <tableColumn id="1" xr3:uid="{00000000-0010-0000-0000-000001000000}" name="{shopPacksDefinitions}" dataDxfId="119"/>
    <tableColumn id="6" xr3:uid="{00000000-0010-0000-0000-000006000000}" name="[sku]" dataDxfId="118"/>
    <tableColumn id="3" xr3:uid="{00000000-0010-0000-0000-000003000000}" name="[type]" dataDxfId="117"/>
    <tableColumn id="14" xr3:uid="{00000000-0010-0000-0000-00000E000000}" name="[promotionType]" dataDxfId="116"/>
    <tableColumn id="11" xr3:uid="{00000000-0010-0000-0000-00000B000000}" name="[order]" dataDxfId="115"/>
    <tableColumn id="4" xr3:uid="{00000000-0010-0000-0000-000004000000}" name="[price]" dataDxfId="114"/>
    <tableColumn id="5" xr3:uid="{00000000-0010-0000-0000-000005000000}" name="[priceType]" dataDxfId="113"/>
    <tableColumn id="12" xr3:uid="{00000000-0010-0000-0000-00000C000000}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xr3:uid="{00000000-0010-0000-0000-000009000000}" name="[bonusAmount]" dataDxfId="111"/>
    <tableColumn id="8" xr3:uid="{00000000-0010-0000-0000-000008000000}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xr3:uid="{00000000-0010-0000-0000-00000D000000}" name="Actual Value_x000a_(only for the maths)" dataDxfId="109">
      <calculatedColumnFormula>shopPacksDefinitions[[#This Row],['[amount']]]/shopPacksDefinitions[[#This Row],['[price']]]</calculatedColumnFormula>
    </tableColumn>
    <tableColumn id="2" xr3:uid="{00000000-0010-0000-0000-000002000000}" name="[bestValue]" dataDxfId="108"/>
    <tableColumn id="10" xr3:uid="{00000000-0010-0000-0000-00000A000000}" name="[icon]" dataDxfId="107"/>
    <tableColumn id="7" xr3:uid="{00000000-0010-0000-0000-000007000000}" name="tidName" dataDxfId="106"/>
    <tableColumn id="15" xr3:uid="{00000000-0010-0000-0000-00000F000000}" name="[amazon]" dataDxfId="105"/>
    <tableColumn id="17" xr3:uid="{00000000-0010-0000-0000-000011000000}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petDefinitions" displayName="petDefinitions" ref="B4:T79" totalsRowShown="0" headerRowDxfId="103" dataDxfId="101" headerRowBorderDxfId="102" tableBorderDxfId="100" totalsRowBorderDxfId="99">
  <autoFilter ref="B4:T79" xr:uid="{00000000-0009-0000-0100-00000E000000}"/>
  <sortState ref="B5:T77">
    <sortCondition ref="D4:D77"/>
  </sortState>
  <tableColumns count="19">
    <tableColumn id="1" xr3:uid="{00000000-0010-0000-0100-000001000000}" name="{petDefinitions}" dataDxfId="98"/>
    <tableColumn id="2" xr3:uid="{00000000-0010-0000-0100-000002000000}" name="[sku]" dataDxfId="97"/>
    <tableColumn id="3" xr3:uid="{00000000-0010-0000-0100-000003000000}" name="[rarity]" dataDxfId="96"/>
    <tableColumn id="6" xr3:uid="{00000000-0010-0000-0100-000006000000}" name="[category]" dataDxfId="95"/>
    <tableColumn id="7" xr3:uid="{00000000-0010-0000-0100-000007000000}" name="[order]" dataDxfId="94"/>
    <tableColumn id="13" xr3:uid="{00000000-0010-0000-0100-00000D000000}" name="[startingPool]" dataDxfId="93"/>
    <tableColumn id="14" xr3:uid="{00000000-0010-0000-0100-00000E000000}" name="[loadingTeasing]" dataDxfId="92"/>
    <tableColumn id="16" xr3:uid="{00000000-0010-0000-0100-000010000000}" name="[hidden]" dataDxfId="91"/>
    <tableColumn id="15" xr3:uid="{00000000-0010-0000-0100-00000F000000}" name="[notInGatcha]" dataDxfId="90"/>
    <tableColumn id="18" xr3:uid="{00000000-0010-0000-0100-000012000000}" name="[associatedSeason]" dataDxfId="89"/>
    <tableColumn id="19" xr3:uid="{00000000-0010-0000-0100-000013000000}" name="[tidUnlockCondition]" dataDxfId="88"/>
    <tableColumn id="8" xr3:uid="{00000000-0010-0000-0100-000008000000}" name="[gamePrefab]" dataDxfId="87"/>
    <tableColumn id="9" xr3:uid="{00000000-0010-0000-0100-000009000000}" name="[menuPrefab]" dataDxfId="86"/>
    <tableColumn id="11" xr3:uid="{00000000-0010-0000-0100-00000B000000}" name="[icon]" dataDxfId="85"/>
    <tableColumn id="4" xr3:uid="{00000000-0010-0000-0100-000004000000}" name="[powerup]" dataDxfId="84"/>
    <tableColumn id="5" xr3:uid="{00000000-0010-0000-0100-000005000000}" name="[tidName]" dataDxfId="83"/>
    <tableColumn id="10" xr3:uid="{00000000-0010-0000-0100-00000A000000}" name="[tidDesc]" dataDxfId="82">
      <calculatedColumnFormula>CONCATENATE(LEFT(petDefinitions[[#This Row],['[tidName']]],10),"_DESC")</calculatedColumnFormula>
    </tableColumn>
    <tableColumn id="12" xr3:uid="{00000000-0010-0000-0100-00000C000000}" name="id" dataDxfId="81"/>
    <tableColumn id="17" xr3:uid="{00000000-0010-0000-0100-000011000000}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petCategoryDefinitions" displayName="petCategoryDefinitions" ref="B93:F100" totalsRowShown="0" headerRowBorderDxfId="79" tableBorderDxfId="78" totalsRowBorderDxfId="77">
  <autoFilter ref="B93:F100" xr:uid="{00000000-0009-0000-0100-00000F000000}"/>
  <sortState ref="B80:F86">
    <sortCondition ref="D77:D84"/>
  </sortState>
  <tableColumns count="5">
    <tableColumn id="1" xr3:uid="{00000000-0010-0000-0200-000001000000}" name="{petCategoryDefinitions}" dataDxfId="76"/>
    <tableColumn id="2" xr3:uid="{00000000-0010-0000-0200-000002000000}" name="[sku]" dataDxfId="75"/>
    <tableColumn id="3" xr3:uid="{00000000-0010-0000-0200-000003000000}" name="[order]" dataDxfId="74"/>
    <tableColumn id="4" xr3:uid="{00000000-0010-0000-0200-000004000000}" name="[icon]" dataDxfId="73"/>
    <tableColumn id="5" xr3:uid="{00000000-0010-0000-0200-000005000000}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chestSettings" displayName="chestSettings" ref="B4:F9" totalsRowShown="0" headerRowDxfId="72" headerRowBorderDxfId="71" tableBorderDxfId="70" totalsRowBorderDxfId="69">
  <autoFilter ref="B4:F9" xr:uid="{00000000-0009-0000-0100-00000B000000}"/>
  <tableColumns count="5">
    <tableColumn id="1" xr3:uid="{00000000-0010-0000-0300-000001000000}" name="{chestRewardDefinitions}" dataDxfId="68"/>
    <tableColumn id="2" xr3:uid="{00000000-0010-0000-0300-000002000000}" name="[sku]" dataDxfId="67"/>
    <tableColumn id="6" xr3:uid="{00000000-0010-0000-0300-000006000000}" name="[collectedChests]" dataDxfId="66"/>
    <tableColumn id="3" xr3:uid="{00000000-0010-0000-0300-000003000000}" name="[type]" dataDxfId="65"/>
    <tableColumn id="4" xr3:uid="{00000000-0010-0000-0300-000004000000}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disguisesDefinitions6" displayName="disguisesDefinitions6" ref="B4:S54" totalsRowShown="0" headerRowDxfId="63" dataDxfId="61" headerRowBorderDxfId="62" tableBorderDxfId="60">
  <autoFilter ref="B4:S54" xr:uid="{00000000-0009-0000-0100-00000C000000}"/>
  <sortState ref="B5:S44">
    <sortCondition ref="S4:S44"/>
  </sortState>
  <tableColumns count="18">
    <tableColumn id="1" xr3:uid="{00000000-0010-0000-0400-000001000000}" name="{disguisesDefinitions}" dataDxfId="59"/>
    <tableColumn id="2" xr3:uid="{00000000-0010-0000-0400-000002000000}" name="[sku]" dataDxfId="58"/>
    <tableColumn id="3" xr3:uid="{00000000-0010-0000-0400-000003000000}" name="[dragonSku]" dataDxfId="57"/>
    <tableColumn id="5" xr3:uid="{00000000-0010-0000-0400-000005000000}" name="[powerup]" dataDxfId="56"/>
    <tableColumn id="6" xr3:uid="{00000000-0010-0000-0400-000006000000}" name="[shopOrder]" dataDxfId="55"/>
    <tableColumn id="8" xr3:uid="{00000000-0010-0000-0400-000008000000}" name="[priceSC]" dataDxfId="54"/>
    <tableColumn id="17" xr3:uid="{00000000-0010-0000-0400-000011000000}" name="[priceHC]" dataDxfId="53"/>
    <tableColumn id="18" xr3:uid="{00000000-0010-0000-0400-000012000000}" name="[unlockLevel]" dataDxfId="52"/>
    <tableColumn id="10" xr3:uid="{00000000-0010-0000-0400-00000A000000}" name="[icon]" dataDxfId="51"/>
    <tableColumn id="9" xr3:uid="{00000000-0010-0000-0400-000009000000}" name="[skin]" dataDxfId="50"/>
    <tableColumn id="13" xr3:uid="{00000000-0010-0000-0400-00000D000000}" name="[item1]" dataDxfId="49"/>
    <tableColumn id="4" xr3:uid="{00000000-0010-0000-0400-000004000000}" name="[item2]" dataDxfId="48"/>
    <tableColumn id="7" xr3:uid="{00000000-0010-0000-0400-000007000000}" name="[body_parts]" dataDxfId="47"/>
    <tableColumn id="16" xr3:uid="{00000000-0010-0000-0400-000010000000}" name="[trails]" dataDxfId="46"/>
    <tableColumn id="11" xr3:uid="{00000000-0010-0000-0400-00000B000000}" name="[tidName]" dataDxfId="45">
      <calculatedColumnFormula>UPPER(CONCATENATE("TID_","SKIN",SUBSTITUTE(C5,"dragon",""),"_NAME"))</calculatedColumnFormula>
    </tableColumn>
    <tableColumn id="12" xr3:uid="{00000000-0010-0000-0400-00000C000000}" name="[tidDesc]" dataDxfId="44">
      <calculatedColumnFormula>UPPER(CONCATENATE("TID_",C5,"_DESC"))</calculatedColumnFormula>
    </tableColumn>
    <tableColumn id="15" xr3:uid="{00000000-0010-0000-0400-00000F000000}" name="[trackingSku]" dataDxfId="43"/>
    <tableColumn id="14" xr3:uid="{00000000-0010-0000-0400-00000E000000}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powerUpsDefinitions" displayName="powerUpsDefinitions" ref="D3:N65" totalsRowCount="1" headerRowDxfId="41" dataDxfId="39" totalsRowDxfId="37" headerRowBorderDxfId="40" tableBorderDxfId="38" totalsRowBorderDxfId="36">
  <autoFilter ref="D3:N64" xr:uid="{00000000-0009-0000-0100-00000D000000}"/>
  <sortState ref="D4:N53">
    <sortCondition ref="G3:G53"/>
  </sortState>
  <tableColumns count="11">
    <tableColumn id="1" xr3:uid="{00000000-0010-0000-0500-000001000000}" name="{powerUpsDefinitions}" totalsRowLabel="&lt;Definition&gt;" dataDxfId="35" totalsRowDxfId="34"/>
    <tableColumn id="2" xr3:uid="{00000000-0010-0000-0500-000002000000}" name="[sku]" totalsRowLabel="mummy" dataDxfId="33" totalsRowDxfId="32"/>
    <tableColumn id="3" xr3:uid="{00000000-0010-0000-0500-000003000000}" name="[type]" totalsRowLabel="mummy" dataDxfId="31" totalsRowDxfId="30"/>
    <tableColumn id="11" xr3:uid="{00000000-0010-0000-0500-00000B000000}" name="[category]" totalsRowLabel="other" dataDxfId="29" totalsRowDxfId="28"/>
    <tableColumn id="4" xr3:uid="{00000000-0010-0000-0500-000004000000}" name="[param1]" totalsRowLabel="1" dataDxfId="27" totalsRowDxfId="26"/>
    <tableColumn id="5" xr3:uid="{00000000-0010-0000-0500-000005000000}" name="[param2]" dataDxfId="25" totalsRowDxfId="24"/>
    <tableColumn id="6" xr3:uid="{00000000-0010-0000-0500-000006000000}" name="[icon]" totalsRowLabel="icon_temporary_revive" dataDxfId="23" totalsRowDxfId="22">
      <calculatedColumnFormula>CONCATENATE("icon_",powerUpsDefinitions[[#This Row],['[sku']]])</calculatedColumnFormula>
    </tableColumn>
    <tableColumn id="10" xr3:uid="{00000000-0010-0000-0500-00000A000000}" name="[miniIcon]" totalsRowLabel="icon_special" dataDxfId="21" totalsRowDxfId="20"/>
    <tableColumn id="7" xr3:uid="{00000000-0010-0000-0500-000007000000}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xr3:uid="{00000000-0010-0000-0500-000008000000}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xr3:uid="{00000000-0010-0000-0500-000009000000}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" displayName="Table1" ref="A3:K43" totalsRowShown="0" headerRowDxfId="13" dataDxfId="12" tableBorderDxfId="11">
  <autoFilter ref="A3:K43" xr:uid="{00000000-0009-0000-0100-000001000000}"/>
  <sortState ref="A4:J34">
    <sortCondition ref="B3:B34"/>
  </sortState>
  <tableColumns count="11">
    <tableColumn id="1" xr3:uid="{00000000-0010-0000-0600-000001000000}" name="{modsDefinitions}" dataDxfId="10"/>
    <tableColumn id="2" xr3:uid="{00000000-0010-0000-0600-000002000000}" name="[sku]" dataDxfId="9"/>
    <tableColumn id="3" xr3:uid="{00000000-0010-0000-0600-000003000000}" name="[type]" dataDxfId="8"/>
    <tableColumn id="11" xr3:uid="{00000000-0010-0000-0600-00000B000000}" name="[uiCategory]" dataDxfId="7"/>
    <tableColumn id="4" xr3:uid="{00000000-0010-0000-0600-000004000000}" name="[target]" dataDxfId="6"/>
    <tableColumn id="5" xr3:uid="{00000000-0010-0000-0600-000005000000}" name="[param1]" dataDxfId="5"/>
    <tableColumn id="6" xr3:uid="{00000000-0010-0000-0600-000006000000}" name="[param2]" dataDxfId="4"/>
    <tableColumn id="7" xr3:uid="{00000000-0010-0000-0600-000007000000}" name="[tidName]" dataDxfId="3">
      <calculatedColumnFormula>CONCATENATE("TID_MOD_",UPPER(Table1[[#This Row],['[sku']]]),"_NAME")</calculatedColumnFormula>
    </tableColumn>
    <tableColumn id="8" xr3:uid="{00000000-0010-0000-0600-000008000000}" name="[tidDesc]" dataDxfId="2">
      <calculatedColumnFormula>CONCATENATE("TID_MOD_",UPPER(Table1[[#This Row],['[sku']]]),"_DESCRIPTION")</calculatedColumnFormula>
    </tableColumn>
    <tableColumn id="10" xr3:uid="{00000000-0010-0000-0600-00000A000000}" name="[tidDescShort]" dataDxfId="1">
      <calculatedColumnFormula>CONCATENATE("TID_MOD_",UPPER(Table1[[#This Row],['[sku']]]),"_DESC_SHORT")</calculatedColumnFormula>
    </tableColumn>
    <tableColumn id="9" xr3:uid="{00000000-0010-0000-0600-000009000000}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W113"/>
  <sheetViews>
    <sheetView topLeftCell="A79" zoomScale="85" zoomScaleNormal="85" workbookViewId="0">
      <selection activeCell="S78" sqref="S78"/>
    </sheetView>
  </sheetViews>
  <sheetFormatPr baseColWidth="10" defaultColWidth="11.5" defaultRowHeight="15" x14ac:dyDescent="0.2"/>
  <cols>
    <col min="1" max="1" width="3.1640625" customWidth="1"/>
    <col min="2" max="2" width="14" customWidth="1"/>
    <col min="3" max="3" width="55.5" customWidth="1"/>
    <col min="4" max="4" width="23.6640625" customWidth="1"/>
    <col min="5" max="5" width="30.1640625" customWidth="1"/>
    <col min="6" max="6" width="8.5" bestFit="1" customWidth="1"/>
    <col min="7" max="11" width="23.6640625" customWidth="1"/>
    <col min="12" max="12" width="23.33203125" customWidth="1"/>
    <col min="13" max="13" width="19" customWidth="1"/>
    <col min="16" max="16" width="8.83203125" bestFit="1" customWidth="1"/>
    <col min="17" max="17" width="46.5" bestFit="1" customWidth="1"/>
  </cols>
  <sheetData>
    <row r="1" spans="2:23" ht="16" thickBot="1" x14ac:dyDescent="0.25"/>
    <row r="2" spans="2:23" ht="24" x14ac:dyDescent="0.3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3" x14ac:dyDescent="0.2">
      <c r="B5" s="8" t="s">
        <v>647</v>
      </c>
      <c r="C5" s="8" t="s">
        <v>0</v>
      </c>
      <c r="D5" s="8" t="s">
        <v>1</v>
      </c>
      <c r="E5" s="8" t="s">
        <v>986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">
      <c r="B6" s="144" t="s">
        <v>4</v>
      </c>
      <c r="C6" s="143" t="s">
        <v>637</v>
      </c>
      <c r="D6" s="143" t="s">
        <v>609</v>
      </c>
      <c r="E6" s="143" t="s">
        <v>987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">
      <c r="B7" s="144" t="s">
        <v>4</v>
      </c>
      <c r="C7" s="143" t="s">
        <v>635</v>
      </c>
      <c r="D7" s="168" t="s">
        <v>609</v>
      </c>
      <c r="E7" s="143" t="s">
        <v>987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">
      <c r="B8" s="144" t="s">
        <v>4</v>
      </c>
      <c r="C8" s="143" t="s">
        <v>633</v>
      </c>
      <c r="D8" s="168" t="s">
        <v>609</v>
      </c>
      <c r="E8" s="143" t="s">
        <v>987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">
      <c r="B9" s="176" t="s">
        <v>4</v>
      </c>
      <c r="C9" s="175" t="s">
        <v>631</v>
      </c>
      <c r="D9" s="168" t="s">
        <v>609</v>
      </c>
      <c r="E9" s="143" t="s">
        <v>987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">
      <c r="B10" s="176" t="s">
        <v>4</v>
      </c>
      <c r="C10" s="175" t="s">
        <v>629</v>
      </c>
      <c r="D10" s="168" t="s">
        <v>609</v>
      </c>
      <c r="E10" s="143" t="s">
        <v>987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6" thickBot="1" x14ac:dyDescent="0.25">
      <c r="B11" s="176" t="s">
        <v>4</v>
      </c>
      <c r="C11" s="175" t="s">
        <v>626</v>
      </c>
      <c r="D11" s="168" t="s">
        <v>609</v>
      </c>
      <c r="E11" s="143" t="s">
        <v>987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">
      <c r="B12" s="158" t="s">
        <v>4</v>
      </c>
      <c r="C12" s="157" t="s">
        <v>624</v>
      </c>
      <c r="D12" s="156" t="s">
        <v>615</v>
      </c>
      <c r="E12" s="143" t="s">
        <v>987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">
      <c r="B13" s="144" t="s">
        <v>4</v>
      </c>
      <c r="C13" s="143" t="s">
        <v>622</v>
      </c>
      <c r="D13" s="168" t="s">
        <v>615</v>
      </c>
      <c r="E13" s="143" t="s">
        <v>987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">
      <c r="B14" s="144" t="s">
        <v>4</v>
      </c>
      <c r="C14" s="143" t="s">
        <v>620</v>
      </c>
      <c r="D14" s="168" t="s">
        <v>615</v>
      </c>
      <c r="E14" s="143" t="s">
        <v>987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">
      <c r="B15" s="144" t="s">
        <v>4</v>
      </c>
      <c r="C15" s="143" t="s">
        <v>618</v>
      </c>
      <c r="D15" s="168" t="s">
        <v>615</v>
      </c>
      <c r="E15" s="143" t="s">
        <v>987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">
      <c r="B16" s="144" t="s">
        <v>4</v>
      </c>
      <c r="C16" s="143" t="s">
        <v>616</v>
      </c>
      <c r="D16" s="168" t="s">
        <v>615</v>
      </c>
      <c r="E16" s="143" t="s">
        <v>987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6" thickBot="1" x14ac:dyDescent="0.25">
      <c r="B17" s="144" t="s">
        <v>4</v>
      </c>
      <c r="C17" s="143" t="s">
        <v>613</v>
      </c>
      <c r="D17" s="168" t="s">
        <v>615</v>
      </c>
      <c r="E17" s="143" t="s">
        <v>987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6" thickBot="1" x14ac:dyDescent="0.25">
      <c r="B18" s="158" t="s">
        <v>4</v>
      </c>
      <c r="C18" s="157" t="s">
        <v>611</v>
      </c>
      <c r="D18" s="156" t="s">
        <v>610</v>
      </c>
      <c r="E18" s="143" t="s">
        <v>987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">
      <c r="B19" s="158" t="s">
        <v>4</v>
      </c>
      <c r="C19" s="157" t="s">
        <v>705</v>
      </c>
      <c r="D19" s="156" t="s">
        <v>706</v>
      </c>
      <c r="E19" s="280" t="s">
        <v>988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">
      <c r="B20" s="176" t="s">
        <v>4</v>
      </c>
      <c r="C20" s="175" t="s">
        <v>707</v>
      </c>
      <c r="D20" s="168" t="s">
        <v>706</v>
      </c>
      <c r="E20" s="280" t="s">
        <v>989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">
      <c r="B21" s="176" t="s">
        <v>4</v>
      </c>
      <c r="C21" s="175" t="s">
        <v>708</v>
      </c>
      <c r="D21" s="168" t="s">
        <v>706</v>
      </c>
      <c r="E21" s="280" t="s">
        <v>990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">
      <c r="B22" s="176" t="s">
        <v>4</v>
      </c>
      <c r="C22" s="175" t="s">
        <v>709</v>
      </c>
      <c r="D22" s="168" t="s">
        <v>706</v>
      </c>
      <c r="E22" s="280" t="s">
        <v>991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">
      <c r="B23" s="176" t="s">
        <v>4</v>
      </c>
      <c r="C23" s="175" t="s">
        <v>710</v>
      </c>
      <c r="D23" s="168" t="s">
        <v>706</v>
      </c>
      <c r="E23" s="280" t="s">
        <v>992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">
      <c r="B24" s="176" t="s">
        <v>4</v>
      </c>
      <c r="C24" s="175" t="s">
        <v>711</v>
      </c>
      <c r="D24" s="168" t="s">
        <v>706</v>
      </c>
      <c r="E24" s="280" t="s">
        <v>993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">
      <c r="B25" s="176" t="s">
        <v>4</v>
      </c>
      <c r="C25" s="175" t="s">
        <v>712</v>
      </c>
      <c r="D25" s="168" t="s">
        <v>706</v>
      </c>
      <c r="E25" s="280" t="s">
        <v>994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">
      <c r="B26" s="176" t="s">
        <v>4</v>
      </c>
      <c r="C26" s="175" t="s">
        <v>713</v>
      </c>
      <c r="D26" s="168" t="s">
        <v>706</v>
      </c>
      <c r="E26" s="280" t="s">
        <v>995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">
      <c r="B27" s="176" t="s">
        <v>4</v>
      </c>
      <c r="C27" s="175" t="s">
        <v>714</v>
      </c>
      <c r="D27" s="168" t="s">
        <v>706</v>
      </c>
      <c r="E27" s="280" t="s">
        <v>996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">
      <c r="B28" s="176" t="s">
        <v>4</v>
      </c>
      <c r="C28" s="175" t="s">
        <v>715</v>
      </c>
      <c r="D28" s="168" t="s">
        <v>706</v>
      </c>
      <c r="E28" s="280" t="s">
        <v>997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">
      <c r="B29" s="176" t="s">
        <v>4</v>
      </c>
      <c r="C29" s="175" t="s">
        <v>716</v>
      </c>
      <c r="D29" s="168" t="s">
        <v>706</v>
      </c>
      <c r="E29" s="280" t="s">
        <v>998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">
      <c r="B30" s="176" t="s">
        <v>4</v>
      </c>
      <c r="C30" s="175" t="s">
        <v>717</v>
      </c>
      <c r="D30" s="168" t="s">
        <v>706</v>
      </c>
      <c r="E30" s="280" t="s">
        <v>999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">
      <c r="B31" s="176" t="s">
        <v>4</v>
      </c>
      <c r="C31" s="175" t="s">
        <v>718</v>
      </c>
      <c r="D31" s="168" t="s">
        <v>706</v>
      </c>
      <c r="E31" s="280" t="s">
        <v>1000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">
      <c r="B32" s="176" t="s">
        <v>4</v>
      </c>
      <c r="C32" s="175" t="s">
        <v>719</v>
      </c>
      <c r="D32" s="168" t="s">
        <v>706</v>
      </c>
      <c r="E32" s="280" t="s">
        <v>1001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">
      <c r="B33" s="176" t="s">
        <v>4</v>
      </c>
      <c r="C33" s="175" t="s">
        <v>720</v>
      </c>
      <c r="D33" s="168" t="s">
        <v>706</v>
      </c>
      <c r="E33" s="280" t="s">
        <v>1002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">
      <c r="B34" s="176" t="s">
        <v>4</v>
      </c>
      <c r="C34" s="175" t="s">
        <v>721</v>
      </c>
      <c r="D34" s="168" t="s">
        <v>706</v>
      </c>
      <c r="E34" s="280" t="s">
        <v>1003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">
      <c r="B35" s="176" t="s">
        <v>4</v>
      </c>
      <c r="C35" s="175" t="s">
        <v>722</v>
      </c>
      <c r="D35" s="168" t="s">
        <v>706</v>
      </c>
      <c r="E35" s="280" t="s">
        <v>1004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">
      <c r="B36" s="176" t="s">
        <v>4</v>
      </c>
      <c r="C36" s="175" t="s">
        <v>723</v>
      </c>
      <c r="D36" s="168" t="s">
        <v>706</v>
      </c>
      <c r="E36" s="280" t="s">
        <v>1005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">
      <c r="B37" s="176" t="s">
        <v>4</v>
      </c>
      <c r="C37" s="175" t="s">
        <v>724</v>
      </c>
      <c r="D37" s="168" t="s">
        <v>706</v>
      </c>
      <c r="E37" s="280" t="s">
        <v>1006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">
      <c r="B38" s="176" t="s">
        <v>4</v>
      </c>
      <c r="C38" s="175" t="s">
        <v>725</v>
      </c>
      <c r="D38" s="168" t="s">
        <v>706</v>
      </c>
      <c r="E38" s="280" t="s">
        <v>1007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">
      <c r="B39" s="176" t="s">
        <v>4</v>
      </c>
      <c r="C39" s="175" t="s">
        <v>726</v>
      </c>
      <c r="D39" s="168" t="s">
        <v>706</v>
      </c>
      <c r="E39" s="280" t="s">
        <v>1008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">
      <c r="B40" s="176" t="s">
        <v>4</v>
      </c>
      <c r="C40" s="168" t="s">
        <v>732</v>
      </c>
      <c r="D40" s="168" t="s">
        <v>706</v>
      </c>
      <c r="E40" s="280" t="s">
        <v>1009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">
      <c r="B41" s="176" t="s">
        <v>4</v>
      </c>
      <c r="C41" s="168" t="s">
        <v>733</v>
      </c>
      <c r="D41" s="168" t="s">
        <v>706</v>
      </c>
      <c r="E41" s="280" t="s">
        <v>1010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">
      <c r="B42" s="176" t="s">
        <v>4</v>
      </c>
      <c r="C42" s="168" t="s">
        <v>734</v>
      </c>
      <c r="D42" s="168" t="s">
        <v>706</v>
      </c>
      <c r="E42" s="280" t="s">
        <v>1011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">
      <c r="B43" s="176" t="s">
        <v>4</v>
      </c>
      <c r="C43" s="168" t="s">
        <v>735</v>
      </c>
      <c r="D43" s="168" t="s">
        <v>706</v>
      </c>
      <c r="E43" s="280" t="s">
        <v>1012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">
      <c r="B44" s="176" t="s">
        <v>4</v>
      </c>
      <c r="C44" s="168" t="s">
        <v>736</v>
      </c>
      <c r="D44" s="168" t="s">
        <v>706</v>
      </c>
      <c r="E44" s="280" t="s">
        <v>1013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">
      <c r="B45" s="176" t="s">
        <v>4</v>
      </c>
      <c r="C45" s="168" t="s">
        <v>737</v>
      </c>
      <c r="D45" s="168" t="s">
        <v>706</v>
      </c>
      <c r="E45" s="280" t="s">
        <v>1014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">
      <c r="B46" s="176" t="s">
        <v>4</v>
      </c>
      <c r="C46" s="168" t="s">
        <v>738</v>
      </c>
      <c r="D46" s="168" t="s">
        <v>706</v>
      </c>
      <c r="E46" s="280" t="s">
        <v>1015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">
      <c r="B47" s="176" t="s">
        <v>4</v>
      </c>
      <c r="C47" s="168" t="s">
        <v>739</v>
      </c>
      <c r="D47" s="168" t="s">
        <v>706</v>
      </c>
      <c r="E47" s="280" t="s">
        <v>1016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">
      <c r="B48" s="176" t="s">
        <v>4</v>
      </c>
      <c r="C48" s="168" t="s">
        <v>740</v>
      </c>
      <c r="D48" s="168" t="s">
        <v>706</v>
      </c>
      <c r="E48" s="280" t="s">
        <v>1017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">
      <c r="B49" s="244" t="s">
        <v>4</v>
      </c>
      <c r="C49" s="168" t="s">
        <v>900</v>
      </c>
      <c r="D49" s="168" t="s">
        <v>706</v>
      </c>
      <c r="E49" s="168" t="s">
        <v>1018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906</v>
      </c>
    </row>
    <row r="50" spans="2:17" x14ac:dyDescent="0.2">
      <c r="B50" s="244" t="s">
        <v>4</v>
      </c>
      <c r="C50" s="168" t="s">
        <v>901</v>
      </c>
      <c r="D50" s="168" t="s">
        <v>706</v>
      </c>
      <c r="E50" s="168" t="s">
        <v>1019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907</v>
      </c>
    </row>
    <row r="51" spans="2:17" x14ac:dyDescent="0.2">
      <c r="B51" s="244" t="s">
        <v>4</v>
      </c>
      <c r="C51" s="168" t="s">
        <v>902</v>
      </c>
      <c r="D51" s="168" t="s">
        <v>706</v>
      </c>
      <c r="E51" s="168" t="s">
        <v>1020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908</v>
      </c>
    </row>
    <row r="52" spans="2:17" x14ac:dyDescent="0.2">
      <c r="B52" s="244" t="s">
        <v>4</v>
      </c>
      <c r="C52" s="168" t="s">
        <v>903</v>
      </c>
      <c r="D52" s="168" t="s">
        <v>706</v>
      </c>
      <c r="E52" s="168" t="s">
        <v>1021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909</v>
      </c>
    </row>
    <row r="53" spans="2:17" x14ac:dyDescent="0.2">
      <c r="B53" s="244" t="s">
        <v>4</v>
      </c>
      <c r="C53" s="168" t="s">
        <v>904</v>
      </c>
      <c r="D53" s="168" t="s">
        <v>706</v>
      </c>
      <c r="E53" s="168" t="s">
        <v>1022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910</v>
      </c>
    </row>
    <row r="54" spans="2:17" x14ac:dyDescent="0.2">
      <c r="B54" s="244" t="s">
        <v>4</v>
      </c>
      <c r="C54" s="168" t="s">
        <v>905</v>
      </c>
      <c r="D54" s="168" t="s">
        <v>706</v>
      </c>
      <c r="E54" s="168" t="s">
        <v>1023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911</v>
      </c>
    </row>
    <row r="55" spans="2:17" x14ac:dyDescent="0.2">
      <c r="B55" s="244" t="s">
        <v>4</v>
      </c>
      <c r="C55" s="168" t="s">
        <v>1130</v>
      </c>
      <c r="D55" s="168" t="s">
        <v>706</v>
      </c>
      <c r="E55" s="168" t="s">
        <v>1094</v>
      </c>
      <c r="F55" s="170">
        <v>0</v>
      </c>
      <c r="G55" s="166" t="s">
        <v>1050</v>
      </c>
      <c r="H55" s="165" t="s">
        <v>628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1058</v>
      </c>
    </row>
    <row r="56" spans="2:17" x14ac:dyDescent="0.2">
      <c r="B56" s="244" t="s">
        <v>4</v>
      </c>
      <c r="C56" s="168" t="s">
        <v>1131</v>
      </c>
      <c r="D56" s="168" t="s">
        <v>706</v>
      </c>
      <c r="E56" s="168" t="s">
        <v>1095</v>
      </c>
      <c r="F56" s="170">
        <v>0</v>
      </c>
      <c r="G56" s="166" t="s">
        <v>1050</v>
      </c>
      <c r="H56" s="165" t="s">
        <v>628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1059</v>
      </c>
    </row>
    <row r="57" spans="2:17" x14ac:dyDescent="0.2">
      <c r="B57" s="244" t="s">
        <v>4</v>
      </c>
      <c r="C57" s="168" t="s">
        <v>1132</v>
      </c>
      <c r="D57" s="168" t="s">
        <v>706</v>
      </c>
      <c r="E57" s="168" t="s">
        <v>1096</v>
      </c>
      <c r="F57" s="170">
        <v>0</v>
      </c>
      <c r="G57" s="166" t="s">
        <v>1051</v>
      </c>
      <c r="H57" s="165" t="s">
        <v>628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1060</v>
      </c>
    </row>
    <row r="58" spans="2:17" x14ac:dyDescent="0.2">
      <c r="B58" s="244" t="s">
        <v>4</v>
      </c>
      <c r="C58" s="168" t="s">
        <v>1133</v>
      </c>
      <c r="D58" s="168" t="s">
        <v>706</v>
      </c>
      <c r="E58" s="168" t="s">
        <v>1097</v>
      </c>
      <c r="F58" s="170">
        <v>0</v>
      </c>
      <c r="G58" s="166" t="s">
        <v>1050</v>
      </c>
      <c r="H58" s="165" t="s">
        <v>628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1061</v>
      </c>
    </row>
    <row r="59" spans="2:17" x14ac:dyDescent="0.2">
      <c r="B59" s="244" t="s">
        <v>4</v>
      </c>
      <c r="C59" s="168" t="s">
        <v>1134</v>
      </c>
      <c r="D59" s="168" t="s">
        <v>706</v>
      </c>
      <c r="E59" s="168" t="s">
        <v>1098</v>
      </c>
      <c r="F59" s="170">
        <v>0</v>
      </c>
      <c r="G59" s="166" t="s">
        <v>1052</v>
      </c>
      <c r="H59" s="165" t="s">
        <v>628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1062</v>
      </c>
    </row>
    <row r="60" spans="2:17" x14ac:dyDescent="0.2">
      <c r="B60" s="244" t="s">
        <v>4</v>
      </c>
      <c r="C60" s="168" t="s">
        <v>1135</v>
      </c>
      <c r="D60" s="168" t="s">
        <v>706</v>
      </c>
      <c r="E60" s="168" t="s">
        <v>1099</v>
      </c>
      <c r="F60" s="170">
        <v>0</v>
      </c>
      <c r="G60" s="166" t="s">
        <v>1051</v>
      </c>
      <c r="H60" s="165" t="s">
        <v>628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1063</v>
      </c>
    </row>
    <row r="61" spans="2:17" x14ac:dyDescent="0.2">
      <c r="B61" s="244" t="s">
        <v>4</v>
      </c>
      <c r="C61" s="168" t="s">
        <v>1136</v>
      </c>
      <c r="D61" s="168" t="s">
        <v>706</v>
      </c>
      <c r="E61" s="168" t="s">
        <v>1100</v>
      </c>
      <c r="F61" s="170">
        <v>0</v>
      </c>
      <c r="G61" s="166" t="s">
        <v>1050</v>
      </c>
      <c r="H61" s="165" t="s">
        <v>628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1064</v>
      </c>
    </row>
    <row r="62" spans="2:17" x14ac:dyDescent="0.2">
      <c r="B62" s="244" t="s">
        <v>4</v>
      </c>
      <c r="C62" s="168" t="s">
        <v>1137</v>
      </c>
      <c r="D62" s="168" t="s">
        <v>706</v>
      </c>
      <c r="E62" s="168" t="s">
        <v>1101</v>
      </c>
      <c r="F62" s="170">
        <v>0</v>
      </c>
      <c r="G62" s="166" t="s">
        <v>1051</v>
      </c>
      <c r="H62" s="165" t="s">
        <v>628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1065</v>
      </c>
    </row>
    <row r="63" spans="2:17" x14ac:dyDescent="0.2">
      <c r="B63" s="244" t="s">
        <v>4</v>
      </c>
      <c r="C63" s="168" t="s">
        <v>1138</v>
      </c>
      <c r="D63" s="168" t="s">
        <v>706</v>
      </c>
      <c r="E63" s="168" t="s">
        <v>1102</v>
      </c>
      <c r="F63" s="170">
        <v>0</v>
      </c>
      <c r="G63" s="166" t="s">
        <v>1050</v>
      </c>
      <c r="H63" s="165" t="s">
        <v>628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1066</v>
      </c>
    </row>
    <row r="64" spans="2:17" x14ac:dyDescent="0.2">
      <c r="B64" s="244" t="s">
        <v>4</v>
      </c>
      <c r="C64" s="168" t="s">
        <v>1139</v>
      </c>
      <c r="D64" s="168" t="s">
        <v>706</v>
      </c>
      <c r="E64" s="168" t="s">
        <v>1103</v>
      </c>
      <c r="F64" s="170">
        <v>0</v>
      </c>
      <c r="G64" s="166" t="s">
        <v>1052</v>
      </c>
      <c r="H64" s="165" t="s">
        <v>628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1067</v>
      </c>
    </row>
    <row r="65" spans="2:17" x14ac:dyDescent="0.2">
      <c r="B65" s="244" t="s">
        <v>4</v>
      </c>
      <c r="C65" s="168" t="s">
        <v>1140</v>
      </c>
      <c r="D65" s="168" t="s">
        <v>706</v>
      </c>
      <c r="E65" s="168" t="s">
        <v>1104</v>
      </c>
      <c r="F65" s="170">
        <v>0</v>
      </c>
      <c r="G65" s="166" t="s">
        <v>1050</v>
      </c>
      <c r="H65" s="165" t="s">
        <v>628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1068</v>
      </c>
    </row>
    <row r="66" spans="2:17" x14ac:dyDescent="0.2">
      <c r="B66" s="244" t="s">
        <v>4</v>
      </c>
      <c r="C66" s="168" t="s">
        <v>1141</v>
      </c>
      <c r="D66" s="168" t="s">
        <v>706</v>
      </c>
      <c r="E66" s="168" t="s">
        <v>1105</v>
      </c>
      <c r="F66" s="170">
        <v>0</v>
      </c>
      <c r="G66" s="166" t="s">
        <v>1051</v>
      </c>
      <c r="H66" s="165" t="s">
        <v>628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1069</v>
      </c>
    </row>
    <row r="67" spans="2:17" x14ac:dyDescent="0.2">
      <c r="B67" s="244" t="s">
        <v>4</v>
      </c>
      <c r="C67" s="168" t="s">
        <v>1142</v>
      </c>
      <c r="D67" s="168" t="s">
        <v>706</v>
      </c>
      <c r="E67" s="168" t="s">
        <v>1106</v>
      </c>
      <c r="F67" s="170">
        <v>0</v>
      </c>
      <c r="G67" s="166" t="s">
        <v>1050</v>
      </c>
      <c r="H67" s="165" t="s">
        <v>628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1070</v>
      </c>
    </row>
    <row r="68" spans="2:17" x14ac:dyDescent="0.2">
      <c r="B68" s="244" t="s">
        <v>4</v>
      </c>
      <c r="C68" s="168" t="s">
        <v>1143</v>
      </c>
      <c r="D68" s="168" t="s">
        <v>706</v>
      </c>
      <c r="E68" s="168" t="s">
        <v>1107</v>
      </c>
      <c r="F68" s="170">
        <v>0</v>
      </c>
      <c r="G68" s="166" t="s">
        <v>1050</v>
      </c>
      <c r="H68" s="165" t="s">
        <v>628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1071</v>
      </c>
    </row>
    <row r="69" spans="2:17" x14ac:dyDescent="0.2">
      <c r="B69" s="244" t="s">
        <v>4</v>
      </c>
      <c r="C69" s="168" t="s">
        <v>1144</v>
      </c>
      <c r="D69" s="168" t="s">
        <v>706</v>
      </c>
      <c r="E69" s="168" t="s">
        <v>1108</v>
      </c>
      <c r="F69" s="170">
        <v>0</v>
      </c>
      <c r="G69" s="166" t="s">
        <v>1051</v>
      </c>
      <c r="H69" s="165" t="s">
        <v>628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1072</v>
      </c>
    </row>
    <row r="70" spans="2:17" x14ac:dyDescent="0.2">
      <c r="B70" s="244" t="s">
        <v>4</v>
      </c>
      <c r="C70" s="168" t="s">
        <v>1145</v>
      </c>
      <c r="D70" s="168" t="s">
        <v>706</v>
      </c>
      <c r="E70" s="168" t="s">
        <v>1109</v>
      </c>
      <c r="F70" s="170">
        <v>0</v>
      </c>
      <c r="G70" s="166" t="s">
        <v>1050</v>
      </c>
      <c r="H70" s="165" t="s">
        <v>628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1073</v>
      </c>
    </row>
    <row r="71" spans="2:17" x14ac:dyDescent="0.2">
      <c r="B71" s="244" t="s">
        <v>4</v>
      </c>
      <c r="C71" s="168" t="s">
        <v>1146</v>
      </c>
      <c r="D71" s="168" t="s">
        <v>706</v>
      </c>
      <c r="E71" s="168" t="s">
        <v>1110</v>
      </c>
      <c r="F71" s="170">
        <v>0</v>
      </c>
      <c r="G71" s="166" t="s">
        <v>1051</v>
      </c>
      <c r="H71" s="165" t="s">
        <v>628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1074</v>
      </c>
    </row>
    <row r="72" spans="2:17" x14ac:dyDescent="0.2">
      <c r="B72" s="244" t="s">
        <v>4</v>
      </c>
      <c r="C72" s="168" t="s">
        <v>1147</v>
      </c>
      <c r="D72" s="168" t="s">
        <v>706</v>
      </c>
      <c r="E72" s="168" t="s">
        <v>1111</v>
      </c>
      <c r="F72" s="170">
        <v>0</v>
      </c>
      <c r="G72" s="166" t="s">
        <v>1053</v>
      </c>
      <c r="H72" s="165" t="s">
        <v>628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1075</v>
      </c>
    </row>
    <row r="73" spans="2:17" x14ac:dyDescent="0.2">
      <c r="B73" s="244" t="s">
        <v>4</v>
      </c>
      <c r="C73" s="168" t="s">
        <v>1148</v>
      </c>
      <c r="D73" s="168" t="s">
        <v>706</v>
      </c>
      <c r="E73" s="168" t="s">
        <v>1112</v>
      </c>
      <c r="F73" s="170">
        <v>0</v>
      </c>
      <c r="G73" s="166" t="s">
        <v>1051</v>
      </c>
      <c r="H73" s="165" t="s">
        <v>628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1076</v>
      </c>
    </row>
    <row r="74" spans="2:17" x14ac:dyDescent="0.2">
      <c r="B74" s="244" t="s">
        <v>4</v>
      </c>
      <c r="C74" s="168" t="s">
        <v>1149</v>
      </c>
      <c r="D74" s="168" t="s">
        <v>706</v>
      </c>
      <c r="E74" s="168" t="s">
        <v>1113</v>
      </c>
      <c r="F74" s="170">
        <v>0</v>
      </c>
      <c r="G74" s="166" t="s">
        <v>1054</v>
      </c>
      <c r="H74" s="165" t="s">
        <v>628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1077</v>
      </c>
    </row>
    <row r="75" spans="2:17" x14ac:dyDescent="0.2">
      <c r="B75" s="244" t="s">
        <v>4</v>
      </c>
      <c r="C75" s="168" t="s">
        <v>1150</v>
      </c>
      <c r="D75" s="168" t="s">
        <v>706</v>
      </c>
      <c r="E75" s="168" t="s">
        <v>1114</v>
      </c>
      <c r="F75" s="170">
        <v>0</v>
      </c>
      <c r="G75" s="166" t="s">
        <v>1053</v>
      </c>
      <c r="H75" s="165" t="s">
        <v>628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1078</v>
      </c>
    </row>
    <row r="76" spans="2:17" x14ac:dyDescent="0.2">
      <c r="B76" s="244" t="s">
        <v>4</v>
      </c>
      <c r="C76" s="168" t="s">
        <v>1151</v>
      </c>
      <c r="D76" s="168" t="s">
        <v>706</v>
      </c>
      <c r="E76" s="168" t="s">
        <v>1115</v>
      </c>
      <c r="F76" s="170">
        <v>0</v>
      </c>
      <c r="G76" s="166" t="s">
        <v>1053</v>
      </c>
      <c r="H76" s="165" t="s">
        <v>628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1079</v>
      </c>
    </row>
    <row r="77" spans="2:17" x14ac:dyDescent="0.2">
      <c r="B77" s="244" t="s">
        <v>4</v>
      </c>
      <c r="C77" s="168" t="s">
        <v>1152</v>
      </c>
      <c r="D77" s="168" t="s">
        <v>706</v>
      </c>
      <c r="E77" s="168" t="s">
        <v>1116</v>
      </c>
      <c r="F77" s="170">
        <v>0</v>
      </c>
      <c r="G77" s="166" t="s">
        <v>1050</v>
      </c>
      <c r="H77" s="165" t="s">
        <v>628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1080</v>
      </c>
    </row>
    <row r="78" spans="2:17" x14ac:dyDescent="0.2">
      <c r="B78" s="244" t="s">
        <v>4</v>
      </c>
      <c r="C78" s="168" t="s">
        <v>1153</v>
      </c>
      <c r="D78" s="168" t="s">
        <v>706</v>
      </c>
      <c r="E78" s="168" t="s">
        <v>1117</v>
      </c>
      <c r="F78" s="170">
        <v>0</v>
      </c>
      <c r="G78" s="166" t="s">
        <v>1051</v>
      </c>
      <c r="H78" s="165" t="s">
        <v>628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1081</v>
      </c>
    </row>
    <row r="79" spans="2:17" x14ac:dyDescent="0.2">
      <c r="B79" s="244" t="s">
        <v>4</v>
      </c>
      <c r="C79" s="168" t="s">
        <v>1154</v>
      </c>
      <c r="D79" s="168" t="s">
        <v>706</v>
      </c>
      <c r="E79" s="168" t="s">
        <v>1118</v>
      </c>
      <c r="F79" s="170">
        <v>0</v>
      </c>
      <c r="G79" s="166" t="s">
        <v>1051</v>
      </c>
      <c r="H79" s="165" t="s">
        <v>628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1082</v>
      </c>
    </row>
    <row r="80" spans="2:17" x14ac:dyDescent="0.2">
      <c r="B80" s="244" t="s">
        <v>4</v>
      </c>
      <c r="C80" s="168" t="s">
        <v>1155</v>
      </c>
      <c r="D80" s="168" t="s">
        <v>706</v>
      </c>
      <c r="E80" s="168" t="s">
        <v>1119</v>
      </c>
      <c r="F80" s="170">
        <v>0</v>
      </c>
      <c r="G80" s="166" t="s">
        <v>1054</v>
      </c>
      <c r="H80" s="165" t="s">
        <v>628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1083</v>
      </c>
    </row>
    <row r="81" spans="2:17" x14ac:dyDescent="0.2">
      <c r="B81" s="244" t="s">
        <v>4</v>
      </c>
      <c r="C81" s="168" t="s">
        <v>1156</v>
      </c>
      <c r="D81" s="168" t="s">
        <v>706</v>
      </c>
      <c r="E81" s="168" t="s">
        <v>1120</v>
      </c>
      <c r="F81" s="170">
        <v>0</v>
      </c>
      <c r="G81" s="166" t="s">
        <v>1055</v>
      </c>
      <c r="H81" s="165" t="s">
        <v>628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1084</v>
      </c>
    </row>
    <row r="82" spans="2:17" x14ac:dyDescent="0.2">
      <c r="B82" s="244" t="s">
        <v>4</v>
      </c>
      <c r="C82" s="168" t="s">
        <v>1157</v>
      </c>
      <c r="D82" s="168" t="s">
        <v>706</v>
      </c>
      <c r="E82" s="168" t="s">
        <v>1121</v>
      </c>
      <c r="F82" s="170">
        <v>0</v>
      </c>
      <c r="G82" s="166" t="s">
        <v>1055</v>
      </c>
      <c r="H82" s="165" t="s">
        <v>628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1085</v>
      </c>
    </row>
    <row r="83" spans="2:17" x14ac:dyDescent="0.2">
      <c r="B83" s="244" t="s">
        <v>4</v>
      </c>
      <c r="C83" s="168" t="s">
        <v>1158</v>
      </c>
      <c r="D83" s="168" t="s">
        <v>706</v>
      </c>
      <c r="E83" s="168" t="s">
        <v>1122</v>
      </c>
      <c r="F83" s="170">
        <v>0</v>
      </c>
      <c r="G83" s="166" t="s">
        <v>1056</v>
      </c>
      <c r="H83" s="165" t="s">
        <v>628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1086</v>
      </c>
    </row>
    <row r="84" spans="2:17" x14ac:dyDescent="0.2">
      <c r="B84" s="244" t="s">
        <v>4</v>
      </c>
      <c r="C84" s="168" t="s">
        <v>1159</v>
      </c>
      <c r="D84" s="168" t="s">
        <v>706</v>
      </c>
      <c r="E84" s="168" t="s">
        <v>1123</v>
      </c>
      <c r="F84" s="170">
        <v>0</v>
      </c>
      <c r="G84" s="166" t="s">
        <v>1054</v>
      </c>
      <c r="H84" s="165" t="s">
        <v>628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1087</v>
      </c>
    </row>
    <row r="85" spans="2:17" x14ac:dyDescent="0.2">
      <c r="B85" s="244" t="s">
        <v>4</v>
      </c>
      <c r="C85" s="168" t="s">
        <v>1160</v>
      </c>
      <c r="D85" s="168" t="s">
        <v>706</v>
      </c>
      <c r="E85" s="168" t="s">
        <v>1124</v>
      </c>
      <c r="F85" s="170">
        <v>0</v>
      </c>
      <c r="G85" s="166" t="s">
        <v>1054</v>
      </c>
      <c r="H85" s="165" t="s">
        <v>628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1088</v>
      </c>
    </row>
    <row r="86" spans="2:17" x14ac:dyDescent="0.2">
      <c r="B86" s="244" t="s">
        <v>4</v>
      </c>
      <c r="C86" s="168" t="s">
        <v>1161</v>
      </c>
      <c r="D86" s="168" t="s">
        <v>706</v>
      </c>
      <c r="E86" s="168" t="s">
        <v>1125</v>
      </c>
      <c r="F86" s="170">
        <v>0</v>
      </c>
      <c r="G86" s="166" t="s">
        <v>1057</v>
      </c>
      <c r="H86" s="165" t="s">
        <v>628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1089</v>
      </c>
    </row>
    <row r="87" spans="2:17" x14ac:dyDescent="0.2">
      <c r="B87" s="244" t="s">
        <v>4</v>
      </c>
      <c r="C87" s="168" t="s">
        <v>1162</v>
      </c>
      <c r="D87" s="168" t="s">
        <v>706</v>
      </c>
      <c r="E87" s="168" t="s">
        <v>1126</v>
      </c>
      <c r="F87" s="170">
        <v>0</v>
      </c>
      <c r="G87" s="166" t="s">
        <v>1056</v>
      </c>
      <c r="H87" s="165" t="s">
        <v>628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1090</v>
      </c>
    </row>
    <row r="88" spans="2:17" x14ac:dyDescent="0.2">
      <c r="B88" s="244" t="s">
        <v>4</v>
      </c>
      <c r="C88" s="168" t="s">
        <v>1163</v>
      </c>
      <c r="D88" s="168" t="s">
        <v>706</v>
      </c>
      <c r="E88" s="168" t="s">
        <v>1127</v>
      </c>
      <c r="F88" s="170">
        <v>0</v>
      </c>
      <c r="G88" s="166" t="s">
        <v>1054</v>
      </c>
      <c r="H88" s="165" t="s">
        <v>628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1091</v>
      </c>
    </row>
    <row r="89" spans="2:17" x14ac:dyDescent="0.2">
      <c r="B89" s="244" t="s">
        <v>4</v>
      </c>
      <c r="C89" s="168" t="s">
        <v>1164</v>
      </c>
      <c r="D89" s="168" t="s">
        <v>706</v>
      </c>
      <c r="E89" s="168" t="s">
        <v>1128</v>
      </c>
      <c r="F89" s="170">
        <v>0</v>
      </c>
      <c r="G89" s="166" t="s">
        <v>1055</v>
      </c>
      <c r="H89" s="165" t="s">
        <v>628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1092</v>
      </c>
    </row>
    <row r="90" spans="2:17" x14ac:dyDescent="0.2">
      <c r="B90" s="244" t="s">
        <v>4</v>
      </c>
      <c r="C90" s="168" t="s">
        <v>1165</v>
      </c>
      <c r="D90" s="168" t="s">
        <v>706</v>
      </c>
      <c r="E90" s="168" t="s">
        <v>1129</v>
      </c>
      <c r="F90" s="170">
        <v>0</v>
      </c>
      <c r="G90" s="166" t="s">
        <v>1057</v>
      </c>
      <c r="H90" s="165" t="s">
        <v>628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1093</v>
      </c>
    </row>
    <row r="91" spans="2:17" x14ac:dyDescent="0.2">
      <c r="B91" s="244" t="s">
        <v>4</v>
      </c>
      <c r="C91" s="168" t="s">
        <v>1185</v>
      </c>
      <c r="D91" s="168" t="s">
        <v>706</v>
      </c>
      <c r="E91" s="168" t="s">
        <v>1191</v>
      </c>
      <c r="F91" s="170">
        <v>0</v>
      </c>
      <c r="G91" s="166">
        <v>24.99</v>
      </c>
      <c r="H91" s="165" t="s">
        <v>628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1197</v>
      </c>
    </row>
    <row r="92" spans="2:17" x14ac:dyDescent="0.2">
      <c r="B92" s="244" t="s">
        <v>4</v>
      </c>
      <c r="C92" s="168" t="s">
        <v>1186</v>
      </c>
      <c r="D92" s="168" t="s">
        <v>706</v>
      </c>
      <c r="E92" s="168" t="s">
        <v>1192</v>
      </c>
      <c r="F92" s="170">
        <v>0</v>
      </c>
      <c r="G92" s="166">
        <v>29.99</v>
      </c>
      <c r="H92" s="165" t="s">
        <v>628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1198</v>
      </c>
    </row>
    <row r="93" spans="2:17" x14ac:dyDescent="0.2">
      <c r="B93" s="244" t="s">
        <v>4</v>
      </c>
      <c r="C93" s="168" t="s">
        <v>1187</v>
      </c>
      <c r="D93" s="168" t="s">
        <v>706</v>
      </c>
      <c r="E93" s="168" t="s">
        <v>1193</v>
      </c>
      <c r="F93" s="170">
        <v>0</v>
      </c>
      <c r="G93" s="166">
        <v>24.99</v>
      </c>
      <c r="H93" s="165" t="s">
        <v>628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1199</v>
      </c>
    </row>
    <row r="94" spans="2:17" x14ac:dyDescent="0.2">
      <c r="B94" s="244" t="s">
        <v>4</v>
      </c>
      <c r="C94" s="168" t="s">
        <v>1188</v>
      </c>
      <c r="D94" s="168" t="s">
        <v>706</v>
      </c>
      <c r="E94" s="168" t="s">
        <v>1194</v>
      </c>
      <c r="F94" s="170">
        <v>0</v>
      </c>
      <c r="G94" s="166">
        <v>29.99</v>
      </c>
      <c r="H94" s="165" t="s">
        <v>628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1200</v>
      </c>
    </row>
    <row r="95" spans="2:17" x14ac:dyDescent="0.2">
      <c r="B95" s="244" t="s">
        <v>4</v>
      </c>
      <c r="C95" s="168" t="s">
        <v>1189</v>
      </c>
      <c r="D95" s="168" t="s">
        <v>706</v>
      </c>
      <c r="E95" s="168" t="s">
        <v>1195</v>
      </c>
      <c r="F95" s="170">
        <v>0</v>
      </c>
      <c r="G95" s="166">
        <v>14.99</v>
      </c>
      <c r="H95" s="165" t="s">
        <v>628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1201</v>
      </c>
    </row>
    <row r="96" spans="2:17" x14ac:dyDescent="0.2">
      <c r="B96" s="244" t="s">
        <v>4</v>
      </c>
      <c r="C96" s="168" t="s">
        <v>1190</v>
      </c>
      <c r="D96" s="168" t="s">
        <v>706</v>
      </c>
      <c r="E96" s="168" t="s">
        <v>1196</v>
      </c>
      <c r="F96" s="170">
        <v>0</v>
      </c>
      <c r="G96" s="166">
        <v>14.99</v>
      </c>
      <c r="H96" s="165" t="s">
        <v>628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1202</v>
      </c>
    </row>
    <row r="100" spans="2:6" ht="16" thickBot="1" x14ac:dyDescent="0.25"/>
    <row r="101" spans="2:6" ht="24" x14ac:dyDescent="0.3">
      <c r="B101" s="1" t="s">
        <v>608</v>
      </c>
      <c r="C101" s="1"/>
      <c r="D101" s="1"/>
      <c r="E101" s="1"/>
      <c r="F101" s="1"/>
    </row>
    <row r="103" spans="2:6" ht="167" x14ac:dyDescent="0.2">
      <c r="B103" s="3" t="s">
        <v>607</v>
      </c>
      <c r="C103" s="146" t="s">
        <v>0</v>
      </c>
      <c r="D103" s="146" t="s">
        <v>606</v>
      </c>
      <c r="E103" s="146" t="s">
        <v>605</v>
      </c>
    </row>
    <row r="104" spans="2:6" x14ac:dyDescent="0.2">
      <c r="B104" s="145" t="s">
        <v>4</v>
      </c>
      <c r="C104" s="144" t="s">
        <v>604</v>
      </c>
      <c r="D104" s="143">
        <v>1</v>
      </c>
      <c r="E104" s="143">
        <v>0</v>
      </c>
    </row>
    <row r="105" spans="2:6" x14ac:dyDescent="0.2">
      <c r="B105" s="145" t="s">
        <v>4</v>
      </c>
      <c r="C105" s="144" t="s">
        <v>603</v>
      </c>
      <c r="D105" s="143">
        <v>-0.5</v>
      </c>
      <c r="E105" s="143">
        <v>100000</v>
      </c>
    </row>
    <row r="106" spans="2:6" x14ac:dyDescent="0.2">
      <c r="B106" s="145" t="s">
        <v>4</v>
      </c>
      <c r="C106" s="144" t="s">
        <v>602</v>
      </c>
      <c r="D106" s="143">
        <v>-2</v>
      </c>
      <c r="E106" s="143">
        <v>500000</v>
      </c>
    </row>
    <row r="107" spans="2:6" x14ac:dyDescent="0.2">
      <c r="B107" s="145" t="s">
        <v>4</v>
      </c>
      <c r="C107" s="144" t="s">
        <v>601</v>
      </c>
      <c r="D107" s="143">
        <v>-6</v>
      </c>
      <c r="E107" s="143">
        <v>1000000</v>
      </c>
    </row>
    <row r="108" spans="2:6" x14ac:dyDescent="0.2">
      <c r="B108" s="145" t="s">
        <v>4</v>
      </c>
      <c r="C108" s="144" t="s">
        <v>704</v>
      </c>
      <c r="D108" s="143">
        <v>-12.5</v>
      </c>
      <c r="E108" s="143">
        <v>2000000</v>
      </c>
    </row>
    <row r="109" spans="2:6" ht="16" thickBot="1" x14ac:dyDescent="0.25"/>
    <row r="110" spans="2:6" ht="24" x14ac:dyDescent="0.3">
      <c r="B110" s="1" t="s">
        <v>600</v>
      </c>
      <c r="C110" s="1"/>
      <c r="D110" s="1"/>
      <c r="E110" s="1"/>
      <c r="F110" s="1"/>
    </row>
    <row r="112" spans="2:6" ht="185" x14ac:dyDescent="0.2">
      <c r="B112" s="3" t="s">
        <v>599</v>
      </c>
      <c r="C112" s="146" t="s">
        <v>0</v>
      </c>
      <c r="D112" s="146" t="s">
        <v>598</v>
      </c>
      <c r="E112" s="146" t="s">
        <v>597</v>
      </c>
      <c r="F112" s="146" t="s">
        <v>596</v>
      </c>
    </row>
    <row r="113" spans="2:6" x14ac:dyDescent="0.2">
      <c r="B113" s="145" t="s">
        <v>4</v>
      </c>
      <c r="C113" s="144" t="s">
        <v>595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 xr:uid="{00000000-0002-0000-0000-000000000000}">
      <formula1>"hc, sc, keys, offer"</formula1>
    </dataValidation>
    <dataValidation type="list" showInputMessage="1" showErrorMessage="1" sqref="M6:M96 L97:L100" xr:uid="{00000000-0002-0000-0000-000001000000}">
      <formula1>"true,false"</formula1>
    </dataValidation>
    <dataValidation type="list" allowBlank="1" sqref="D6:D96" xr:uid="{00000000-0002-0000-0000-000002000000}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T100"/>
  <sheetViews>
    <sheetView topLeftCell="A43" workbookViewId="0">
      <selection activeCell="M74" sqref="M74"/>
    </sheetView>
  </sheetViews>
  <sheetFormatPr baseColWidth="10" defaultColWidth="8.83203125" defaultRowHeight="15" x14ac:dyDescent="0.2"/>
  <cols>
    <col min="1" max="1" width="3" bestFit="1" customWidth="1"/>
    <col min="2" max="2" width="42.83203125" bestFit="1" customWidth="1"/>
    <col min="3" max="3" width="12.5" bestFit="1" customWidth="1"/>
    <col min="4" max="4" width="10.83203125" bestFit="1" customWidth="1"/>
    <col min="5" max="5" width="13.1640625" bestFit="1" customWidth="1"/>
    <col min="6" max="6" width="27.5" bestFit="1" customWidth="1"/>
    <col min="7" max="7" width="19.5" customWidth="1"/>
    <col min="8" max="9" width="10.83203125" bestFit="1" customWidth="1"/>
    <col min="10" max="10" width="31.5" bestFit="1" customWidth="1"/>
    <col min="11" max="12" width="31.5" customWidth="1"/>
    <col min="13" max="13" width="31.5" bestFit="1" customWidth="1"/>
    <col min="14" max="14" width="31.83203125" bestFit="1" customWidth="1"/>
    <col min="15" max="15" width="26.33203125" bestFit="1" customWidth="1"/>
    <col min="16" max="16" width="29.83203125" bestFit="1" customWidth="1"/>
    <col min="17" max="17" width="17.6640625" bestFit="1" customWidth="1"/>
    <col min="18" max="18" width="16.5" bestFit="1" customWidth="1"/>
    <col min="19" max="19" width="7.33203125" bestFit="1" customWidth="1"/>
    <col min="20" max="20" width="41.83203125" bestFit="1" customWidth="1"/>
  </cols>
  <sheetData>
    <row r="1" spans="2:20" ht="16" thickBot="1" x14ac:dyDescent="0.25"/>
    <row r="2" spans="2:20" ht="24" x14ac:dyDescent="0.3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">
      <c r="B3" s="2"/>
      <c r="C3" s="2"/>
    </row>
    <row r="4" spans="2:20" ht="105" x14ac:dyDescent="0.2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">
      <c r="B31" s="126" t="s">
        <v>4</v>
      </c>
      <c r="C31" s="127" t="s">
        <v>475</v>
      </c>
      <c r="D31" s="128" t="s">
        <v>24</v>
      </c>
      <c r="E31" s="121" t="s">
        <v>331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1172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4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">
      <c r="B53" s="218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6" t="s">
        <v>857</v>
      </c>
      <c r="Q53" s="250" t="s">
        <v>858</v>
      </c>
      <c r="R53" s="131" t="s">
        <v>859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ht="16" x14ac:dyDescent="0.2">
      <c r="B54" s="263" t="s">
        <v>4</v>
      </c>
      <c r="C54" s="253" t="s">
        <v>954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940</v>
      </c>
      <c r="L54" s="254"/>
      <c r="M54" s="256" t="s">
        <v>955</v>
      </c>
      <c r="N54" s="256" t="s">
        <v>956</v>
      </c>
      <c r="O54" s="283" t="s">
        <v>957</v>
      </c>
      <c r="P54" s="258" t="s">
        <v>958</v>
      </c>
      <c r="Q54" s="259" t="s">
        <v>959</v>
      </c>
      <c r="R54" s="260" t="s">
        <v>960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">
      <c r="B55" s="281" t="s">
        <v>4</v>
      </c>
      <c r="C55" s="253" t="s">
        <v>982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983</v>
      </c>
      <c r="N55" s="256" t="s">
        <v>984</v>
      </c>
      <c r="O55" s="256" t="s">
        <v>957</v>
      </c>
      <c r="P55" s="278"/>
      <c r="Q55" s="279" t="s">
        <v>959</v>
      </c>
      <c r="R55" s="260" t="s">
        <v>960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917</v>
      </c>
      <c r="N66" s="129" t="s">
        <v>918</v>
      </c>
      <c r="O66" s="129" t="s">
        <v>920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913</v>
      </c>
      <c r="N67" s="129" t="s">
        <v>914</v>
      </c>
      <c r="O67" s="129" t="s">
        <v>915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916</v>
      </c>
      <c r="N68" s="129" t="s">
        <v>919</v>
      </c>
      <c r="O68" s="129" t="s">
        <v>921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4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9" t="s">
        <v>841</v>
      </c>
      <c r="Q72" s="220" t="s">
        <v>842</v>
      </c>
      <c r="R72" s="184" t="s">
        <v>843</v>
      </c>
      <c r="S72" s="185">
        <v>64</v>
      </c>
      <c r="T72" s="132" t="s">
        <v>844</v>
      </c>
    </row>
    <row r="73" spans="2:20" x14ac:dyDescent="0.2">
      <c r="B73" s="218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9" t="s">
        <v>849</v>
      </c>
      <c r="Q73" s="220" t="s">
        <v>850</v>
      </c>
      <c r="R73" s="184" t="s">
        <v>851</v>
      </c>
      <c r="S73" s="185">
        <v>65</v>
      </c>
      <c r="T73" s="132" t="s">
        <v>852</v>
      </c>
    </row>
    <row r="74" spans="2:20" x14ac:dyDescent="0.2">
      <c r="B74" s="241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6" t="s">
        <v>884</v>
      </c>
      <c r="Q74" s="118" t="s">
        <v>883</v>
      </c>
      <c r="R74" s="131" t="s">
        <v>881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912</v>
      </c>
      <c r="M75" s="81" t="s">
        <v>877</v>
      </c>
      <c r="N75" s="81" t="s">
        <v>878</v>
      </c>
      <c r="O75" s="240" t="s">
        <v>879</v>
      </c>
      <c r="P75" s="123" t="s">
        <v>57</v>
      </c>
      <c r="Q75" s="118" t="s">
        <v>880</v>
      </c>
      <c r="R75" s="131" t="s">
        <v>882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ht="16" x14ac:dyDescent="0.2">
      <c r="B76" s="263" t="s">
        <v>4</v>
      </c>
      <c r="C76" s="252" t="s">
        <v>939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940</v>
      </c>
      <c r="L76" s="254"/>
      <c r="M76" s="256" t="s">
        <v>941</v>
      </c>
      <c r="N76" s="256" t="s">
        <v>942</v>
      </c>
      <c r="O76" s="257" t="s">
        <v>943</v>
      </c>
      <c r="P76" s="264" t="s">
        <v>944</v>
      </c>
      <c r="Q76" s="259" t="s">
        <v>945</v>
      </c>
      <c r="R76" s="260" t="s">
        <v>946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ht="16" x14ac:dyDescent="0.2">
      <c r="B77" s="251" t="s">
        <v>4</v>
      </c>
      <c r="C77" s="252" t="s">
        <v>947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940</v>
      </c>
      <c r="L77" s="255"/>
      <c r="M77" s="256" t="s">
        <v>948</v>
      </c>
      <c r="N77" s="256" t="s">
        <v>949</v>
      </c>
      <c r="O77" s="257" t="s">
        <v>950</v>
      </c>
      <c r="P77" s="258" t="s">
        <v>951</v>
      </c>
      <c r="Q77" s="259" t="s">
        <v>952</v>
      </c>
      <c r="R77" s="260" t="s">
        <v>953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">
      <c r="B78" s="285" t="s">
        <v>4</v>
      </c>
      <c r="C78" s="252" t="s">
        <v>1035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1038</v>
      </c>
      <c r="L78" s="255"/>
      <c r="M78" s="256" t="s">
        <v>1039</v>
      </c>
      <c r="N78" s="256" t="s">
        <v>1040</v>
      </c>
      <c r="O78" s="287" t="s">
        <v>1041</v>
      </c>
      <c r="P78" s="264" t="s">
        <v>1042</v>
      </c>
      <c r="Q78" s="118" t="s">
        <v>1043</v>
      </c>
      <c r="R78" s="260" t="e">
        <f>CONCATENATE(LEFT([1]!petDefinitions[[#This Row],['[tidName']]],10),"_DESC")</f>
        <v>#REF!</v>
      </c>
      <c r="S78" s="118">
        <v>73</v>
      </c>
      <c r="T78" s="124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">
      <c r="B79" s="288" t="s">
        <v>4</v>
      </c>
      <c r="C79" s="253" t="s">
        <v>1034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1044</v>
      </c>
      <c r="L79" s="254"/>
      <c r="M79" s="287" t="s">
        <v>1045</v>
      </c>
      <c r="N79" s="287" t="s">
        <v>1046</v>
      </c>
      <c r="O79" s="287" t="s">
        <v>1047</v>
      </c>
      <c r="P79" s="258" t="s">
        <v>1048</v>
      </c>
      <c r="Q79" s="118" t="s">
        <v>1049</v>
      </c>
      <c r="R79" s="289" t="e">
        <f>CONCATENATE(LEFT([1]!petDefinitions[[#This Row],['[tidName']]],10),"_DESC")</f>
        <v>#REF!</v>
      </c>
      <c r="S79" s="118">
        <v>74</v>
      </c>
      <c r="T79" s="124" t="e">
        <f>CONCATENATE(RIGHT([1]!petDefinitions[[#This Row],['[gamePrefab']]],LEN([1]!petDefinitions[[#This Row],['[gamePrefab']]])-6),"_",[1]!petDefinitions[[#This Row],['[powerup']]])</f>
        <v>#REF!</v>
      </c>
    </row>
    <row r="80" spans="2:20" ht="16" thickBot="1" x14ac:dyDescent="0.25"/>
    <row r="81" spans="2:17" ht="24" x14ac:dyDescent="0.3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2" x14ac:dyDescent="0.2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 x14ac:dyDescent="0.2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 x14ac:dyDescent="0.2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6" thickBot="1" x14ac:dyDescent="0.25"/>
    <row r="91" spans="2:17" ht="24" x14ac:dyDescent="0.3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">
      <c r="B92" s="2"/>
      <c r="C92" s="2"/>
    </row>
    <row r="93" spans="2:17" ht="120" x14ac:dyDescent="0.2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 x14ac:dyDescent="0.2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 x14ac:dyDescent="0.2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 x14ac:dyDescent="0.2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 x14ac:dyDescent="0.2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 x14ac:dyDescent="0.2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 x14ac:dyDescent="0.2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 xr:uid="{00000000-0002-0000-0100-000000000000}"/>
    <dataValidation type="list" showInputMessage="1" showErrorMessage="1" sqref="E5:E79" xr:uid="{00000000-0002-0000-0100-000001000000}">
      <formula1>INDIRECT("petCategoryDefinitions['[sku']]")</formula1>
    </dataValidation>
    <dataValidation type="list" showInputMessage="1" showErrorMessage="1" sqref="D5:D79" xr:uid="{00000000-0002-0000-0100-000002000000}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3000000}">
          <x14:formula1>
            <xm:f>'/Users/msana/Library/Containers/com.microsoft.Excel/Data/Documents/\Users\aortin\Library\Containers\com.microsoft.Excel\Data\Documents\C:\Users\hsemroud\Documents\ContentSplit\[HungryDragonContent.xlsx]powerups'!#REF!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B1:K9"/>
  <sheetViews>
    <sheetView workbookViewId="0"/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1" ht="16" thickBot="1" x14ac:dyDescent="0.25"/>
    <row r="2" spans="2:11" ht="24" x14ac:dyDescent="0.3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32" x14ac:dyDescent="0.2">
      <c r="B3" s="16"/>
      <c r="C3" s="2"/>
      <c r="D3" s="2" t="s">
        <v>29</v>
      </c>
      <c r="E3" s="2"/>
      <c r="F3" s="311"/>
      <c r="G3" s="311"/>
      <c r="H3" s="2"/>
      <c r="I3" s="17"/>
      <c r="J3" s="18"/>
      <c r="K3" s="18"/>
    </row>
    <row r="4" spans="2:11" ht="123" x14ac:dyDescent="0.2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">
      <c r="B8" s="12" t="s">
        <v>4</v>
      </c>
      <c r="C8" s="19" t="s">
        <v>37</v>
      </c>
      <c r="D8" s="14">
        <v>4</v>
      </c>
      <c r="E8" s="7" t="s">
        <v>985</v>
      </c>
      <c r="F8" s="11">
        <v>5</v>
      </c>
    </row>
    <row r="9" spans="2:11" x14ac:dyDescent="0.2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 xr:uid="{00000000-0002-0000-0200-000000000000}"/>
    <dataValidation allowBlank="1" showInputMessage="1" showErrorMessage="1" prompt="percentage [0..1]" sqref="E5:E9" xr:uid="{00000000-0002-0000-0200-000001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S54"/>
  <sheetViews>
    <sheetView workbookViewId="0"/>
  </sheetViews>
  <sheetFormatPr baseColWidth="10" defaultColWidth="11.5" defaultRowHeight="15" x14ac:dyDescent="0.2"/>
  <cols>
    <col min="2" max="2" width="34.33203125" bestFit="1" customWidth="1"/>
    <col min="3" max="3" width="18.6640625" bestFit="1" customWidth="1"/>
    <col min="4" max="4" width="16.5" bestFit="1" customWidth="1"/>
    <col min="5" max="5" width="21.5" bestFit="1" customWidth="1"/>
    <col min="6" max="6" width="6.33203125" bestFit="1" customWidth="1"/>
    <col min="7" max="7" width="7" bestFit="1" customWidth="1"/>
    <col min="8" max="9" width="6.33203125" bestFit="1" customWidth="1"/>
    <col min="10" max="10" width="15.1640625" bestFit="1" customWidth="1"/>
    <col min="11" max="11" width="18.6640625" bestFit="1" customWidth="1"/>
    <col min="12" max="13" width="8.5" bestFit="1" customWidth="1"/>
    <col min="14" max="14" width="156.1640625" bestFit="1" customWidth="1"/>
    <col min="15" max="15" width="29" bestFit="1" customWidth="1"/>
    <col min="16" max="16" width="31.83203125" bestFit="1" customWidth="1"/>
    <col min="17" max="17" width="37.83203125" customWidth="1"/>
    <col min="18" max="18" width="38.6640625" customWidth="1"/>
  </cols>
  <sheetData>
    <row r="1" spans="2:19" ht="16" thickBot="1" x14ac:dyDescent="0.25"/>
    <row r="2" spans="2:19" ht="24" x14ac:dyDescent="0.3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08" thickBot="1" x14ac:dyDescent="0.25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6" thickBot="1" x14ac:dyDescent="0.25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6" thickBot="1" x14ac:dyDescent="0.25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6" thickBot="1" x14ac:dyDescent="0.25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6" thickBot="1" x14ac:dyDescent="0.25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6" thickBot="1" x14ac:dyDescent="0.25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6" thickBot="1" x14ac:dyDescent="0.25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6" thickBot="1" x14ac:dyDescent="0.25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6" thickBot="1" x14ac:dyDescent="0.25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6" thickBot="1" x14ac:dyDescent="0.25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6" thickBot="1" x14ac:dyDescent="0.25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6" thickBot="1" x14ac:dyDescent="0.25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">
      <c r="B50" s="35" t="s">
        <v>4</v>
      </c>
      <c r="C50" s="36" t="s">
        <v>926</v>
      </c>
      <c r="D50" s="36" t="s">
        <v>925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926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934</v>
      </c>
      <c r="S50" s="44">
        <v>46</v>
      </c>
    </row>
    <row r="51" spans="2:19" x14ac:dyDescent="0.2">
      <c r="B51" s="52" t="s">
        <v>4</v>
      </c>
      <c r="C51" s="53" t="s">
        <v>927</v>
      </c>
      <c r="D51" s="53" t="s">
        <v>925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927</v>
      </c>
      <c r="L51" s="57"/>
      <c r="M51" s="57"/>
      <c r="N51" s="49" t="s">
        <v>981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935</v>
      </c>
      <c r="S51" s="44">
        <v>47</v>
      </c>
    </row>
    <row r="52" spans="2:19" x14ac:dyDescent="0.2">
      <c r="B52" s="52" t="s">
        <v>4</v>
      </c>
      <c r="C52" s="53" t="s">
        <v>928</v>
      </c>
      <c r="D52" s="53" t="s">
        <v>925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928</v>
      </c>
      <c r="L52" s="57"/>
      <c r="M52" s="57"/>
      <c r="N52" s="49" t="s">
        <v>931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936</v>
      </c>
      <c r="S52" s="44">
        <v>48</v>
      </c>
    </row>
    <row r="53" spans="2:19" x14ac:dyDescent="0.2">
      <c r="B53" s="52" t="s">
        <v>4</v>
      </c>
      <c r="C53" s="53" t="s">
        <v>929</v>
      </c>
      <c r="D53" s="53" t="s">
        <v>925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929</v>
      </c>
      <c r="L53" s="49"/>
      <c r="M53" s="49"/>
      <c r="N53" s="49" t="s">
        <v>932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937</v>
      </c>
      <c r="S53" s="44">
        <v>49</v>
      </c>
    </row>
    <row r="54" spans="2:19" x14ac:dyDescent="0.2">
      <c r="B54" s="52" t="s">
        <v>4</v>
      </c>
      <c r="C54" s="53" t="s">
        <v>930</v>
      </c>
      <c r="D54" s="53" t="s">
        <v>925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930</v>
      </c>
      <c r="L54" s="49"/>
      <c r="M54" s="49"/>
      <c r="N54" s="49" t="s">
        <v>933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938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XFD70"/>
  <sheetViews>
    <sheetView topLeftCell="G58" workbookViewId="0">
      <selection activeCell="J64" sqref="J64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5" width="29.83203125" bestFit="1" customWidth="1"/>
    <col min="6" max="6" width="20.5" bestFit="1" customWidth="1"/>
    <col min="7" max="7" width="57" bestFit="1" customWidth="1"/>
    <col min="8" max="8" width="46.5" bestFit="1" customWidth="1"/>
    <col min="9" max="9" width="45.5" bestFit="1" customWidth="1"/>
    <col min="10" max="10" width="52.5" bestFit="1" customWidth="1"/>
    <col min="11" max="11" width="54.6640625" bestFit="1" customWidth="1"/>
    <col min="12" max="12" width="53.5" bestFit="1" customWidth="1"/>
    <col min="13" max="13" width="60.6640625" bestFit="1" customWidth="1"/>
    <col min="14" max="14" width="52.5" bestFit="1" customWidth="1"/>
  </cols>
  <sheetData>
    <row r="1" spans="2:14" ht="24" x14ac:dyDescent="0.3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">
      <c r="I2" s="309" t="s">
        <v>1173</v>
      </c>
    </row>
    <row r="3" spans="2:14" ht="112" x14ac:dyDescent="0.2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0" customFormat="1" x14ac:dyDescent="0.2">
      <c r="D8" s="301" t="s">
        <v>4</v>
      </c>
      <c r="E8" s="302" t="s">
        <v>1171</v>
      </c>
      <c r="F8" s="303" t="s">
        <v>97</v>
      </c>
      <c r="G8" s="303" t="s">
        <v>742</v>
      </c>
      <c r="H8" s="304">
        <v>50</v>
      </c>
      <c r="I8" s="304"/>
      <c r="J8" s="299" t="str">
        <f>CONCATENATE("icon_",powerUpsDefinitions[[#This Row],['[sku']]])</f>
        <v>icon_fury_duration_better</v>
      </c>
      <c r="K8" s="299" t="s">
        <v>199</v>
      </c>
      <c r="L8" s="305" t="str">
        <f>CONCATENATE("TID_POWERUP_",UPPER(powerUpsDefinitions[[#This Row],['[sku']]]),"_NAME")</f>
        <v>TID_POWERUP_FURY_DURATION_BETTER_NAME</v>
      </c>
      <c r="M8" s="306" t="str">
        <f>CONCATENATE("TID_POWERUP_",UPPER(powerUpsDefinitions[[#This Row],['[sku']]]),"_DESC")</f>
        <v>TID_POWERUP_FURY_DURATION_BETTER_DESC</v>
      </c>
      <c r="N8" s="306" t="str">
        <f>CONCATENATE(powerUpsDefinitions[[#This Row],['[tidDesc']]],"_SHORT")</f>
        <v>TID_POWERUP_FURY_DURATION_BETTER_DESC_SHORT</v>
      </c>
    </row>
    <row r="9" spans="2:14" x14ac:dyDescent="0.2">
      <c r="D9" s="78" t="s">
        <v>4</v>
      </c>
      <c r="E9" s="79" t="s">
        <v>85</v>
      </c>
      <c r="F9" s="61" t="s">
        <v>206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icon_fury_size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">
      <c r="D10" s="78" t="s">
        <v>4</v>
      </c>
      <c r="E10" s="79" t="s">
        <v>75</v>
      </c>
      <c r="F10" s="61" t="s">
        <v>207</v>
      </c>
      <c r="G10" s="61" t="s">
        <v>742</v>
      </c>
      <c r="H10" s="80">
        <v>10</v>
      </c>
      <c r="I10" s="80"/>
      <c r="J10" s="81" t="str">
        <f>CONCATENATE("icon_",powerUpsDefinitions[[#This Row],['[sku']]])</f>
        <v>icon_hp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">
      <c r="D11" s="78" t="s">
        <v>4</v>
      </c>
      <c r="E11" s="79" t="s">
        <v>208</v>
      </c>
      <c r="F11" s="61" t="s">
        <v>209</v>
      </c>
      <c r="G11" s="61" t="s">
        <v>742</v>
      </c>
      <c r="H11" s="80" t="s">
        <v>210</v>
      </c>
      <c r="I11" s="80">
        <v>10</v>
      </c>
      <c r="J11" s="81" t="str">
        <f>CONCATENATE("icon_",powerUpsDefinitions[[#This Row],['[sku']]])</f>
        <v>icon_lower_damage_arrows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">
      <c r="D12" s="78" t="s">
        <v>4</v>
      </c>
      <c r="E12" s="79" t="s">
        <v>121</v>
      </c>
      <c r="F12" s="61" t="s">
        <v>209</v>
      </c>
      <c r="G12" s="61" t="s">
        <v>742</v>
      </c>
      <c r="H12" s="80" t="s">
        <v>183</v>
      </c>
      <c r="I12" s="80">
        <v>10</v>
      </c>
      <c r="J12" s="81" t="str">
        <f>CONCATENATE("icon_",powerUpsDefinitions[[#This Row],['[sku']]])</f>
        <v>icon_lower_damage_mine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">
      <c r="D13" s="78" t="s">
        <v>4</v>
      </c>
      <c r="E13" s="84" t="s">
        <v>64</v>
      </c>
      <c r="F13" s="85" t="s">
        <v>209</v>
      </c>
      <c r="G13" s="85" t="s">
        <v>742</v>
      </c>
      <c r="H13" s="86" t="s">
        <v>186</v>
      </c>
      <c r="I13" s="86">
        <v>10</v>
      </c>
      <c r="J13" s="81" t="str">
        <f>CONCATENATE("icon_",powerUpsDefinitions[[#This Row],['[sku']]])</f>
        <v>icon_lower_damage_poison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">
      <c r="D14" s="87" t="s">
        <v>4</v>
      </c>
      <c r="E14" s="88" t="s">
        <v>68</v>
      </c>
      <c r="F14" s="89" t="s">
        <v>68</v>
      </c>
      <c r="G14" s="89" t="s">
        <v>742</v>
      </c>
      <c r="H14" s="90">
        <v>5</v>
      </c>
      <c r="I14" s="90"/>
      <c r="J14" s="91" t="s">
        <v>212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">
      <c r="D15" s="78" t="s">
        <v>4</v>
      </c>
      <c r="E15" s="79" t="s">
        <v>131</v>
      </c>
      <c r="F15" s="61" t="s">
        <v>131</v>
      </c>
      <c r="G15" s="61" t="s">
        <v>742</v>
      </c>
      <c r="H15" s="80">
        <v>-50</v>
      </c>
      <c r="I15" s="80"/>
      <c r="J15" s="81" t="str">
        <f>CONCATENATE("icon_",powerUpsDefinitions[[#This Row],['[sku']]])</f>
        <v>icon_reduce_life_drain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">
      <c r="D16" s="78" t="s">
        <v>4</v>
      </c>
      <c r="E16" s="79" t="s">
        <v>6</v>
      </c>
      <c r="F16" s="61" t="s">
        <v>214</v>
      </c>
      <c r="G16" s="61" t="s">
        <v>742</v>
      </c>
      <c r="H16" s="80">
        <v>20</v>
      </c>
      <c r="I16" s="80"/>
      <c r="J16" s="81" t="str">
        <f>CONCATENATE("icon_",powerUpsDefinitions[[#This Row],['[sku']]])</f>
        <v>icon_score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0" customFormat="1" x14ac:dyDescent="0.2">
      <c r="D17" s="301" t="s">
        <v>4</v>
      </c>
      <c r="E17" s="302" t="s">
        <v>1170</v>
      </c>
      <c r="F17" s="303" t="s">
        <v>214</v>
      </c>
      <c r="G17" s="303" t="s">
        <v>742</v>
      </c>
      <c r="H17" s="304">
        <v>-10</v>
      </c>
      <c r="I17" s="304"/>
      <c r="J17" s="299" t="str">
        <f>CONCATENATE("icon_",powerUpsDefinitions[[#This Row],['[sku']]])</f>
        <v>icon_score_reduce</v>
      </c>
      <c r="K17" s="299" t="s">
        <v>7</v>
      </c>
      <c r="L17" s="305" t="str">
        <f>CONCATENATE("TID_POWERUP_",UPPER(powerUpsDefinitions[[#This Row],['[sku']]]),"_NAME")</f>
        <v>TID_POWERUP_SCORE_REDUCE_NAME</v>
      </c>
      <c r="M17" s="306" t="str">
        <f>CONCATENATE("TID_POWERUP_",UPPER(powerUpsDefinitions[[#This Row],['[sku']]]),"_DESC")</f>
        <v>TID_POWERUP_SCORE_REDUCE_DESC</v>
      </c>
      <c r="N17" s="306" t="str">
        <f>CONCATENATE(powerUpsDefinitions[[#This Row],['[tidDesc']]],"_SHORT")</f>
        <v>TID_POWERUP_SCORE_REDUCE_DESC_SHORT</v>
      </c>
    </row>
    <row r="18" spans="4:14" x14ac:dyDescent="0.2">
      <c r="D18" s="78" t="s">
        <v>4</v>
      </c>
      <c r="E18" s="84" t="s">
        <v>157</v>
      </c>
      <c r="F18" s="85" t="s">
        <v>215</v>
      </c>
      <c r="G18" s="85" t="s">
        <v>742</v>
      </c>
      <c r="H18" s="86">
        <v>10</v>
      </c>
      <c r="I18" s="86"/>
      <c r="J18" s="81" t="str">
        <f>CONCATENATE("icon_",powerUpsDefinitions[[#This Row],['[sku']]])</f>
        <v>icon_speed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32" x14ac:dyDescent="0.2">
      <c r="D19" s="99" t="s">
        <v>4</v>
      </c>
      <c r="E19" s="100" t="s">
        <v>224</v>
      </c>
      <c r="F19" s="101" t="s">
        <v>225</v>
      </c>
      <c r="G19" s="61" t="s">
        <v>742</v>
      </c>
      <c r="H19" s="102" t="s">
        <v>226</v>
      </c>
      <c r="I19" s="102">
        <v>30</v>
      </c>
      <c r="J19" s="103" t="s">
        <v>227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2" x14ac:dyDescent="0.2">
      <c r="D20" s="78" t="s">
        <v>4</v>
      </c>
      <c r="E20" s="79" t="s">
        <v>228</v>
      </c>
      <c r="F20" s="101" t="s">
        <v>225</v>
      </c>
      <c r="G20" s="61" t="s">
        <v>742</v>
      </c>
      <c r="H20" s="102" t="s">
        <v>9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ht="16" x14ac:dyDescent="0.2">
      <c r="D21" s="78" t="s">
        <v>4</v>
      </c>
      <c r="E21" s="79" t="s">
        <v>229</v>
      </c>
      <c r="F21" s="101" t="s">
        <v>225</v>
      </c>
      <c r="G21" s="61" t="s">
        <v>742</v>
      </c>
      <c r="H21" s="102" t="s">
        <v>230</v>
      </c>
      <c r="I21" s="102">
        <v>30</v>
      </c>
      <c r="J21" s="91" t="s">
        <v>227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ht="16" x14ac:dyDescent="0.2">
      <c r="D22" s="78" t="s">
        <v>4</v>
      </c>
      <c r="E22" s="79" t="s">
        <v>231</v>
      </c>
      <c r="F22" s="101" t="s">
        <v>225</v>
      </c>
      <c r="G22" s="61" t="s">
        <v>742</v>
      </c>
      <c r="H22" s="80" t="s">
        <v>232</v>
      </c>
      <c r="I22" s="102">
        <v>30</v>
      </c>
      <c r="J22" s="91" t="s">
        <v>227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">
      <c r="D23" s="78" t="s">
        <v>4</v>
      </c>
      <c r="E23" s="79" t="s">
        <v>239</v>
      </c>
      <c r="F23" s="61" t="s">
        <v>239</v>
      </c>
      <c r="G23" s="61" t="s">
        <v>742</v>
      </c>
      <c r="H23" s="80">
        <v>100</v>
      </c>
      <c r="I23" s="80"/>
      <c r="J23" s="91" t="s">
        <v>240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">
      <c r="D24" s="78" t="s">
        <v>4</v>
      </c>
      <c r="E24" s="79" t="s">
        <v>247</v>
      </c>
      <c r="F24" s="61" t="s">
        <v>248</v>
      </c>
      <c r="G24" s="61" t="s">
        <v>742</v>
      </c>
      <c r="H24" s="80" t="s">
        <v>9</v>
      </c>
      <c r="I24" s="80">
        <v>10</v>
      </c>
      <c r="J24" s="91" t="str">
        <f>CONCATENATE("icon_",powerUpsDefinitions[[#This Row],['[sku']]])</f>
        <v>icon_lower_damage_dragon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">
      <c r="D25" s="186" t="s">
        <v>4</v>
      </c>
      <c r="E25" s="187" t="s">
        <v>696</v>
      </c>
      <c r="F25" s="188" t="s">
        <v>131</v>
      </c>
      <c r="G25" s="61" t="s">
        <v>742</v>
      </c>
      <c r="H25" s="189">
        <v>-150</v>
      </c>
      <c r="I25" s="189"/>
      <c r="J25" s="190" t="s">
        <v>255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">
      <c r="D26" s="186" t="s">
        <v>4</v>
      </c>
      <c r="E26" s="187" t="s">
        <v>697</v>
      </c>
      <c r="F26" s="188" t="s">
        <v>207</v>
      </c>
      <c r="G26" s="61" t="s">
        <v>742</v>
      </c>
      <c r="H26" s="189">
        <v>-30</v>
      </c>
      <c r="I26" s="189"/>
      <c r="J26" s="190" t="s">
        <v>255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">
      <c r="D27" s="186" t="s">
        <v>4</v>
      </c>
      <c r="E27" s="187" t="s">
        <v>703</v>
      </c>
      <c r="F27" s="188" t="s">
        <v>698</v>
      </c>
      <c r="G27" s="61" t="s">
        <v>742</v>
      </c>
      <c r="H27" s="189" t="s">
        <v>696</v>
      </c>
      <c r="I27" s="189" t="s">
        <v>697</v>
      </c>
      <c r="J27" s="190" t="str">
        <f>CONCATENATE("icon_",powerUpsDefinitions[[#This Row],['[sku']]])</f>
        <v>icon_hp_down_drain_down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0" customFormat="1" x14ac:dyDescent="0.2">
      <c r="D28" s="301" t="s">
        <v>4</v>
      </c>
      <c r="E28" s="302" t="s">
        <v>1172</v>
      </c>
      <c r="F28" s="303" t="s">
        <v>698</v>
      </c>
      <c r="G28" s="303" t="s">
        <v>742</v>
      </c>
      <c r="H28" s="304" t="s">
        <v>1170</v>
      </c>
      <c r="I28" s="304" t="s">
        <v>1171</v>
      </c>
      <c r="J28" s="307" t="str">
        <f>CONCATENATE("icon_",powerUpsDefinitions[[#This Row],['[sku']]])</f>
        <v>icon_score_down_fire_duration_up</v>
      </c>
      <c r="K28" s="307" t="s">
        <v>199</v>
      </c>
      <c r="L28" s="305" t="str">
        <f>CONCATENATE("TID_POWERUP_",UPPER(powerUpsDefinitions[[#This Row],['[sku']]]),"_NAME")</f>
        <v>TID_POWERUP_SCORE_DOWN_FIRE_DURATION_UP_NAME</v>
      </c>
      <c r="M28" s="306" t="str">
        <f>CONCATENATE("TID_POWERUP_",UPPER(powerUpsDefinitions[[#This Row],['[sku']]]),"_DESC")</f>
        <v>TID_POWERUP_SCORE_DOWN_FIRE_DURATION_UP_DESC</v>
      </c>
      <c r="N28" s="308" t="str">
        <f>CONCATENATE(powerUpsDefinitions[[#This Row],['[tidDesc']]],"_SHORT")</f>
        <v>TID_POWERUP_SCORE_DOWN_FIRE_DURATION_UP_DESC_SHORT</v>
      </c>
    </row>
    <row r="29" spans="4:14" x14ac:dyDescent="0.2">
      <c r="D29" s="78" t="s">
        <v>4</v>
      </c>
      <c r="E29" s="79" t="s">
        <v>181</v>
      </c>
      <c r="F29" s="61" t="s">
        <v>182</v>
      </c>
      <c r="G29" s="61" t="s">
        <v>743</v>
      </c>
      <c r="H29" s="80" t="s">
        <v>183</v>
      </c>
      <c r="I29" s="80">
        <v>1</v>
      </c>
      <c r="J29" s="81" t="str">
        <f>CONCATENATE("icon_",powerUpsDefinitions[[#This Row],['[sku']]])</f>
        <v>icon_avoid_mine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">
      <c r="D30" s="78" t="s">
        <v>4</v>
      </c>
      <c r="E30" s="79" t="s">
        <v>185</v>
      </c>
      <c r="F30" s="61" t="s">
        <v>182</v>
      </c>
      <c r="G30" s="61" t="s">
        <v>743</v>
      </c>
      <c r="H30" s="80" t="s">
        <v>186</v>
      </c>
      <c r="I30" s="80">
        <v>1</v>
      </c>
      <c r="J30" s="81" t="str">
        <f>CONCATENATE("icon_",powerUpsDefinitions[[#This Row],['[sku']]])</f>
        <v>icon_avoid_poison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">
      <c r="D31" s="78" t="s">
        <v>4</v>
      </c>
      <c r="E31" s="79" t="s">
        <v>10</v>
      </c>
      <c r="F31" s="61" t="s">
        <v>10</v>
      </c>
      <c r="G31" s="61" t="s">
        <v>743</v>
      </c>
      <c r="H31" s="80"/>
      <c r="I31" s="80"/>
      <c r="J31" s="81" t="str">
        <f>CONCATENATE("icon_",powerUpsDefinitions[[#This Row],['[sku']]])</f>
        <v>icon_dive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">
      <c r="D32" s="78" t="s">
        <v>4</v>
      </c>
      <c r="E32" s="79" t="s">
        <v>191</v>
      </c>
      <c r="F32" s="61" t="s">
        <v>191</v>
      </c>
      <c r="G32" s="61" t="s">
        <v>743</v>
      </c>
      <c r="H32" s="80">
        <v>1</v>
      </c>
      <c r="I32" s="80"/>
      <c r="J32" s="81" t="str">
        <f>CONCATENATE("icon_",powerUpsDefinitions[[#This Row],['[sku']]])</f>
        <v>icon_dragonram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">
      <c r="D33" s="78" t="s">
        <v>4</v>
      </c>
      <c r="E33" s="79" t="s">
        <v>192</v>
      </c>
      <c r="F33" s="61" t="s">
        <v>193</v>
      </c>
      <c r="G33" s="61" t="s">
        <v>743</v>
      </c>
      <c r="H33" s="80">
        <v>11</v>
      </c>
      <c r="I33" s="80"/>
      <c r="J33" s="81" t="str">
        <f>CONCATENATE("icon_",powerUpsDefinitions[[#This Row],['[sku']]])</f>
        <v>icon_eat_ghost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">
      <c r="D34" s="78" t="s">
        <v>4</v>
      </c>
      <c r="E34" s="79" t="s">
        <v>195</v>
      </c>
      <c r="F34" s="61" t="s">
        <v>193</v>
      </c>
      <c r="G34" s="61" t="s">
        <v>743</v>
      </c>
      <c r="H34" s="80">
        <v>12</v>
      </c>
      <c r="I34" s="80"/>
      <c r="J34" s="81" t="str">
        <f>CONCATENATE("icon_",powerUpsDefinitions[[#This Row],['[sku']]])</f>
        <v>icon_eat_mine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">
      <c r="D35" s="78" t="s">
        <v>4</v>
      </c>
      <c r="E35" s="79" t="s">
        <v>196</v>
      </c>
      <c r="F35" s="61" t="s">
        <v>193</v>
      </c>
      <c r="G35" s="61" t="s">
        <v>743</v>
      </c>
      <c r="H35" s="80">
        <v>1</v>
      </c>
      <c r="I35" s="80">
        <v>1</v>
      </c>
      <c r="J35" s="81" t="str">
        <f>CONCATENATE("icon_",powerUpsDefinitions[[#This Row],['[sku']]])</f>
        <v>icon_eat_trash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">
      <c r="D36" s="78" t="s">
        <v>4</v>
      </c>
      <c r="E36" s="79" t="s">
        <v>197</v>
      </c>
      <c r="F36" s="61" t="s">
        <v>197</v>
      </c>
      <c r="G36" s="61" t="s">
        <v>743</v>
      </c>
      <c r="H36" s="80">
        <v>1</v>
      </c>
      <c r="I36" s="80"/>
      <c r="J36" s="81" t="str">
        <f>CONCATENATE("icon_",powerUpsDefinitions[[#This Row],['[sku']]])</f>
        <v>icon_explode_mine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">
      <c r="D37" s="78" t="s">
        <v>4</v>
      </c>
      <c r="E37" s="79" t="s">
        <v>198</v>
      </c>
      <c r="F37" s="61" t="s">
        <v>198</v>
      </c>
      <c r="G37" s="61" t="s">
        <v>743</v>
      </c>
      <c r="H37" s="80">
        <v>1</v>
      </c>
      <c r="I37" s="80"/>
      <c r="J37" s="91" t="str">
        <f>CONCATENATE("icon_",powerUpsDefinitions[[#This Row],['[sku']]])</f>
        <v>icon_fireball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">
      <c r="D38" s="78" t="s">
        <v>4</v>
      </c>
      <c r="E38" s="79" t="s">
        <v>202</v>
      </c>
      <c r="F38" s="61" t="s">
        <v>203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icon_free_revive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">
      <c r="D39" s="78" t="s">
        <v>4</v>
      </c>
      <c r="E39" s="79" t="s">
        <v>204</v>
      </c>
      <c r="F39" s="61" t="s">
        <v>204</v>
      </c>
      <c r="G39" s="61" t="s">
        <v>743</v>
      </c>
      <c r="H39" s="80">
        <v>1</v>
      </c>
      <c r="I39" s="80"/>
      <c r="J39" s="91" t="s">
        <v>205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">
      <c r="D40" s="78" t="s">
        <v>4</v>
      </c>
      <c r="E40" s="79" t="s">
        <v>211</v>
      </c>
      <c r="F40" s="61" t="s">
        <v>211</v>
      </c>
      <c r="G40" s="61" t="s">
        <v>743</v>
      </c>
      <c r="H40" s="93">
        <v>1</v>
      </c>
      <c r="I40" s="93"/>
      <c r="J40" s="91" t="str">
        <f>CONCATENATE("icon_",powerUpsDefinitions[[#This Row],['[sku']]])</f>
        <v>icon_magnet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">
      <c r="D41" s="78" t="s">
        <v>4</v>
      </c>
      <c r="E41" s="79" t="s">
        <v>213</v>
      </c>
      <c r="F41" s="61" t="s">
        <v>213</v>
      </c>
      <c r="G41" s="61" t="s">
        <v>743</v>
      </c>
      <c r="H41" s="80">
        <v>1</v>
      </c>
      <c r="I41" s="80"/>
      <c r="J41" s="81" t="str">
        <f>CONCATENATE("icon_",powerUpsDefinitions[[#This Row],['[sku']]])</f>
        <v>icon_phoenix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">
      <c r="D42" s="78" t="s">
        <v>4</v>
      </c>
      <c r="E42" s="97" t="s">
        <v>216</v>
      </c>
      <c r="F42" s="98" t="s">
        <v>216</v>
      </c>
      <c r="G42" s="61" t="s">
        <v>743</v>
      </c>
      <c r="H42" s="93">
        <v>100</v>
      </c>
      <c r="I42" s="93"/>
      <c r="J42" s="91" t="s">
        <v>217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">
      <c r="D43" s="78" t="s">
        <v>4</v>
      </c>
      <c r="E43" s="79" t="s">
        <v>218</v>
      </c>
      <c r="F43" s="61" t="s">
        <v>218</v>
      </c>
      <c r="G43" s="61" t="s">
        <v>743</v>
      </c>
      <c r="H43" s="93">
        <v>0</v>
      </c>
      <c r="I43" s="93"/>
      <c r="J43" s="91" t="s">
        <v>219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">
      <c r="D44" s="78" t="s">
        <v>4</v>
      </c>
      <c r="E44" s="79" t="s">
        <v>220</v>
      </c>
      <c r="F44" s="61" t="s">
        <v>220</v>
      </c>
      <c r="G44" s="61" t="s">
        <v>743</v>
      </c>
      <c r="H44" s="80">
        <v>0</v>
      </c>
      <c r="I44" s="80"/>
      <c r="J44" s="91" t="s">
        <v>221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">
      <c r="D45" s="78" t="s">
        <v>4</v>
      </c>
      <c r="E45" s="79" t="s">
        <v>222</v>
      </c>
      <c r="F45" s="61" t="s">
        <v>222</v>
      </c>
      <c r="G45" s="61" t="s">
        <v>743</v>
      </c>
      <c r="H45" s="80" t="s">
        <v>223</v>
      </c>
      <c r="I45" s="80"/>
      <c r="J45" s="91" t="s">
        <v>219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">
      <c r="D46" s="78" t="s">
        <v>4</v>
      </c>
      <c r="E46" s="79" t="s">
        <v>233</v>
      </c>
      <c r="F46" s="61" t="s">
        <v>234</v>
      </c>
      <c r="G46" s="61" t="s">
        <v>743</v>
      </c>
      <c r="H46" s="80"/>
      <c r="I46" s="80"/>
      <c r="J46" s="91" t="s">
        <v>235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">
      <c r="D47" s="78" t="s">
        <v>4</v>
      </c>
      <c r="E47" s="79" t="s">
        <v>236</v>
      </c>
      <c r="F47" s="61" t="s">
        <v>236</v>
      </c>
      <c r="G47" s="61" t="s">
        <v>743</v>
      </c>
      <c r="H47" s="80"/>
      <c r="I47" s="80"/>
      <c r="J47" s="91" t="s">
        <v>237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">
      <c r="D48" s="78" t="s">
        <v>4</v>
      </c>
      <c r="E48" s="79" t="s">
        <v>238</v>
      </c>
      <c r="F48" s="61" t="s">
        <v>238</v>
      </c>
      <c r="G48" s="61" t="s">
        <v>743</v>
      </c>
      <c r="H48" s="80"/>
      <c r="I48" s="80"/>
      <c r="J48" s="91" t="s">
        <v>654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">
      <c r="D49" s="108" t="s">
        <v>4</v>
      </c>
      <c r="E49" s="84" t="s">
        <v>241</v>
      </c>
      <c r="F49" s="85" t="s">
        <v>241</v>
      </c>
      <c r="G49" s="61" t="s">
        <v>743</v>
      </c>
      <c r="H49" s="86"/>
      <c r="I49" s="86"/>
      <c r="J49" s="109" t="s">
        <v>242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">
      <c r="D50" s="108" t="s">
        <v>4</v>
      </c>
      <c r="E50" s="84" t="s">
        <v>243</v>
      </c>
      <c r="F50" s="85" t="s">
        <v>244</v>
      </c>
      <c r="G50" s="61" t="s">
        <v>743</v>
      </c>
      <c r="H50" s="86"/>
      <c r="I50" s="86"/>
      <c r="J50" s="109" t="s">
        <v>922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">
      <c r="D51" s="108" t="s">
        <v>4</v>
      </c>
      <c r="E51" s="84" t="s">
        <v>245</v>
      </c>
      <c r="F51" s="85" t="s">
        <v>244</v>
      </c>
      <c r="G51" s="61" t="s">
        <v>743</v>
      </c>
      <c r="H51" s="86"/>
      <c r="I51" s="86"/>
      <c r="J51" s="109" t="s">
        <v>924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">
      <c r="D52" s="78" t="s">
        <v>4</v>
      </c>
      <c r="E52" s="79" t="s">
        <v>246</v>
      </c>
      <c r="F52" s="61" t="s">
        <v>244</v>
      </c>
      <c r="G52" s="61" t="s">
        <v>743</v>
      </c>
      <c r="H52" s="80"/>
      <c r="I52" s="80"/>
      <c r="J52" s="91" t="s">
        <v>923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">
      <c r="D53" s="78" t="s">
        <v>4</v>
      </c>
      <c r="E53" s="79" t="s">
        <v>249</v>
      </c>
      <c r="F53" s="61" t="s">
        <v>249</v>
      </c>
      <c r="G53" s="61" t="s">
        <v>743</v>
      </c>
      <c r="H53" s="80"/>
      <c r="I53" s="80"/>
      <c r="J53" s="194" t="s">
        <v>250</v>
      </c>
      <c r="K53" s="194" t="s">
        <v>250</v>
      </c>
      <c r="L53" s="82" t="s">
        <v>251</v>
      </c>
      <c r="M53" s="83" t="s">
        <v>251</v>
      </c>
      <c r="N53" s="92" t="s">
        <v>251</v>
      </c>
    </row>
    <row r="54" spans="4:14" x14ac:dyDescent="0.2">
      <c r="D54" s="78" t="s">
        <v>4</v>
      </c>
      <c r="E54" s="79" t="s">
        <v>252</v>
      </c>
      <c r="F54" s="61" t="s">
        <v>252</v>
      </c>
      <c r="G54" s="61" t="s">
        <v>743</v>
      </c>
      <c r="H54" s="80">
        <v>1</v>
      </c>
      <c r="I54" s="80">
        <v>1</v>
      </c>
      <c r="J54" s="194" t="s">
        <v>253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">
      <c r="D55" s="78" t="s">
        <v>4</v>
      </c>
      <c r="E55" s="79" t="s">
        <v>254</v>
      </c>
      <c r="F55" s="61" t="s">
        <v>254</v>
      </c>
      <c r="G55" s="61" t="s">
        <v>743</v>
      </c>
      <c r="H55" s="80">
        <v>1</v>
      </c>
      <c r="I55" s="80">
        <v>1</v>
      </c>
      <c r="J55" s="91" t="s">
        <v>255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">
      <c r="D56" s="186" t="s">
        <v>4</v>
      </c>
      <c r="E56" s="187" t="s">
        <v>699</v>
      </c>
      <c r="F56" s="188" t="s">
        <v>700</v>
      </c>
      <c r="G56" s="61" t="s">
        <v>743</v>
      </c>
      <c r="H56" s="189"/>
      <c r="I56" s="189"/>
      <c r="J56" s="190" t="str">
        <f>CONCATENATE("icon_",powerUpsDefinitions[[#This Row],['[sku']]])</f>
        <v>icon_transform_gold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">
      <c r="D57" s="221" t="s">
        <v>4</v>
      </c>
      <c r="E57" s="222" t="s">
        <v>841</v>
      </c>
      <c r="F57" s="223" t="s">
        <v>841</v>
      </c>
      <c r="G57" s="224" t="s">
        <v>743</v>
      </c>
      <c r="H57" s="226"/>
      <c r="I57" s="226"/>
      <c r="J57" s="227" t="s">
        <v>860</v>
      </c>
      <c r="K57" s="227" t="s">
        <v>190</v>
      </c>
      <c r="L57" s="228" t="s">
        <v>861</v>
      </c>
      <c r="M57" s="229" t="s">
        <v>862</v>
      </c>
      <c r="N57" s="230" t="s">
        <v>863</v>
      </c>
    </row>
    <row r="58" spans="4:14" x14ac:dyDescent="0.2">
      <c r="D58" s="221" t="s">
        <v>4</v>
      </c>
      <c r="E58" s="222" t="s">
        <v>849</v>
      </c>
      <c r="F58" s="223" t="s">
        <v>849</v>
      </c>
      <c r="G58" s="225" t="s">
        <v>743</v>
      </c>
      <c r="H58" s="226"/>
      <c r="I58" s="226"/>
      <c r="J58" s="227" t="s">
        <v>864</v>
      </c>
      <c r="K58" s="227" t="s">
        <v>190</v>
      </c>
      <c r="L58" s="228" t="s">
        <v>865</v>
      </c>
      <c r="M58" s="229" t="s">
        <v>866</v>
      </c>
      <c r="N58" s="230" t="s">
        <v>867</v>
      </c>
    </row>
    <row r="59" spans="4:14" x14ac:dyDescent="0.2">
      <c r="D59" s="231" t="s">
        <v>4</v>
      </c>
      <c r="E59" s="232" t="s">
        <v>857</v>
      </c>
      <c r="F59" s="224" t="s">
        <v>857</v>
      </c>
      <c r="G59" s="225" t="s">
        <v>743</v>
      </c>
      <c r="H59" s="233"/>
      <c r="I59" s="233"/>
      <c r="J59" s="234" t="s">
        <v>868</v>
      </c>
      <c r="K59" s="234" t="s">
        <v>190</v>
      </c>
      <c r="L59" s="235" t="s">
        <v>869</v>
      </c>
      <c r="M59" s="236" t="s">
        <v>870</v>
      </c>
      <c r="N59" s="237" t="s">
        <v>871</v>
      </c>
    </row>
    <row r="60" spans="4:14" s="238" customFormat="1" x14ac:dyDescent="0.2">
      <c r="D60" s="265" t="s">
        <v>4</v>
      </c>
      <c r="E60" s="266" t="s">
        <v>884</v>
      </c>
      <c r="F60" s="267" t="s">
        <v>884</v>
      </c>
      <c r="G60" s="267" t="s">
        <v>743</v>
      </c>
      <c r="H60" s="268"/>
      <c r="I60" s="268"/>
      <c r="J60" s="269" t="s">
        <v>885</v>
      </c>
      <c r="K60" s="269" t="s">
        <v>190</v>
      </c>
      <c r="L60" s="270" t="s">
        <v>886</v>
      </c>
      <c r="M60" s="271" t="s">
        <v>887</v>
      </c>
      <c r="N60" s="271" t="s">
        <v>888</v>
      </c>
    </row>
    <row r="61" spans="4:14" s="272" customFormat="1" x14ac:dyDescent="0.2">
      <c r="D61" s="273" t="s">
        <v>4</v>
      </c>
      <c r="E61" s="273" t="s">
        <v>944</v>
      </c>
      <c r="F61" s="274" t="s">
        <v>961</v>
      </c>
      <c r="G61" s="274" t="s">
        <v>743</v>
      </c>
      <c r="H61" s="275"/>
      <c r="I61" s="275"/>
      <c r="J61" s="276" t="s">
        <v>962</v>
      </c>
      <c r="K61" s="276" t="s">
        <v>190</v>
      </c>
      <c r="L61" s="277" t="s">
        <v>963</v>
      </c>
      <c r="M61" s="277" t="s">
        <v>964</v>
      </c>
      <c r="N61" s="277" t="s">
        <v>965</v>
      </c>
    </row>
    <row r="62" spans="4:14" s="272" customFormat="1" x14ac:dyDescent="0.2">
      <c r="D62" s="273" t="s">
        <v>4</v>
      </c>
      <c r="E62" s="273" t="s">
        <v>951</v>
      </c>
      <c r="F62" s="274" t="s">
        <v>961</v>
      </c>
      <c r="G62" s="274" t="s">
        <v>743</v>
      </c>
      <c r="H62" s="275"/>
      <c r="I62" s="275"/>
      <c r="J62" s="276" t="s">
        <v>966</v>
      </c>
      <c r="K62" s="276" t="s">
        <v>190</v>
      </c>
      <c r="L62" s="277" t="s">
        <v>967</v>
      </c>
      <c r="M62" s="277" t="s">
        <v>968</v>
      </c>
      <c r="N62" s="277" t="s">
        <v>969</v>
      </c>
    </row>
    <row r="63" spans="4:14" s="272" customFormat="1" x14ac:dyDescent="0.2">
      <c r="D63" s="273" t="s">
        <v>4</v>
      </c>
      <c r="E63" s="273" t="s">
        <v>1042</v>
      </c>
      <c r="F63" s="274" t="s">
        <v>961</v>
      </c>
      <c r="G63" s="274" t="s">
        <v>743</v>
      </c>
      <c r="H63" s="290"/>
      <c r="I63" s="290"/>
      <c r="J63" s="276" t="s">
        <v>1203</v>
      </c>
      <c r="K63" s="276" t="s">
        <v>190</v>
      </c>
      <c r="L63" s="291" t="str">
        <f>CONCATENATE("TID_POWERUP_",UPPER(powerUpsDefinitions[[#This Row],['[sku']]]),"_NAME")</f>
        <v>TID_POWERUP_DEADLYFIREWORKS_NAME</v>
      </c>
      <c r="M63" s="292" t="str">
        <f>CONCATENATE("TID_POWERUP_",UPPER(powerUpsDefinitions[[#This Row],['[sku']]]),"_DESC")</f>
        <v>TID_POWERUP_DEADLYFIREWORKS_DESC</v>
      </c>
      <c r="N63" s="293" t="str">
        <f>CONCATENATE(powerUpsDefinitions[[#This Row],['[tidDesc']]],"_SHORT")</f>
        <v>TID_POWERUP_DEADLYFIREWORKS_DESC_SHORT</v>
      </c>
    </row>
    <row r="64" spans="4:14" s="272" customFormat="1" x14ac:dyDescent="0.2">
      <c r="D64" s="273" t="s">
        <v>4</v>
      </c>
      <c r="E64" s="273" t="s">
        <v>1048</v>
      </c>
      <c r="F64" s="274" t="s">
        <v>238</v>
      </c>
      <c r="G64" s="274" t="s">
        <v>743</v>
      </c>
      <c r="H64" s="294"/>
      <c r="I64" s="294"/>
      <c r="J64" s="310" t="s">
        <v>1204</v>
      </c>
      <c r="K64" s="276" t="s">
        <v>190</v>
      </c>
      <c r="L64" s="295" t="str">
        <f>CONCATENATE("TID_POWERUP_",UPPER(powerUpsDefinitions[[#This Row],['[sku']]]),"_NAME")</f>
        <v>TID_POWERUP_LOVEATTRACTION_NAME</v>
      </c>
      <c r="M64" s="296" t="str">
        <f>CONCATENATE("TID_POWERUP_",UPPER(powerUpsDefinitions[[#This Row],['[sku']]]),"_DESC")</f>
        <v>TID_POWERUP_LOVEATTRACTION_DESC</v>
      </c>
      <c r="N64" s="297" t="str">
        <f>CONCATENATE(powerUpsDefinitions[[#This Row],['[tidDesc']]],"_SHORT")</f>
        <v>TID_POWERUP_LOVEATTRACTION_DESC_SHORT</v>
      </c>
    </row>
    <row r="65" spans="1:16384" s="272" customFormat="1" x14ac:dyDescent="0.2">
      <c r="D65" s="273" t="s">
        <v>4</v>
      </c>
      <c r="E65" s="273" t="s">
        <v>958</v>
      </c>
      <c r="F65" s="274" t="s">
        <v>958</v>
      </c>
      <c r="G65" s="274" t="s">
        <v>743</v>
      </c>
      <c r="H65" s="275" t="s">
        <v>974</v>
      </c>
      <c r="I65" s="275"/>
      <c r="J65" s="276" t="s">
        <v>970</v>
      </c>
      <c r="K65" s="276" t="s">
        <v>190</v>
      </c>
      <c r="L65" s="277" t="s">
        <v>971</v>
      </c>
      <c r="M65" s="277" t="s">
        <v>972</v>
      </c>
      <c r="N65" s="277" t="s">
        <v>973</v>
      </c>
    </row>
    <row r="66" spans="1:16384" ht="16" thickBot="1" x14ac:dyDescent="0.25"/>
    <row r="67" spans="1:16384" ht="24" x14ac:dyDescent="0.3">
      <c r="A67" s="1"/>
      <c r="B67" s="1"/>
      <c r="C67" s="1"/>
      <c r="D67" s="1" t="s">
        <v>256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2" x14ac:dyDescent="0.2">
      <c r="D69" s="3" t="s">
        <v>257</v>
      </c>
      <c r="E69" s="3" t="s">
        <v>0</v>
      </c>
      <c r="F69" s="113" t="s">
        <v>258</v>
      </c>
      <c r="G69" s="114" t="s">
        <v>259</v>
      </c>
      <c r="H69" s="114" t="s">
        <v>260</v>
      </c>
    </row>
    <row r="70" spans="1:16384" x14ac:dyDescent="0.2">
      <c r="D70" s="115" t="s">
        <v>4</v>
      </c>
      <c r="E70" s="21" t="s">
        <v>261</v>
      </c>
      <c r="F70" s="15">
        <v>1</v>
      </c>
      <c r="G70" s="22">
        <v>0.5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K43"/>
  <sheetViews>
    <sheetView tabSelected="1" topLeftCell="A13" workbookViewId="0">
      <selection activeCell="E47" sqref="E47"/>
    </sheetView>
  </sheetViews>
  <sheetFormatPr baseColWidth="10" defaultColWidth="8.83203125" defaultRowHeight="15" x14ac:dyDescent="0.2"/>
  <cols>
    <col min="1" max="1" width="28.6640625" bestFit="1" customWidth="1"/>
    <col min="2" max="2" width="26.1640625" bestFit="1" customWidth="1"/>
    <col min="3" max="3" width="20.83203125" customWidth="1"/>
    <col min="4" max="4" width="17.83203125" customWidth="1"/>
    <col min="5" max="6" width="57" bestFit="1" customWidth="1"/>
    <col min="7" max="7" width="42.5" bestFit="1" customWidth="1"/>
    <col min="8" max="8" width="48.83203125" bestFit="1" customWidth="1"/>
    <col min="9" max="9" width="49.33203125" bestFit="1" customWidth="1"/>
    <col min="10" max="10" width="43.6640625" bestFit="1" customWidth="1"/>
    <col min="11" max="11" width="24.6640625" bestFit="1" customWidth="1"/>
  </cols>
  <sheetData>
    <row r="1" spans="1:11" ht="24" x14ac:dyDescent="0.3">
      <c r="A1" s="1" t="s">
        <v>772</v>
      </c>
      <c r="B1" s="1"/>
      <c r="C1" s="1"/>
      <c r="D1" s="1"/>
      <c r="E1" s="1"/>
    </row>
    <row r="3" spans="1:11" ht="92" x14ac:dyDescent="0.2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">
      <c r="A19" s="203" t="s">
        <v>4</v>
      </c>
      <c r="B19" s="198" t="s">
        <v>1024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1028</v>
      </c>
    </row>
    <row r="20" spans="1:11" x14ac:dyDescent="0.2">
      <c r="A20" s="203" t="s">
        <v>4</v>
      </c>
      <c r="B20" s="198" t="s">
        <v>1025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1029</v>
      </c>
    </row>
    <row r="21" spans="1:11" x14ac:dyDescent="0.2">
      <c r="A21" s="203" t="s">
        <v>4</v>
      </c>
      <c r="B21" s="198" t="s">
        <v>1026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1030</v>
      </c>
    </row>
    <row r="22" spans="1:11" x14ac:dyDescent="0.2">
      <c r="A22" s="203" t="s">
        <v>4</v>
      </c>
      <c r="B22" s="198" t="s">
        <v>1027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1031</v>
      </c>
    </row>
    <row r="23" spans="1:11" x14ac:dyDescent="0.2">
      <c r="A23" s="203" t="s">
        <v>4</v>
      </c>
      <c r="B23" s="198" t="s">
        <v>1037</v>
      </c>
      <c r="C23" s="199" t="s">
        <v>760</v>
      </c>
      <c r="D23" s="199" t="s">
        <v>829</v>
      </c>
      <c r="E23" s="200" t="s">
        <v>832</v>
      </c>
      <c r="F23" s="200" t="s">
        <v>1035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1032</v>
      </c>
    </row>
    <row r="24" spans="1:11" x14ac:dyDescent="0.2">
      <c r="A24" s="203" t="s">
        <v>4</v>
      </c>
      <c r="B24" s="198" t="s">
        <v>1036</v>
      </c>
      <c r="C24" s="199" t="s">
        <v>760</v>
      </c>
      <c r="D24" s="199" t="s">
        <v>829</v>
      </c>
      <c r="E24" s="200" t="s">
        <v>832</v>
      </c>
      <c r="F24" s="200" t="s">
        <v>1034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1033</v>
      </c>
    </row>
    <row r="25" spans="1:11" x14ac:dyDescent="0.2">
      <c r="A25" s="203" t="s">
        <v>4</v>
      </c>
      <c r="B25" s="198" t="s">
        <v>975</v>
      </c>
      <c r="C25" s="199" t="s">
        <v>760</v>
      </c>
      <c r="D25" s="199" t="s">
        <v>829</v>
      </c>
      <c r="E25" s="200" t="s">
        <v>832</v>
      </c>
      <c r="F25" s="200" t="s">
        <v>954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977</v>
      </c>
    </row>
    <row r="26" spans="1:11" x14ac:dyDescent="0.2">
      <c r="A26" s="203" t="s">
        <v>4</v>
      </c>
      <c r="B26" s="198" t="s">
        <v>976</v>
      </c>
      <c r="C26" s="199" t="s">
        <v>760</v>
      </c>
      <c r="D26" s="199" t="s">
        <v>829</v>
      </c>
      <c r="E26" s="200" t="s">
        <v>832</v>
      </c>
      <c r="F26" s="200" t="s">
        <v>980</v>
      </c>
      <c r="G26" s="200">
        <v>3</v>
      </c>
      <c r="H26" s="200" t="s">
        <v>833</v>
      </c>
      <c r="I26" s="200" t="s">
        <v>979</v>
      </c>
      <c r="J26" s="205" t="s">
        <v>835</v>
      </c>
      <c r="K26" s="205" t="s">
        <v>978</v>
      </c>
    </row>
    <row r="27" spans="1:11" x14ac:dyDescent="0.2">
      <c r="A27" s="203" t="s">
        <v>4</v>
      </c>
      <c r="B27" s="198" t="s">
        <v>774</v>
      </c>
      <c r="C27" s="199" t="s">
        <v>760</v>
      </c>
      <c r="D27" s="199" t="s">
        <v>829</v>
      </c>
      <c r="E27" s="200" t="s">
        <v>771</v>
      </c>
      <c r="F27" s="200" t="s">
        <v>826</v>
      </c>
      <c r="G27" s="200"/>
      <c r="H27" s="200" t="str">
        <f>CONCATENATE("TID_MOD_",UPPER(Table1[[#This Row],['[sku']]]),"_NAME")</f>
        <v>TID_MOD_GATCHA_RARITY_EPIC_NAME</v>
      </c>
      <c r="I27" s="200" t="str">
        <f>CONCATENATE("TID_MOD_",UPPER(Table1[[#This Row],['[sku']]]),"_DESCRIPTION")</f>
        <v>TID_MOD_GATCHA_RARITY_EPIC_DESCRIPTION</v>
      </c>
      <c r="J27" s="205" t="str">
        <f>CONCATENATE("TID_MOD_",UPPER(Table1[[#This Row],['[sku']]]),"_DESC_SHORT")</f>
        <v>TID_MOD_GATCHA_RARITY_EPIC_DESC_SHORT</v>
      </c>
      <c r="K27" s="205" t="s">
        <v>811</v>
      </c>
    </row>
    <row r="28" spans="1:11" x14ac:dyDescent="0.2">
      <c r="A28" s="203" t="s">
        <v>4</v>
      </c>
      <c r="B28" s="198" t="s">
        <v>781</v>
      </c>
      <c r="C28" s="199" t="s">
        <v>760</v>
      </c>
      <c r="D28" s="199" t="s">
        <v>829</v>
      </c>
      <c r="E28" s="200" t="s">
        <v>771</v>
      </c>
      <c r="F28" s="200" t="s">
        <v>825</v>
      </c>
      <c r="G28" s="200"/>
      <c r="H28" s="200" t="str">
        <f>CONCATENATE("TID_MOD_",UPPER(Table1[[#This Row],['[sku']]]),"_NAME")</f>
        <v>TID_MOD_GATCHA_RARITY_RARE_NAME</v>
      </c>
      <c r="I28" s="200" t="str">
        <f>CONCATENATE("TID_MOD_",UPPER(Table1[[#This Row],['[sku']]]),"_DESCRIPTION")</f>
        <v>TID_MOD_GATCHA_RARITY_RARE_DESCRIPTION</v>
      </c>
      <c r="J28" s="205" t="str">
        <f>CONCATENATE("TID_MOD_",UPPER(Table1[[#This Row],['[sku']]]),"_DESC_SHORT")</f>
        <v>TID_MOD_GATCHA_RARITY_RARE_DESC_SHORT</v>
      </c>
      <c r="K28" s="205" t="s">
        <v>810</v>
      </c>
    </row>
    <row r="29" spans="1:11" x14ac:dyDescent="0.2">
      <c r="A29" s="203" t="s">
        <v>4</v>
      </c>
      <c r="B29" s="198" t="s">
        <v>775</v>
      </c>
      <c r="C29" s="199" t="s">
        <v>757</v>
      </c>
      <c r="D29" s="199" t="s">
        <v>830</v>
      </c>
      <c r="E29" s="200" t="s">
        <v>788</v>
      </c>
      <c r="F29" s="200">
        <v>2.1</v>
      </c>
      <c r="G29" s="200"/>
      <c r="H29" s="200" t="str">
        <f>CONCATENATE("TID_MOD_",UPPER(Table1[[#This Row],['[sku']]]),"_NAME")</f>
        <v>TID_MOD_HUGE_NAME</v>
      </c>
      <c r="I29" s="200" t="str">
        <f>CONCATENATE("TID_MOD_",UPPER(Table1[[#This Row],['[sku']]]),"_DESCRIPTION")</f>
        <v>TID_MOD_HUGE_DESCRIPTION</v>
      </c>
      <c r="J29" s="205" t="str">
        <f>CONCATENATE("TID_MOD_",UPPER(Table1[[#This Row],['[sku']]]),"_DESC_SHORT")</f>
        <v>TID_MOD_HUGE_DESC_SHORT</v>
      </c>
      <c r="K29" s="205" t="s">
        <v>802</v>
      </c>
    </row>
    <row r="30" spans="1:11" x14ac:dyDescent="0.2">
      <c r="A30" s="203" t="s">
        <v>4</v>
      </c>
      <c r="B30" s="198" t="s">
        <v>785</v>
      </c>
      <c r="C30" s="199" t="s">
        <v>757</v>
      </c>
      <c r="D30" s="199" t="s">
        <v>830</v>
      </c>
      <c r="E30" s="200" t="s">
        <v>793</v>
      </c>
      <c r="F30" s="200">
        <v>50</v>
      </c>
      <c r="G30" s="200"/>
      <c r="H30" s="200" t="str">
        <f>CONCATENATE("TID_MOD_",UPPER(Table1[[#This Row],['[sku']]]),"_NAME")</f>
        <v>TID_MOD_HUNGRY_NAME</v>
      </c>
      <c r="I30" s="200" t="str">
        <f>CONCATENATE("TID_MOD_",UPPER(Table1[[#This Row],['[sku']]]),"_DESCRIPTION")</f>
        <v>TID_MOD_HUNGRY_DESCRIPTION</v>
      </c>
      <c r="J30" s="205" t="str">
        <f>CONCATENATE("TID_MOD_",UPPER(Table1[[#This Row],['[sku']]]),"_DESC_SHORT")</f>
        <v>TID_MOD_HUNGRY_DESC_SHORT</v>
      </c>
      <c r="K30" s="205" t="s">
        <v>819</v>
      </c>
    </row>
    <row r="31" spans="1:11" x14ac:dyDescent="0.2">
      <c r="A31" s="203" t="s">
        <v>4</v>
      </c>
      <c r="B31" s="198" t="s">
        <v>755</v>
      </c>
      <c r="C31" s="199" t="s">
        <v>758</v>
      </c>
      <c r="D31" s="199" t="s">
        <v>830</v>
      </c>
      <c r="E31" s="200" t="s">
        <v>795</v>
      </c>
      <c r="F31" s="200" t="s">
        <v>9</v>
      </c>
      <c r="G31" s="200">
        <v>80</v>
      </c>
      <c r="H31" s="200" t="str">
        <f>CONCATENATE("TID_MOD_",UPPER(Table1[[#This Row],['[sku']]]),"_NAME")</f>
        <v>TID_MOD_INVASION_DRAGON_NAME</v>
      </c>
      <c r="I31" s="200" t="str">
        <f>CONCATENATE("TID_MOD_",UPPER(Table1[[#This Row],['[sku']]]),"_DESCRIPTION")</f>
        <v>TID_MOD_INVASION_DRAGON_DESCRIPTION</v>
      </c>
      <c r="J31" s="205" t="str">
        <f>CONCATENATE("TID_MOD_",UPPER(Table1[[#This Row],['[sku']]]),"_DESC_SHORT")</f>
        <v>TID_MOD_INVASION_DRAGON_DESC_SHORT</v>
      </c>
      <c r="K31" s="205" t="s">
        <v>820</v>
      </c>
    </row>
    <row r="32" spans="1:11" x14ac:dyDescent="0.2">
      <c r="A32" s="203" t="s">
        <v>4</v>
      </c>
      <c r="B32" s="198" t="s">
        <v>787</v>
      </c>
      <c r="C32" s="199" t="s">
        <v>758</v>
      </c>
      <c r="D32" s="199" t="s">
        <v>830</v>
      </c>
      <c r="E32" s="200" t="s">
        <v>769</v>
      </c>
      <c r="F32" s="200" t="s">
        <v>794</v>
      </c>
      <c r="G32" s="200">
        <v>80</v>
      </c>
      <c r="H32" s="200" t="str">
        <f>CONCATENATE("TID_MOD_",UPPER(Table1[[#This Row],['[sku']]]),"_NAME")</f>
        <v>TID_MOD_INVASION_GIANT_NAME</v>
      </c>
      <c r="I32" s="200" t="str">
        <f>CONCATENATE("TID_MOD_",UPPER(Table1[[#This Row],['[sku']]]),"_DESCRIPTION")</f>
        <v>TID_MOD_INVASION_GIANT_DESCRIPTION</v>
      </c>
      <c r="J32" s="205" t="str">
        <f>CONCATENATE("TID_MOD_",UPPER(Table1[[#This Row],['[sku']]]),"_DESC_SHORT")</f>
        <v>TID_MOD_INVASION_GIANT_DESC_SHORT</v>
      </c>
      <c r="K32" s="205" t="s">
        <v>821</v>
      </c>
    </row>
    <row r="33" spans="1:11" x14ac:dyDescent="0.2">
      <c r="A33" s="203" t="s">
        <v>4</v>
      </c>
      <c r="B33" s="198" t="s">
        <v>754</v>
      </c>
      <c r="C33" s="199" t="s">
        <v>757</v>
      </c>
      <c r="D33" s="199" t="s">
        <v>830</v>
      </c>
      <c r="E33" s="200" t="s">
        <v>97</v>
      </c>
      <c r="F33" s="200">
        <v>50</v>
      </c>
      <c r="G33" s="200"/>
      <c r="H33" s="200" t="str">
        <f>CONCATENATE("TID_MOD_",UPPER(Table1[[#This Row],['[sku']]]),"_NAME")</f>
        <v>TID_MOD_LONGER_FIRE_RUSH_NAME</v>
      </c>
      <c r="I33" s="200" t="str">
        <f>CONCATENATE("TID_MOD_",UPPER(Table1[[#This Row],['[sku']]]),"_DESCRIPTION")</f>
        <v>TID_MOD_LONGER_FIRE_RUSH_DESCRIPTION</v>
      </c>
      <c r="J33" s="205" t="str">
        <f>CONCATENATE("TID_MOD_",UPPER(Table1[[#This Row],['[sku']]]),"_DESC_SHORT")</f>
        <v>TID_MOD_LONGER_FIRE_RUSH_DESC_SHORT</v>
      </c>
      <c r="K33" s="205" t="s">
        <v>808</v>
      </c>
    </row>
    <row r="34" spans="1:11" x14ac:dyDescent="0.2">
      <c r="A34" s="203" t="s">
        <v>4</v>
      </c>
      <c r="B34" s="198" t="s">
        <v>749</v>
      </c>
      <c r="C34" s="199" t="s">
        <v>759</v>
      </c>
      <c r="D34" s="199" t="s">
        <v>830</v>
      </c>
      <c r="E34" s="200" t="s">
        <v>764</v>
      </c>
      <c r="F34" s="200"/>
      <c r="G34" s="200"/>
      <c r="H34" s="200" t="str">
        <f>CONCATENATE("TID_MOD_",UPPER(Table1[[#This Row],['[sku']]]),"_NAME")</f>
        <v>TID_MOD_MIDAS_NAME</v>
      </c>
      <c r="I34" s="200" t="str">
        <f>CONCATENATE("TID_MOD_",UPPER(Table1[[#This Row],['[sku']]]),"_DESCRIPTION")</f>
        <v>TID_MOD_MIDAS_DESCRIPTION</v>
      </c>
      <c r="J34" s="205" t="str">
        <f>CONCATENATE("TID_MOD_",UPPER(Table1[[#This Row],['[sku']]]),"_DESC_SHORT")</f>
        <v>TID_MOD_MIDAS_DESC_SHORT</v>
      </c>
      <c r="K34" s="205" t="s">
        <v>809</v>
      </c>
    </row>
    <row r="35" spans="1:11" x14ac:dyDescent="0.2">
      <c r="A35" s="203" t="s">
        <v>4</v>
      </c>
      <c r="B35" s="198" t="s">
        <v>780</v>
      </c>
      <c r="C35" s="199" t="s">
        <v>757</v>
      </c>
      <c r="D35" s="199" t="s">
        <v>830</v>
      </c>
      <c r="E35" s="200" t="s">
        <v>788</v>
      </c>
      <c r="F35" s="200">
        <v>0.46</v>
      </c>
      <c r="G35" s="200"/>
      <c r="H35" s="200" t="str">
        <f>CONCATENATE("TID_MOD_",UPPER(Table1[[#This Row],['[sku']]]),"_NAME")</f>
        <v>TID_MOD_MINI_NAME</v>
      </c>
      <c r="I35" s="200" t="str">
        <f>CONCATENATE("TID_MOD_",UPPER(Table1[[#This Row],['[sku']]]),"_DESCRIPTION")</f>
        <v>TID_MOD_MINI_DESCRIPTION</v>
      </c>
      <c r="J35" s="205" t="str">
        <f>CONCATENATE("TID_MOD_",UPPER(Table1[[#This Row],['[sku']]]),"_DESC_SHORT")</f>
        <v>TID_MOD_MINI_DESC_SHORT</v>
      </c>
      <c r="K35" s="205" t="s">
        <v>803</v>
      </c>
    </row>
    <row r="36" spans="1:11" x14ac:dyDescent="0.2">
      <c r="A36" s="203" t="s">
        <v>4</v>
      </c>
      <c r="B36" s="198" t="s">
        <v>776</v>
      </c>
      <c r="C36" s="199" t="s">
        <v>757</v>
      </c>
      <c r="D36" s="199" t="s">
        <v>830</v>
      </c>
      <c r="E36" s="200" t="s">
        <v>157</v>
      </c>
      <c r="F36" s="200">
        <v>-50</v>
      </c>
      <c r="G36" s="200"/>
      <c r="H36" s="200" t="str">
        <f>CONCATENATE("TID_MOD_",UPPER(Table1[[#This Row],['[sku']]]),"_NAME")</f>
        <v>TID_MOD_SNAIL_NAME</v>
      </c>
      <c r="I36" s="200" t="str">
        <f>CONCATENATE("TID_MOD_",UPPER(Table1[[#This Row],['[sku']]]),"_DESCRIPTION")</f>
        <v>TID_MOD_SNAIL_DESCRIPTION</v>
      </c>
      <c r="J36" s="205" t="str">
        <f>CONCATENATE("TID_MOD_",UPPER(Table1[[#This Row],['[sku']]]),"_DESC_SHORT")</f>
        <v>TID_MOD_SNAIL_DESC_SHORT</v>
      </c>
      <c r="K36" s="205" t="s">
        <v>804</v>
      </c>
    </row>
    <row r="37" spans="1:11" x14ac:dyDescent="0.2">
      <c r="A37" s="203" t="s">
        <v>4</v>
      </c>
      <c r="B37" s="198" t="s">
        <v>744</v>
      </c>
      <c r="C37" s="199" t="s">
        <v>757</v>
      </c>
      <c r="D37" s="199" t="s">
        <v>830</v>
      </c>
      <c r="E37" s="200" t="s">
        <v>157</v>
      </c>
      <c r="F37" s="200">
        <v>30</v>
      </c>
      <c r="G37" s="200"/>
      <c r="H37" s="200" t="str">
        <f>CONCATENATE("TID_MOD_",UPPER(Table1[[#This Row],['[sku']]]),"_NAME")</f>
        <v>TID_MOD_SPEEDY_NAME</v>
      </c>
      <c r="I37" s="200" t="str">
        <f>CONCATENATE("TID_MOD_",UPPER(Table1[[#This Row],['[sku']]]),"_DESCRIPTION")</f>
        <v>TID_MOD_SPEEDY_DESCRIPTION</v>
      </c>
      <c r="J37" s="205" t="str">
        <f>CONCATENATE("TID_MOD_",UPPER(Table1[[#This Row],['[sku']]]),"_DESC_SHORT")</f>
        <v>TID_MOD_SPEEDY_DESC_SHORT</v>
      </c>
      <c r="K37" s="205" t="s">
        <v>188</v>
      </c>
    </row>
    <row r="38" spans="1:11" x14ac:dyDescent="0.2">
      <c r="A38" s="203" t="s">
        <v>4</v>
      </c>
      <c r="B38" s="198" t="s">
        <v>786</v>
      </c>
      <c r="C38" s="199" t="s">
        <v>757</v>
      </c>
      <c r="D38" s="199" t="s">
        <v>830</v>
      </c>
      <c r="E38" s="200" t="s">
        <v>793</v>
      </c>
      <c r="F38" s="200">
        <v>-30</v>
      </c>
      <c r="G38" s="200"/>
      <c r="H38" s="200" t="str">
        <f>CONCATENATE("TID_MOD_",UPPER(Table1[[#This Row],['[sku']]]),"_NAME")</f>
        <v>TID_MOD_STARVING_NAME</v>
      </c>
      <c r="I38" s="200" t="str">
        <f>CONCATENATE("TID_MOD_",UPPER(Table1[[#This Row],['[sku']]]),"_DESCRIPTION")</f>
        <v>TID_MOD_STARVING_DESCRIPTION</v>
      </c>
      <c r="J38" s="205" t="str">
        <f>CONCATENATE("TID_MOD_",UPPER(Table1[[#This Row],['[sku']]]),"_DESC_SHORT")</f>
        <v>TID_MOD_STARVING_DESC_SHORT</v>
      </c>
      <c r="K38" s="205" t="s">
        <v>822</v>
      </c>
    </row>
    <row r="39" spans="1:11" x14ac:dyDescent="0.2">
      <c r="A39" s="176" t="s">
        <v>4</v>
      </c>
      <c r="B39" s="206" t="s">
        <v>750</v>
      </c>
      <c r="C39" s="207" t="s">
        <v>757</v>
      </c>
      <c r="D39" s="199" t="s">
        <v>830</v>
      </c>
      <c r="E39" s="208" t="s">
        <v>765</v>
      </c>
      <c r="F39" s="208"/>
      <c r="G39" s="208"/>
      <c r="H39" s="208" t="str">
        <f>CONCATENATE("TID_MOD_",UPPER(Table1[[#This Row],['[sku']]]),"_NAME")</f>
        <v>TID_MOD_STRUCK_LIGHTNING_NAME</v>
      </c>
      <c r="I39" s="208" t="str">
        <f>CONCATENATE("TID_MOD_",UPPER(Table1[[#This Row],['[sku']]]),"_DESCRIPTION")</f>
        <v>TID_MOD_STRUCK_LIGHTNING_DESCRIPTION</v>
      </c>
      <c r="J39" s="209" t="str">
        <f>CONCATENATE("TID_MOD_",UPPER(Table1[[#This Row],['[sku']]]),"_DESC_SHORT")</f>
        <v>TID_MOD_STRUCK_LIGHTNING_DESC_SHORT</v>
      </c>
      <c r="K39" s="209" t="s">
        <v>242</v>
      </c>
    </row>
    <row r="40" spans="1:11" x14ac:dyDescent="0.2">
      <c r="A40" s="203" t="s">
        <v>4</v>
      </c>
      <c r="B40" s="198" t="s">
        <v>778</v>
      </c>
      <c r="C40" s="207" t="s">
        <v>757</v>
      </c>
      <c r="D40" s="199" t="s">
        <v>830</v>
      </c>
      <c r="E40" s="200" t="s">
        <v>789</v>
      </c>
      <c r="F40" s="200">
        <v>-50</v>
      </c>
      <c r="G40" s="200"/>
      <c r="H40" s="208" t="str">
        <f>CONCATENATE("TID_MOD_",UPPER(Table1[[#This Row],['[sku']]]),"_NAME")</f>
        <v>TID_MOD_WELL_FED_NAME</v>
      </c>
      <c r="I40" s="208" t="str">
        <f>CONCATENATE("TID_MOD_",UPPER(Table1[[#This Row],['[sku']]]),"_DESCRIPTION")</f>
        <v>TID_MOD_WELL_FED_DESCRIPTION</v>
      </c>
      <c r="J40" s="209" t="str">
        <f>CONCATENATE("TID_MOD_",UPPER(Table1[[#This Row],['[sku']]]),"_DESC_SHORT")</f>
        <v>TID_MOD_WELL_FED_DESC_SHORT</v>
      </c>
      <c r="K40" s="209" t="s">
        <v>805</v>
      </c>
    </row>
    <row r="41" spans="1:11" x14ac:dyDescent="0.2">
      <c r="A41" s="203" t="s">
        <v>4</v>
      </c>
      <c r="B41" s="198" t="s">
        <v>756</v>
      </c>
      <c r="C41" s="213" t="s">
        <v>757</v>
      </c>
      <c r="D41" s="199" t="s">
        <v>830</v>
      </c>
      <c r="E41" s="200" t="s">
        <v>770</v>
      </c>
      <c r="F41" s="200">
        <v>100</v>
      </c>
      <c r="G41" s="200"/>
      <c r="H41" s="208" t="str">
        <f>CONCATENATE("TID_MOD_",UPPER(Table1[[#This Row],['[sku']]]),"_NAME")</f>
        <v>TID_MOD_WINDY_NAME</v>
      </c>
      <c r="I41" s="208" t="str">
        <f>CONCATENATE("TID_MOD_",UPPER(Table1[[#This Row],['[sku']]]),"_DESCRIPTION")</f>
        <v>TID_MOD_WINDY_DESCRIPTION</v>
      </c>
      <c r="J41" s="209" t="str">
        <f>CONCATENATE("TID_MOD_",UPPER(Table1[[#This Row],['[sku']]]),"_DESC_SHORT")</f>
        <v>TID_MOD_WINDY_DESC_SHORT</v>
      </c>
      <c r="K41" s="209" t="s">
        <v>823</v>
      </c>
    </row>
    <row r="42" spans="1:11" x14ac:dyDescent="0.2">
      <c r="A42" s="203" t="s">
        <v>4</v>
      </c>
      <c r="B42" s="198" t="s">
        <v>783</v>
      </c>
      <c r="C42" s="213" t="s">
        <v>758</v>
      </c>
      <c r="D42" s="199" t="s">
        <v>830</v>
      </c>
      <c r="E42" s="200" t="s">
        <v>792</v>
      </c>
      <c r="F42" s="200">
        <v>75</v>
      </c>
      <c r="G42" s="200"/>
      <c r="H42" s="208" t="str">
        <f>CONCATENATE("TID_MOD_",UPPER(Table1[[#This Row],['[sku']]]),"_NAME")</f>
        <v>TID_MOD_X2_FOREVER_NAME</v>
      </c>
      <c r="I42" s="208" t="str">
        <f>CONCATENATE("TID_MOD_",UPPER(Table1[[#This Row],['[sku']]]),"_DESCRIPTION")</f>
        <v>TID_MOD_X2_FOREVER_DESCRIPTION</v>
      </c>
      <c r="J42" s="209" t="str">
        <f>CONCATENATE("TID_MOD_",UPPER(Table1[[#This Row],['[sku']]]),"_DESC_SHORT")</f>
        <v>TID_MOD_X2_FOREVER_DESC_SHORT</v>
      </c>
      <c r="K42" s="209" t="s">
        <v>824</v>
      </c>
    </row>
    <row r="43" spans="1:11" x14ac:dyDescent="0.2">
      <c r="A43" s="203" t="s">
        <v>4</v>
      </c>
      <c r="B43" s="314" t="s">
        <v>1205</v>
      </c>
      <c r="C43" s="312" t="s">
        <v>758</v>
      </c>
      <c r="D43" s="199" t="s">
        <v>830</v>
      </c>
      <c r="E43" s="200" t="s">
        <v>1206</v>
      </c>
      <c r="F43" s="315" t="s">
        <v>1207</v>
      </c>
      <c r="G43" s="315" t="s">
        <v>1208</v>
      </c>
      <c r="H43" s="316" t="str">
        <f>CONCATENATE("TID_MOD_",UPPER(Table1[[#This Row],['[sku']]]),"_NAME")</f>
        <v>TID_MOD_GOT_EVENT_NAME</v>
      </c>
      <c r="I43" s="316" t="str">
        <f>CONCATENATE("TID_MOD_",UPPER(Table1[[#This Row],['[sku']]]),"_DESCRIPTION")</f>
        <v>TID_MOD_GOT_EVENT_DESCRIPTION</v>
      </c>
      <c r="J43" s="313" t="str">
        <f>CONCATENATE("TID_MOD_",UPPER(Table1[[#This Row],['[sku']]]),"_DESC_SHORT")</f>
        <v>TID_MOD_GOT_EVENT_DESC_SHORT</v>
      </c>
      <c r="K43" s="313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F13"/>
  <sheetViews>
    <sheetView topLeftCell="A4" zoomScaleNormal="100" workbookViewId="0">
      <selection activeCell="A10" sqref="A10:F13"/>
    </sheetView>
  </sheetViews>
  <sheetFormatPr baseColWidth="10" defaultColWidth="8.83203125" defaultRowHeight="15" x14ac:dyDescent="0.2"/>
  <cols>
    <col min="1" max="1" width="15.1640625" customWidth="1"/>
    <col min="2" max="2" width="19.5" customWidth="1"/>
    <col min="3" max="3" width="27" customWidth="1"/>
    <col min="4" max="4" width="6.33203125" bestFit="1" customWidth="1"/>
    <col min="5" max="5" width="17.6640625" customWidth="1"/>
  </cols>
  <sheetData>
    <row r="1" spans="1:6" ht="24" x14ac:dyDescent="0.3">
      <c r="A1" s="1" t="s">
        <v>895</v>
      </c>
      <c r="B1" s="1"/>
      <c r="C1" s="1"/>
      <c r="D1" s="1"/>
      <c r="E1" s="1"/>
    </row>
    <row r="3" spans="1:6" ht="157" x14ac:dyDescent="0.2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6" x14ac:dyDescent="0.2">
      <c r="A4" s="243" t="s">
        <v>4</v>
      </c>
      <c r="B4" s="198" t="s">
        <v>891</v>
      </c>
      <c r="C4" s="199"/>
      <c r="D4" s="199" t="b">
        <v>1</v>
      </c>
    </row>
    <row r="5" spans="1:6" x14ac:dyDescent="0.2">
      <c r="A5" s="243" t="s">
        <v>4</v>
      </c>
      <c r="B5" s="198" t="s">
        <v>892</v>
      </c>
      <c r="C5" s="199"/>
      <c r="D5" s="199" t="b">
        <v>1</v>
      </c>
    </row>
    <row r="6" spans="1:6" x14ac:dyDescent="0.2">
      <c r="A6" s="243" t="s">
        <v>4</v>
      </c>
      <c r="B6" s="198" t="s">
        <v>893</v>
      </c>
      <c r="C6" s="199">
        <v>69</v>
      </c>
      <c r="D6" s="199" t="b">
        <v>0</v>
      </c>
    </row>
    <row r="7" spans="1:6" x14ac:dyDescent="0.2">
      <c r="A7" s="243" t="s">
        <v>4</v>
      </c>
      <c r="B7" s="198" t="s">
        <v>894</v>
      </c>
      <c r="C7" s="199">
        <v>2</v>
      </c>
      <c r="D7" s="199" t="b">
        <v>1</v>
      </c>
    </row>
    <row r="9" spans="1:6" ht="16" thickBot="1" x14ac:dyDescent="0.25"/>
    <row r="10" spans="1:6" ht="24" x14ac:dyDescent="0.3">
      <c r="A10" s="1" t="s">
        <v>897</v>
      </c>
      <c r="B10" s="1"/>
      <c r="C10" s="1"/>
    </row>
    <row r="12" spans="1:6" ht="161" x14ac:dyDescent="0.2">
      <c r="A12" s="195" t="s">
        <v>898</v>
      </c>
      <c r="B12" s="195" t="s">
        <v>0</v>
      </c>
      <c r="C12" s="196" t="s">
        <v>899</v>
      </c>
      <c r="D12" s="196" t="s">
        <v>1167</v>
      </c>
      <c r="E12" s="196" t="s">
        <v>1168</v>
      </c>
      <c r="F12" s="298" t="s">
        <v>1169</v>
      </c>
    </row>
    <row r="13" spans="1:6" x14ac:dyDescent="0.2">
      <c r="A13" s="243" t="s">
        <v>4</v>
      </c>
      <c r="B13" s="198" t="s">
        <v>1166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F11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30.1640625" customWidth="1"/>
    <col min="2" max="2" width="15.6640625" bestFit="1" customWidth="1"/>
    <col min="3" max="5" width="6.33203125" bestFit="1" customWidth="1"/>
    <col min="6" max="6" width="14.33203125" bestFit="1" customWidth="1"/>
  </cols>
  <sheetData>
    <row r="1" spans="1:6" ht="24" x14ac:dyDescent="0.3">
      <c r="A1" s="1" t="s">
        <v>1174</v>
      </c>
      <c r="B1" s="1"/>
      <c r="C1" s="1"/>
    </row>
    <row r="3" spans="1:6" ht="125" x14ac:dyDescent="0.2">
      <c r="A3" s="195" t="s">
        <v>1175</v>
      </c>
      <c r="B3" s="195" t="s">
        <v>0</v>
      </c>
      <c r="C3" s="196" t="s">
        <v>1176</v>
      </c>
      <c r="D3" s="196" t="s">
        <v>1</v>
      </c>
      <c r="E3" s="196" t="s">
        <v>32</v>
      </c>
      <c r="F3" s="196" t="s">
        <v>1179</v>
      </c>
    </row>
    <row r="4" spans="1:6" x14ac:dyDescent="0.2">
      <c r="A4" s="243" t="s">
        <v>4</v>
      </c>
      <c r="B4" s="198" t="s">
        <v>34</v>
      </c>
      <c r="C4" s="199">
        <v>1</v>
      </c>
      <c r="D4" s="199" t="s">
        <v>615</v>
      </c>
      <c r="E4" s="199">
        <v>300</v>
      </c>
      <c r="F4" s="199"/>
    </row>
    <row r="5" spans="1:6" x14ac:dyDescent="0.2">
      <c r="A5" s="243" t="s">
        <v>4</v>
      </c>
      <c r="B5" s="198" t="s">
        <v>35</v>
      </c>
      <c r="C5" s="199">
        <v>2</v>
      </c>
      <c r="D5" s="199" t="s">
        <v>609</v>
      </c>
      <c r="E5" s="199">
        <v>2</v>
      </c>
      <c r="F5" s="199"/>
    </row>
    <row r="6" spans="1:6" x14ac:dyDescent="0.2">
      <c r="A6" s="243" t="s">
        <v>4</v>
      </c>
      <c r="B6" s="198" t="s">
        <v>37</v>
      </c>
      <c r="C6" s="199">
        <v>3</v>
      </c>
      <c r="D6" s="199" t="s">
        <v>615</v>
      </c>
      <c r="E6" s="199">
        <v>700</v>
      </c>
      <c r="F6" s="199"/>
    </row>
    <row r="7" spans="1:6" x14ac:dyDescent="0.2">
      <c r="A7" s="243" t="s">
        <v>4</v>
      </c>
      <c r="B7" s="198" t="s">
        <v>38</v>
      </c>
      <c r="C7" s="199">
        <v>4</v>
      </c>
      <c r="D7" s="199" t="s">
        <v>609</v>
      </c>
      <c r="E7" s="199">
        <v>3</v>
      </c>
      <c r="F7" s="199"/>
    </row>
    <row r="8" spans="1:6" x14ac:dyDescent="0.2">
      <c r="A8" s="243" t="s">
        <v>4</v>
      </c>
      <c r="B8" s="198" t="s">
        <v>1181</v>
      </c>
      <c r="C8" s="199">
        <v>5</v>
      </c>
      <c r="D8" s="199" t="s">
        <v>615</v>
      </c>
      <c r="E8" s="199">
        <v>1000</v>
      </c>
      <c r="F8" s="199"/>
    </row>
    <row r="9" spans="1:6" x14ac:dyDescent="0.2">
      <c r="A9" s="243" t="s">
        <v>4</v>
      </c>
      <c r="B9" s="198" t="s">
        <v>1182</v>
      </c>
      <c r="C9" s="199">
        <v>6</v>
      </c>
      <c r="D9" s="199" t="s">
        <v>609</v>
      </c>
      <c r="E9" s="199">
        <v>5</v>
      </c>
      <c r="F9" s="199"/>
    </row>
    <row r="10" spans="1:6" x14ac:dyDescent="0.2">
      <c r="A10" s="243" t="s">
        <v>4</v>
      </c>
      <c r="B10" s="198" t="s">
        <v>1183</v>
      </c>
      <c r="C10" s="199">
        <v>7</v>
      </c>
      <c r="D10" s="199" t="s">
        <v>1177</v>
      </c>
      <c r="E10" s="199">
        <v>1</v>
      </c>
      <c r="F10" s="199" t="s">
        <v>872</v>
      </c>
    </row>
    <row r="11" spans="1:6" x14ac:dyDescent="0.2">
      <c r="A11" s="243" t="s">
        <v>4</v>
      </c>
      <c r="B11" s="198" t="s">
        <v>1184</v>
      </c>
      <c r="C11" s="199">
        <v>14</v>
      </c>
      <c r="D11" s="199" t="s">
        <v>1178</v>
      </c>
      <c r="E11" s="199">
        <v>1</v>
      </c>
      <c r="F11" s="199" t="s">
        <v>1180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2019-03-06T10:48:20Z</dcterms:modified>
</cp:coreProperties>
</file>