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hsemroud\Documents\Dragon\Docs\Content\"/>
    </mc:Choice>
  </mc:AlternateContent>
  <bookViews>
    <workbookView xWindow="0" yWindow="0" windowWidth="25200" windowHeight="11100" firstSheet="2" activeTab="6"/>
  </bookViews>
  <sheets>
    <sheet name="about" sheetId="4" r:id="rId1"/>
    <sheet name="sample_table_2" sheetId="33" r:id="rId2"/>
    <sheet name="global_settings" sheetId="36" r:id="rId3"/>
    <sheet name="tech" sheetId="38" r:id="rId4"/>
    <sheet name="dragons" sheetId="35" r:id="rId5"/>
    <sheet name="pet" sheetId="45" r:id="rId6"/>
    <sheet name="entities" sheetId="42" r:id="rId7"/>
    <sheet name="levels" sheetId="37" r:id="rId8"/>
    <sheet name="missions" sheetId="39" r:id="rId9"/>
    <sheet name="gacha" sheetId="34" r:id="rId10"/>
    <sheet name="chests" sheetId="40" r:id="rId11"/>
    <sheet name="disguises" sheetId="43" r:id="rId12"/>
    <sheet name="powerups" sheetId="44" r:id="rId13"/>
    <sheet name="shop" sheetId="47" r:id="rId14"/>
    <sheet name="score" sheetId="41" r:id="rId15"/>
    <sheet name="events" sheetId="48" r:id="rId16"/>
  </sheets>
  <definedNames>
    <definedName name="_xlnm._FilterDatabase" localSheetId="6" hidden="1">entities!$B$86:$M$115</definedName>
  </definedNames>
  <calcPr calcId="162913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6" i="47" l="1"/>
  <c r="J7" i="47"/>
  <c r="J8" i="47"/>
  <c r="J9" i="47"/>
  <c r="J10" i="47"/>
  <c r="J11" i="47"/>
  <c r="K31" i="44" l="1"/>
  <c r="L31" i="44"/>
  <c r="M31" i="44" s="1"/>
  <c r="E11" i="48" l="1"/>
  <c r="E5" i="48"/>
  <c r="E6" i="48"/>
  <c r="E7" i="48"/>
  <c r="E8" i="48"/>
  <c r="E9" i="48"/>
  <c r="E10" i="48"/>
  <c r="E4" i="48"/>
  <c r="K6" i="47"/>
  <c r="H13" i="47"/>
  <c r="J13" i="47" s="1"/>
  <c r="K13" i="47" s="1"/>
  <c r="H14" i="47"/>
  <c r="H15" i="47"/>
  <c r="J15" i="47" s="1"/>
  <c r="K15" i="47" s="1"/>
  <c r="H16" i="47"/>
  <c r="J16" i="47" s="1"/>
  <c r="K16" i="47" s="1"/>
  <c r="H17" i="47"/>
  <c r="J17" i="47" s="1"/>
  <c r="K17" i="47" s="1"/>
  <c r="H12" i="47"/>
  <c r="K8" i="47"/>
  <c r="K9" i="47"/>
  <c r="K10" i="47"/>
  <c r="K7" i="47"/>
  <c r="K11" i="47"/>
  <c r="Q53" i="42"/>
  <c r="Q24" i="42"/>
  <c r="Q65" i="42"/>
  <c r="Q66" i="42"/>
  <c r="G7" i="34"/>
  <c r="H7" i="34"/>
  <c r="Q57" i="42"/>
  <c r="J13" i="44"/>
  <c r="J25" i="44"/>
  <c r="J23" i="44"/>
  <c r="K24" i="44"/>
  <c r="L24" i="44"/>
  <c r="M24" i="44" s="1"/>
  <c r="L30" i="44"/>
  <c r="M30" i="44" s="1"/>
  <c r="I23" i="44"/>
  <c r="K23" i="44"/>
  <c r="L23" i="44"/>
  <c r="M23" i="44" s="1"/>
  <c r="K30" i="44"/>
  <c r="Q51" i="42"/>
  <c r="Q50" i="42"/>
  <c r="K16" i="44"/>
  <c r="L16" i="44"/>
  <c r="M16" i="44" s="1"/>
  <c r="Q29" i="42"/>
  <c r="I13" i="44"/>
  <c r="K13" i="44"/>
  <c r="L13" i="44"/>
  <c r="M13" i="44" s="1"/>
  <c r="L5" i="45"/>
  <c r="L6" i="45"/>
  <c r="L7" i="45"/>
  <c r="L8" i="45"/>
  <c r="L9" i="45"/>
  <c r="L10" i="45"/>
  <c r="L11" i="45"/>
  <c r="L12" i="45"/>
  <c r="L13" i="45"/>
  <c r="L14" i="45"/>
  <c r="L15" i="45"/>
  <c r="L16" i="45"/>
  <c r="L17" i="45"/>
  <c r="L18" i="45"/>
  <c r="L19" i="45"/>
  <c r="L20" i="45"/>
  <c r="L21" i="45"/>
  <c r="L22" i="45"/>
  <c r="L23" i="45"/>
  <c r="L24" i="45"/>
  <c r="L25" i="45"/>
  <c r="L26" i="45"/>
  <c r="L27" i="45"/>
  <c r="L28" i="45"/>
  <c r="L29" i="45"/>
  <c r="L30" i="45"/>
  <c r="L31" i="45"/>
  <c r="L32" i="45"/>
  <c r="L33" i="45"/>
  <c r="L34" i="45"/>
  <c r="L35" i="45"/>
  <c r="L36" i="45"/>
  <c r="L37" i="45"/>
  <c r="L38" i="45"/>
  <c r="L39" i="45"/>
  <c r="L40" i="45"/>
  <c r="L41" i="45"/>
  <c r="L42" i="45"/>
  <c r="L43" i="45"/>
  <c r="L44" i="45"/>
  <c r="I25" i="44"/>
  <c r="K25" i="44"/>
  <c r="L25" i="44"/>
  <c r="M25" i="44" s="1"/>
  <c r="I8" i="44"/>
  <c r="I19" i="44"/>
  <c r="I6" i="44"/>
  <c r="I18" i="44"/>
  <c r="I4" i="44"/>
  <c r="I5" i="44"/>
  <c r="I15" i="44"/>
  <c r="I9" i="44"/>
  <c r="I26" i="44"/>
  <c r="I17" i="44"/>
  <c r="I14" i="44"/>
  <c r="I21" i="44"/>
  <c r="I22" i="44"/>
  <c r="I20" i="44"/>
  <c r="I27" i="44"/>
  <c r="I29" i="44"/>
  <c r="I7" i="44"/>
  <c r="I28" i="44"/>
  <c r="I10" i="44"/>
  <c r="I11" i="44"/>
  <c r="I12" i="44"/>
  <c r="K10" i="44"/>
  <c r="L10" i="44"/>
  <c r="M10" i="44" s="1"/>
  <c r="K11" i="44"/>
  <c r="L11" i="44"/>
  <c r="M11" i="44" s="1"/>
  <c r="K12" i="44"/>
  <c r="L12" i="44"/>
  <c r="M12" i="44" s="1"/>
  <c r="L19" i="44"/>
  <c r="M19" i="44" s="1"/>
  <c r="L6" i="44"/>
  <c r="M6" i="44" s="1"/>
  <c r="L18" i="44"/>
  <c r="M18" i="44" s="1"/>
  <c r="L4" i="44"/>
  <c r="M4" i="44" s="1"/>
  <c r="L5" i="44"/>
  <c r="M5" i="44" s="1"/>
  <c r="L15" i="44"/>
  <c r="M15" i="44" s="1"/>
  <c r="L9" i="44"/>
  <c r="M9" i="44" s="1"/>
  <c r="L26" i="44"/>
  <c r="M26" i="44" s="1"/>
  <c r="L17" i="44"/>
  <c r="M17" i="44" s="1"/>
  <c r="L14" i="44"/>
  <c r="M14" i="44" s="1"/>
  <c r="L21" i="44"/>
  <c r="M21" i="44" s="1"/>
  <c r="L22" i="44"/>
  <c r="M22" i="44" s="1"/>
  <c r="L20" i="44"/>
  <c r="M20" i="44" s="1"/>
  <c r="L27" i="44"/>
  <c r="M27" i="44" s="1"/>
  <c r="L29" i="44"/>
  <c r="M29" i="44" s="1"/>
  <c r="L7" i="44"/>
  <c r="M7" i="44" s="1"/>
  <c r="L28" i="44"/>
  <c r="M28" i="44" s="1"/>
  <c r="L8" i="44"/>
  <c r="M8" i="44" s="1"/>
  <c r="K19" i="44"/>
  <c r="K6" i="44"/>
  <c r="K18" i="44"/>
  <c r="K4" i="44"/>
  <c r="K5" i="44"/>
  <c r="K15" i="44"/>
  <c r="K9" i="44"/>
  <c r="K26" i="44"/>
  <c r="K17" i="44"/>
  <c r="K14" i="44"/>
  <c r="K21" i="44"/>
  <c r="K22" i="44"/>
  <c r="K20" i="44"/>
  <c r="K27" i="44"/>
  <c r="K29" i="44"/>
  <c r="K7" i="44"/>
  <c r="K28" i="44"/>
  <c r="K8" i="44"/>
  <c r="G129" i="42"/>
  <c r="G130" i="42"/>
  <c r="G131" i="42"/>
  <c r="G132" i="42"/>
  <c r="G133" i="42"/>
  <c r="Q63" i="42"/>
  <c r="Q56" i="42"/>
  <c r="O5" i="43"/>
  <c r="O6" i="43"/>
  <c r="O7" i="43"/>
  <c r="O8" i="43"/>
  <c r="O9" i="43"/>
  <c r="O10" i="43"/>
  <c r="O11" i="43"/>
  <c r="O12" i="43"/>
  <c r="O13" i="43"/>
  <c r="O14" i="43"/>
  <c r="O15" i="43"/>
  <c r="O16" i="43"/>
  <c r="O17" i="43"/>
  <c r="O18" i="43"/>
  <c r="O19" i="43"/>
  <c r="O20" i="43"/>
  <c r="O21" i="43"/>
  <c r="O22" i="43"/>
  <c r="O23" i="43"/>
  <c r="O24" i="43"/>
  <c r="O25" i="43"/>
  <c r="O26" i="43"/>
  <c r="O27" i="43"/>
  <c r="O28" i="43"/>
  <c r="O29" i="43"/>
  <c r="O30" i="43"/>
  <c r="O31" i="43"/>
  <c r="O32" i="43"/>
  <c r="O33" i="43"/>
  <c r="O34" i="43"/>
  <c r="O35" i="43"/>
  <c r="O36" i="43"/>
  <c r="O37" i="43"/>
  <c r="O38" i="43"/>
  <c r="O39" i="43"/>
  <c r="O40" i="43"/>
  <c r="O41" i="43"/>
  <c r="O42" i="43"/>
  <c r="O43" i="43"/>
  <c r="O44" i="43"/>
  <c r="Q59" i="42"/>
  <c r="Q52" i="42"/>
  <c r="Q47" i="42"/>
  <c r="Q76" i="42"/>
  <c r="Q73" i="42"/>
  <c r="Q74" i="42"/>
  <c r="Q75" i="42"/>
  <c r="Q54" i="42"/>
  <c r="Q49" i="42"/>
  <c r="Q45" i="42"/>
  <c r="Q44" i="42"/>
  <c r="Q37" i="42"/>
  <c r="Q33" i="42"/>
  <c r="Q32" i="42"/>
  <c r="Q31" i="42"/>
  <c r="Q30" i="42"/>
  <c r="Q27" i="42"/>
  <c r="P44" i="43"/>
  <c r="P43" i="43"/>
  <c r="P42" i="43"/>
  <c r="P41" i="43"/>
  <c r="P40" i="43"/>
  <c r="P39" i="43"/>
  <c r="P38" i="43"/>
  <c r="P37" i="43"/>
  <c r="P36" i="43"/>
  <c r="P35" i="43"/>
  <c r="P34" i="43"/>
  <c r="P33" i="43"/>
  <c r="P32" i="43"/>
  <c r="P31" i="43"/>
  <c r="P30" i="43"/>
  <c r="P29" i="43"/>
  <c r="P28" i="43"/>
  <c r="P27" i="43"/>
  <c r="P26" i="43"/>
  <c r="P25" i="43"/>
  <c r="P24" i="43"/>
  <c r="P23" i="43"/>
  <c r="P22" i="43"/>
  <c r="P21" i="43"/>
  <c r="P20" i="43"/>
  <c r="P19" i="43"/>
  <c r="P18" i="43"/>
  <c r="P17" i="43"/>
  <c r="P16" i="43"/>
  <c r="P15" i="43"/>
  <c r="P14" i="43"/>
  <c r="P13" i="43"/>
  <c r="P12" i="43"/>
  <c r="P11" i="43"/>
  <c r="P10" i="43"/>
  <c r="P9" i="43"/>
  <c r="P8" i="43"/>
  <c r="P7" i="43"/>
  <c r="P6" i="43"/>
  <c r="P5" i="43"/>
  <c r="H6" i="34"/>
  <c r="G6" i="34"/>
  <c r="C4" i="4"/>
  <c r="C3" i="4"/>
  <c r="G5" i="34"/>
  <c r="G5" i="35"/>
  <c r="G6" i="35"/>
  <c r="G7" i="35"/>
  <c r="G8" i="35"/>
  <c r="G9" i="35"/>
  <c r="AR18" i="35"/>
  <c r="H5" i="34"/>
  <c r="AR25" i="35"/>
  <c r="AS25" i="35"/>
  <c r="AR19" i="35"/>
  <c r="AR20" i="35"/>
  <c r="AR21" i="35"/>
  <c r="AR22" i="35"/>
  <c r="AR23" i="35"/>
  <c r="AR24" i="35"/>
  <c r="AS19" i="35"/>
  <c r="AS20" i="35"/>
  <c r="AS21" i="35"/>
  <c r="AS22" i="35"/>
  <c r="AS23" i="35"/>
  <c r="AS24" i="35"/>
  <c r="AS18" i="35"/>
  <c r="AS17" i="35"/>
  <c r="AR17" i="35"/>
  <c r="AS16" i="35"/>
  <c r="AR16" i="35"/>
  <c r="E2" i="33"/>
  <c r="F2" i="33" s="1"/>
  <c r="B9" i="33"/>
  <c r="I13" i="33"/>
  <c r="J13" i="33"/>
  <c r="K13" i="33"/>
  <c r="K12" i="33"/>
  <c r="L13" i="33"/>
  <c r="L12" i="33"/>
  <c r="M13" i="33"/>
  <c r="N13" i="33"/>
  <c r="O13" i="33"/>
  <c r="O12" i="33"/>
  <c r="P13" i="33"/>
  <c r="P12" i="33"/>
  <c r="Q13" i="33"/>
  <c r="R13" i="33"/>
  <c r="S13" i="33"/>
  <c r="T13" i="33"/>
  <c r="U13" i="33"/>
  <c r="U12" i="33"/>
  <c r="V13" i="33"/>
  <c r="V12" i="33"/>
  <c r="W13" i="33"/>
  <c r="W12" i="33"/>
  <c r="X13" i="33"/>
  <c r="X12" i="33"/>
  <c r="Y13" i="33"/>
  <c r="Y12" i="33"/>
  <c r="Y14" i="33" s="1"/>
  <c r="Z13" i="33"/>
  <c r="AA13" i="33"/>
  <c r="AA12" i="33"/>
  <c r="AB13" i="33"/>
  <c r="AC13" i="33"/>
  <c r="AC12" i="33"/>
  <c r="AC14" i="33" s="1"/>
  <c r="AD13" i="33"/>
  <c r="AD12" i="33"/>
  <c r="AE13" i="33"/>
  <c r="AF13" i="33"/>
  <c r="AF12" i="33"/>
  <c r="AG13" i="33"/>
  <c r="AH13" i="33"/>
  <c r="AH12" i="33"/>
  <c r="AI13" i="33"/>
  <c r="AJ13" i="33"/>
  <c r="AK13" i="33"/>
  <c r="AK12" i="33"/>
  <c r="AK14" i="33" s="1"/>
  <c r="AL13" i="33"/>
  <c r="AL12" i="33"/>
  <c r="AM13" i="33"/>
  <c r="AN13" i="33"/>
  <c r="AO13" i="33"/>
  <c r="AP13" i="33"/>
  <c r="AQ13" i="33"/>
  <c r="AR13" i="33"/>
  <c r="AR12" i="33"/>
  <c r="AS13" i="33"/>
  <c r="AT13" i="33"/>
  <c r="AU13" i="33"/>
  <c r="AV13" i="33"/>
  <c r="AV12" i="33"/>
  <c r="AW13" i="33"/>
  <c r="AX13" i="33"/>
  <c r="AY13" i="33"/>
  <c r="AZ13" i="33"/>
  <c r="BA13" i="33"/>
  <c r="BB13" i="33"/>
  <c r="BB12" i="33"/>
  <c r="BC13" i="33"/>
  <c r="BC12" i="33"/>
  <c r="BD13" i="33"/>
  <c r="BE13" i="33"/>
  <c r="BF13" i="33"/>
  <c r="BF12" i="33"/>
  <c r="BG13" i="33"/>
  <c r="BH13" i="33"/>
  <c r="BH12" i="33"/>
  <c r="BI13" i="33"/>
  <c r="BJ13" i="33"/>
  <c r="BJ12" i="33"/>
  <c r="BK13" i="33"/>
  <c r="BK12" i="33"/>
  <c r="BL13" i="33"/>
  <c r="BM13" i="33"/>
  <c r="BM12" i="33"/>
  <c r="BN13" i="33"/>
  <c r="BN12" i="33"/>
  <c r="BO13" i="33"/>
  <c r="BP13" i="33"/>
  <c r="BQ13" i="33"/>
  <c r="BR13" i="33"/>
  <c r="BR12" i="33"/>
  <c r="BS13" i="33"/>
  <c r="BS12" i="33"/>
  <c r="BT13" i="33"/>
  <c r="BU13" i="33"/>
  <c r="BU12" i="33"/>
  <c r="BV13" i="33"/>
  <c r="BV12" i="33"/>
  <c r="BW13" i="33"/>
  <c r="BX13" i="33"/>
  <c r="BY13" i="33"/>
  <c r="BZ13" i="33"/>
  <c r="CA13" i="33"/>
  <c r="CB13" i="33"/>
  <c r="CB12" i="33"/>
  <c r="CC13" i="33"/>
  <c r="CD13" i="33"/>
  <c r="CE13" i="33"/>
  <c r="CF13" i="33"/>
  <c r="CF12" i="33"/>
  <c r="CG13" i="33"/>
  <c r="CG12" i="33"/>
  <c r="CH13" i="33"/>
  <c r="CH12" i="33"/>
  <c r="CI13" i="33"/>
  <c r="CJ13" i="33"/>
  <c r="CK13" i="33"/>
  <c r="CL13" i="33"/>
  <c r="CM13" i="33"/>
  <c r="CM12" i="33"/>
  <c r="CN13" i="33"/>
  <c r="CN12" i="33"/>
  <c r="CO13" i="33"/>
  <c r="CO12" i="33"/>
  <c r="CP13" i="33"/>
  <c r="CQ13" i="33"/>
  <c r="CR13" i="33"/>
  <c r="CR12" i="33"/>
  <c r="CS13" i="33"/>
  <c r="CS12" i="33"/>
  <c r="CT13" i="33"/>
  <c r="CU13" i="33"/>
  <c r="CU12" i="33"/>
  <c r="CV13" i="33"/>
  <c r="H13" i="33"/>
  <c r="H12" i="33"/>
  <c r="D9" i="33"/>
  <c r="C9" i="33"/>
  <c r="B14" i="33"/>
  <c r="C23" i="33"/>
  <c r="C19" i="33"/>
  <c r="C16" i="33"/>
  <c r="D16" i="33" s="1"/>
  <c r="E16" i="33" s="1"/>
  <c r="F16" i="33" s="1"/>
  <c r="G16" i="33" s="1"/>
  <c r="G17" i="33" s="1"/>
  <c r="C12" i="33"/>
  <c r="C14" i="33" s="1"/>
  <c r="D23" i="33"/>
  <c r="E23" i="33"/>
  <c r="F23" i="33"/>
  <c r="G23" i="33"/>
  <c r="H23" i="33"/>
  <c r="I23" i="33"/>
  <c r="J23" i="33"/>
  <c r="K23" i="33"/>
  <c r="L23" i="33"/>
  <c r="M23" i="33"/>
  <c r="N23" i="33"/>
  <c r="O23" i="33"/>
  <c r="P23" i="33"/>
  <c r="Q23" i="33"/>
  <c r="R23" i="33"/>
  <c r="S23" i="33"/>
  <c r="T23" i="33"/>
  <c r="U23" i="33"/>
  <c r="V23" i="33"/>
  <c r="W23" i="33"/>
  <c r="X23" i="33"/>
  <c r="Y23" i="33"/>
  <c r="Z23" i="33"/>
  <c r="AA23" i="33"/>
  <c r="AB23" i="33"/>
  <c r="AC23" i="33"/>
  <c r="AD23" i="33"/>
  <c r="AE23" i="33"/>
  <c r="AF23" i="33"/>
  <c r="AG23" i="33"/>
  <c r="AH23" i="33"/>
  <c r="AI23" i="33"/>
  <c r="AJ23" i="33"/>
  <c r="AK23" i="33"/>
  <c r="AL23" i="33"/>
  <c r="AM23" i="33"/>
  <c r="AN23" i="33"/>
  <c r="AO23" i="33"/>
  <c r="AP23" i="33"/>
  <c r="AQ23" i="33"/>
  <c r="AR23" i="33"/>
  <c r="AS23" i="33"/>
  <c r="AT23" i="33"/>
  <c r="AU23" i="33"/>
  <c r="AV23" i="33"/>
  <c r="AW23" i="33"/>
  <c r="AX23" i="33"/>
  <c r="AY23" i="33"/>
  <c r="AZ23" i="33"/>
  <c r="BA23" i="33"/>
  <c r="BB23" i="33"/>
  <c r="BC23" i="33"/>
  <c r="BD23" i="33"/>
  <c r="BE23" i="33"/>
  <c r="BF23" i="33"/>
  <c r="BG23" i="33"/>
  <c r="BH23" i="33"/>
  <c r="BI23" i="33"/>
  <c r="BJ23" i="33"/>
  <c r="BK23" i="33"/>
  <c r="BL23" i="33"/>
  <c r="BM23" i="33"/>
  <c r="BN23" i="33"/>
  <c r="BO23" i="33"/>
  <c r="BP23" i="33"/>
  <c r="BQ23" i="33"/>
  <c r="BR23" i="33"/>
  <c r="BS23" i="33"/>
  <c r="BT23" i="33"/>
  <c r="BU23" i="33"/>
  <c r="BV23" i="33"/>
  <c r="BW23" i="33"/>
  <c r="BX23" i="33"/>
  <c r="BY23" i="33"/>
  <c r="BZ23" i="33"/>
  <c r="CA23" i="33"/>
  <c r="CB23" i="33"/>
  <c r="CC23" i="33"/>
  <c r="CD23" i="33"/>
  <c r="CE23" i="33"/>
  <c r="CF23" i="33"/>
  <c r="CG23" i="33"/>
  <c r="CH23" i="33"/>
  <c r="CI23" i="33"/>
  <c r="CJ23" i="33"/>
  <c r="CK23" i="33"/>
  <c r="CL23" i="33"/>
  <c r="CM23" i="33"/>
  <c r="CN23" i="33"/>
  <c r="CO23" i="33"/>
  <c r="CP23" i="33"/>
  <c r="CQ23" i="33"/>
  <c r="CR23" i="33"/>
  <c r="CS23" i="33"/>
  <c r="CT23" i="33"/>
  <c r="CU23" i="33"/>
  <c r="CV23" i="33"/>
  <c r="B22" i="33"/>
  <c r="C8" i="33"/>
  <c r="D8" i="33" s="1"/>
  <c r="E8" i="33" s="1"/>
  <c r="F8" i="33" s="1"/>
  <c r="G8" i="33" s="1"/>
  <c r="H8" i="33" s="1"/>
  <c r="I8" i="33" s="1"/>
  <c r="J8" i="33" s="1"/>
  <c r="K8" i="33" s="1"/>
  <c r="L8" i="33" s="1"/>
  <c r="M8" i="33" s="1"/>
  <c r="N8" i="33" s="1"/>
  <c r="O8" i="33" s="1"/>
  <c r="P8" i="33" s="1"/>
  <c r="Q8" i="33" s="1"/>
  <c r="R8" i="33" s="1"/>
  <c r="S8" i="33" s="1"/>
  <c r="T8" i="33" s="1"/>
  <c r="U8" i="33" s="1"/>
  <c r="V8" i="33" s="1"/>
  <c r="W8" i="33" s="1"/>
  <c r="X8" i="33" s="1"/>
  <c r="Y8" i="33" s="1"/>
  <c r="Z8" i="33" s="1"/>
  <c r="AA8" i="33" s="1"/>
  <c r="AB8" i="33" s="1"/>
  <c r="AC8" i="33" s="1"/>
  <c r="AD8" i="33" s="1"/>
  <c r="AE8" i="33" s="1"/>
  <c r="AF8" i="33" s="1"/>
  <c r="AG8" i="33" s="1"/>
  <c r="AH8" i="33" s="1"/>
  <c r="AI8" i="33" s="1"/>
  <c r="AJ8" i="33" s="1"/>
  <c r="AK8" i="33" s="1"/>
  <c r="AL8" i="33" s="1"/>
  <c r="AM8" i="33" s="1"/>
  <c r="AN8" i="33" s="1"/>
  <c r="AO8" i="33" s="1"/>
  <c r="AP8" i="33" s="1"/>
  <c r="AQ8" i="33" s="1"/>
  <c r="AR8" i="33" s="1"/>
  <c r="AS8" i="33" s="1"/>
  <c r="AT8" i="33" s="1"/>
  <c r="AU8" i="33" s="1"/>
  <c r="AV8" i="33" s="1"/>
  <c r="AW8" i="33" s="1"/>
  <c r="AX8" i="33" s="1"/>
  <c r="AY8" i="33" s="1"/>
  <c r="AZ8" i="33" s="1"/>
  <c r="BA8" i="33" s="1"/>
  <c r="BB8" i="33" s="1"/>
  <c r="BC8" i="33" s="1"/>
  <c r="BD8" i="33" s="1"/>
  <c r="BE8" i="33" s="1"/>
  <c r="BF8" i="33" s="1"/>
  <c r="BG8" i="33" s="1"/>
  <c r="BH8" i="33" s="1"/>
  <c r="BI8" i="33" s="1"/>
  <c r="BJ8" i="33" s="1"/>
  <c r="BK8" i="33" s="1"/>
  <c r="BL8" i="33" s="1"/>
  <c r="BM8" i="33" s="1"/>
  <c r="BN8" i="33" s="1"/>
  <c r="BO8" i="33" s="1"/>
  <c r="BP8" i="33" s="1"/>
  <c r="BQ8" i="33" s="1"/>
  <c r="BR8" i="33" s="1"/>
  <c r="BS8" i="33" s="1"/>
  <c r="BT8" i="33" s="1"/>
  <c r="BU8" i="33" s="1"/>
  <c r="BV8" i="33" s="1"/>
  <c r="BW8" i="33" s="1"/>
  <c r="BX8" i="33" s="1"/>
  <c r="BY8" i="33" s="1"/>
  <c r="BZ8" i="33" s="1"/>
  <c r="CA8" i="33" s="1"/>
  <c r="CB8" i="33" s="1"/>
  <c r="CC8" i="33" s="1"/>
  <c r="CD8" i="33" s="1"/>
  <c r="CE8" i="33" s="1"/>
  <c r="CF8" i="33" s="1"/>
  <c r="CG8" i="33" s="1"/>
  <c r="CH8" i="33" s="1"/>
  <c r="CI8" i="33" s="1"/>
  <c r="CJ8" i="33" s="1"/>
  <c r="CK8" i="33" s="1"/>
  <c r="CL8" i="33" s="1"/>
  <c r="CM8" i="33" s="1"/>
  <c r="CN8" i="33" s="1"/>
  <c r="CO8" i="33" s="1"/>
  <c r="CP8" i="33" s="1"/>
  <c r="CQ8" i="33" s="1"/>
  <c r="CR8" i="33" s="1"/>
  <c r="CS8" i="33" s="1"/>
  <c r="CT8" i="33" s="1"/>
  <c r="CU8" i="33" s="1"/>
  <c r="CV8" i="33" s="1"/>
  <c r="CW8" i="33" s="1"/>
  <c r="C28" i="33"/>
  <c r="D28" i="33" s="1"/>
  <c r="E28" i="33" s="1"/>
  <c r="F28" i="33" s="1"/>
  <c r="G28" i="33" s="1"/>
  <c r="H28" i="33" s="1"/>
  <c r="I28" i="33" s="1"/>
  <c r="J28" i="33" s="1"/>
  <c r="K28" i="33" s="1"/>
  <c r="L28" i="33" s="1"/>
  <c r="M28" i="33" s="1"/>
  <c r="N28" i="33" s="1"/>
  <c r="O28" i="33" s="1"/>
  <c r="P28" i="33" s="1"/>
  <c r="Q28" i="33" s="1"/>
  <c r="R28" i="33" s="1"/>
  <c r="S28" i="33" s="1"/>
  <c r="T28" i="33" s="1"/>
  <c r="U28" i="33" s="1"/>
  <c r="V28" i="33" s="1"/>
  <c r="W28" i="33" s="1"/>
  <c r="X28" i="33" s="1"/>
  <c r="Y28" i="33" s="1"/>
  <c r="Z28" i="33" s="1"/>
  <c r="AA28" i="33" s="1"/>
  <c r="AB28" i="33" s="1"/>
  <c r="AC28" i="33" s="1"/>
  <c r="AD28" i="33" s="1"/>
  <c r="AE28" i="33" s="1"/>
  <c r="AF28" i="33" s="1"/>
  <c r="AG28" i="33" s="1"/>
  <c r="AH28" i="33" s="1"/>
  <c r="AI28" i="33" s="1"/>
  <c r="AJ28" i="33" s="1"/>
  <c r="AK28" i="33" s="1"/>
  <c r="AL28" i="33" s="1"/>
  <c r="AM28" i="33" s="1"/>
  <c r="AN28" i="33" s="1"/>
  <c r="AO28" i="33" s="1"/>
  <c r="AP28" i="33" s="1"/>
  <c r="AQ28" i="33" s="1"/>
  <c r="AR28" i="33" s="1"/>
  <c r="AS28" i="33" s="1"/>
  <c r="AT28" i="33" s="1"/>
  <c r="AU28" i="33" s="1"/>
  <c r="AV28" i="33" s="1"/>
  <c r="AW28" i="33" s="1"/>
  <c r="AX28" i="33" s="1"/>
  <c r="AY28" i="33" s="1"/>
  <c r="AZ28" i="33" s="1"/>
  <c r="BA28" i="33" s="1"/>
  <c r="BB28" i="33" s="1"/>
  <c r="BC28" i="33" s="1"/>
  <c r="BD28" i="33" s="1"/>
  <c r="BE28" i="33" s="1"/>
  <c r="BF28" i="33" s="1"/>
  <c r="BG28" i="33" s="1"/>
  <c r="BH28" i="33" s="1"/>
  <c r="BI28" i="33" s="1"/>
  <c r="BJ28" i="33" s="1"/>
  <c r="BK28" i="33" s="1"/>
  <c r="BL28" i="33" s="1"/>
  <c r="BM28" i="33" s="1"/>
  <c r="BN28" i="33" s="1"/>
  <c r="BO28" i="33" s="1"/>
  <c r="BP28" i="33" s="1"/>
  <c r="BQ28" i="33" s="1"/>
  <c r="BR28" i="33" s="1"/>
  <c r="BS28" i="33" s="1"/>
  <c r="BT28" i="33" s="1"/>
  <c r="BU28" i="33" s="1"/>
  <c r="BV28" i="33" s="1"/>
  <c r="BW28" i="33" s="1"/>
  <c r="BX28" i="33" s="1"/>
  <c r="BY28" i="33" s="1"/>
  <c r="BZ28" i="33" s="1"/>
  <c r="CA28" i="33" s="1"/>
  <c r="CB28" i="33" s="1"/>
  <c r="CC28" i="33" s="1"/>
  <c r="CD28" i="33" s="1"/>
  <c r="CE28" i="33" s="1"/>
  <c r="CF28" i="33" s="1"/>
  <c r="CG28" i="33" s="1"/>
  <c r="CH28" i="33" s="1"/>
  <c r="CI28" i="33" s="1"/>
  <c r="CJ28" i="33" s="1"/>
  <c r="CK28" i="33" s="1"/>
  <c r="CL28" i="33" s="1"/>
  <c r="CM28" i="33" s="1"/>
  <c r="CN28" i="33" s="1"/>
  <c r="CO28" i="33" s="1"/>
  <c r="CP28" i="33" s="1"/>
  <c r="CQ28" i="33" s="1"/>
  <c r="CR28" i="33" s="1"/>
  <c r="CS28" i="33" s="1"/>
  <c r="CT28" i="33" s="1"/>
  <c r="CU28" i="33" s="1"/>
  <c r="CV28" i="33" s="1"/>
  <c r="CW28" i="33" s="1"/>
  <c r="C24" i="33"/>
  <c r="D24" i="33" s="1"/>
  <c r="E24" i="33" s="1"/>
  <c r="F24" i="33" s="1"/>
  <c r="G24" i="33" s="1"/>
  <c r="H24" i="33" s="1"/>
  <c r="I24" i="33" s="1"/>
  <c r="J24" i="33" s="1"/>
  <c r="K24" i="33" s="1"/>
  <c r="L24" i="33" s="1"/>
  <c r="M24" i="33" s="1"/>
  <c r="N24" i="33" s="1"/>
  <c r="O24" i="33" s="1"/>
  <c r="P24" i="33" s="1"/>
  <c r="Q24" i="33" s="1"/>
  <c r="R24" i="33" s="1"/>
  <c r="S24" i="33" s="1"/>
  <c r="T24" i="33" s="1"/>
  <c r="U24" i="33" s="1"/>
  <c r="V24" i="33" s="1"/>
  <c r="W24" i="33" s="1"/>
  <c r="X24" i="33" s="1"/>
  <c r="Y24" i="33" s="1"/>
  <c r="Z24" i="33" s="1"/>
  <c r="AA24" i="33" s="1"/>
  <c r="AB24" i="33" s="1"/>
  <c r="AC24" i="33" s="1"/>
  <c r="AD24" i="33" s="1"/>
  <c r="AE24" i="33" s="1"/>
  <c r="AF24" i="33" s="1"/>
  <c r="AG24" i="33" s="1"/>
  <c r="AH24" i="33" s="1"/>
  <c r="AI24" i="33" s="1"/>
  <c r="AJ24" i="33" s="1"/>
  <c r="AK24" i="33" s="1"/>
  <c r="AL24" i="33" s="1"/>
  <c r="AM24" i="33" s="1"/>
  <c r="AN24" i="33" s="1"/>
  <c r="AO24" i="33" s="1"/>
  <c r="AP24" i="33" s="1"/>
  <c r="AQ24" i="33" s="1"/>
  <c r="AR24" i="33" s="1"/>
  <c r="AS24" i="33" s="1"/>
  <c r="AT24" i="33" s="1"/>
  <c r="AU24" i="33" s="1"/>
  <c r="AV24" i="33" s="1"/>
  <c r="AW24" i="33" s="1"/>
  <c r="AX24" i="33" s="1"/>
  <c r="AY24" i="33" s="1"/>
  <c r="AZ24" i="33" s="1"/>
  <c r="BA24" i="33" s="1"/>
  <c r="BB24" i="33" s="1"/>
  <c r="BC24" i="33" s="1"/>
  <c r="BD24" i="33" s="1"/>
  <c r="BE24" i="33" s="1"/>
  <c r="BF24" i="33" s="1"/>
  <c r="BG24" i="33" s="1"/>
  <c r="BH24" i="33" s="1"/>
  <c r="BI24" i="33" s="1"/>
  <c r="BJ24" i="33" s="1"/>
  <c r="BK24" i="33" s="1"/>
  <c r="BL24" i="33" s="1"/>
  <c r="BM24" i="33" s="1"/>
  <c r="BN24" i="33" s="1"/>
  <c r="BO24" i="33" s="1"/>
  <c r="BP24" i="33" s="1"/>
  <c r="BQ24" i="33" s="1"/>
  <c r="BR24" i="33" s="1"/>
  <c r="BS24" i="33" s="1"/>
  <c r="BT24" i="33" s="1"/>
  <c r="BU24" i="33" s="1"/>
  <c r="BV24" i="33" s="1"/>
  <c r="BW24" i="33" s="1"/>
  <c r="BX24" i="33" s="1"/>
  <c r="BY24" i="33" s="1"/>
  <c r="BZ24" i="33" s="1"/>
  <c r="CA24" i="33" s="1"/>
  <c r="CB24" i="33" s="1"/>
  <c r="CC24" i="33" s="1"/>
  <c r="CD24" i="33" s="1"/>
  <c r="CE24" i="33" s="1"/>
  <c r="CF24" i="33" s="1"/>
  <c r="CG24" i="33" s="1"/>
  <c r="CH24" i="33" s="1"/>
  <c r="CI24" i="33" s="1"/>
  <c r="CJ24" i="33" s="1"/>
  <c r="CK24" i="33" s="1"/>
  <c r="CL24" i="33" s="1"/>
  <c r="CM24" i="33" s="1"/>
  <c r="CN24" i="33" s="1"/>
  <c r="CO24" i="33" s="1"/>
  <c r="CP24" i="33" s="1"/>
  <c r="CQ24" i="33" s="1"/>
  <c r="CR24" i="33" s="1"/>
  <c r="CS24" i="33" s="1"/>
  <c r="CT24" i="33" s="1"/>
  <c r="CU24" i="33" s="1"/>
  <c r="CV24" i="33" s="1"/>
  <c r="CW24" i="33" s="1"/>
  <c r="C20" i="33"/>
  <c r="D20" i="33" s="1"/>
  <c r="E20" i="33" s="1"/>
  <c r="F20" i="33" s="1"/>
  <c r="G20" i="33" s="1"/>
  <c r="H20" i="33" s="1"/>
  <c r="I20" i="33" s="1"/>
  <c r="J20" i="33" s="1"/>
  <c r="K20" i="33" s="1"/>
  <c r="L20" i="33" s="1"/>
  <c r="M20" i="33" s="1"/>
  <c r="N20" i="33" s="1"/>
  <c r="O20" i="33" s="1"/>
  <c r="P20" i="33" s="1"/>
  <c r="Q20" i="33" s="1"/>
  <c r="R20" i="33" s="1"/>
  <c r="S20" i="33" s="1"/>
  <c r="T20" i="33" s="1"/>
  <c r="U20" i="33" s="1"/>
  <c r="V20" i="33" s="1"/>
  <c r="W20" i="33" s="1"/>
  <c r="X20" i="33" s="1"/>
  <c r="Y20" i="33" s="1"/>
  <c r="Z20" i="33" s="1"/>
  <c r="AA20" i="33" s="1"/>
  <c r="AB20" i="33" s="1"/>
  <c r="AC20" i="33" s="1"/>
  <c r="AD20" i="33" s="1"/>
  <c r="AE20" i="33" s="1"/>
  <c r="AF20" i="33" s="1"/>
  <c r="AG20" i="33" s="1"/>
  <c r="AH20" i="33" s="1"/>
  <c r="AI20" i="33" s="1"/>
  <c r="AJ20" i="33" s="1"/>
  <c r="AK20" i="33" s="1"/>
  <c r="AL20" i="33" s="1"/>
  <c r="AM20" i="33" s="1"/>
  <c r="AN20" i="33" s="1"/>
  <c r="AO20" i="33" s="1"/>
  <c r="AP20" i="33" s="1"/>
  <c r="AQ20" i="33" s="1"/>
  <c r="AR20" i="33" s="1"/>
  <c r="AS20" i="33" s="1"/>
  <c r="AT20" i="33" s="1"/>
  <c r="AU20" i="33" s="1"/>
  <c r="AV20" i="33" s="1"/>
  <c r="AW20" i="33" s="1"/>
  <c r="AX20" i="33" s="1"/>
  <c r="AY20" i="33" s="1"/>
  <c r="AZ20" i="33" s="1"/>
  <c r="BA20" i="33" s="1"/>
  <c r="BB20" i="33" s="1"/>
  <c r="BC20" i="33" s="1"/>
  <c r="BD20" i="33" s="1"/>
  <c r="BE20" i="33" s="1"/>
  <c r="BF20" i="33" s="1"/>
  <c r="BG20" i="33" s="1"/>
  <c r="BH20" i="33" s="1"/>
  <c r="BI20" i="33" s="1"/>
  <c r="BJ20" i="33" s="1"/>
  <c r="BK20" i="33" s="1"/>
  <c r="BL20" i="33" s="1"/>
  <c r="BM20" i="33" s="1"/>
  <c r="BN20" i="33" s="1"/>
  <c r="BO20" i="33" s="1"/>
  <c r="BP20" i="33" s="1"/>
  <c r="BQ20" i="33" s="1"/>
  <c r="BR20" i="33" s="1"/>
  <c r="BS20" i="33" s="1"/>
  <c r="BT20" i="33" s="1"/>
  <c r="BU20" i="33" s="1"/>
  <c r="BV20" i="33" s="1"/>
  <c r="BW20" i="33" s="1"/>
  <c r="BX20" i="33" s="1"/>
  <c r="BY20" i="33" s="1"/>
  <c r="BZ20" i="33" s="1"/>
  <c r="CA20" i="33" s="1"/>
  <c r="CB20" i="33" s="1"/>
  <c r="CC20" i="33" s="1"/>
  <c r="CD20" i="33" s="1"/>
  <c r="CE20" i="33" s="1"/>
  <c r="CF20" i="33" s="1"/>
  <c r="CG20" i="33" s="1"/>
  <c r="CH20" i="33" s="1"/>
  <c r="CI20" i="33" s="1"/>
  <c r="CJ20" i="33" s="1"/>
  <c r="CK20" i="33" s="1"/>
  <c r="CL20" i="33" s="1"/>
  <c r="CM20" i="33" s="1"/>
  <c r="CN20" i="33" s="1"/>
  <c r="CO20" i="33" s="1"/>
  <c r="CP20" i="33" s="1"/>
  <c r="CQ20" i="33" s="1"/>
  <c r="CR20" i="33" s="1"/>
  <c r="CS20" i="33" s="1"/>
  <c r="CT20" i="33" s="1"/>
  <c r="CU20" i="33" s="1"/>
  <c r="CV20" i="33" s="1"/>
  <c r="CW20" i="33" s="1"/>
  <c r="CV12" i="33"/>
  <c r="D12" i="33"/>
  <c r="D14" i="33" s="1"/>
  <c r="E12" i="33"/>
  <c r="E14" i="33" s="1"/>
  <c r="F12" i="33"/>
  <c r="F14" i="33" s="1"/>
  <c r="G12" i="33"/>
  <c r="G14" i="33" s="1"/>
  <c r="I12" i="33"/>
  <c r="J12" i="33"/>
  <c r="M12" i="33"/>
  <c r="N12" i="33"/>
  <c r="Q12" i="33"/>
  <c r="R12" i="33"/>
  <c r="S12" i="33"/>
  <c r="T12" i="33"/>
  <c r="Z12" i="33"/>
  <c r="AB12" i="33"/>
  <c r="AE12" i="33"/>
  <c r="AG12" i="33"/>
  <c r="AI12" i="33"/>
  <c r="AJ12" i="33"/>
  <c r="AM12" i="33"/>
  <c r="AM14" i="33" s="1"/>
  <c r="AN12" i="33"/>
  <c r="AO12" i="33"/>
  <c r="AP12" i="33"/>
  <c r="AQ12" i="33"/>
  <c r="AS12" i="33"/>
  <c r="AT12" i="33"/>
  <c r="AU12" i="33"/>
  <c r="AW12" i="33"/>
  <c r="AX12" i="33"/>
  <c r="AY12" i="33"/>
  <c r="AY14" i="33" s="1"/>
  <c r="AZ12" i="33"/>
  <c r="BA12" i="33"/>
  <c r="BD12" i="33"/>
  <c r="BE12" i="33"/>
  <c r="BE14" i="33" s="1"/>
  <c r="BG12" i="33"/>
  <c r="BI12" i="33"/>
  <c r="BL12" i="33"/>
  <c r="BO12" i="33"/>
  <c r="BP12" i="33"/>
  <c r="BQ12" i="33"/>
  <c r="BQ14" i="33" s="1"/>
  <c r="BT12" i="33"/>
  <c r="BW12" i="33"/>
  <c r="BX12" i="33"/>
  <c r="BY12" i="33"/>
  <c r="BZ12" i="33"/>
  <c r="CA12" i="33"/>
  <c r="CC12" i="33"/>
  <c r="CD12" i="33"/>
  <c r="CE12" i="33"/>
  <c r="CI12" i="33"/>
  <c r="CJ12" i="33"/>
  <c r="CK12" i="33"/>
  <c r="CL12" i="33"/>
  <c r="CP12" i="33"/>
  <c r="CQ12" i="33"/>
  <c r="CT12" i="33"/>
  <c r="D19" i="33"/>
  <c r="C21" i="33"/>
  <c r="D21" i="33" s="1"/>
  <c r="E21" i="33" s="1"/>
  <c r="F21" i="33" s="1"/>
  <c r="G21" i="33" s="1"/>
  <c r="H21" i="33" s="1"/>
  <c r="I21" i="33" s="1"/>
  <c r="E19" i="33"/>
  <c r="F19" i="33"/>
  <c r="G19" i="33"/>
  <c r="H19" i="33"/>
  <c r="I19" i="33"/>
  <c r="J19" i="33"/>
  <c r="K19" i="33"/>
  <c r="L19" i="33"/>
  <c r="M19" i="33"/>
  <c r="N19" i="33"/>
  <c r="O19" i="33"/>
  <c r="P19" i="33"/>
  <c r="Q19" i="33"/>
  <c r="R19" i="33"/>
  <c r="S19" i="33"/>
  <c r="T19" i="33"/>
  <c r="U19" i="33"/>
  <c r="V19" i="33"/>
  <c r="W19" i="33"/>
  <c r="X19" i="33"/>
  <c r="Y19" i="33"/>
  <c r="Z19" i="33"/>
  <c r="AA19" i="33"/>
  <c r="AB19" i="33"/>
  <c r="AC19" i="33"/>
  <c r="AD19" i="33"/>
  <c r="AE19" i="33"/>
  <c r="AF19" i="33"/>
  <c r="AG19" i="33"/>
  <c r="AH19" i="33"/>
  <c r="AI19" i="33"/>
  <c r="AJ19" i="33"/>
  <c r="AK19" i="33"/>
  <c r="AL19" i="33"/>
  <c r="AM19" i="33"/>
  <c r="AN19" i="33"/>
  <c r="AO19" i="33"/>
  <c r="AP19" i="33"/>
  <c r="AQ19" i="33"/>
  <c r="AR19" i="33"/>
  <c r="AS19" i="33"/>
  <c r="AT19" i="33"/>
  <c r="AU19" i="33"/>
  <c r="AV19" i="33"/>
  <c r="AW19" i="33"/>
  <c r="AX19" i="33"/>
  <c r="AY19" i="33"/>
  <c r="AZ19" i="33"/>
  <c r="BA19" i="33"/>
  <c r="BB19" i="33"/>
  <c r="BC19" i="33"/>
  <c r="BD19" i="33"/>
  <c r="BE19" i="33"/>
  <c r="BF19" i="33"/>
  <c r="BG19" i="33"/>
  <c r="BH19" i="33"/>
  <c r="BI19" i="33"/>
  <c r="BJ19" i="33"/>
  <c r="BK19" i="33"/>
  <c r="BL19" i="33"/>
  <c r="BM19" i="33"/>
  <c r="BN19" i="33"/>
  <c r="BO19" i="33"/>
  <c r="BP19" i="33"/>
  <c r="BQ19" i="33"/>
  <c r="BR19" i="33"/>
  <c r="BS19" i="33"/>
  <c r="BT19" i="33"/>
  <c r="BU19" i="33"/>
  <c r="BV19" i="33"/>
  <c r="BW19" i="33"/>
  <c r="BX19" i="33"/>
  <c r="BY19" i="33"/>
  <c r="BZ19" i="33"/>
  <c r="CA19" i="33"/>
  <c r="CB19" i="33"/>
  <c r="CC19" i="33"/>
  <c r="CD19" i="33"/>
  <c r="CE19" i="33"/>
  <c r="CF19" i="33"/>
  <c r="CG19" i="33"/>
  <c r="CH19" i="33"/>
  <c r="CI19" i="33"/>
  <c r="CJ19" i="33"/>
  <c r="CK19" i="33"/>
  <c r="CL19" i="33"/>
  <c r="CM19" i="33"/>
  <c r="CN19" i="33"/>
  <c r="CO19" i="33"/>
  <c r="CP19" i="33"/>
  <c r="CQ19" i="33"/>
  <c r="CR19" i="33"/>
  <c r="CS19" i="33"/>
  <c r="CT19" i="33"/>
  <c r="CU19" i="33"/>
  <c r="CV19" i="33"/>
  <c r="C29" i="33"/>
  <c r="D29" i="33" s="1"/>
  <c r="E29" i="33" s="1"/>
  <c r="F29" i="33" s="1"/>
  <c r="G29" i="33" s="1"/>
  <c r="H29" i="33" s="1"/>
  <c r="I29" i="33" s="1"/>
  <c r="J29" i="33" s="1"/>
  <c r="K29" i="33" s="1"/>
  <c r="L29" i="33" s="1"/>
  <c r="M29" i="33" s="1"/>
  <c r="N29" i="33" s="1"/>
  <c r="O29" i="33" s="1"/>
  <c r="P29" i="33" s="1"/>
  <c r="Q29" i="33" s="1"/>
  <c r="R29" i="33" s="1"/>
  <c r="S29" i="33" s="1"/>
  <c r="T29" i="33" s="1"/>
  <c r="U29" i="33" s="1"/>
  <c r="V29" i="33" s="1"/>
  <c r="W29" i="33" s="1"/>
  <c r="X29" i="33" s="1"/>
  <c r="Y29" i="33" s="1"/>
  <c r="Z29" i="33" s="1"/>
  <c r="AA29" i="33" s="1"/>
  <c r="AB29" i="33" s="1"/>
  <c r="AC29" i="33" s="1"/>
  <c r="AD29" i="33" s="1"/>
  <c r="AE29" i="33" s="1"/>
  <c r="AF29" i="33" s="1"/>
  <c r="AG29" i="33" s="1"/>
  <c r="AH29" i="33" s="1"/>
  <c r="AI29" i="33" s="1"/>
  <c r="AJ29" i="33" s="1"/>
  <c r="AK29" i="33" s="1"/>
  <c r="AL29" i="33" s="1"/>
  <c r="AM29" i="33" s="1"/>
  <c r="AN29" i="33" s="1"/>
  <c r="AO29" i="33" s="1"/>
  <c r="AP29" i="33" s="1"/>
  <c r="AQ29" i="33" s="1"/>
  <c r="AR29" i="33" s="1"/>
  <c r="AS29" i="33" s="1"/>
  <c r="AT29" i="33" s="1"/>
  <c r="AU29" i="33" s="1"/>
  <c r="AV29" i="33" s="1"/>
  <c r="AW29" i="33" s="1"/>
  <c r="AX29" i="33" s="1"/>
  <c r="AY29" i="33" s="1"/>
  <c r="AZ29" i="33" s="1"/>
  <c r="BA29" i="33" s="1"/>
  <c r="BB29" i="33" s="1"/>
  <c r="BC29" i="33" s="1"/>
  <c r="BD29" i="33" s="1"/>
  <c r="BE29" i="33" s="1"/>
  <c r="BF29" i="33" s="1"/>
  <c r="BG29" i="33" s="1"/>
  <c r="BH29" i="33" s="1"/>
  <c r="BI29" i="33" s="1"/>
  <c r="BJ29" i="33" s="1"/>
  <c r="BK29" i="33" s="1"/>
  <c r="BL29" i="33" s="1"/>
  <c r="BM29" i="33" s="1"/>
  <c r="BN29" i="33" s="1"/>
  <c r="BO29" i="33" s="1"/>
  <c r="BP29" i="33" s="1"/>
  <c r="BQ29" i="33" s="1"/>
  <c r="BR29" i="33" s="1"/>
  <c r="BS29" i="33" s="1"/>
  <c r="BT29" i="33" s="1"/>
  <c r="BU29" i="33" s="1"/>
  <c r="BV29" i="33" s="1"/>
  <c r="BW29" i="33" s="1"/>
  <c r="BX29" i="33" s="1"/>
  <c r="BY29" i="33" s="1"/>
  <c r="BZ29" i="33" s="1"/>
  <c r="CA29" i="33" s="1"/>
  <c r="CB29" i="33" s="1"/>
  <c r="CC29" i="33" s="1"/>
  <c r="CD29" i="33" s="1"/>
  <c r="CE29" i="33" s="1"/>
  <c r="CF29" i="33" s="1"/>
  <c r="CG29" i="33" s="1"/>
  <c r="CH29" i="33" s="1"/>
  <c r="CI29" i="33" s="1"/>
  <c r="CJ29" i="33" s="1"/>
  <c r="CK29" i="33" s="1"/>
  <c r="CL29" i="33" s="1"/>
  <c r="CM29" i="33" s="1"/>
  <c r="CN29" i="33" s="1"/>
  <c r="CO29" i="33" s="1"/>
  <c r="CP29" i="33" s="1"/>
  <c r="CQ29" i="33" s="1"/>
  <c r="CR29" i="33" s="1"/>
  <c r="CS29" i="33" s="1"/>
  <c r="CT29" i="33" s="1"/>
  <c r="CU29" i="33" s="1"/>
  <c r="CV29" i="33" s="1"/>
  <c r="CW29" i="33" s="1"/>
  <c r="C27" i="33"/>
  <c r="D27" i="33" s="1"/>
  <c r="E27" i="33" s="1"/>
  <c r="F27" i="33" s="1"/>
  <c r="G27" i="33" s="1"/>
  <c r="H27" i="33" s="1"/>
  <c r="I27" i="33" s="1"/>
  <c r="J27" i="33" s="1"/>
  <c r="K27" i="33" s="1"/>
  <c r="L27" i="33" s="1"/>
  <c r="M27" i="33" s="1"/>
  <c r="N27" i="33" s="1"/>
  <c r="O27" i="33" s="1"/>
  <c r="P27" i="33" s="1"/>
  <c r="Q27" i="33" s="1"/>
  <c r="R27" i="33" s="1"/>
  <c r="S27" i="33" s="1"/>
  <c r="T27" i="33" s="1"/>
  <c r="U27" i="33" s="1"/>
  <c r="V27" i="33" s="1"/>
  <c r="W27" i="33" s="1"/>
  <c r="X27" i="33" s="1"/>
  <c r="Y27" i="33" s="1"/>
  <c r="Z27" i="33" s="1"/>
  <c r="AA27" i="33" s="1"/>
  <c r="AB27" i="33" s="1"/>
  <c r="AC27" i="33" s="1"/>
  <c r="AD27" i="33" s="1"/>
  <c r="AE27" i="33" s="1"/>
  <c r="AF27" i="33" s="1"/>
  <c r="AG27" i="33" s="1"/>
  <c r="AH27" i="33" s="1"/>
  <c r="AI27" i="33" s="1"/>
  <c r="AJ27" i="33" s="1"/>
  <c r="AK27" i="33" s="1"/>
  <c r="AL27" i="33" s="1"/>
  <c r="AM27" i="33" s="1"/>
  <c r="AN27" i="33" s="1"/>
  <c r="AO27" i="33" s="1"/>
  <c r="AP27" i="33" s="1"/>
  <c r="AQ27" i="33" s="1"/>
  <c r="AR27" i="33" s="1"/>
  <c r="AS27" i="33" s="1"/>
  <c r="AT27" i="33" s="1"/>
  <c r="AU27" i="33" s="1"/>
  <c r="AV27" i="33" s="1"/>
  <c r="AW27" i="33" s="1"/>
  <c r="AX27" i="33" s="1"/>
  <c r="AY27" i="33" s="1"/>
  <c r="AZ27" i="33" s="1"/>
  <c r="BA27" i="33" s="1"/>
  <c r="BB27" i="33" s="1"/>
  <c r="BC27" i="33" s="1"/>
  <c r="BD27" i="33" s="1"/>
  <c r="BE27" i="33" s="1"/>
  <c r="BF27" i="33" s="1"/>
  <c r="BG27" i="33" s="1"/>
  <c r="BH27" i="33" s="1"/>
  <c r="BI27" i="33" s="1"/>
  <c r="BJ27" i="33" s="1"/>
  <c r="BK27" i="33" s="1"/>
  <c r="BL27" i="33" s="1"/>
  <c r="BM27" i="33" s="1"/>
  <c r="BN27" i="33" s="1"/>
  <c r="BO27" i="33" s="1"/>
  <c r="BP27" i="33" s="1"/>
  <c r="BQ27" i="33" s="1"/>
  <c r="BR27" i="33" s="1"/>
  <c r="BS27" i="33" s="1"/>
  <c r="BT27" i="33" s="1"/>
  <c r="BU27" i="33" s="1"/>
  <c r="BV27" i="33" s="1"/>
  <c r="BW27" i="33" s="1"/>
  <c r="BX27" i="33" s="1"/>
  <c r="BY27" i="33" s="1"/>
  <c r="BZ27" i="33" s="1"/>
  <c r="CA27" i="33" s="1"/>
  <c r="CB27" i="33" s="1"/>
  <c r="CC27" i="33" s="1"/>
  <c r="CD27" i="33" s="1"/>
  <c r="CE27" i="33" s="1"/>
  <c r="CF27" i="33" s="1"/>
  <c r="CG27" i="33" s="1"/>
  <c r="CH27" i="33" s="1"/>
  <c r="CI27" i="33" s="1"/>
  <c r="CJ27" i="33" s="1"/>
  <c r="CK27" i="33" s="1"/>
  <c r="CL27" i="33" s="1"/>
  <c r="CM27" i="33" s="1"/>
  <c r="CN27" i="33" s="1"/>
  <c r="CO27" i="33" s="1"/>
  <c r="CP27" i="33" s="1"/>
  <c r="CQ27" i="33" s="1"/>
  <c r="CR27" i="33" s="1"/>
  <c r="CS27" i="33" s="1"/>
  <c r="CT27" i="33" s="1"/>
  <c r="CU27" i="33" s="1"/>
  <c r="CV27" i="33" s="1"/>
  <c r="CW27" i="33" s="1"/>
  <c r="C26" i="33"/>
  <c r="D26" i="33" s="1"/>
  <c r="E26" i="33" s="1"/>
  <c r="F26" i="33" s="1"/>
  <c r="G26" i="33" s="1"/>
  <c r="H26" i="33" s="1"/>
  <c r="I26" i="33" s="1"/>
  <c r="J26" i="33" s="1"/>
  <c r="K26" i="33" s="1"/>
  <c r="L26" i="33" s="1"/>
  <c r="M26" i="33" s="1"/>
  <c r="N26" i="33" s="1"/>
  <c r="O26" i="33" s="1"/>
  <c r="P26" i="33" s="1"/>
  <c r="Q26" i="33" s="1"/>
  <c r="R26" i="33" s="1"/>
  <c r="S26" i="33" s="1"/>
  <c r="T26" i="33" s="1"/>
  <c r="U26" i="33" s="1"/>
  <c r="V26" i="33" s="1"/>
  <c r="W26" i="33" s="1"/>
  <c r="X26" i="33" s="1"/>
  <c r="Y26" i="33" s="1"/>
  <c r="Z26" i="33" s="1"/>
  <c r="AA26" i="33" s="1"/>
  <c r="AB26" i="33" s="1"/>
  <c r="AC26" i="33" s="1"/>
  <c r="AD26" i="33" s="1"/>
  <c r="AE26" i="33" s="1"/>
  <c r="AF26" i="33" s="1"/>
  <c r="AG26" i="33" s="1"/>
  <c r="AH26" i="33" s="1"/>
  <c r="AI26" i="33" s="1"/>
  <c r="AJ26" i="33" s="1"/>
  <c r="AK26" i="33" s="1"/>
  <c r="AL26" i="33" s="1"/>
  <c r="AM26" i="33" s="1"/>
  <c r="AN26" i="33" s="1"/>
  <c r="AO26" i="33" s="1"/>
  <c r="AP26" i="33" s="1"/>
  <c r="AQ26" i="33" s="1"/>
  <c r="AR26" i="33" s="1"/>
  <c r="AS26" i="33" s="1"/>
  <c r="AT26" i="33" s="1"/>
  <c r="AU26" i="33" s="1"/>
  <c r="AV26" i="33" s="1"/>
  <c r="AW26" i="33" s="1"/>
  <c r="AX26" i="33" s="1"/>
  <c r="AY26" i="33" s="1"/>
  <c r="AZ26" i="33" s="1"/>
  <c r="BA26" i="33" s="1"/>
  <c r="BB26" i="33" s="1"/>
  <c r="BC26" i="33" s="1"/>
  <c r="BD26" i="33" s="1"/>
  <c r="BE26" i="33" s="1"/>
  <c r="BF26" i="33" s="1"/>
  <c r="BG26" i="33" s="1"/>
  <c r="BH26" i="33" s="1"/>
  <c r="BI26" i="33" s="1"/>
  <c r="BJ26" i="33" s="1"/>
  <c r="BK26" i="33" s="1"/>
  <c r="BL26" i="33" s="1"/>
  <c r="BM26" i="33" s="1"/>
  <c r="BN26" i="33" s="1"/>
  <c r="BO26" i="33" s="1"/>
  <c r="BP26" i="33" s="1"/>
  <c r="BQ26" i="33" s="1"/>
  <c r="BR26" i="33" s="1"/>
  <c r="BS26" i="33" s="1"/>
  <c r="BT26" i="33" s="1"/>
  <c r="BU26" i="33" s="1"/>
  <c r="BV26" i="33" s="1"/>
  <c r="BW26" i="33" s="1"/>
  <c r="BX26" i="33" s="1"/>
  <c r="BY26" i="33" s="1"/>
  <c r="BZ26" i="33" s="1"/>
  <c r="CA26" i="33" s="1"/>
  <c r="CB26" i="33" s="1"/>
  <c r="CC26" i="33" s="1"/>
  <c r="CD26" i="33" s="1"/>
  <c r="CE26" i="33" s="1"/>
  <c r="CF26" i="33" s="1"/>
  <c r="CG26" i="33" s="1"/>
  <c r="CH26" i="33" s="1"/>
  <c r="CI26" i="33" s="1"/>
  <c r="CJ26" i="33" s="1"/>
  <c r="CK26" i="33" s="1"/>
  <c r="CL26" i="33" s="1"/>
  <c r="CM26" i="33" s="1"/>
  <c r="CN26" i="33" s="1"/>
  <c r="CO26" i="33" s="1"/>
  <c r="CP26" i="33" s="1"/>
  <c r="CQ26" i="33" s="1"/>
  <c r="CR26" i="33" s="1"/>
  <c r="CS26" i="33" s="1"/>
  <c r="CT26" i="33" s="1"/>
  <c r="CU26" i="33" s="1"/>
  <c r="CV26" i="33" s="1"/>
  <c r="CW26" i="33" s="1"/>
  <c r="CW17" i="33"/>
  <c r="B17" i="33"/>
  <c r="CW14" i="33"/>
  <c r="BV14" i="33" l="1"/>
  <c r="BD14" i="33"/>
  <c r="AT14" i="33"/>
  <c r="M14" i="33"/>
  <c r="AI14" i="33"/>
  <c r="E9" i="33"/>
  <c r="AW14" i="33"/>
  <c r="BB14" i="33"/>
  <c r="CT14" i="33"/>
  <c r="CM14" i="33"/>
  <c r="AB14" i="33"/>
  <c r="V14" i="33"/>
  <c r="CB14" i="33"/>
  <c r="BW14" i="33"/>
  <c r="BS14" i="33"/>
  <c r="BK14" i="33"/>
  <c r="BC14" i="33"/>
  <c r="CJ14" i="33"/>
  <c r="AV14" i="33"/>
  <c r="AH14" i="33"/>
  <c r="W14" i="33"/>
  <c r="K14" i="33"/>
  <c r="BY14" i="33"/>
  <c r="T14" i="33"/>
  <c r="CP14" i="33"/>
  <c r="CD14" i="33"/>
  <c r="BI14" i="33"/>
  <c r="BJ14" i="33"/>
  <c r="BF14" i="33"/>
  <c r="L14" i="33"/>
  <c r="AO14" i="33"/>
  <c r="Q14" i="33"/>
  <c r="CV14" i="33"/>
  <c r="CN14" i="33"/>
  <c r="CF14" i="33"/>
  <c r="BN14" i="33"/>
  <c r="AF14" i="33"/>
  <c r="BG14" i="33"/>
  <c r="I14" i="33"/>
  <c r="BH14" i="33"/>
  <c r="BX14" i="33"/>
  <c r="BL14" i="33"/>
  <c r="AZ14" i="33"/>
  <c r="CO14" i="33"/>
  <c r="CL14" i="33"/>
  <c r="CA14" i="33"/>
  <c r="E22" i="33"/>
  <c r="I22" i="33"/>
  <c r="AP14" i="33"/>
  <c r="AG14" i="33"/>
  <c r="R14" i="33"/>
  <c r="J14" i="33"/>
  <c r="CK14" i="33"/>
  <c r="AU14" i="33"/>
  <c r="BO14" i="33"/>
  <c r="N14" i="33"/>
  <c r="H14" i="33"/>
  <c r="CS14" i="33"/>
  <c r="CG14" i="33"/>
  <c r="CC14" i="33"/>
  <c r="BP14" i="33"/>
  <c r="AQ14" i="33"/>
  <c r="Z14" i="33"/>
  <c r="G2" i="33"/>
  <c r="G9" i="33" s="1"/>
  <c r="F9" i="33"/>
  <c r="BA14" i="33"/>
  <c r="D22" i="33"/>
  <c r="BT14" i="33"/>
  <c r="CR14" i="33"/>
  <c r="C17" i="33"/>
  <c r="CI14" i="33"/>
  <c r="AX14" i="33"/>
  <c r="AS14" i="33"/>
  <c r="AN14" i="33"/>
  <c r="AJ14" i="33"/>
  <c r="G22" i="33"/>
  <c r="S14" i="33"/>
  <c r="CE14" i="33"/>
  <c r="BZ14" i="33"/>
  <c r="BU14" i="33"/>
  <c r="BM14" i="33"/>
  <c r="AA14" i="33"/>
  <c r="C22" i="33"/>
  <c r="F22" i="33"/>
  <c r="AD14" i="33"/>
  <c r="CU14" i="33"/>
  <c r="U14" i="33"/>
  <c r="CQ14" i="33"/>
  <c r="AE14" i="33"/>
  <c r="CH14" i="33"/>
  <c r="AR14" i="33"/>
  <c r="AL14" i="33"/>
  <c r="O14" i="33"/>
  <c r="P14" i="33"/>
  <c r="J14" i="47"/>
  <c r="K14" i="47" s="1"/>
  <c r="J12" i="47"/>
  <c r="K12" i="47" s="1"/>
  <c r="H16" i="33"/>
  <c r="D17" i="33"/>
  <c r="E17" i="33"/>
  <c r="J21" i="33"/>
  <c r="F17" i="33"/>
  <c r="H22" i="33"/>
  <c r="BR14" i="33"/>
  <c r="X14" i="33"/>
  <c r="H2" i="33" l="1"/>
  <c r="I2" i="33" s="1"/>
  <c r="J2" i="33" s="1"/>
  <c r="H17" i="33"/>
  <c r="I16" i="33"/>
  <c r="J22" i="33"/>
  <c r="K21" i="33"/>
  <c r="I9" i="33" l="1"/>
  <c r="H9" i="33"/>
  <c r="J9" i="33"/>
  <c r="K2" i="33"/>
  <c r="L21" i="33"/>
  <c r="K22" i="33"/>
  <c r="J16" i="33"/>
  <c r="I17" i="33"/>
  <c r="K9" i="33" l="1"/>
  <c r="L2" i="33"/>
  <c r="J17" i="33"/>
  <c r="K16" i="33"/>
  <c r="M21" i="33"/>
  <c r="L22" i="33"/>
  <c r="L9" i="33" l="1"/>
  <c r="M2" i="33"/>
  <c r="M22" i="33"/>
  <c r="N21" i="33"/>
  <c r="K17" i="33"/>
  <c r="L16" i="33"/>
  <c r="M9" i="33" l="1"/>
  <c r="N2" i="33"/>
  <c r="L17" i="33"/>
  <c r="M16" i="33"/>
  <c r="O21" i="33"/>
  <c r="N22" i="33"/>
  <c r="N9" i="33" l="1"/>
  <c r="O2" i="33"/>
  <c r="O22" i="33"/>
  <c r="P21" i="33"/>
  <c r="M17" i="33"/>
  <c r="N16" i="33"/>
  <c r="P2" i="33" l="1"/>
  <c r="O9" i="33"/>
  <c r="N17" i="33"/>
  <c r="O16" i="33"/>
  <c r="Q21" i="33"/>
  <c r="P22" i="33"/>
  <c r="P9" i="33" l="1"/>
  <c r="Q2" i="33"/>
  <c r="O17" i="33"/>
  <c r="P16" i="33"/>
  <c r="R21" i="33"/>
  <c r="Q22" i="33"/>
  <c r="Q9" i="33" l="1"/>
  <c r="R2" i="33"/>
  <c r="S21" i="33"/>
  <c r="R22" i="33"/>
  <c r="P17" i="33"/>
  <c r="Q16" i="33"/>
  <c r="S2" i="33" l="1"/>
  <c r="R9" i="33"/>
  <c r="Q17" i="33"/>
  <c r="R16" i="33"/>
  <c r="S22" i="33"/>
  <c r="T21" i="33"/>
  <c r="T2" i="33" l="1"/>
  <c r="S9" i="33"/>
  <c r="R17" i="33"/>
  <c r="S16" i="33"/>
  <c r="U21" i="33"/>
  <c r="T22" i="33"/>
  <c r="T9" i="33" l="1"/>
  <c r="U2" i="33"/>
  <c r="V21" i="33"/>
  <c r="U22" i="33"/>
  <c r="T16" i="33"/>
  <c r="S17" i="33"/>
  <c r="U9" i="33" l="1"/>
  <c r="V2" i="33"/>
  <c r="U16" i="33"/>
  <c r="T17" i="33"/>
  <c r="W21" i="33"/>
  <c r="V22" i="33"/>
  <c r="W2" i="33" l="1"/>
  <c r="V9" i="33"/>
  <c r="X21" i="33"/>
  <c r="W22" i="33"/>
  <c r="V16" i="33"/>
  <c r="U17" i="33"/>
  <c r="W9" i="33" l="1"/>
  <c r="X2" i="33"/>
  <c r="W16" i="33"/>
  <c r="V17" i="33"/>
  <c r="Y21" i="33"/>
  <c r="X22" i="33"/>
  <c r="X9" i="33" l="1"/>
  <c r="Y2" i="33"/>
  <c r="Y22" i="33"/>
  <c r="Z21" i="33"/>
  <c r="X16" i="33"/>
  <c r="W17" i="33"/>
  <c r="Z2" i="33" l="1"/>
  <c r="Y9" i="33"/>
  <c r="AA21" i="33"/>
  <c r="Z22" i="33"/>
  <c r="X17" i="33"/>
  <c r="Y16" i="33"/>
  <c r="Z9" i="33" l="1"/>
  <c r="AA2" i="33"/>
  <c r="Z16" i="33"/>
  <c r="Y17" i="33"/>
  <c r="AB21" i="33"/>
  <c r="AA22" i="33"/>
  <c r="AB2" i="33" l="1"/>
  <c r="AA9" i="33"/>
  <c r="AC21" i="33"/>
  <c r="AB22" i="33"/>
  <c r="Z17" i="33"/>
  <c r="AA16" i="33"/>
  <c r="AC2" i="33" l="1"/>
  <c r="AB9" i="33"/>
  <c r="AB16" i="33"/>
  <c r="AA17" i="33"/>
  <c r="AC22" i="33"/>
  <c r="AD21" i="33"/>
  <c r="AD2" i="33" l="1"/>
  <c r="AC9" i="33"/>
  <c r="AE21" i="33"/>
  <c r="AD22" i="33"/>
  <c r="AC16" i="33"/>
  <c r="AB17" i="33"/>
  <c r="AE2" i="33" l="1"/>
  <c r="AD9" i="33"/>
  <c r="AE22" i="33"/>
  <c r="AF21" i="33"/>
  <c r="AD16" i="33"/>
  <c r="AC17" i="33"/>
  <c r="AE9" i="33" l="1"/>
  <c r="AF2" i="33"/>
  <c r="AG21" i="33"/>
  <c r="AF22" i="33"/>
  <c r="AD17" i="33"/>
  <c r="AE16" i="33"/>
  <c r="AG2" i="33" l="1"/>
  <c r="AF9" i="33"/>
  <c r="AG22" i="33"/>
  <c r="AH21" i="33"/>
  <c r="AE17" i="33"/>
  <c r="AF16" i="33"/>
  <c r="AH2" i="33" l="1"/>
  <c r="AG9" i="33"/>
  <c r="AG16" i="33"/>
  <c r="AF17" i="33"/>
  <c r="AI21" i="33"/>
  <c r="AH22" i="33"/>
  <c r="AI2" i="33" l="1"/>
  <c r="AH9" i="33"/>
  <c r="AJ21" i="33"/>
  <c r="AI22" i="33"/>
  <c r="AG17" i="33"/>
  <c r="AH16" i="33"/>
  <c r="AJ2" i="33" l="1"/>
  <c r="AI9" i="33"/>
  <c r="AI16" i="33"/>
  <c r="AH17" i="33"/>
  <c r="AK21" i="33"/>
  <c r="AJ22" i="33"/>
  <c r="AK2" i="33" l="1"/>
  <c r="AJ9" i="33"/>
  <c r="AK22" i="33"/>
  <c r="AL21" i="33"/>
  <c r="AI17" i="33"/>
  <c r="AJ16" i="33"/>
  <c r="AL2" i="33" l="1"/>
  <c r="AK9" i="33"/>
  <c r="AJ17" i="33"/>
  <c r="AK16" i="33"/>
  <c r="AM21" i="33"/>
  <c r="AL22" i="33"/>
  <c r="AM2" i="33" l="1"/>
  <c r="AL9" i="33"/>
  <c r="AK17" i="33"/>
  <c r="AL16" i="33"/>
  <c r="AM22" i="33"/>
  <c r="AN21" i="33"/>
  <c r="AM9" i="33" l="1"/>
  <c r="AN2" i="33"/>
  <c r="AO21" i="33"/>
  <c r="AN22" i="33"/>
  <c r="AM16" i="33"/>
  <c r="AL17" i="33"/>
  <c r="AO2" i="33" l="1"/>
  <c r="AN9" i="33"/>
  <c r="AM17" i="33"/>
  <c r="AN16" i="33"/>
  <c r="AP21" i="33"/>
  <c r="AO22" i="33"/>
  <c r="AP2" i="33" l="1"/>
  <c r="AO9" i="33"/>
  <c r="AQ21" i="33"/>
  <c r="AP22" i="33"/>
  <c r="AO16" i="33"/>
  <c r="AN17" i="33"/>
  <c r="AQ2" i="33" l="1"/>
  <c r="AP9" i="33"/>
  <c r="AO17" i="33"/>
  <c r="AP16" i="33"/>
  <c r="AQ22" i="33"/>
  <c r="AR21" i="33"/>
  <c r="AQ9" i="33" l="1"/>
  <c r="AR2" i="33"/>
  <c r="AR22" i="33"/>
  <c r="AS21" i="33"/>
  <c r="AQ16" i="33"/>
  <c r="AP17" i="33"/>
  <c r="AR9" i="33" l="1"/>
  <c r="AS2" i="33"/>
  <c r="AT21" i="33"/>
  <c r="AS22" i="33"/>
  <c r="AQ17" i="33"/>
  <c r="AR16" i="33"/>
  <c r="AT2" i="33" l="1"/>
  <c r="AS9" i="33"/>
  <c r="AR17" i="33"/>
  <c r="AS16" i="33"/>
  <c r="AU21" i="33"/>
  <c r="AT22" i="33"/>
  <c r="AT9" i="33" l="1"/>
  <c r="AU2" i="33"/>
  <c r="AV21" i="33"/>
  <c r="AU22" i="33"/>
  <c r="AT16" i="33"/>
  <c r="AS17" i="33"/>
  <c r="AU9" i="33" l="1"/>
  <c r="AV2" i="33"/>
  <c r="AU16" i="33"/>
  <c r="AT17" i="33"/>
  <c r="AW21" i="33"/>
  <c r="AV22" i="33"/>
  <c r="AW2" i="33" l="1"/>
  <c r="AV9" i="33"/>
  <c r="AV16" i="33"/>
  <c r="AU17" i="33"/>
  <c r="AW22" i="33"/>
  <c r="AX21" i="33"/>
  <c r="AW9" i="33" l="1"/>
  <c r="AX2" i="33"/>
  <c r="AX22" i="33"/>
  <c r="AY21" i="33"/>
  <c r="AW16" i="33"/>
  <c r="AV17" i="33"/>
  <c r="AY2" i="33" l="1"/>
  <c r="AX9" i="33"/>
  <c r="AW17" i="33"/>
  <c r="AX16" i="33"/>
  <c r="AY22" i="33"/>
  <c r="AZ21" i="33"/>
  <c r="AZ2" i="33" l="1"/>
  <c r="AY9" i="33"/>
  <c r="BA21" i="33"/>
  <c r="AZ22" i="33"/>
  <c r="AY16" i="33"/>
  <c r="AX17" i="33"/>
  <c r="BA2" i="33" l="1"/>
  <c r="AZ9" i="33"/>
  <c r="AZ16" i="33"/>
  <c r="AY17" i="33"/>
  <c r="BB21" i="33"/>
  <c r="BA22" i="33"/>
  <c r="BB2" i="33" l="1"/>
  <c r="BA9" i="33"/>
  <c r="BC21" i="33"/>
  <c r="BB22" i="33"/>
  <c r="BA16" i="33"/>
  <c r="AZ17" i="33"/>
  <c r="BB9" i="33" l="1"/>
  <c r="BC2" i="33"/>
  <c r="BA17" i="33"/>
  <c r="BB16" i="33"/>
  <c r="BD21" i="33"/>
  <c r="BC22" i="33"/>
  <c r="BC9" i="33" l="1"/>
  <c r="BD2" i="33"/>
  <c r="BE21" i="33"/>
  <c r="BD22" i="33"/>
  <c r="BB17" i="33"/>
  <c r="BC16" i="33"/>
  <c r="BD9" i="33" l="1"/>
  <c r="BE2" i="33"/>
  <c r="BC17" i="33"/>
  <c r="BD16" i="33"/>
  <c r="BF21" i="33"/>
  <c r="BE22" i="33"/>
  <c r="BE9" i="33" l="1"/>
  <c r="BF2" i="33"/>
  <c r="BG21" i="33"/>
  <c r="BF22" i="33"/>
  <c r="BD17" i="33"/>
  <c r="BE16" i="33"/>
  <c r="BF9" i="33" l="1"/>
  <c r="BG2" i="33"/>
  <c r="BF16" i="33"/>
  <c r="BE17" i="33"/>
  <c r="BH21" i="33"/>
  <c r="BG22" i="33"/>
  <c r="BH2" i="33" l="1"/>
  <c r="BG9" i="33"/>
  <c r="BF17" i="33"/>
  <c r="BG16" i="33"/>
  <c r="BH22" i="33"/>
  <c r="BI21" i="33"/>
  <c r="BI2" i="33" l="1"/>
  <c r="BH9" i="33"/>
  <c r="BG17" i="33"/>
  <c r="BH16" i="33"/>
  <c r="BJ21" i="33"/>
  <c r="BI22" i="33"/>
  <c r="BJ2" i="33" l="1"/>
  <c r="BI9" i="33"/>
  <c r="BK21" i="33"/>
  <c r="BJ22" i="33"/>
  <c r="BH17" i="33"/>
  <c r="BI16" i="33"/>
  <c r="BJ9" i="33" l="1"/>
  <c r="BK2" i="33"/>
  <c r="BJ16" i="33"/>
  <c r="BI17" i="33"/>
  <c r="BL21" i="33"/>
  <c r="BK22" i="33"/>
  <c r="BK9" i="33" l="1"/>
  <c r="BL2" i="33"/>
  <c r="BL22" i="33"/>
  <c r="BM21" i="33"/>
  <c r="BK16" i="33"/>
  <c r="BJ17" i="33"/>
  <c r="BM2" i="33" l="1"/>
  <c r="BL9" i="33"/>
  <c r="BN21" i="33"/>
  <c r="BM22" i="33"/>
  <c r="BK17" i="33"/>
  <c r="BL16" i="33"/>
  <c r="BM9" i="33" l="1"/>
  <c r="BN2" i="33"/>
  <c r="BM16" i="33"/>
  <c r="BL17" i="33"/>
  <c r="BN22" i="33"/>
  <c r="BO21" i="33"/>
  <c r="BN9" i="33" l="1"/>
  <c r="BO2" i="33"/>
  <c r="BP21" i="33"/>
  <c r="BO22" i="33"/>
  <c r="BN16" i="33"/>
  <c r="BM17" i="33"/>
  <c r="BP2" i="33" l="1"/>
  <c r="BO9" i="33"/>
  <c r="BO16" i="33"/>
  <c r="BN17" i="33"/>
  <c r="BQ21" i="33"/>
  <c r="BP22" i="33"/>
  <c r="BQ2" i="33" l="1"/>
  <c r="BP9" i="33"/>
  <c r="BQ22" i="33"/>
  <c r="BR21" i="33"/>
  <c r="BP16" i="33"/>
  <c r="BO17" i="33"/>
  <c r="BR2" i="33" l="1"/>
  <c r="BQ9" i="33"/>
  <c r="BQ16" i="33"/>
  <c r="BP17" i="33"/>
  <c r="BS21" i="33"/>
  <c r="BR22" i="33"/>
  <c r="BS2" i="33" l="1"/>
  <c r="BR9" i="33"/>
  <c r="BS22" i="33"/>
  <c r="BT21" i="33"/>
  <c r="BQ17" i="33"/>
  <c r="BR16" i="33"/>
  <c r="BS9" i="33" l="1"/>
  <c r="BT2" i="33"/>
  <c r="BS16" i="33"/>
  <c r="BR17" i="33"/>
  <c r="BU21" i="33"/>
  <c r="BT22" i="33"/>
  <c r="BT9" i="33" l="1"/>
  <c r="BU2" i="33"/>
  <c r="BU22" i="33"/>
  <c r="BV21" i="33"/>
  <c r="BT16" i="33"/>
  <c r="BS17" i="33"/>
  <c r="BU9" i="33" l="1"/>
  <c r="BV2" i="33"/>
  <c r="BV22" i="33"/>
  <c r="BW21" i="33"/>
  <c r="BT17" i="33"/>
  <c r="BU16" i="33"/>
  <c r="BV9" i="33" l="1"/>
  <c r="BW2" i="33"/>
  <c r="BV16" i="33"/>
  <c r="BU17" i="33"/>
  <c r="BX21" i="33"/>
  <c r="BW22" i="33"/>
  <c r="BX2" i="33" l="1"/>
  <c r="BW9" i="33"/>
  <c r="BX22" i="33"/>
  <c r="BY21" i="33"/>
  <c r="BW16" i="33"/>
  <c r="BV17" i="33"/>
  <c r="BY2" i="33" l="1"/>
  <c r="BX9" i="33"/>
  <c r="BX16" i="33"/>
  <c r="BW17" i="33"/>
  <c r="BZ21" i="33"/>
  <c r="BY22" i="33"/>
  <c r="BZ2" i="33" l="1"/>
  <c r="BY9" i="33"/>
  <c r="CA21" i="33"/>
  <c r="BZ22" i="33"/>
  <c r="BY16" i="33"/>
  <c r="BX17" i="33"/>
  <c r="BZ9" i="33" l="1"/>
  <c r="CA2" i="33"/>
  <c r="CB21" i="33"/>
  <c r="CA22" i="33"/>
  <c r="BZ16" i="33"/>
  <c r="BY17" i="33"/>
  <c r="CA9" i="33" l="1"/>
  <c r="CB2" i="33"/>
  <c r="BZ17" i="33"/>
  <c r="CA16" i="33"/>
  <c r="CC21" i="33"/>
  <c r="CB22" i="33"/>
  <c r="CB9" i="33" l="1"/>
  <c r="CC2" i="33"/>
  <c r="CD21" i="33"/>
  <c r="CC22" i="33"/>
  <c r="CA17" i="33"/>
  <c r="CB16" i="33"/>
  <c r="CC9" i="33" l="1"/>
  <c r="CD2" i="33"/>
  <c r="CB17" i="33"/>
  <c r="CC16" i="33"/>
  <c r="CD22" i="33"/>
  <c r="CE21" i="33"/>
  <c r="CE2" i="33" l="1"/>
  <c r="CD9" i="33"/>
  <c r="CE22" i="33"/>
  <c r="CF21" i="33"/>
  <c r="CD16" i="33"/>
  <c r="CC17" i="33"/>
  <c r="CE9" i="33" l="1"/>
  <c r="CF2" i="33"/>
  <c r="CD17" i="33"/>
  <c r="CE16" i="33"/>
  <c r="CG21" i="33"/>
  <c r="CF22" i="33"/>
  <c r="CG2" i="33" l="1"/>
  <c r="CF9" i="33"/>
  <c r="CG22" i="33"/>
  <c r="CH21" i="33"/>
  <c r="CE17" i="33"/>
  <c r="CF16" i="33"/>
  <c r="CG9" i="33" l="1"/>
  <c r="CH2" i="33"/>
  <c r="CG16" i="33"/>
  <c r="CF17" i="33"/>
  <c r="CI21" i="33"/>
  <c r="CH22" i="33"/>
  <c r="CI2" i="33" l="1"/>
  <c r="CH9" i="33"/>
  <c r="CH16" i="33"/>
  <c r="CG17" i="33"/>
  <c r="CJ21" i="33"/>
  <c r="CI22" i="33"/>
  <c r="CI9" i="33" l="1"/>
  <c r="CJ2" i="33"/>
  <c r="CJ22" i="33"/>
  <c r="CK21" i="33"/>
  <c r="CH17" i="33"/>
  <c r="CI16" i="33"/>
  <c r="CJ9" i="33" l="1"/>
  <c r="CK2" i="33"/>
  <c r="CJ16" i="33"/>
  <c r="CI17" i="33"/>
  <c r="CK22" i="33"/>
  <c r="CL21" i="33"/>
  <c r="CK9" i="33" l="1"/>
  <c r="CL2" i="33"/>
  <c r="CL22" i="33"/>
  <c r="CM21" i="33"/>
  <c r="CK16" i="33"/>
  <c r="CJ17" i="33"/>
  <c r="CL9" i="33" l="1"/>
  <c r="CM2" i="33"/>
  <c r="CL16" i="33"/>
  <c r="CK17" i="33"/>
  <c r="CM22" i="33"/>
  <c r="CN21" i="33"/>
  <c r="CM9" i="33" l="1"/>
  <c r="CN2" i="33"/>
  <c r="CO21" i="33"/>
  <c r="CN22" i="33"/>
  <c r="CM16" i="33"/>
  <c r="CL17" i="33"/>
  <c r="CO2" i="33" l="1"/>
  <c r="CN9" i="33"/>
  <c r="CN16" i="33"/>
  <c r="CM17" i="33"/>
  <c r="CP21" i="33"/>
  <c r="CO22" i="33"/>
  <c r="CP2" i="33" l="1"/>
  <c r="CO9" i="33"/>
  <c r="CP22" i="33"/>
  <c r="CQ21" i="33"/>
  <c r="CO16" i="33"/>
  <c r="CN17" i="33"/>
  <c r="CP9" i="33" l="1"/>
  <c r="CQ2" i="33"/>
  <c r="CO17" i="33"/>
  <c r="CP16" i="33"/>
  <c r="CQ22" i="33"/>
  <c r="CR21" i="33"/>
  <c r="CQ9" i="33" l="1"/>
  <c r="CR2" i="33"/>
  <c r="CQ16" i="33"/>
  <c r="CP17" i="33"/>
  <c r="CR22" i="33"/>
  <c r="CS21" i="33"/>
  <c r="CR9" i="33" l="1"/>
  <c r="CS2" i="33"/>
  <c r="CQ17" i="33"/>
  <c r="CR16" i="33"/>
  <c r="CS22" i="33"/>
  <c r="CT21" i="33"/>
  <c r="CS9" i="33" l="1"/>
  <c r="CT2" i="33"/>
  <c r="CR17" i="33"/>
  <c r="CS16" i="33"/>
  <c r="CU21" i="33"/>
  <c r="CT22" i="33"/>
  <c r="CU2" i="33" l="1"/>
  <c r="CT9" i="33"/>
  <c r="CV21" i="33"/>
  <c r="CU22" i="33"/>
  <c r="CS17" i="33"/>
  <c r="CT16" i="33"/>
  <c r="CV2" i="33" l="1"/>
  <c r="CU9" i="33"/>
  <c r="CT17" i="33"/>
  <c r="CU16" i="33"/>
  <c r="CW21" i="33"/>
  <c r="CW22" i="33" s="1"/>
  <c r="CV22" i="33"/>
  <c r="CV9" i="33" l="1"/>
  <c r="CW2" i="33"/>
  <c r="CU17" i="33"/>
  <c r="CV16" i="33"/>
  <c r="CV17" i="33" s="1"/>
</calcChain>
</file>

<file path=xl/sharedStrings.xml><?xml version="1.0" encoding="utf-8"?>
<sst xmlns="http://schemas.openxmlformats.org/spreadsheetml/2006/main" count="3338" uniqueCount="1337">
  <si>
    <t>Tab colors policy</t>
  </si>
  <si>
    <t>Name of the tabs</t>
  </si>
  <si>
    <t>&lt;group&gt;_&lt;name&gt;</t>
  </si>
  <si>
    <t>for example name could be eco_buildings, heroes_items</t>
  </si>
  <si>
    <t>&lt;Definition&gt;</t>
  </si>
  <si>
    <t>[sku]</t>
  </si>
  <si>
    <t>[levelId]</t>
  </si>
  <si>
    <t>Content tables</t>
  </si>
  <si>
    <t>UI</t>
  </si>
  <si>
    <t>BOLD</t>
  </si>
  <si>
    <t>Calcualtion</t>
  </si>
  <si>
    <t>used for calculated fileds</t>
  </si>
  <si>
    <t>To check</t>
  </si>
  <si>
    <t>used  fro fields what should be checked or ereview</t>
  </si>
  <si>
    <t>TEXT</t>
  </si>
  <si>
    <t>all red fonts used fro the firelds what are wrong or could be delete (not used)</t>
  </si>
  <si>
    <t>WIP</t>
  </si>
  <si>
    <t xml:space="preserve">used for WIP </t>
  </si>
  <si>
    <t>comments</t>
  </si>
  <si>
    <t>bold text used for technical words, numbers and names of the fields</t>
  </si>
  <si>
    <t>false</t>
  </si>
  <si>
    <t>[hp]</t>
  </si>
  <si>
    <t>[assetId]</t>
  </si>
  <si>
    <t>[icon]</t>
  </si>
  <si>
    <t>[assetPath]</t>
  </si>
  <si>
    <t>[damage]</t>
  </si>
  <si>
    <t>[attackDelaySeconds]</t>
  </si>
  <si>
    <t>[attackRangeMin]</t>
  </si>
  <si>
    <t>[attackRangeMax]</t>
  </si>
  <si>
    <t>[defense]</t>
  </si>
  <si>
    <t>[shopOrder]</t>
  </si>
  <si>
    <t>[useVision]</t>
  </si>
  <si>
    <t>[sight]</t>
  </si>
  <si>
    <t>[speed]</t>
  </si>
  <si>
    <t>[runSpeed]</t>
  </si>
  <si>
    <t>[animDefSku]</t>
  </si>
  <si>
    <t>[boundingRadius]</t>
  </si>
  <si>
    <t>idle_01</t>
  </si>
  <si>
    <t>[tidName]</t>
  </si>
  <si>
    <t>[mp]</t>
  </si>
  <si>
    <t>[maxXp]</t>
  </si>
  <si>
    <t>[hpRegenerationTimeHours]</t>
  </si>
  <si>
    <t>[name]</t>
  </si>
  <si>
    <t>[dps]</t>
  </si>
  <si>
    <t>[mpRegenerationTimeHours]</t>
  </si>
  <si>
    <t>[mpRegenerationRatePerMinute]</t>
  </si>
  <si>
    <t>[hpRegenerationRatePerMinute]</t>
  </si>
  <si>
    <t>[unitCapacity]</t>
  </si>
  <si>
    <t>heavy</t>
  </si>
  <si>
    <t>normal</t>
  </si>
  <si>
    <t>[defenseType]</t>
  </si>
  <si>
    <t>[damageType]</t>
  </si>
  <si>
    <t>[resistance]</t>
  </si>
  <si>
    <t>[priceLevelPC]</t>
  </si>
  <si>
    <t>debuff:80%</t>
  </si>
  <si>
    <t>Fire Gems cost 1/3 (do not delete)</t>
  </si>
  <si>
    <t>paladin</t>
  </si>
  <si>
    <t>paladin_01</t>
  </si>
  <si>
    <t>paladin_02</t>
  </si>
  <si>
    <t>paladin_03</t>
  </si>
  <si>
    <t>paladin_04</t>
  </si>
  <si>
    <t>paladin_05</t>
  </si>
  <si>
    <t>paladin_06</t>
  </si>
  <si>
    <t>paladin_07</t>
  </si>
  <si>
    <t>paladin_08</t>
  </si>
  <si>
    <t>paladin_09</t>
  </si>
  <si>
    <t>paladin_10</t>
  </si>
  <si>
    <t>paladin_11</t>
  </si>
  <si>
    <t>paladin_12</t>
  </si>
  <si>
    <t>paladin_13</t>
  </si>
  <si>
    <t>paladin_14</t>
  </si>
  <si>
    <t>paladin_15</t>
  </si>
  <si>
    <t>paladin_16</t>
  </si>
  <si>
    <t>paladin_17</t>
  </si>
  <si>
    <t>paladin_18</t>
  </si>
  <si>
    <t>paladin_19</t>
  </si>
  <si>
    <t>paladin_20</t>
  </si>
  <si>
    <t>paladin_21</t>
  </si>
  <si>
    <t>paladin_22</t>
  </si>
  <si>
    <t>paladin_23</t>
  </si>
  <si>
    <t>paladin_24</t>
  </si>
  <si>
    <t>paladin_25</t>
  </si>
  <si>
    <t>paladin_26</t>
  </si>
  <si>
    <t>paladin_27</t>
  </si>
  <si>
    <t>paladin_28</t>
  </si>
  <si>
    <t>paladin_29</t>
  </si>
  <si>
    <t>paladin_30</t>
  </si>
  <si>
    <t>paladin_31</t>
  </si>
  <si>
    <t>paladin_32</t>
  </si>
  <si>
    <t>paladin_33</t>
  </si>
  <si>
    <t>paladin_34</t>
  </si>
  <si>
    <t>paladin_35</t>
  </si>
  <si>
    <t>paladin_36</t>
  </si>
  <si>
    <t>paladin_37</t>
  </si>
  <si>
    <t>paladin_38</t>
  </si>
  <si>
    <t>paladin_39</t>
  </si>
  <si>
    <t>paladin_40</t>
  </si>
  <si>
    <t>paladin_41</t>
  </si>
  <si>
    <t>paladin_42</t>
  </si>
  <si>
    <t>paladin_43</t>
  </si>
  <si>
    <t>paladin_44</t>
  </si>
  <si>
    <t>paladin_45</t>
  </si>
  <si>
    <t>paladin_46</t>
  </si>
  <si>
    <t>paladin_47</t>
  </si>
  <si>
    <t>paladin_48</t>
  </si>
  <si>
    <t>paladin_49</t>
  </si>
  <si>
    <t>paladin_50</t>
  </si>
  <si>
    <t>paladin_51</t>
  </si>
  <si>
    <t>paladin_52</t>
  </si>
  <si>
    <t>paladin_53</t>
  </si>
  <si>
    <t>paladin_54</t>
  </si>
  <si>
    <t>paladin_55</t>
  </si>
  <si>
    <t>paladin_56</t>
  </si>
  <si>
    <t>paladin_57</t>
  </si>
  <si>
    <t>paladin_58</t>
  </si>
  <si>
    <t>paladin_59</t>
  </si>
  <si>
    <t>paladin_60</t>
  </si>
  <si>
    <t>paladin_61</t>
  </si>
  <si>
    <t>paladin_62</t>
  </si>
  <si>
    <t>paladin_63</t>
  </si>
  <si>
    <t>paladin_64</t>
  </si>
  <si>
    <t>paladin_65</t>
  </si>
  <si>
    <t>paladin_66</t>
  </si>
  <si>
    <t>paladin_67</t>
  </si>
  <si>
    <t>paladin_68</t>
  </si>
  <si>
    <t>paladin_69</t>
  </si>
  <si>
    <t>paladin_70</t>
  </si>
  <si>
    <t>paladin_71</t>
  </si>
  <si>
    <t>paladin_72</t>
  </si>
  <si>
    <t>paladin_73</t>
  </si>
  <si>
    <t>paladin_74</t>
  </si>
  <si>
    <t>paladin_75</t>
  </si>
  <si>
    <t>paladin_76</t>
  </si>
  <si>
    <t>paladin_77</t>
  </si>
  <si>
    <t>paladin_78</t>
  </si>
  <si>
    <t>paladin_79</t>
  </si>
  <si>
    <t>paladin_80</t>
  </si>
  <si>
    <t>paladin_81</t>
  </si>
  <si>
    <t>paladin_82</t>
  </si>
  <si>
    <t>paladin_83</t>
  </si>
  <si>
    <t>paladin_84</t>
  </si>
  <si>
    <t>paladin_85</t>
  </si>
  <si>
    <t>paladin_86</t>
  </si>
  <si>
    <t>paladin_87</t>
  </si>
  <si>
    <t>paladin_88</t>
  </si>
  <si>
    <t>paladin_89</t>
  </si>
  <si>
    <t>paladin_90</t>
  </si>
  <si>
    <t>paladin_91</t>
  </si>
  <si>
    <t>paladin_92</t>
  </si>
  <si>
    <t>paladin_93</t>
  </si>
  <si>
    <t>paladin_94</t>
  </si>
  <si>
    <t>paladin_95</t>
  </si>
  <si>
    <t>paladin_96</t>
  </si>
  <si>
    <t>paladin_97</t>
  </si>
  <si>
    <t>paladin_98</t>
  </si>
  <si>
    <t>paladin_99</t>
  </si>
  <si>
    <t>paladin_100</t>
  </si>
  <si>
    <t>models/Heroes/paladin/</t>
  </si>
  <si>
    <t>pngs_UI/battle/avatar/avatar_hero_04</t>
  </si>
  <si>
    <t>paladin stats per level</t>
  </si>
  <si>
    <t>emissive</t>
  </si>
  <si>
    <t>Other considerations</t>
  </si>
  <si>
    <t>Comments, for example units for the column (should always be clear)</t>
  </si>
  <si>
    <t>Table Structure</t>
  </si>
  <si>
    <t>- Every row represents a single definition. Remove the &lt;Definition&gt; tag on the first column of a row if you don't want that row to be exported.</t>
  </si>
  <si>
    <t>- Every column represents a property of each definition in that table. Only columns tagged with the [] symbols will be exported (e.g. [sku])</t>
  </si>
  <si>
    <t>- Every sheet can contain one, none or multiple tables</t>
  </si>
  <si>
    <t>- Try to be consistent with units, for example try to always use seconds for time properties</t>
  </si>
  <si>
    <t>- Try to avoid using decimals in exported values. If required, let the programmers know and document it properly by using comments.</t>
  </si>
  <si>
    <t>- DON'T use formulas with absolute references for all exported value related fields</t>
  </si>
  <si>
    <t>- Use descriptive names for columns, optionally defining the units used on that field (e.g. [cooldownSeconds], [constructionTimeHours])</t>
  </si>
  <si>
    <t>Info</t>
  </si>
  <si>
    <t>Help tabs to explain how the document works</t>
  </si>
  <si>
    <t>Add your own custom tab colors in here</t>
  </si>
  <si>
    <t>[pricePC]</t>
  </si>
  <si>
    <t>EGG DEFINITIONS</t>
  </si>
  <si>
    <t>[incubationMinutes]</t>
  </si>
  <si>
    <t>[tidDesc]</t>
  </si>
  <si>
    <t>- First cell of the table (top-left) should contain the name of the table surrounded by "{}" (e.g. {heroDefinitions})</t>
  </si>
  <si>
    <t>- Every table will be exported into a different xml file named after the name defined in their first cell (e.g. heroDefinitions.xml for the previous example)</t>
  </si>
  <si>
    <t>- All tables must have a sku column</t>
  </si>
  <si>
    <t>- By comfort, tables can be transposed (columns representing definitions and rows representing properties) by using the header {tableName:Definition} instead of {tableName} in the first cell of the table (see sample_table_2)</t>
  </si>
  <si>
    <t>{eggDefinitions}</t>
  </si>
  <si>
    <t>- Although not mandatory, tables can be setup as Excel tables to have extra functionality. Doesn't make a difference to the exporter tool.</t>
  </si>
  <si>
    <t>[dragonSku]</t>
  </si>
  <si>
    <t>DRAGON DEFINITIONS</t>
  </si>
  <si>
    <t>[order]</t>
  </si>
  <si>
    <t>tier_0</t>
  </si>
  <si>
    <t>tier_1</t>
  </si>
  <si>
    <t>tier_2</t>
  </si>
  <si>
    <t>[tier]</t>
  </si>
  <si>
    <t>[gamePrefab]</t>
  </si>
  <si>
    <t>[menuPrefab]</t>
  </si>
  <si>
    <t>DRAGON TIER DEFINITIONS</t>
  </si>
  <si>
    <t>[unlockPriceCoins]</t>
  </si>
  <si>
    <t>[unlockPricePC]</t>
  </si>
  <si>
    <t>Generic data</t>
  </si>
  <si>
    <t>Technical Data</t>
  </si>
  <si>
    <t>Economy and Progression Data</t>
  </si>
  <si>
    <t>EGG REWARD DEFINITIONS</t>
  </si>
  <si>
    <t>[droprate]</t>
  </si>
  <si>
    <t>pet_rare</t>
  </si>
  <si>
    <t>pet_epic</t>
  </si>
  <si>
    <t>{eggRewardDefinitions}</t>
  </si>
  <si>
    <t>[type]</t>
  </si>
  <si>
    <t>pet</t>
  </si>
  <si>
    <t>dragon</t>
  </si>
  <si>
    <t>paladinProgressionDefinitions:Definition</t>
  </si>
  <si>
    <t>[prefabPath]</t>
  </si>
  <si>
    <t>xp to complete level X = ([order] + 1)*[xpCoefA] + X*[xpCoefB]</t>
  </si>
  <si>
    <t>tier_3</t>
  </si>
  <si>
    <t>tier_4</t>
  </si>
  <si>
    <t>tier_5</t>
  </si>
  <si>
    <t>[cameraDefaultZoom]</t>
  </si>
  <si>
    <t>[cameraFarZoom]</t>
  </si>
  <si>
    <t>[healthMin]</t>
  </si>
  <si>
    <t>[healthMax]</t>
  </si>
  <si>
    <t>[scaleMin]</t>
  </si>
  <si>
    <t>[scaleMax]</t>
  </si>
  <si>
    <t>[energyRefillRate]</t>
  </si>
  <si>
    <t>[energyDrain]</t>
  </si>
  <si>
    <t>[healthDrain]</t>
  </si>
  <si>
    <t>hp per second</t>
  </si>
  <si>
    <t>energy per second</t>
  </si>
  <si>
    <t>[furyMax]</t>
  </si>
  <si>
    <t>DRAGON SETTINGS</t>
  </si>
  <si>
    <t>dragonSettings</t>
  </si>
  <si>
    <t>[energyRequiredToBoost]</t>
  </si>
  <si>
    <t>percentage of energyMax required to be able to boost</t>
  </si>
  <si>
    <t>{dragonSettings}</t>
  </si>
  <si>
    <t>{dragonDefinitions}</t>
  </si>
  <si>
    <t>{dragonTierDefinitions}</t>
  </si>
  <si>
    <t>- Numeric ranges can be defined by naming two columns of the same table with the same prefix and the suffixes 'Min' and 'Max' (e.g. [healthMin] and [healthMax])</t>
  </si>
  <si>
    <t>GAME SETTINGS</t>
  </si>
  <si>
    <t>{gameSettings}</t>
  </si>
  <si>
    <t>gameSettings</t>
  </si>
  <si>
    <t>[timeToPCCoefA]</t>
  </si>
  <si>
    <t>[timeToPCCoefB]</t>
  </si>
  <si>
    <t>Equivalence Time/PC: PC = CoefA * time(min) + CoefB</t>
  </si>
  <si>
    <t>{levelDefinitions}</t>
  </si>
  <si>
    <t>LEVEL DEFINITIONS</t>
  </si>
  <si>
    <t>level_0</t>
  </si>
  <si>
    <t>level_1</t>
  </si>
  <si>
    <t>[dragonsToUnlock]</t>
  </si>
  <si>
    <r>
      <t xml:space="preserve">WARNING: </t>
    </r>
    <r>
      <rPr>
        <i/>
        <sz val="11"/>
        <color theme="1"/>
        <rFont val="Calibri"/>
        <family val="2"/>
        <scheme val="minor"/>
      </rPr>
      <t>Any new scene (spawners, collision or art) must be added to the project build settings (ask a programmer if you don't know how to do so)</t>
    </r>
  </si>
  <si>
    <t>Metagame</t>
  </si>
  <si>
    <t>Metagame related tabs such as gacha system, disguises, shop packages, etc.</t>
  </si>
  <si>
    <t>Gameplay</t>
  </si>
  <si>
    <t>Gameplay related content such as dragons, entities, etc.</t>
  </si>
  <si>
    <t>General</t>
  </si>
  <si>
    <t>General game settings and tech stuff</t>
  </si>
  <si>
    <t>Progression</t>
  </si>
  <si>
    <t>Progression stuff such as missions, levels, etc.</t>
  </si>
  <si>
    <t>{localizationDefinitions}</t>
  </si>
  <si>
    <t>LOCALIZATION DEFINITIONS</t>
  </si>
  <si>
    <t>Art/Assets Data</t>
  </si>
  <si>
    <t>Localization</t>
  </si>
  <si>
    <t>[txtFilename]</t>
  </si>
  <si>
    <t>Without path nor extension</t>
  </si>
  <si>
    <t>lang_english</t>
  </si>
  <si>
    <t>[isoCode]</t>
  </si>
  <si>
    <t>[android]</t>
  </si>
  <si>
    <t>[iOS]</t>
  </si>
  <si>
    <t>lang_french</t>
  </si>
  <si>
    <t>lang_italian</t>
  </si>
  <si>
    <t>lang_german</t>
  </si>
  <si>
    <t>lang_spanish</t>
  </si>
  <si>
    <t>lang_brazilian</t>
  </si>
  <si>
    <t>lang_russian</t>
  </si>
  <si>
    <t>lang_chinese</t>
  </si>
  <si>
    <t>lang_japanese</t>
  </si>
  <si>
    <t>lang_korean</t>
  </si>
  <si>
    <t>en</t>
  </si>
  <si>
    <t>fr</t>
  </si>
  <si>
    <t>it</t>
  </si>
  <si>
    <t>de</t>
  </si>
  <si>
    <t>es</t>
  </si>
  <si>
    <t>pt</t>
  </si>
  <si>
    <t>ru</t>
  </si>
  <si>
    <t>zh</t>
  </si>
  <si>
    <t>ja</t>
  </si>
  <si>
    <t>ko</t>
  </si>
  <si>
    <t>english</t>
  </si>
  <si>
    <t>french</t>
  </si>
  <si>
    <t>italian</t>
  </si>
  <si>
    <t>german</t>
  </si>
  <si>
    <t>spanish</t>
  </si>
  <si>
    <t>brazilian</t>
  </si>
  <si>
    <t>russian</t>
  </si>
  <si>
    <t>simplified_chinese</t>
  </si>
  <si>
    <t>japanese</t>
  </si>
  <si>
    <t>korean</t>
  </si>
  <si>
    <t>TID_SETTINGS_LANG_EN</t>
  </si>
  <si>
    <t>TID_SETTINGS_LANG_FR</t>
  </si>
  <si>
    <t>TID_SETTINGS_LANG_IT</t>
  </si>
  <si>
    <t>TID_SETTINGS_LANG_DE</t>
  </si>
  <si>
    <t>TID_SETTINGS_LANG_ES</t>
  </si>
  <si>
    <t>TID_SETTINGS_LANG_BR</t>
  </si>
  <si>
    <t>TID_SETTINGS_LANG_RU</t>
  </si>
  <si>
    <t>TID_SETTINGS_LANG_CN</t>
  </si>
  <si>
    <t>TID_SETTINGS_LANG_JP</t>
  </si>
  <si>
    <t>TID_SETTINGS_LANG_KO</t>
  </si>
  <si>
    <t>MISSION DEFINITIONS</t>
  </si>
  <si>
    <t>{missionDefinitions}</t>
  </si>
  <si>
    <t>[difficulty]</t>
  </si>
  <si>
    <t>[targetValue]</t>
  </si>
  <si>
    <t>[parameters]</t>
  </si>
  <si>
    <t>[singleRun]</t>
  </si>
  <si>
    <t>0 - easy
1 - medium
2 - hard</t>
  </si>
  <si>
    <t>score</t>
  </si>
  <si>
    <t>survive_time</t>
  </si>
  <si>
    <t>kill</t>
  </si>
  <si>
    <t>mission_0</t>
  </si>
  <si>
    <t>mission_10</t>
  </si>
  <si>
    <t>mission_11</t>
  </si>
  <si>
    <t>mission_12</t>
  </si>
  <si>
    <t>mission_13</t>
  </si>
  <si>
    <t>mission_14</t>
  </si>
  <si>
    <t>mission_15</t>
  </si>
  <si>
    <t>mission_16</t>
  </si>
  <si>
    <t>mission_17</t>
  </si>
  <si>
    <t>mission_18</t>
  </si>
  <si>
    <t>mission_19</t>
  </si>
  <si>
    <t>value</t>
  </si>
  <si>
    <t>amount of points (int)</t>
  </si>
  <si>
    <t>amount of seconds (int)</t>
  </si>
  <si>
    <t>amount of entities (int)</t>
  </si>
  <si>
    <t>parameters</t>
  </si>
  <si>
    <t>none</t>
  </si>
  <si>
    <t>single/multi-run?</t>
  </si>
  <si>
    <t>both</t>
  </si>
  <si>
    <t>list of entity sku</t>
  </si>
  <si>
    <t>crow</t>
  </si>
  <si>
    <t>Mission 0</t>
  </si>
  <si>
    <t>Mission 1</t>
  </si>
  <si>
    <t>Mission 2</t>
  </si>
  <si>
    <t>Mission 3</t>
  </si>
  <si>
    <t>Mission 4</t>
  </si>
  <si>
    <t>Mission 5</t>
  </si>
  <si>
    <t>Mission 6</t>
  </si>
  <si>
    <t>Mission 8</t>
  </si>
  <si>
    <t>Mission 10</t>
  </si>
  <si>
    <t>Mission 11</t>
  </si>
  <si>
    <t>Mission 12</t>
  </si>
  <si>
    <t>Mission 13</t>
  </si>
  <si>
    <t>Mission 14</t>
  </si>
  <si>
    <t>Mission 15</t>
  </si>
  <si>
    <t>Mission 16</t>
  </si>
  <si>
    <t>Mission 17</t>
  </si>
  <si>
    <t>Mission 18</t>
  </si>
  <si>
    <t>Mission 19</t>
  </si>
  <si>
    <t>MISSION TYPE DEFINITIONS</t>
  </si>
  <si>
    <t>{missionTypeDefinitions}</t>
  </si>
  <si>
    <t>[typeSku]</t>
  </si>
  <si>
    <t>[tidDescSingleRun]</t>
  </si>
  <si>
    <r>
      <t xml:space="preserve">Optional, if left blank the default tids for that mission type will be used (see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table)</t>
    </r>
  </si>
  <si>
    <r>
      <t xml:space="preserve">Optional list, separate with semicolons.
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 for more info on the parameters for each mission type.</t>
    </r>
  </si>
  <si>
    <r>
      <t xml:space="preserve">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table.</t>
    </r>
  </si>
  <si>
    <t>Auxiliar info fields</t>
  </si>
  <si>
    <t>[tidDescMultiRun]</t>
  </si>
  <si>
    <t>MISSION DIFFICULTY DEFINITIONS</t>
  </si>
  <si>
    <t>{missionDifficultyDefinitions}</t>
  </si>
  <si>
    <t>easy</t>
  </si>
  <si>
    <t>medium</t>
  </si>
  <si>
    <t>hard</t>
  </si>
  <si>
    <t>removeCostPC = ownedDragons * coefA + coefB</t>
  </si>
  <si>
    <t>[maxRewardCoins]</t>
  </si>
  <si>
    <t>rewardCoins = ownedDragons/totalDragons * maxRewardCoins</t>
  </si>
  <si>
    <t>[removeMissionPCCoefA]</t>
  </si>
  <si>
    <t>[removeMissionPCCoefB]</t>
  </si>
  <si>
    <t>[cooldownMinutes]</t>
  </si>
  <si>
    <t>[index]</t>
  </si>
  <si>
    <t>[eatSpeedFactor]</t>
  </si>
  <si>
    <t>eatTime (s) = eatSpeedFactor * preyBiteResistance</t>
  </si>
  <si>
    <t>{chestRewardDefinitions}</t>
  </si>
  <si>
    <t>CHEST REWARD DEFINITIONS</t>
  </si>
  <si>
    <t>coins</t>
  </si>
  <si>
    <t>pc</t>
  </si>
  <si>
    <t>equivalent enum index (tech stuff)</t>
  </si>
  <si>
    <t>{scoreMultiplierDefinitions}</t>
  </si>
  <si>
    <t>SCORE MULTIPLIER DEFINITIONS</t>
  </si>
  <si>
    <t>multiplier_0</t>
  </si>
  <si>
    <t>multiplier_1</t>
  </si>
  <si>
    <t>multiplier_2</t>
  </si>
  <si>
    <t>multiplier_3</t>
  </si>
  <si>
    <t>multiplier_4</t>
  </si>
  <si>
    <t>[multiplier]</t>
  </si>
  <si>
    <t>[requiredKillStreak]</t>
  </si>
  <si>
    <t>[duration]</t>
  </si>
  <si>
    <t>[tidMessage]</t>
  </si>
  <si>
    <t>&lt;FeedbackMessage&gt;</t>
  </si>
  <si>
    <t>Bird Killer!</t>
  </si>
  <si>
    <t>Kill Streak!</t>
  </si>
  <si>
    <t>Serious Stuff!</t>
  </si>
  <si>
    <t>Run you fools!</t>
  </si>
  <si>
    <t>Hungry Dragon!</t>
  </si>
  <si>
    <t>Causing Panic!</t>
  </si>
  <si>
    <t>Killing Beast!</t>
  </si>
  <si>
    <t>Infamous!</t>
  </si>
  <si>
    <t>Kill'em'all!</t>
  </si>
  <si>
    <t>Terror of the Skies!</t>
  </si>
  <si>
    <t>Legendary!</t>
  </si>
  <si>
    <t>Annihilator!</t>
  </si>
  <si>
    <t>{entityDefinitions}</t>
  </si>
  <si>
    <t>ENTITY DEFINITIONS</t>
  </si>
  <si>
    <t>ENTITY CATEGORY DEFINITIONS</t>
  </si>
  <si>
    <t>{entityCategoryDefinitions}</t>
  </si>
  <si>
    <t>decoration</t>
  </si>
  <si>
    <t>animal</t>
  </si>
  <si>
    <t>human</t>
  </si>
  <si>
    <t>machine</t>
  </si>
  <si>
    <t>obstacle</t>
  </si>
  <si>
    <t>building</t>
  </si>
  <si>
    <t>vegetation</t>
  </si>
  <si>
    <t>[category]</t>
  </si>
  <si>
    <t>[rewardScore]</t>
  </si>
  <si>
    <t>[rewardCoins]</t>
  </si>
  <si>
    <t>[rewardPC]</t>
  </si>
  <si>
    <t>[rewardHealth]</t>
  </si>
  <si>
    <t>[rewardEnergy]</t>
  </si>
  <si>
    <t>[rewardXp]</t>
  </si>
  <si>
    <t>[goldenChance]</t>
  </si>
  <si>
    <t>[pcChance]</t>
  </si>
  <si>
    <t>[isEdible]</t>
  </si>
  <si>
    <t>[edibleFromTier]</t>
  </si>
  <si>
    <t>[biteResistance]</t>
  </si>
  <si>
    <t>[1..10]</t>
  </si>
  <si>
    <t>[0..1] probability of showing a feedback message</t>
  </si>
  <si>
    <t>[burnFeedbackChance]</t>
  </si>
  <si>
    <t>[eatFeedbackChance]</t>
  </si>
  <si>
    <t>[damageFeedbackChance]</t>
  </si>
  <si>
    <t>[destroyFeedbackChance]</t>
  </si>
  <si>
    <t>Clothes Line</t>
  </si>
  <si>
    <t>Farm</t>
  </si>
  <si>
    <t>bush_01</t>
  </si>
  <si>
    <t>bush_02</t>
  </si>
  <si>
    <t>bush_03</t>
  </si>
  <si>
    <t>bush_04</t>
  </si>
  <si>
    <t>bush_05</t>
  </si>
  <si>
    <t>bush_06</t>
  </si>
  <si>
    <t>Bush</t>
  </si>
  <si>
    <t>plant_01</t>
  </si>
  <si>
    <t>Plant</t>
  </si>
  <si>
    <t>fence_02</t>
  </si>
  <si>
    <t>Fence</t>
  </si>
  <si>
    <t>axe</t>
  </si>
  <si>
    <t>bucket</t>
  </si>
  <si>
    <t>Axe</t>
  </si>
  <si>
    <t>Box</t>
  </si>
  <si>
    <t>Bucket</t>
  </si>
  <si>
    <t>Straw Bale</t>
  </si>
  <si>
    <t>Pile of Logs</t>
  </si>
  <si>
    <t>Rhino</t>
  </si>
  <si>
    <t>Add as much as needed!
No real impact in the game, used just for filtering and sorting definitions</t>
  </si>
  <si>
    <t>- Nested nodes can be defined by using a different node tag within the same table. Will share columns with the rest of the table, but unused columns can remain empty (even 'sku') and wont be exported</t>
  </si>
  <si>
    <t>- Array values can be defined like a single string concatenating different values with a separator character (usually ';', agree with programmers on it) (e.g. "2;50;44;3.5;-2.5" or "value_0;value_1;value_2")</t>
  </si>
  <si>
    <t>Disguises DEFINITIONS</t>
  </si>
  <si>
    <t>{disguisesDefinitions}</t>
  </si>
  <si>
    <t>[skin]</t>
  </si>
  <si>
    <t>[item1]</t>
  </si>
  <si>
    <t>[item2]</t>
  </si>
  <si>
    <t>dive</t>
  </si>
  <si>
    <t>dragonram</t>
  </si>
  <si>
    <t>Power Ups DEFINITIONS</t>
  </si>
  <si>
    <t>{powerUpsDefinitions}</t>
  </si>
  <si>
    <t>[param1]</t>
  </si>
  <si>
    <t>[param2]</t>
  </si>
  <si>
    <t>hp_increase</t>
  </si>
  <si>
    <t>boost_increase</t>
  </si>
  <si>
    <t>avoid</t>
  </si>
  <si>
    <t>mine</t>
  </si>
  <si>
    <t>poison</t>
  </si>
  <si>
    <t>lives</t>
  </si>
  <si>
    <t>preyHpBoost</t>
  </si>
  <si>
    <t>preyHpBoost_crow</t>
  </si>
  <si>
    <t>[boostMultiplier]</t>
  </si>
  <si>
    <t>[statsBarRatio]</t>
  </si>
  <si>
    <t>[furyBarRatio]</t>
  </si>
  <si>
    <t>[tidEatFeedback]</t>
  </si>
  <si>
    <t>[tidBurnFeedback]</t>
  </si>
  <si>
    <t>[tidDamageFeedback]</t>
  </si>
  <si>
    <t>[tidDestroyFeedback]</t>
  </si>
  <si>
    <t>List of strings separated by ;</t>
  </si>
  <si>
    <t>[healthDrainAmpPerSecond]</t>
  </si>
  <si>
    <t>[sessionStartHealthDrainTime]</t>
  </si>
  <si>
    <t>[sessionStartHealthDrainModifier]</t>
  </si>
  <si>
    <t>[superfuryMax]</t>
  </si>
  <si>
    <t>[superFuryLengthModifier]</t>
  </si>
  <si>
    <t>[superFuryCoinsMultiplier]</t>
  </si>
  <si>
    <t>cart</t>
  </si>
  <si>
    <t>Barriel</t>
  </si>
  <si>
    <t>Cart</t>
  </si>
  <si>
    <t>farm</t>
  </si>
  <si>
    <t>Shop armory</t>
  </si>
  <si>
    <t>Village house</t>
  </si>
  <si>
    <t>dragon_fat</t>
  </si>
  <si>
    <t>dragon_crocodile</t>
  </si>
  <si>
    <t>dragon_bug</t>
  </si>
  <si>
    <t>dragon_chinese</t>
  </si>
  <si>
    <t>dragon_reptile</t>
  </si>
  <si>
    <t>dragon_classic</t>
  </si>
  <si>
    <t>dragon_devil</t>
  </si>
  <si>
    <t>dragon_balrog</t>
  </si>
  <si>
    <t>dragon_titan</t>
  </si>
  <si>
    <t>dragon_baby</t>
  </si>
  <si>
    <t>TID_MISSION_DIFFICULTY_EASY</t>
  </si>
  <si>
    <t>TID_MISSION_DIFFICULTY_MEDIUM</t>
  </si>
  <si>
    <t>TID_MISSION_DIFFICULTY_HARD</t>
  </si>
  <si>
    <t>[color]</t>
  </si>
  <si>
    <t>ffc000</t>
  </si>
  <si>
    <t>ff8800</t>
  </si>
  <si>
    <t>ff5800</t>
  </si>
  <si>
    <t>SURVIVAL BONUS DEFINITIONS</t>
  </si>
  <si>
    <t>survival_bonus_0</t>
  </si>
  <si>
    <t>survival_bonus_1</t>
  </si>
  <si>
    <t>survival_bonus_2</t>
  </si>
  <si>
    <t>survival_bonus_3</t>
  </si>
  <si>
    <t>survival_bonus_4</t>
  </si>
  <si>
    <t>survival_bonus_5</t>
  </si>
  <si>
    <t>survival_bonus_6</t>
  </si>
  <si>
    <t>survival_bonus_7</t>
  </si>
  <si>
    <t>survival_bonus_8</t>
  </si>
  <si>
    <t>survival_bonus_9</t>
  </si>
  <si>
    <t>tier_6</t>
  </si>
  <si>
    <t>tier_7</t>
  </si>
  <si>
    <t>tier_8</t>
  </si>
  <si>
    <t>tier_9</t>
  </si>
  <si>
    <t>[minutes]</t>
  </si>
  <si>
    <t>[coins]</t>
  </si>
  <si>
    <t>{survivalBonusDefinitions}</t>
  </si>
  <si>
    <t>1;2;3;4;5;6;7;8;9;10</t>
  </si>
  <si>
    <t>[maxHealth]</t>
  </si>
  <si>
    <t>HOLS PREY TIER RELATION</t>
  </si>
  <si>
    <t>{holdPreyTierSettingsDefinitions}</t>
  </si>
  <si>
    <t>hold_prey_tier_0</t>
  </si>
  <si>
    <t>hold_prey_tier_1</t>
  </si>
  <si>
    <t>hold_prey_tier_2</t>
  </si>
  <si>
    <t>hold_prey_tier_3</t>
  </si>
  <si>
    <t>[stunTime]</t>
  </si>
  <si>
    <t>[furyBaseDamage]</t>
  </si>
  <si>
    <t>[furyBaseDuration]</t>
  </si>
  <si>
    <t>TID_EGG_REWARD_PET_RARE_NAME</t>
  </si>
  <si>
    <t>TID_EGG_REWARD_PET_EPIC_NAME</t>
  </si>
  <si>
    <t>dragon_crocodile_0</t>
  </si>
  <si>
    <t>dragon_baby_0</t>
  </si>
  <si>
    <t>dragon_crocodile_1</t>
  </si>
  <si>
    <t>dragon_crocodile_2</t>
  </si>
  <si>
    <t>dragon_fat_0</t>
  </si>
  <si>
    <t>dragon_bug_0</t>
  </si>
  <si>
    <t>dragon_chinese_0</t>
  </si>
  <si>
    <t>dragon_reptile_0</t>
  </si>
  <si>
    <t>dragon_classic_0</t>
  </si>
  <si>
    <t>dragon_devil_0</t>
  </si>
  <si>
    <t>dragon_balrog_0</t>
  </si>
  <si>
    <t>dragon_titan_0</t>
  </si>
  <si>
    <t>[superFuryDurationModifier]</t>
  </si>
  <si>
    <t>[superFuryDamageModifier]</t>
  </si>
  <si>
    <t>TID_MISSION_12_DESC</t>
  </si>
  <si>
    <t>unknown</t>
  </si>
  <si>
    <t>Used for when the mission is on cooldown, no need for TIDs/values</t>
  </si>
  <si>
    <t>TID_MISSION_OBJECTIVE_SCORE_NAME</t>
  </si>
  <si>
    <t>TID_MISSION_OBJECTIVE_KILL_DESC_MULTI_RUN</t>
  </si>
  <si>
    <t>TID_MISSION_OBJECTIVE_SURVIVE_NAME</t>
  </si>
  <si>
    <t>TID_MISSION_OBJECTIVE_KILL_NAME</t>
  </si>
  <si>
    <t>TID_MISSION_OBJECTIVE_SCORE_DESC_SINGLE_RUN</t>
  </si>
  <si>
    <t>TID_MISSION_OBJECTIVE_SURVIVE_DESC_SINGLE_RUN</t>
  </si>
  <si>
    <t>TID_MISSION_OBJECTIVE_KILL_DESC_SINGLE_RUN</t>
  </si>
  <si>
    <t>TID_MISSION_OBJECTIVE_SCORE_DESC_MULTI_RUN</t>
  </si>
  <si>
    <t>TID_MISSION_OBJECTIVE_SURVIVE_DESC_MULTI_RUN</t>
  </si>
  <si>
    <t>hold_prey_tier_4</t>
  </si>
  <si>
    <t>Barcelona</t>
  </si>
  <si>
    <t>egg_standard</t>
  </si>
  <si>
    <t>level_2</t>
  </si>
  <si>
    <t>[defaultSize]</t>
  </si>
  <si>
    <t>[cameraFrameWidthModifier]</t>
  </si>
  <si>
    <t>[mass]</t>
  </si>
  <si>
    <t>[friction]</t>
  </si>
  <si>
    <t>[gravityModifier]</t>
  </si>
  <si>
    <t>collectible</t>
  </si>
  <si>
    <t>[canBeGrabed]</t>
  </si>
  <si>
    <t>[grabFromTier]</t>
  </si>
  <si>
    <t>[canBeLatchedOn]</t>
  </si>
  <si>
    <t>[latchOnFromTier]</t>
  </si>
  <si>
    <t>Test Spawners Toni</t>
  </si>
  <si>
    <t>Project content link:</t>
  </si>
  <si>
    <t xml:space="preserve"> C:\Users\hsemroud\Documents\Dragon\Docs\Content</t>
  </si>
  <si>
    <t>BAT 1</t>
  </si>
  <si>
    <t>BAT 2</t>
  </si>
  <si>
    <t>egg_premium</t>
  </si>
  <si>
    <t>[minTierBurn]</t>
  </si>
  <si>
    <t>INITIAL SETTINGS</t>
  </si>
  <si>
    <t>[softCurrency]</t>
  </si>
  <si>
    <t>[hardCurrency]</t>
  </si>
  <si>
    <t>[initialDragonSKU]</t>
  </si>
  <si>
    <t>[previousDragonSku]</t>
  </si>
  <si>
    <t>[tidDescShort]</t>
  </si>
  <si>
    <t>{initialSettings}</t>
  </si>
  <si>
    <t>initialSettings</t>
  </si>
  <si>
    <t>[incentivizeFBGem]</t>
  </si>
  <si>
    <t>reward_0</t>
  </si>
  <si>
    <t>reward_1</t>
  </si>
  <si>
    <t>reward_2</t>
  </si>
  <si>
    <t>reward_3</t>
  </si>
  <si>
    <t>reward_4</t>
  </si>
  <si>
    <t>[collectedChests]</t>
  </si>
  <si>
    <t>[amount]</t>
  </si>
  <si>
    <t>UI/Metagame/Missions/icon_score</t>
  </si>
  <si>
    <t>UI/Metagame/Missions/icon_canary</t>
  </si>
  <si>
    <t>UI/Metagame/Missions/icon_clock</t>
  </si>
  <si>
    <t>UI/Metagame/Missions/icon_humans</t>
  </si>
  <si>
    <t>UI/Metagame/Missions/icon_mission_unknown</t>
  </si>
  <si>
    <t>UI/Metagame/Missions/icon_mission_score</t>
  </si>
  <si>
    <t>UI/Metagame/Missions/icon_mission_time</t>
  </si>
  <si>
    <t>UI/Metagame/Missions/icon_mission_kill</t>
  </si>
  <si>
    <t>ART_Toni_SpawnersTest</t>
  </si>
  <si>
    <t>Medieval_Final</t>
  </si>
  <si>
    <t>icon_xs</t>
  </si>
  <si>
    <t>icon_s</t>
  </si>
  <si>
    <t>icon_m</t>
  </si>
  <si>
    <t>icon_l</t>
  </si>
  <si>
    <t>icon_xl</t>
  </si>
  <si>
    <t>TID_EDIBLE_HORSE</t>
  </si>
  <si>
    <t>TID_EDIBLE_COW</t>
  </si>
  <si>
    <t>TID_EDIBLE_SHEEP</t>
  </si>
  <si>
    <t>TID_EDIBLE_FLYINGPIG</t>
  </si>
  <si>
    <t>TID_EDIBLE_GOODJUNK</t>
  </si>
  <si>
    <t>TID_EDIBLE_ARCHER</t>
  </si>
  <si>
    <t>TID_EDIBLE_VILLAGER</t>
  </si>
  <si>
    <t>TID_EDIBLE_WITCH</t>
  </si>
  <si>
    <t>[furyBaseLength]</t>
  </si>
  <si>
    <t>[energyBase]</t>
  </si>
  <si>
    <t>CAMERA</t>
  </si>
  <si>
    <t>HEALTH</t>
  </si>
  <si>
    <t>SIZE</t>
  </si>
  <si>
    <t>FURY</t>
  </si>
  <si>
    <t>EAT</t>
  </si>
  <si>
    <t>[speedBase]</t>
  </si>
  <si>
    <t>ENERGY</t>
  </si>
  <si>
    <t>SPEED</t>
  </si>
  <si>
    <t>GRAVITY</t>
  </si>
  <si>
    <t>pet_common</t>
  </si>
  <si>
    <t>TID_EGG_REWARD_PET_COMMON_NAME</t>
  </si>
  <si>
    <t>[isBurnable]</t>
  </si>
  <si>
    <t>[burnableFromTier]</t>
  </si>
  <si>
    <t>dragon_fat_1</t>
  </si>
  <si>
    <t>dragon_bug_1</t>
  </si>
  <si>
    <t>dragon_bug_2</t>
  </si>
  <si>
    <t>dragon_chinese_1</t>
  </si>
  <si>
    <t>dragon_chinese_2</t>
  </si>
  <si>
    <t>dragon_reptile_1</t>
  </si>
  <si>
    <t>dragon_reptile_2</t>
  </si>
  <si>
    <t>dragon_classic_1</t>
  </si>
  <si>
    <t>dragon_classic_2</t>
  </si>
  <si>
    <t>dragon_classic_3</t>
  </si>
  <si>
    <t>dragon_devil_1</t>
  </si>
  <si>
    <t>dragon_devil_2</t>
  </si>
  <si>
    <t>dragon_devil_3</t>
  </si>
  <si>
    <t>dragon_balrog_1</t>
  </si>
  <si>
    <t>dragon_balrog_3</t>
  </si>
  <si>
    <t>dragon_balrog_2</t>
  </si>
  <si>
    <t>dragon_titan_1</t>
  </si>
  <si>
    <t>dragon_titan_2</t>
  </si>
  <si>
    <t>dragon_titan_3</t>
  </si>
  <si>
    <t>[priceSC]</t>
  </si>
  <si>
    <t>[priceHC]</t>
  </si>
  <si>
    <t>DECO DEFINITIONS</t>
  </si>
  <si>
    <t>minTierExplode</t>
  </si>
  <si>
    <t>[minTierBurnFeedback]</t>
  </si>
  <si>
    <t>name_functionality_numberIfSeveral</t>
  </si>
  <si>
    <t>box</t>
  </si>
  <si>
    <t>barrel</t>
  </si>
  <si>
    <t>fence_01</t>
  </si>
  <si>
    <t>fence_03</t>
  </si>
  <si>
    <t>fence_04</t>
  </si>
  <si>
    <t>fence_05</t>
  </si>
  <si>
    <t>firewood</t>
  </si>
  <si>
    <t>{petDefinitions}</t>
  </si>
  <si>
    <t>{decorationDefinitions}</t>
  </si>
  <si>
    <t>houseVillage_01</t>
  </si>
  <si>
    <t>houseVillage_02</t>
  </si>
  <si>
    <t>clotheLine_01</t>
  </si>
  <si>
    <t>clotheLine_02</t>
  </si>
  <si>
    <t>shopArmory</t>
  </si>
  <si>
    <t>strawBale</t>
  </si>
  <si>
    <t>towerWood</t>
  </si>
  <si>
    <t>catapult</t>
  </si>
  <si>
    <t>houseVillage_03</t>
  </si>
  <si>
    <t>TID_EDIBLE_BAT</t>
  </si>
  <si>
    <t>TID_EDIBLE_BATMELEE</t>
  </si>
  <si>
    <t>TID_EDIBLE_PIRANHA</t>
  </si>
  <si>
    <t>TID_EDIBLE_OWL_SMALL</t>
  </si>
  <si>
    <t>TID_EDIBLE_SPIDER</t>
  </si>
  <si>
    <t>TID_EDIBLE_SPIDERMELEE</t>
  </si>
  <si>
    <t>TID_EDIBLE_SPIDERRANGED</t>
  </si>
  <si>
    <t>TID_KILLABLE_CATAPULT</t>
  </si>
  <si>
    <t>TID_KILLABLE_MINE_01</t>
  </si>
  <si>
    <t>TID_KILLABLE_MINE_03</t>
  </si>
  <si>
    <t>DEPRECATED</t>
  </si>
  <si>
    <t>TID_EDIBLE_RICHMAN</t>
  </si>
  <si>
    <t>TID_EDIBLE_SOLDIER</t>
  </si>
  <si>
    <t>TID_EDIBLE_ARCHERSTATIC</t>
  </si>
  <si>
    <t>TID_EDIBLE_STARLING</t>
  </si>
  <si>
    <t>[unlockLevel]</t>
  </si>
  <si>
    <t>icon_disguise_0</t>
  </si>
  <si>
    <t>dragon_baby_1</t>
  </si>
  <si>
    <t>icon_disguise_1</t>
  </si>
  <si>
    <t>dragon_fat_2</t>
  </si>
  <si>
    <t>icon_disguise_2</t>
  </si>
  <si>
    <t>dragon_bug_3</t>
  </si>
  <si>
    <t>icon_disguise_3</t>
  </si>
  <si>
    <t>dragon_chinese_3</t>
  </si>
  <si>
    <t>dragon_reptile_3</t>
  </si>
  <si>
    <t>dragon_classic_4</t>
  </si>
  <si>
    <t>icon_disguise_4</t>
  </si>
  <si>
    <t>dragon_devil_4</t>
  </si>
  <si>
    <t>dragon_balrog_4</t>
  </si>
  <si>
    <t>dragon_titan_4</t>
  </si>
  <si>
    <t>ART_Profiler</t>
  </si>
  <si>
    <t>Profiler</t>
  </si>
  <si>
    <t>[tidDeathFeedback]</t>
  </si>
  <si>
    <t>[deathFeedbackChance]</t>
  </si>
  <si>
    <t>TID_EDIBLE_CANARY_01</t>
  </si>
  <si>
    <t>TID_EDIBLE_CANARY_02</t>
  </si>
  <si>
    <t>TID_EDIBLE_CANARY_03</t>
  </si>
  <si>
    <t>TID_EDIBLE_CANARY_04</t>
  </si>
  <si>
    <t>TID_EDIBLE_GHOST_01</t>
  </si>
  <si>
    <t>TID_EDIBLE_FISH_01</t>
  </si>
  <si>
    <t>TID_EDIBLE_FISH_02</t>
  </si>
  <si>
    <t>TID_EDIBLE_FISH_03</t>
  </si>
  <si>
    <t>[force]</t>
  </si>
  <si>
    <t>[xpLevel1]</t>
  </si>
  <si>
    <t>[xpLevel2]</t>
  </si>
  <si>
    <t>[xpLevel3]</t>
  </si>
  <si>
    <t>[xpLevel4]</t>
  </si>
  <si>
    <t>[xpLevel5]</t>
  </si>
  <si>
    <t>[xpLevel6]</t>
  </si>
  <si>
    <t>[xpLevel7]</t>
  </si>
  <si>
    <t>[xpLevel8]</t>
  </si>
  <si>
    <t>[xpLevel9]</t>
  </si>
  <si>
    <t>[xpLevel10]</t>
  </si>
  <si>
    <t>[xpLevel11]</t>
  </si>
  <si>
    <t>[xpLevel12]</t>
  </si>
  <si>
    <t>[xpLevel13]</t>
  </si>
  <si>
    <t>[xpLevel14]</t>
  </si>
  <si>
    <t>[xpLevel15]</t>
  </si>
  <si>
    <t>[xpLevel16]</t>
  </si>
  <si>
    <t>[xpLevel17]</t>
  </si>
  <si>
    <t>[xpLevel18]</t>
  </si>
  <si>
    <t>[xpLevel19]</t>
  </si>
  <si>
    <t/>
  </si>
  <si>
    <t>Calculation XP need to at this level to reach next one. This is total XP for this Dragon /!\ NOT THE XP STEPS !!</t>
  </si>
  <si>
    <t>DRAGON PROGRESSION DEFINITIONS</t>
  </si>
  <si>
    <t>{dragonProgressionDefinitions}</t>
  </si>
  <si>
    <t>mission_01</t>
  </si>
  <si>
    <t>mission_02</t>
  </si>
  <si>
    <t>mission_03</t>
  </si>
  <si>
    <t>fire_rush</t>
  </si>
  <si>
    <t>mission_04</t>
  </si>
  <si>
    <t>mission_05</t>
  </si>
  <si>
    <t>burn</t>
  </si>
  <si>
    <t>mission_06</t>
  </si>
  <si>
    <t>mission_08</t>
  </si>
  <si>
    <t>gold</t>
  </si>
  <si>
    <t>UI/Metagame/Missions/icon_mission_dive</t>
  </si>
  <si>
    <t>UI/Metagame/Missions/icon_mission_gold</t>
  </si>
  <si>
    <t>UI/Metagame/Missions/icon_mission_burn</t>
  </si>
  <si>
    <t>UI/Metagame/Missions/icon_mission_fire_rush</t>
  </si>
  <si>
    <t>TID_MISSION_OBJECTIVE_DIVE_NAME</t>
  </si>
  <si>
    <t>TID_MISSION_OBJECTIVE_DIVE_DESC_SINGLE_RUN</t>
  </si>
  <si>
    <t>TID_MISSION_OBJECTIVE_DIVE_DESC_MULTI_RUN</t>
  </si>
  <si>
    <t>TID_MISSION_OBJECTIVE_GOLD_NAME</t>
  </si>
  <si>
    <t>TID_MISSION_OBJECTIVE_GOLD_DESC_SINGLE_RUN</t>
  </si>
  <si>
    <t>TID_MISSION_OBJECTIVE_GOLD_DESC_MULTI_RUN</t>
  </si>
  <si>
    <t>TID_MISSION_OBJECTIVE_BURN_NAME</t>
  </si>
  <si>
    <t>TID_MISSION_OBJECTIVE_BURN_DESC_SINGLE_RUN</t>
  </si>
  <si>
    <t>TID_MISSION_OBJECTIVE_BURN_DESC_MULTI_RUN</t>
  </si>
  <si>
    <t>TID_MISSION_OBJECTIVE_FIRERUSH_NAME</t>
  </si>
  <si>
    <t>TID_MISSION_OBJECTIVE_FIRERUSH_DESC_SINGLE_RUN</t>
  </si>
  <si>
    <t>TID_MISSION_OBJECTIVE_FIRERUSH_DESC_MULTI_RUN</t>
  </si>
  <si>
    <t>UI/Metagame/Missions/icon_firerush</t>
  </si>
  <si>
    <t>UI/Metagame/Missions/icon_dive</t>
  </si>
  <si>
    <t>UI/Metagame/Missions/icon_archer</t>
  </si>
  <si>
    <t>UI/Metagame/Missions/icon_cart</t>
  </si>
  <si>
    <t>UI/Metagame/Missions/icon_horse</t>
  </si>
  <si>
    <t>[furyScoreMultiplier]</t>
  </si>
  <si>
    <t>boat</t>
  </si>
  <si>
    <t>Boat</t>
  </si>
  <si>
    <t>distance in meters</t>
  </si>
  <si>
    <t>UI/Metagame/Missions/icon_mission_dive_time</t>
  </si>
  <si>
    <t>dive_time</t>
  </si>
  <si>
    <t>TID_MISSION_OBJECTIVE_DIVE_TIME_NAME</t>
  </si>
  <si>
    <t>TID_MISSION_OBJECTIVE_DIVE_TIME_DESC_SINGLE_RUN</t>
  </si>
  <si>
    <t>TID_MISSION_OBJECTIVE_DIVE_TIME_DESC_MULTI_RUN</t>
  </si>
  <si>
    <t>amount of seconds</t>
  </si>
  <si>
    <t>order</t>
  </si>
  <si>
    <t>dragonsToUnlock</t>
  </si>
  <si>
    <t>comingSoon</t>
  </si>
  <si>
    <t>tidName</t>
  </si>
  <si>
    <t>tidDesc</t>
  </si>
  <si>
    <t>[dataFile]</t>
  </si>
  <si>
    <t>level_0_data</t>
  </si>
  <si>
    <t>level_1_data</t>
  </si>
  <si>
    <t>level_2_data</t>
  </si>
  <si>
    <t>[minTierDestructionFeedback]</t>
  </si>
  <si>
    <t>[minTierDestruction]</t>
  </si>
  <si>
    <t>[rarity]</t>
  </si>
  <si>
    <t>RARITY DEFINITIONS</t>
  </si>
  <si>
    <t>{rarityDefinitions}</t>
  </si>
  <si>
    <t>common</t>
  </si>
  <si>
    <t>rare</t>
  </si>
  <si>
    <t>epic</t>
  </si>
  <si>
    <t>pet_0</t>
  </si>
  <si>
    <t>pet_1</t>
  </si>
  <si>
    <t>pet_2</t>
  </si>
  <si>
    <t>PF_PetFroggy</t>
  </si>
  <si>
    <t>PF_PetArmored</t>
  </si>
  <si>
    <t>PF_PetFroggyMenu</t>
  </si>
  <si>
    <t>PF_PetGhostBusterMenu</t>
  </si>
  <si>
    <t>PF_PetArmoredMenu</t>
  </si>
  <si>
    <t>PET DEFINITIONS</t>
  </si>
  <si>
    <t>PF_EggStandard</t>
  </si>
  <si>
    <t>PF_EggPremium</t>
  </si>
  <si>
    <t>PF_DragonBaby</t>
  </si>
  <si>
    <t>PF_DragonFat</t>
  </si>
  <si>
    <t>PF_DragonCrocodile</t>
  </si>
  <si>
    <t>PF_DragonBug</t>
  </si>
  <si>
    <t>PF_DragonChinese</t>
  </si>
  <si>
    <t>PF_DragonReptile</t>
  </si>
  <si>
    <t>PF_DragonClassic</t>
  </si>
  <si>
    <t>PF_DragonDevil</t>
  </si>
  <si>
    <t>PF_DragonBalrog</t>
  </si>
  <si>
    <t>PF_DragonTitan</t>
  </si>
  <si>
    <t>PF_DragonBabyMenu</t>
  </si>
  <si>
    <t>PF_DragonFatMenu</t>
  </si>
  <si>
    <t>PF_DragonCrocodileMenu</t>
  </si>
  <si>
    <t>PF_DragonBugMenu</t>
  </si>
  <si>
    <t>PF_DragonChineseMenu</t>
  </si>
  <si>
    <t>PF_DragonReptileMenu</t>
  </si>
  <si>
    <t>PF_DragonClassicMenu</t>
  </si>
  <si>
    <t>PF_DragonDevilMenu</t>
  </si>
  <si>
    <t>PF_DragonBalrogMenu</t>
  </si>
  <si>
    <t>PF_DragonTitanMenu</t>
  </si>
  <si>
    <t>ART_Medieval_Lighting</t>
  </si>
  <si>
    <t>[dailyAdsRemoveMissions]</t>
  </si>
  <si>
    <t>TID_SKIN_RARITY_COMMON_NAME</t>
  </si>
  <si>
    <t>TID_SKIN_RARITY_RARE_NAME</t>
  </si>
  <si>
    <t>TID_SKIN_RARITY_EPIC_NAME</t>
  </si>
  <si>
    <t>TID_QUIP_DRG_KILL_ENT_BATBIG_01;TID_QUIP_DRG_KILL_ENT_BATBIG_02;TID_QUIP_DRG_KILL_ENT_BATBIG_03</t>
  </si>
  <si>
    <t>TID_QUIP_DRG_KILL_ENT_BATSMALL_01;TID_QUIP_DRG_KILL_ENT_BATSMALL_02;TID_QUIP_DRG_KILL_ENT_BATSMALL_03</t>
  </si>
  <si>
    <t>TID_QUIP_DRG_KILL_ENT_CANARY_01;TID_QUIP_DRG_KILL_ENT_CANARY_02;TID_QUIP_DRG_KILL_ENT_CANARY_03</t>
  </si>
  <si>
    <t>TID_QUIP_DRG_KILL_ENT_COW_01;TID_QUIP_DRG_KILL_ENT_COW_02;TID_QUIP_DRG_KILL_ENT_COW_03</t>
  </si>
  <si>
    <t>TID_QUIP_DRG_KILL_ENT_CROW_01;TID_QUIP_DRG_KILL_ENT_CROW_02;TID_QUIP_DRG_KILL_ENT_CROW_03</t>
  </si>
  <si>
    <t>TID_QUIP_DRG_KILL_ENT_EVILDRAGON_01;TID_QUIP_DRG_KILL_ENT_EVILDRAGON_02;TID_QUIP_DRG_KILL_ENT_EVILDRAGON_03</t>
  </si>
  <si>
    <t>TID_QUIP_DRG_KILL_ENT_FLYINGPIG_01;TID_QUIP_DRG_KILL_ENT_FLYINGPIG_02;TID_QUIP_DRG_KILL_ENT_FLYINGPIG_03</t>
  </si>
  <si>
    <t>TID_QUIP_DRG_KILL_ENT_GHOST_01;TID_QUIP_DRG_KILL_ENT_GHOST_02;TID_QUIP_DRG_KILL_ENT_GHOST_03</t>
  </si>
  <si>
    <t>TID_QUIP_DRG_KILL_ENT_GOODJUNK_01;TID_QUIP_DRG_KILL_ENT_GOODJUNK_02</t>
  </si>
  <si>
    <t>TID_QUIP_DRG_KILL_ENT_HORSE_01;TID_QUIP_DRG_KILL_ENT_HORSE_02;TID_QUIP_DRG_KILL_ENT_HORSE_03</t>
  </si>
  <si>
    <t>TID_QUIP_DRG_KILL_ENT_SHEEP_01;TID_QUIP_DRG_KILL_ENT_SHEEP_02;TID_QUIP_DRG_KILL_ENT_SHEEP_03</t>
  </si>
  <si>
    <t>TID_QUIP_DRG_KILL_ENT_STARLING_01;TID_QUIP_DRG_KILL_ENT_STARLING_02;TID_QUIP_DRG_KILL_ENT_STARLING_03</t>
  </si>
  <si>
    <t>TID_QUIP_DRG_KILL_ENT_SPIDERGREEN_01;TID_QUIP_DRG_KILL_ENT_SPIDERGREEN_02;TID_QUIP_DRG_KILL_ENT_SPIDERGREEN_03</t>
  </si>
  <si>
    <t>TID_QUIP_DRG_KILL_ENT_SPIDERRED_01;TID_QUIP_DRG_KILL_ENT_SPIDERRED_02;TID_QUIP_DRG_KILL_ENT_SPIDERRED_03</t>
  </si>
  <si>
    <t>TID_QUIP_DRG_KILL_ENT_FISH_01;TID_QUIP_DRG_KILL_ENT_FISH_02;TID_QUIP_DRG_KILL_ENT_FISH_03</t>
  </si>
  <si>
    <t>TID_QUIP_DRG_KILL_ENT_CANARY_02</t>
  </si>
  <si>
    <t>TID_QUIP_DRG_KILL_ENT_CANARY_01</t>
  </si>
  <si>
    <t>TID_QUIP_DRG_KILL_ENT_CANARY_03</t>
  </si>
  <si>
    <t>TID_QUIP_DRG_KILL_ENT_EAGLE_01</t>
  </si>
  <si>
    <t>TID_QUIP_DRG_KILL_ENT_OWL_01</t>
  </si>
  <si>
    <t>TID_QUIP_DRG_KILL_ENT_PIRANHA_01</t>
  </si>
  <si>
    <t>TID_QUIP_DRG_KILL_ENT_12</t>
  </si>
  <si>
    <t>TID_QUIP_DRG_KILL_ENT_HUMAN_ARCHER_01;TID_QUIP_DRG_KILL_ENT_HUMAN_ARCHER_02;TID_QUIP_DRG_KILL_HUMAN_04</t>
  </si>
  <si>
    <t>TID_QUIP_DRG_KILL_ENT_HUMAN_ARCHER_01;TID_QUIP_DRG_KILL_ENT_HUMAN_ARCHER_02;TID_QUIP_DRG_KILL_HUMAN_05</t>
  </si>
  <si>
    <t>TID_QUIP_DRG_KILL_ENT_HUMAN_SOLDIER_01;TID_QUIP_DRG_KILL_ENT_HUMAN_SOLDIER_02;TID_QUIP_DRG_KILL_ENT_HUMAN_SOLDIER_03;TID_QUIP_DRG_KILL_HUMAN_09</t>
  </si>
  <si>
    <t>TID_QUIP_DRG_KILL_HUMAN_01;TID_QUIP_DRG_KILL_HUMAN_02;TID_QUIP_DRG_KILL_HUMAN_03;TID_QUIP_DRG_KILL_HUMAN_06</t>
  </si>
  <si>
    <t>TID_QUIP_DRG_KILL_ENT_HUMAN_VILLAGER_01;TID_QUIP_DRG_KILL_ENT_HUMAN_VILLAGER_02;TID_QUIP_DRG_KILL_ENT_HUMAN_VILLAGER_03;TID_QUIP_DRG_KILL_HUMAN_08</t>
  </si>
  <si>
    <t>TID_QUIP_DRG_KILL_ENT_HUMAN_VILLAGER_04;TID_QUIP_DRG_KILL_ENT_HUMAN_VILLAGER_05;TID_QUIP_DRG_KILL_HUMAN_07</t>
  </si>
  <si>
    <t>TID_QUIP_DRG_KILL_ENT_HUMAN_WITCH_01;TID_QUIP_DRG_KILL_ENT_HUMAN_WITCH_02;TID_QUIP_DRG_KILL_ENT_HUMAN_WITCH_03;TID_QUIP_DRG_KILL_HUMAN_05</t>
  </si>
  <si>
    <t>TID_QUIP_DRG_KILL_ENT_01;TID_QUIP_DRG_KILL_ENT_02;TID_QUIP_DRG_KILL_ENT_03;TID_QUIP_DRG_KILL_ENT_06</t>
  </si>
  <si>
    <t>TID_QUIP_DRG_BURN_ENT_BATBIG_01;TID_QUIP_DRG_BURN_ENT_BATBIG_02;TID_QUIP_DRG_BURN_ENT_BATBIG_03</t>
  </si>
  <si>
    <t>TID_QUIP_DRG_BURN_ENT_BATSMALL_01;TID_QUIP_DRG_BURN_ENT_BATSMALL_02;TID_QUIP_DRG_BURN_ENT_BATSMALL_03</t>
  </si>
  <si>
    <t>TID_QUIP_DRG_BURN_ENT_CROW_01;TID_QUIP_DRG_BURN_ENT_CROW_02;TID_QUIP_DRG_BURN_ENT_CROW_03</t>
  </si>
  <si>
    <t>TID_QUIP_DRG_BURN_ENT_EAGLE_01;TID_QUIP_DRG_BURN_ENT_EAGLE_02;TID_QUIP_DRG_BURN_ENT_EAGLE_03</t>
  </si>
  <si>
    <t>TID_QUIP_DRG_BURN_ENT_EVILDRAGON_01;TID_QUIP_DRG_BURN_ENT_EVILDRAGON_02</t>
  </si>
  <si>
    <t>TID_QUIP_DRG_BURN_ENT_FISH_01;TID_QUIP_DRG_BURN_ENT_FISH_02;TID_QUIP_DRG_BURN_ENT_FISH_03</t>
  </si>
  <si>
    <t>TID_QUIP_DRG_BURN_ENT_FLYINGPIG_01;TID_QUIP_DRG_BURN_ENT_FLYINGPIG_02;TID_QUIP_DRG_BURN_ENT_FLYINGPIG_03</t>
  </si>
  <si>
    <t>TID_QUIP_DRG_BURN_ENT_GHOST_01;TID_QUIP_DRG_BURN_ENT_GHOST_02;TID_QUIP_DRG_BURN_ENT_GHOST_03</t>
  </si>
  <si>
    <t>TID_QUIP_DRG_BURN_ENT_HORSE_01;TID_QUIP_DRG_BURN_ENT_HORSE_02;TID_QUIP_DRG_BURN_ENT_HORSE_03</t>
  </si>
  <si>
    <t>TID_QUIP_DRG_BURN_ENT_OWL_01;TID_QUIP_DRG_BURN_ENT_OWL_02</t>
  </si>
  <si>
    <t>TID_QUIP_DRG_BURN_HUMAN_ARCHER_01;TID_QUIP_DRG_BURN_HUMAN_ARCHER_02;TID_QUIP_DRG_BURN_HUMAN_07</t>
  </si>
  <si>
    <t>TID_QUIP_DRG_BURN_ENT_03;TID_QUIP_DRG_BURN_ENT_04;TID_QUIP_DRG_BURN_ENT_06</t>
  </si>
  <si>
    <t>TID_QUIP_DRG_BURN_ENT_07;TID_QUIP_DRG_BURN_ENT_08;TID_QUIP_DRG_BURN_ENT_09</t>
  </si>
  <si>
    <t>TID_QUIP_DRG_BURN_ENT_COW_01;TID_QUIP_DRG_BURN_ENT_01;TID_QUIP_DRG_BURN_ENT_07</t>
  </si>
  <si>
    <t>TID_QUIP_DRG_BURN_ENT_03;TID_QUIP_DRG_BURN_ENT_09</t>
  </si>
  <si>
    <t>TID_QUIP_DRG_BURN_ENT_03;TID_QUIP_DRG_BURN_ENT_04;TID_QUIP_DRG_BURN_ENT_08;TID_QUIP_DRG_BURN_ENT_09</t>
  </si>
  <si>
    <t>TID_QUIP_DRG_BURN_ENT_SHEEP_01;TID_QUIP_DRG_BURN_ENT_SHEEP_02;TID_QUIP_DRG_BURN_ENT_SHEEP_03;TID_QUIP_DRG_BURN_ENT_01</t>
  </si>
  <si>
    <t>TID_QUIP_DRG_KILL_ENT_MINE_01</t>
  </si>
  <si>
    <t>TID_QUIP_ENT_DMG_DRG_BATBIG_01;TID_QUIP_ENT_DMG_DRG_BATBIG_02</t>
  </si>
  <si>
    <t>TID_QUIP_ENT_DMG_DRG_GHOST_01;TID_QUIP_ENT_DMG_DRG_GHOST_02;TID_QUIP_ENT_DMG_DRG_GHOST_03</t>
  </si>
  <si>
    <t>TID_QUIP_ENT_DMG_DRG_MINESMALL_01;TID_QUIP_ENT_DMG_DRG_MINESMALL_02</t>
  </si>
  <si>
    <t>TID_QUIP_ENT_KILL_DRG_SPIDERGREEN_01;TID_QUIP_ENT_KILL_DRG_SPIDERGREEN_02</t>
  </si>
  <si>
    <t>TID_QUIP_ENT_KILL_DRG_SPIDERRED_01</t>
  </si>
  <si>
    <t>TID_QUIP_DRG_BURN_ENT_01</t>
  </si>
  <si>
    <t>TID_QUIP_ENT_DMG_DRG_CATAPULT_01;TID_QUIP_ENT_DMG_DRG_CATAPULT_02</t>
  </si>
  <si>
    <t>TID_QUIP_ENT_DMG_DRG_BULBASUR_01;TID_QUIP_ENT_DMG_DRG_BULBASUR_02</t>
  </si>
  <si>
    <t>;TID_QUIP_DRG_KILL_ENT_BULBASUR_02;TID_QUIP_DRG_KILL_ENT_BULBASUR_03</t>
  </si>
  <si>
    <t>TID_QUIP_ENT_KILL_DRG_CATAPULT_01;TID_QUIP_ENT_KILL_DRG_CATAPULT_02</t>
  </si>
  <si>
    <t>TID_QUIP_HUMAN_DMG_DRG_ARCHER_01;TID_QUIP_HUMAN_DMG_DRG_ARCHER_02</t>
  </si>
  <si>
    <t>TID_QUIP_HUMAN_DMG_DRG_ARCHER_03;TID_QUIP_HUMAN_DMG_DRG_ARCHER_04</t>
  </si>
  <si>
    <t>TID_QUIP_HUMAN_KILL_DRG_ARCHER_01;TID_QUIP_HUMAN_KILL_DRG_ARCHER_03</t>
  </si>
  <si>
    <t>TID_QUIP_HUMAN_KILL_DRG_ARCHER_03;TID_QUIP_HUMAN_KILL_DRG_ARCHER_05</t>
  </si>
  <si>
    <t>TID_QUIP_ENT_KILL_DRG_BATBIG_01;TID_QUIP_ENT_KILL_DRG_BATBIG_02</t>
  </si>
  <si>
    <t>TID_QUIP_ENT_KILL_DRG_EVILDRAGON_01;TID_QUIP_ENT_KILL_DRG_EVILDRAGON_03</t>
  </si>
  <si>
    <t>TID_QUIP_ENT_KILL_DRG_GHOST_01;TID_QUIP_ENT_KILL_DRG_GHOST_02;TID_QUIP_ENT_KILL_DRG_GHOST_04</t>
  </si>
  <si>
    <t>TID_QUIP_ENT_KILL_DRG_EAGLE_01</t>
  </si>
  <si>
    <t>TID_QUIP_ENT_DMG_DRG_EAGLE_01;TID_QUIP_ENT_DMG_DRG_EAGLE_02;TID_QUIP_ENT_DMG_DRG_01</t>
  </si>
  <si>
    <t>TID_QUIP_ENT_KILL_DRG_MINE_01;TID_QUIP_ENT_KILL_DRG_MINE_02</t>
  </si>
  <si>
    <t>TID_QUIP_ENT_KILL_DRG_MINEBIG_01;TID_QUIP_ENT_KILL_DRG_MINEBIG_02</t>
  </si>
  <si>
    <t>TID_QUIP_ENT_DMG_DRG_MINEBIG_01;TID_QUIP_ENT_DMG_DRG_01</t>
  </si>
  <si>
    <t>TID_QUIP_ENT_KILL_DRG_PIRANHA_01;TID_QUIP_ENT_KILL_DRG_PIRANHA_03</t>
  </si>
  <si>
    <t>TID_QUIP_ENT_DMG_DRG_PIRANHA_01;TID_QUIP_ENT_DMG_DRG_PIRANHA_02</t>
  </si>
  <si>
    <t>TID_QUIP_HUMAN_DMG_DRG_SOLDIER_01;TID_QUIP_HUMAN_DMG_DRG_SOLDIER_02</t>
  </si>
  <si>
    <t>TID_QUIP_HUMAN_KILL_DRG_SOLDIER_01;TID_QUIP_HUMAN_KILL_DRG_SOLDIER_03</t>
  </si>
  <si>
    <t>TID_QUIP_ENT_DMG_DRG_01</t>
  </si>
  <si>
    <t>TID_QUIP_HUMAN_DMG_DRG_WITCH_01;TID_QUIP_HUMAN_DMG_DRG_WITCH_02</t>
  </si>
  <si>
    <t>TID_QUIP_HUMAN_KILL_DRG_WITCH_01;TID_QUIP_HUMAN_KILL_DRG_WITCH_02</t>
  </si>
  <si>
    <t>multiplier_5</t>
  </si>
  <si>
    <t>Amazing!</t>
  </si>
  <si>
    <t>It's over 9000!</t>
  </si>
  <si>
    <t>You've got the power!</t>
  </si>
  <si>
    <t>God!</t>
  </si>
  <si>
    <t>TID_QUIP_DRG_BURN_ENT_01;TID_QUIP_DRG_BURN_ENT_02;TID_QUIP_DRG_BURN_ENT_03</t>
  </si>
  <si>
    <t>TID_QUIP_DRG_BURN_ENT_04;TID_QUIP_DRG_BURN_ENT_05;TID_QUIP_DRG_BURN_ENT_06</t>
  </si>
  <si>
    <t>TID_QUIP_DRG_BURN_HUMAN_ARCHER_02;TID_QUIP_DRG_BURN_HUMAN_ARCHER_03;TID_QUIP_DRG_BURN_HUMAN_03</t>
  </si>
  <si>
    <t>TID_QUIP_DRG_BURN_HUMAN_01;TID_QUIP_DRG_BURN_HUMAN_02;TID_QUIP_DRG_BURN_HUMAN_03;TID_QUIP_DRG_BURN_HUMAN_04</t>
  </si>
  <si>
    <t>TID_QUIP_DRG_BURN_HUMAN_SOLDIER_01;TID_QUIP_DRG_BURN_HUMAN_SOLDIER_02;TID_QUIP_DRG_BURN_HUMAN_SOLDIER_03</t>
  </si>
  <si>
    <t>TID_QUIP_DRG_BURN_ENT_09;TID_QUIP_DRG_BURN_ENT_08;TID_QUIP_DRG_BURN_ENT_07</t>
  </si>
  <si>
    <t>TID_QUIP_DRG_BURN_ENT_06;TID_QUIP_DRG_BURN_ENT_05;TID_QUIP_DRG_BURN_ENT_04</t>
  </si>
  <si>
    <t>TID_QUIP_DRG_BURN_ENT_03;TID_QUIP_DRG_BURN_ENT_02;TID_QUIP_DRG_BURN_ENT_01</t>
  </si>
  <si>
    <t>TID_QUIP_DRG_BURN_ENT_05;TID_QUIP_DRG_BURN_ENT_09</t>
  </si>
  <si>
    <t>TID_QUIP_DRG_KILL_ENT_MINE_01;TID_QUIP_DRG_BURN_ENT_01;TID_QUIP_DRG_BURN_ENT_02</t>
  </si>
  <si>
    <t>TID_QUIP_DRG_KILL_ENT_MINE_01;TID_QUIP_DRG_BURN_ENT_07;TID_QUIP_DRG_BURN_ENT_09</t>
  </si>
  <si>
    <t>TID_QUIP_DRG_BURN_HUMAN_VILLAGER_01;TID_QUIP_DRG_BURN_HUMAN_VILLAGER_02;TID_QUIP_DRG_BURN_HUMAN_VILLAGER_03</t>
  </si>
  <si>
    <t>TID_QUIP_DRG_BURN_HUMAN_VILLAGER_04;TID_QUIP_DRG_BURN_HUMAN_VILLAGER_05;TID_QUIP_DRG_BURN_HUMAN_VILLAGER_06</t>
  </si>
  <si>
    <t>TID_QUIP_DRG_BURN_HUMAN_WITCH_01;TID_QUIP_DRG_BURN_HUMAN_WITCH_02;TID_QUIP_DRG_BURN_HUMAN_WITCH_03</t>
  </si>
  <si>
    <t>TID_QUIP_ENT_DMG_DRG_EVILDRAGON_01;TID_QUIP_ENT_DMG_DRG_EVILDRAGON_02;TID_QUIP_ENT_DMG_DRG_01</t>
  </si>
  <si>
    <t>[maxLevel]</t>
  </si>
  <si>
    <t>multiplier_6</t>
  </si>
  <si>
    <t>multiplier_7</t>
  </si>
  <si>
    <t>multiplier_8</t>
  </si>
  <si>
    <t>goblin</t>
  </si>
  <si>
    <t>DRAGON HEALTH MODIFIERS</t>
  </si>
  <si>
    <t>percentage of max health required to trigger the modifier</t>
  </si>
  <si>
    <t>{dragonHealthModifiersDefinitions}</t>
  </si>
  <si>
    <t>[threshold]</t>
  </si>
  <si>
    <t>[modifier]</t>
  </si>
  <si>
    <t>[tid]</t>
  </si>
  <si>
    <t>health_modifier_eatmore</t>
  </si>
  <si>
    <t>health_modifier_starving</t>
  </si>
  <si>
    <t>health_modifier_critical</t>
  </si>
  <si>
    <t>TID_FEEDBACK_HP_EATMORE</t>
  </si>
  <si>
    <t>TID_FEEDBACK_HP_STARVING</t>
  </si>
  <si>
    <t>TID_FEEDBACK_HP_CRITICAL</t>
  </si>
  <si>
    <t>health drain modifier</t>
  </si>
  <si>
    <t>monster</t>
  </si>
  <si>
    <t>[powerup]</t>
  </si>
  <si>
    <t>fury_duration</t>
  </si>
  <si>
    <t>hp</t>
  </si>
  <si>
    <t>boost</t>
  </si>
  <si>
    <t>avoid_mine</t>
  </si>
  <si>
    <t>avoid_poison</t>
  </si>
  <si>
    <t>free_revive</t>
  </si>
  <si>
    <t>[maxPetEquipped]</t>
  </si>
  <si>
    <t>pet_3</t>
  </si>
  <si>
    <t>pet_4</t>
  </si>
  <si>
    <t>pet_5</t>
  </si>
  <si>
    <t>pet_6</t>
  </si>
  <si>
    <t>pet_7</t>
  </si>
  <si>
    <t>pet_8</t>
  </si>
  <si>
    <t>pet_9</t>
  </si>
  <si>
    <t>pet_10</t>
  </si>
  <si>
    <t>pet_11</t>
  </si>
  <si>
    <t>pet_12</t>
  </si>
  <si>
    <t>pet_13</t>
  </si>
  <si>
    <t>pet_14</t>
  </si>
  <si>
    <t>pet_15</t>
  </si>
  <si>
    <t>pet_16</t>
  </si>
  <si>
    <t>pet_17</t>
  </si>
  <si>
    <t>pet_18</t>
  </si>
  <si>
    <t>pet_19</t>
  </si>
  <si>
    <t>pet_20</t>
  </si>
  <si>
    <t>special</t>
  </si>
  <si>
    <t>Used to correlate with enum in code</t>
  </si>
  <si>
    <t>stats</t>
  </si>
  <si>
    <t>utility</t>
  </si>
  <si>
    <t>attack</t>
  </si>
  <si>
    <t>food</t>
  </si>
  <si>
    <t>food_increase</t>
  </si>
  <si>
    <t>lower_damage</t>
  </si>
  <si>
    <t>lower_damage_mine</t>
  </si>
  <si>
    <t>lower_damage_poison</t>
  </si>
  <si>
    <t>lower_damage_arrows</t>
  </si>
  <si>
    <t>arrows</t>
  </si>
  <si>
    <t>reduce_life_drain</t>
  </si>
  <si>
    <t>speed</t>
  </si>
  <si>
    <t>speed_increase</t>
  </si>
  <si>
    <t>more_coin</t>
  </si>
  <si>
    <t>score_increase</t>
  </si>
  <si>
    <t>fury_size</t>
  </si>
  <si>
    <t>fury_size_increase</t>
  </si>
  <si>
    <t>TID_PET_00_NAME</t>
  </si>
  <si>
    <t>eat_ghost</t>
  </si>
  <si>
    <t>eat</t>
  </si>
  <si>
    <t>eat_mine</t>
  </si>
  <si>
    <t>explode_mine</t>
  </si>
  <si>
    <t>phoenix</t>
  </si>
  <si>
    <t>pet_21</t>
  </si>
  <si>
    <t>pet_22</t>
  </si>
  <si>
    <t>pet_23</t>
  </si>
  <si>
    <t>pet_24</t>
  </si>
  <si>
    <t>pet_25</t>
  </si>
  <si>
    <t>pet_26</t>
  </si>
  <si>
    <t>pet_27</t>
  </si>
  <si>
    <t>pet_28</t>
  </si>
  <si>
    <t>pet_29</t>
  </si>
  <si>
    <t>pet_30</t>
  </si>
  <si>
    <t>pet_31</t>
  </si>
  <si>
    <t>pet_32</t>
  </si>
  <si>
    <t>pet_33</t>
  </si>
  <si>
    <t>pet_34</t>
  </si>
  <si>
    <t>pet_35</t>
  </si>
  <si>
    <t>pet_36</t>
  </si>
  <si>
    <t>pet_37</t>
  </si>
  <si>
    <t>pet_38</t>
  </si>
  <si>
    <t>pet_39</t>
  </si>
  <si>
    <t>reward</t>
  </si>
  <si>
    <t>TID_PET_01_NAME</t>
  </si>
  <si>
    <t>TID_PET_02_NAME</t>
  </si>
  <si>
    <t>TID_PET_03_NAME</t>
  </si>
  <si>
    <t>TID_PET_04_NAME</t>
  </si>
  <si>
    <t>TID_PET_05_NAME</t>
  </si>
  <si>
    <t>TID_PET_06_NAME</t>
  </si>
  <si>
    <t>TID_PET_07_NAME</t>
  </si>
  <si>
    <t>TID_PET_08_NAME</t>
  </si>
  <si>
    <t>TID_PET_09_NAME</t>
  </si>
  <si>
    <t>TID_PET_13_NAME</t>
  </si>
  <si>
    <t>TID_PET_14_NAME</t>
  </si>
  <si>
    <t>TID_PET_15_NAME</t>
  </si>
  <si>
    <t>TID_PET_16_NAME</t>
  </si>
  <si>
    <t>TID_PET_17_NAME</t>
  </si>
  <si>
    <t>TID_PET_18_NAME</t>
  </si>
  <si>
    <t>TID_PET_19_NAME</t>
  </si>
  <si>
    <t>TID_PET_20_NAME</t>
  </si>
  <si>
    <t>TID_PET_21_NAME</t>
  </si>
  <si>
    <t>TID_PET_22_NAME</t>
  </si>
  <si>
    <t>TID_PET_23_NAME</t>
  </si>
  <si>
    <t>TID_PET_24_NAME</t>
  </si>
  <si>
    <t>TID_PET_25_NAME</t>
  </si>
  <si>
    <t>TID_PET_26_NAME</t>
  </si>
  <si>
    <t>TID_PET_27_NAME</t>
  </si>
  <si>
    <t>TID_PET_28_NAME</t>
  </si>
  <si>
    <t>TID_PET_29_NAME</t>
  </si>
  <si>
    <t>TID_PET_30_NAME</t>
  </si>
  <si>
    <t>TID_PET_31_NAME</t>
  </si>
  <si>
    <t>TID_PET_32_NAME</t>
  </si>
  <si>
    <t>TID_PET_33_NAME</t>
  </si>
  <si>
    <t>TID_PET_34_NAME</t>
  </si>
  <si>
    <t>TID_PET_35_NAME</t>
  </si>
  <si>
    <t>TID_PET_36_NAME</t>
  </si>
  <si>
    <t>TID_PET_37_NAME</t>
  </si>
  <si>
    <t>TID_PET_38_NAME</t>
  </si>
  <si>
    <t>TID_PET_39_NAME</t>
  </si>
  <si>
    <t>PF_PetAngel</t>
  </si>
  <si>
    <t>PF_PetPhoenix</t>
  </si>
  <si>
    <t>PF_PetMineEater</t>
  </si>
  <si>
    <t>pet_froggy_common</t>
  </si>
  <si>
    <t>pet_froggy_rare</t>
  </si>
  <si>
    <t>pet_ghostbuster_common</t>
  </si>
  <si>
    <t>pet_armored_common</t>
  </si>
  <si>
    <t>pet_froggy_epic</t>
  </si>
  <si>
    <t>pet_ghostbuster_rare</t>
  </si>
  <si>
    <t>pet_ghostbuster_epic</t>
  </si>
  <si>
    <t>PF_PetWizard</t>
  </si>
  <si>
    <t>[alcohol]</t>
  </si>
  <si>
    <t>[maxAlcohol]</t>
  </si>
  <si>
    <t>[alcoholDrain]</t>
  </si>
  <si>
    <t>[miniIcon]</t>
  </si>
  <si>
    <t>icon_dive</t>
  </si>
  <si>
    <t>icon_boost</t>
  </si>
  <si>
    <t>icon_speed</t>
  </si>
  <si>
    <t>icon_score</t>
  </si>
  <si>
    <t>icon_life</t>
  </si>
  <si>
    <t>icon_defense</t>
  </si>
  <si>
    <t>icon_break_walls</t>
  </si>
  <si>
    <t>icon_eat</t>
  </si>
  <si>
    <t>icon_decrease</t>
  </si>
  <si>
    <t>fireball</t>
  </si>
  <si>
    <t>icon_fire</t>
  </si>
  <si>
    <t>icon_coins</t>
  </si>
  <si>
    <t>freeze_aura</t>
  </si>
  <si>
    <t>PF_PetFreezeAura</t>
  </si>
  <si>
    <t>PF_PetMagnetic</t>
  </si>
  <si>
    <t>icon_freeze</t>
  </si>
  <si>
    <t>vacuum</t>
  </si>
  <si>
    <t>magnet</t>
  </si>
  <si>
    <t>more_xp</t>
  </si>
  <si>
    <t>[airGravityModifier]</t>
  </si>
  <si>
    <t>[waterGravityModifier]</t>
  </si>
  <si>
    <t>{freezeConstantDefinitions}</t>
  </si>
  <si>
    <t>freezeConstant</t>
  </si>
  <si>
    <t>HUNGRY LETTERS DEFINITIONS</t>
  </si>
  <si>
    <t>{hungryLettersDefinitions}</t>
  </si>
  <si>
    <t>hungry_letters</t>
  </si>
  <si>
    <t>100;200;300;400;500;600</t>
  </si>
  <si>
    <t>FREEZE CONSTANT</t>
  </si>
  <si>
    <t>[minFreezeSpeedMultiplier]</t>
  </si>
  <si>
    <t>[defrostSpeed]</t>
  </si>
  <si>
    <t>[freezingSpeed]</t>
  </si>
  <si>
    <t>pet_armored_epic</t>
  </si>
  <si>
    <t>[coinsAwarded]</t>
  </si>
  <si>
    <t>[scoreAwarded]</t>
  </si>
  <si>
    <t>[easySpawnPercentage]</t>
  </si>
  <si>
    <t>[normalSpawnPercentage]</t>
  </si>
  <si>
    <t>[hardSpawnPercentage]</t>
  </si>
  <si>
    <t>[sizeUpMultiplier]</t>
  </si>
  <si>
    <t>[speedUpMultiplier]</t>
  </si>
  <si>
    <t>[biteUpMultiplier]</t>
  </si>
  <si>
    <t>[invincible]</t>
  </si>
  <si>
    <t>[infiniteBoost]</t>
  </si>
  <si>
    <t>[eatEverything]</t>
  </si>
  <si>
    <t>[modeDuration]</t>
  </si>
  <si>
    <t>id</t>
  </si>
  <si>
    <t>icon_revive</t>
  </si>
  <si>
    <t>icon_vacuum</t>
  </si>
  <si>
    <t>egg_golden</t>
  </si>
  <si>
    <t>PF_EggGolden</t>
  </si>
  <si>
    <t>GOLDEN EGG DEFINITIONS</t>
  </si>
  <si>
    <t>{goldenEggDefinitions}</t>
  </si>
  <si>
    <t>golden_egg_0</t>
  </si>
  <si>
    <t>golden_egg_1</t>
  </si>
  <si>
    <t>golden_egg_2</t>
  </si>
  <si>
    <t>[fragmentsRequired]</t>
  </si>
  <si>
    <t>pet_special</t>
  </si>
  <si>
    <t>TID_EGG_REWARD_PET_SPECIAL_NAME</t>
  </si>
  <si>
    <t>[duplicateFragmentsGiven]</t>
  </si>
  <si>
    <t>[duplicateCoinsGiven]</t>
  </si>
  <si>
    <t>coins given when duplicate and all golden eggs have been opened</t>
  </si>
  <si>
    <t>golden egg fragments given when duplicate</t>
  </si>
  <si>
    <t>icon_special_pet_01</t>
  </si>
  <si>
    <t>icon_special_pet_02</t>
  </si>
  <si>
    <t>icon_special_pet_03</t>
  </si>
  <si>
    <t>icon_xp</t>
  </si>
  <si>
    <t>TID_SKIN_RARITY_SPECIAL_NAME</t>
  </si>
  <si>
    <t>SHOP PACKS DEFINITIONS</t>
  </si>
  <si>
    <t>{shopPacksDefinitions}</t>
  </si>
  <si>
    <t>shop_pack_hc_0</t>
  </si>
  <si>
    <t>[priceDollars]</t>
  </si>
  <si>
    <t>[bestValue]</t>
  </si>
  <si>
    <t>shop_pack_hc_1</t>
  </si>
  <si>
    <t>shop_pack_hc_2</t>
  </si>
  <si>
    <t>hc</t>
  </si>
  <si>
    <t>[bonusAmount]</t>
  </si>
  <si>
    <t>icon_shop_gems_0</t>
  </si>
  <si>
    <t>icon_shop_gems_1</t>
  </si>
  <si>
    <t>icon_shop_gems_2</t>
  </si>
  <si>
    <t>shop_pack_hc_3</t>
  </si>
  <si>
    <t>shop_pack_sc_1</t>
  </si>
  <si>
    <t>shop_pack_sc_2</t>
  </si>
  <si>
    <t>shop_pack_sc_3</t>
  </si>
  <si>
    <t>shop_pack_sc_4</t>
  </si>
  <si>
    <t>icon_shop_gems_3</t>
  </si>
  <si>
    <t>icon_shop_coins_0</t>
  </si>
  <si>
    <t>icon_shop_coins_1</t>
  </si>
  <si>
    <t>icon_shop_coins_2</t>
  </si>
  <si>
    <t>icon_shop_coins_3</t>
  </si>
  <si>
    <t>sc</t>
  </si>
  <si>
    <t>coin</t>
  </si>
  <si>
    <t>shop_pack_hc_4</t>
  </si>
  <si>
    <t>shop_pack_hc_5</t>
  </si>
  <si>
    <t>shop_pack_sc_5</t>
  </si>
  <si>
    <t>shop_pack_sc_0</t>
  </si>
  <si>
    <t>icon_shop_gems_4</t>
  </si>
  <si>
    <t>icon_shop_gems_5</t>
  </si>
  <si>
    <t>icon_shop_coins_4</t>
  </si>
  <si>
    <t>icon_shop_coins_5</t>
  </si>
  <si>
    <t>BASE VALUE HC:
(HC per 1$)</t>
  </si>
  <si>
    <t>BASE VALUE SC:
(SC per 1HC)</t>
  </si>
  <si>
    <t>Actual Value
(only for the maths)</t>
  </si>
  <si>
    <t>Base Amount
(only for the maths)</t>
  </si>
  <si>
    <t>{eventGoalDefinitions}</t>
  </si>
  <si>
    <t>[goal]</t>
  </si>
  <si>
    <t>archer;archer_static</t>
  </si>
  <si>
    <t>eat_archer</t>
  </si>
  <si>
    <t>[titleTID]</t>
  </si>
  <si>
    <t>eat_birds</t>
  </si>
  <si>
    <t>hawk;lion_bird;canary_01;canary_02;canary_03;canary_04;starling_01;owl_big;owl_small</t>
  </si>
  <si>
    <t>destroy</t>
  </si>
  <si>
    <t>houseVillage_01;houseVillage_02;houseVillage_03</t>
  </si>
  <si>
    <t>destroy_houses</t>
  </si>
  <si>
    <t>collect_coins</t>
  </si>
  <si>
    <t>collect</t>
  </si>
  <si>
    <t>play_time</t>
  </si>
  <si>
    <t>time</t>
  </si>
  <si>
    <t>distance</t>
  </si>
  <si>
    <t>EVENT GOALS DEFINITIONS</t>
  </si>
  <si>
    <t>EVENT STEPS DEFINITIONS</t>
  </si>
  <si>
    <t>eventSteps</t>
  </si>
  <si>
    <t>[step1]</t>
  </si>
  <si>
    <t>[step2]</t>
  </si>
  <si>
    <t>[step3]</t>
  </si>
  <si>
    <t>Steps to give reward on the event scale in %</t>
  </si>
  <si>
    <t>From which % of player to we give the top contributor reward</t>
  </si>
  <si>
    <t>EVENT CALENDAR DEFINITIONS</t>
  </si>
  <si>
    <t>{eventStepsDefinitions}</t>
  </si>
  <si>
    <t>{eventCalendarDefinitions}</t>
  </si>
  <si>
    <t>eventWeek1</t>
  </si>
  <si>
    <t>eventWeek2</t>
  </si>
  <si>
    <t>eventWeek3</t>
  </si>
  <si>
    <t>eventWeek4</t>
  </si>
  <si>
    <t>eventWeek5</t>
  </si>
  <si>
    <t>eventWeek6</t>
  </si>
  <si>
    <t>eventWeek7</t>
  </si>
  <si>
    <t>eventWeek8</t>
  </si>
  <si>
    <t>[rewardTypeStep1]</t>
  </si>
  <si>
    <t>[rewardQuantityStep1]</t>
  </si>
  <si>
    <t>[rewardTypeStep2]</t>
  </si>
  <si>
    <t>[rewardQuantityStep2]</t>
  </si>
  <si>
    <t>[rewardTypeStep3]</t>
  </si>
  <si>
    <t>[rewardTypeStep4]</t>
  </si>
  <si>
    <t>dog</t>
  </si>
  <si>
    <t>icon_surprise</t>
  </si>
  <si>
    <t>PF_PetDog</t>
  </si>
  <si>
    <t>[apple]</t>
  </si>
  <si>
    <t>[amazon]</t>
  </si>
  <si>
    <t>[google]</t>
  </si>
  <si>
    <t>com.ubisoft.hungrydragon.shop_pack_hc_0</t>
  </si>
  <si>
    <t>com.ubisoft.hungrydragon.shop_pack_hc_1</t>
  </si>
  <si>
    <t>com.ubisoft.hungrydragon.shop_pack_hc_2</t>
  </si>
  <si>
    <t>com.ubisoft.hungrydragon.shop_pack_hc_3</t>
  </si>
  <si>
    <t>com.ubisoft.hungrydragon.shop_pack_hc_4</t>
  </si>
  <si>
    <t>com.ubisoft.hungrydragon.shop_pack_hc_5</t>
  </si>
  <si>
    <t>[eventGoalSku]</t>
  </si>
  <si>
    <t>[rewardQuantityStep4]</t>
  </si>
  <si>
    <t>[rewardQuantityStep3]</t>
  </si>
  <si>
    <t>[rewardTypeTopContributors]</t>
  </si>
  <si>
    <t>[rewardQuantityTopContributors]</t>
  </si>
  <si>
    <t>[topContributors]</t>
  </si>
  <si>
    <t>BatBig_Flock</t>
  </si>
  <si>
    <t>BatSmall_Flock</t>
  </si>
  <si>
    <t>Canary01_Flock</t>
  </si>
  <si>
    <t>Canary02_Flock</t>
  </si>
  <si>
    <t>Canary03_Flock</t>
  </si>
  <si>
    <t>Canary04_Flock</t>
  </si>
  <si>
    <t>Crow_Flock</t>
  </si>
  <si>
    <t>EnemyTier0</t>
  </si>
  <si>
    <t>EnemyTier1</t>
  </si>
  <si>
    <t>EnemyTier2</t>
  </si>
  <si>
    <t>EnemyTier3</t>
  </si>
  <si>
    <t>EnemyTier4</t>
  </si>
  <si>
    <t>FlyingPig</t>
  </si>
  <si>
    <t>Ghost01</t>
  </si>
  <si>
    <t>Ghost02</t>
  </si>
  <si>
    <t>Ghost03</t>
  </si>
  <si>
    <t>Hawk</t>
  </si>
  <si>
    <t>LionBird</t>
  </si>
  <si>
    <t>MineBig</t>
  </si>
  <si>
    <t>MineSmall</t>
  </si>
  <si>
    <t>MineMedium</t>
  </si>
  <si>
    <t>OwlBig</t>
  </si>
  <si>
    <t>OwlSmall</t>
  </si>
  <si>
    <t>PufferBird</t>
  </si>
  <si>
    <t>Starling_Flock</t>
  </si>
  <si>
    <t>Witch</t>
  </si>
  <si>
    <t>Kamikaze</t>
  </si>
  <si>
    <t>Bomber</t>
  </si>
  <si>
    <t>Spartakus</t>
  </si>
  <si>
    <t>Worker</t>
  </si>
  <si>
    <t>Gargoyle</t>
  </si>
  <si>
    <t>Troll</t>
  </si>
  <si>
    <t>Archer01</t>
  </si>
  <si>
    <t>Archer02</t>
  </si>
  <si>
    <t>BakerWoman</t>
  </si>
  <si>
    <t>BoatFisher</t>
  </si>
  <si>
    <t>Catapulter</t>
  </si>
  <si>
    <t>Cow</t>
  </si>
  <si>
    <t>DrunkenMan</t>
  </si>
  <si>
    <t>Horse</t>
  </si>
  <si>
    <t>Merida</t>
  </si>
  <si>
    <t>Rat</t>
  </si>
  <si>
    <t>Sheep</t>
  </si>
  <si>
    <t>ShieldMan</t>
  </si>
  <si>
    <t>RichMan</t>
  </si>
  <si>
    <t>Soldier</t>
  </si>
  <si>
    <t>SpiderGreenTurret</t>
  </si>
  <si>
    <t>SpiderRed</t>
  </si>
  <si>
    <t>SpiderSmall</t>
  </si>
  <si>
    <t>Villager01</t>
  </si>
  <si>
    <t>Villager02</t>
  </si>
  <si>
    <t>Crocodile</t>
  </si>
  <si>
    <t>Fish01_Generic</t>
  </si>
  <si>
    <t>Fish02_Generic</t>
  </si>
  <si>
    <t>Fish03_Generic</t>
  </si>
  <si>
    <t>Piranha</t>
  </si>
  <si>
    <t>Shark</t>
  </si>
  <si>
    <t>BadBird</t>
  </si>
  <si>
    <t>GoodJunkCoin</t>
  </si>
  <si>
    <t>GoodJunkBottle</t>
  </si>
  <si>
    <t>[skuStep]</t>
  </si>
  <si>
    <t>Villager01;Villager02</t>
  </si>
  <si>
    <t>Archer01;Archer02</t>
  </si>
  <si>
    <t>Canary01_Flock;Canary02_Flock;Canary03_Flock;Canary04_Flock</t>
  </si>
  <si>
    <t>[healthDrainSpacePlus]</t>
  </si>
  <si>
    <t>[common]</t>
  </si>
  <si>
    <t>SP_Medieval_Final;CO_Medieval_Final;ART_Medieval_Lighting;Art_Level_fog;ART_L1_Castle;ART_Levels_Background;ART_L1_Castle_Dungeon;ART_L1_Castle_Water_Caves;ART_L1_castle_air_currents;ART_L1_castle_fortress;ART_Particles;Art_L1_castle_village;SO_Medieval</t>
  </si>
  <si>
    <t>[area1]</t>
  </si>
  <si>
    <t>[area1Active]</t>
  </si>
  <si>
    <t>[dragon_baby]</t>
  </si>
  <si>
    <t>area1</t>
  </si>
  <si>
    <t>[dragon_crocodile]</t>
  </si>
  <si>
    <t>[dragon_fat]</t>
  </si>
  <si>
    <t>[dragon_reptile]</t>
  </si>
  <si>
    <t>[dragon_chinese]</t>
  </si>
  <si>
    <t>[dragon_bug]</t>
  </si>
  <si>
    <t>[dragon_classic]</t>
  </si>
  <si>
    <t>[dragon_balrog]</t>
  </si>
  <si>
    <t>[dragon_devil]</t>
  </si>
  <si>
    <t>[dragon_titan]</t>
  </si>
  <si>
    <t>SP_Toni_SpawnersTest;CO_Toni_SpawnersTest;ART_Toni_SpawnersTest</t>
  </si>
  <si>
    <t>SP_Profiler;CO_Profiler;ART_Profiler</t>
  </si>
  <si>
    <t>[body_parts]</t>
  </si>
  <si>
    <t>PF_Chef_Hat;PF_Chef_Moustache;PF_Chef_Tie</t>
  </si>
  <si>
    <t>[miniMapHCCost]</t>
  </si>
  <si>
    <t>[miniMapTimer]</t>
  </si>
  <si>
    <t>PF_PetFroggyMenu_2000</t>
  </si>
  <si>
    <t>FROGGY 2000</t>
  </si>
  <si>
    <t>PF_PetFroggyMenu_3000</t>
  </si>
  <si>
    <t>FROGGY 3000</t>
  </si>
  <si>
    <t>PF_PetFroggyMenu_4000</t>
  </si>
  <si>
    <t>FROGGY 4000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</si>
</sst>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4" formatCode="_-* #,##0.00\ &quot;€&quot;_-;\-* #,##0.00\ &quot;€&quot;_-;_-* &quot;-&quot;??\ &quot;€&quot;_-;_-@_-"/>
    <numFmt numFmtId="43" formatCode="_-* #,##0.00\ _€_-;\-* #,##0.00\ _€_-;_-* &quot;-&quot;??\ _€_-;_-@_-"/>
    <numFmt numFmtId="164" formatCode="_-* #,##0.00_-;\-* #,##0.00_-;_-* &quot;-&quot;??_-;_-@_-"/>
    <numFmt numFmtId="165" formatCode="[$$-409]#,##0"/>
    <numFmt numFmtId="166" formatCode="[$$-409]#,##0.00"/>
    <numFmt numFmtId="167" formatCode="[$$-C09]#,##0"/>
    <numFmt numFmtId="168" formatCode="0.0"/>
  </numFmts>
  <fonts count="65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4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u/>
      <sz val="12.1"/>
      <color indexed="12"/>
      <name val="Calibri"/>
      <family val="2"/>
    </font>
    <font>
      <sz val="12"/>
      <color theme="1"/>
      <name val="Calibri"/>
      <family val="2"/>
      <scheme val="minor"/>
    </font>
    <font>
      <sz val="11"/>
      <color rgb="FF93CDDD"/>
      <name val="Calibri"/>
      <family val="2"/>
    </font>
    <font>
      <sz val="11"/>
      <color indexed="17"/>
      <name val="Calibri"/>
      <family val="2"/>
    </font>
    <font>
      <b/>
      <sz val="11"/>
      <color theme="5" tint="-0.249977111117893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8FB5CC"/>
      <name val="Menlo"/>
    </font>
    <font>
      <sz val="11"/>
      <color rgb="FF406780"/>
      <name val="Menlo"/>
    </font>
    <font>
      <b/>
      <sz val="14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i/>
      <sz val="11"/>
      <color rgb="FF0070C0"/>
      <name val="Calibri"/>
      <family val="2"/>
      <scheme val="minor"/>
    </font>
    <font>
      <b/>
      <sz val="14"/>
      <color theme="0" tint="-0.249977111117893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i/>
      <sz val="11"/>
      <color theme="0" tint="-4.9989318521683403E-2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i/>
      <sz val="11"/>
      <color rgb="FF0070C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70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6"/>
        <bgColor indexed="9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95B3D7"/>
        <bgColor rgb="FF000000"/>
      </patternFill>
    </fill>
    <fill>
      <patternFill patternType="solid">
        <fgColor rgb="FFDCE6F1"/>
        <bgColor rgb="FF000000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</fills>
  <borders count="6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/>
      <bottom style="thin">
        <color theme="4" tint="0.39997558519241921"/>
      </bottom>
      <diagonal/>
    </border>
    <border>
      <left/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/>
      <right style="thin">
        <color auto="1"/>
      </right>
      <top/>
      <bottom style="thin">
        <color theme="4" tint="0.3999755851924192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</borders>
  <cellStyleXfs count="37029">
    <xf numFmtId="0" fontId="0" fillId="0" borderId="0"/>
    <xf numFmtId="0" fontId="1" fillId="2" borderId="1" applyNumberFormat="0" applyAlignment="0" applyProtection="0"/>
    <xf numFmtId="0" fontId="2" fillId="3" borderId="1" applyNumberFormat="0" applyAlignment="0" applyProtection="0"/>
    <xf numFmtId="4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5" fillId="24" borderId="0" applyNumberFormat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28" fillId="3" borderId="36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12" fillId="28" borderId="39" applyNumberFormat="0" applyFont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5" fontId="32" fillId="0" borderId="0"/>
    <xf numFmtId="165" fontId="33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26" fillId="25" borderId="0" applyNumberFormat="0" applyBorder="0" applyAlignment="0" applyProtection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167" fontId="4" fillId="32" borderId="0" applyNumberFormat="0" applyBorder="0" applyAlignment="0" applyProtection="0"/>
    <xf numFmtId="167" fontId="4" fillId="36" borderId="0" applyNumberFormat="0" applyBorder="0" applyAlignment="0" applyProtection="0"/>
    <xf numFmtId="167" fontId="4" fillId="40" borderId="0" applyNumberFormat="0" applyBorder="0" applyAlignment="0" applyProtection="0"/>
    <xf numFmtId="167" fontId="4" fillId="44" borderId="0" applyNumberFormat="0" applyBorder="0" applyAlignment="0" applyProtection="0"/>
    <xf numFmtId="167" fontId="4" fillId="48" borderId="0" applyNumberFormat="0" applyBorder="0" applyAlignment="0" applyProtection="0"/>
    <xf numFmtId="167" fontId="4" fillId="52" borderId="0" applyNumberFormat="0" applyBorder="0" applyAlignment="0" applyProtection="0"/>
    <xf numFmtId="167" fontId="4" fillId="29" borderId="0" applyNumberFormat="0" applyBorder="0" applyAlignment="0" applyProtection="0"/>
    <xf numFmtId="167" fontId="4" fillId="33" borderId="0" applyNumberFormat="0" applyBorder="0" applyAlignment="0" applyProtection="0"/>
    <xf numFmtId="167" fontId="4" fillId="37" borderId="0" applyNumberFormat="0" applyBorder="0" applyAlignment="0" applyProtection="0"/>
    <xf numFmtId="167" fontId="4" fillId="41" borderId="0" applyNumberFormat="0" applyBorder="0" applyAlignment="0" applyProtection="0"/>
    <xf numFmtId="167" fontId="4" fillId="45" borderId="0" applyNumberFormat="0" applyBorder="0" applyAlignment="0" applyProtection="0"/>
    <xf numFmtId="167" fontId="4" fillId="49" borderId="0" applyNumberFormat="0" applyBorder="0" applyAlignment="0" applyProtection="0"/>
    <xf numFmtId="0" fontId="26" fillId="25" borderId="0" applyNumberFormat="0" applyBorder="0" applyAlignment="0" applyProtection="0"/>
    <xf numFmtId="167" fontId="2" fillId="3" borderId="1" applyNumberFormat="0" applyAlignment="0" applyProtection="0"/>
    <xf numFmtId="167" fontId="30" fillId="27" borderId="38" applyNumberFormat="0" applyAlignment="0" applyProtection="0"/>
    <xf numFmtId="167" fontId="33" fillId="0" borderId="0"/>
    <xf numFmtId="165" fontId="33" fillId="0" borderId="0"/>
    <xf numFmtId="167" fontId="31" fillId="0" borderId="0" applyNumberFormat="0" applyFill="0" applyBorder="0" applyAlignment="0" applyProtection="0"/>
    <xf numFmtId="167" fontId="25" fillId="24" borderId="0" applyNumberFormat="0" applyBorder="0" applyAlignment="0" applyProtection="0"/>
    <xf numFmtId="0" fontId="25" fillId="24" borderId="0" applyNumberFormat="0" applyBorder="0" applyAlignment="0" applyProtection="0"/>
    <xf numFmtId="167" fontId="23" fillId="0" borderId="33" applyNumberFormat="0" applyFill="0" applyAlignment="0" applyProtection="0"/>
    <xf numFmtId="167" fontId="24" fillId="0" borderId="34" applyNumberFormat="0" applyFill="0" applyAlignment="0" applyProtection="0"/>
    <xf numFmtId="167" fontId="8" fillId="0" borderId="35" applyNumberFormat="0" applyFill="0" applyAlignment="0" applyProtection="0"/>
    <xf numFmtId="167" fontId="8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67" fontId="1" fillId="2" borderId="1" applyNumberFormat="0" applyAlignment="0" applyProtection="0"/>
    <xf numFmtId="167" fontId="29" fillId="0" borderId="37" applyNumberFormat="0" applyFill="0" applyAlignment="0" applyProtection="0"/>
    <xf numFmtId="167" fontId="27" fillId="26" borderId="0" applyNumberFormat="0" applyBorder="0" applyAlignment="0" applyProtection="0"/>
    <xf numFmtId="0" fontId="33" fillId="0" borderId="0"/>
    <xf numFmtId="166" fontId="12" fillId="0" borderId="0"/>
    <xf numFmtId="167" fontId="12" fillId="0" borderId="0"/>
    <xf numFmtId="167" fontId="32" fillId="0" borderId="0"/>
    <xf numFmtId="165" fontId="32" fillId="0" borderId="0"/>
    <xf numFmtId="167" fontId="12" fillId="0" borderId="0"/>
    <xf numFmtId="0" fontId="12" fillId="0" borderId="0"/>
    <xf numFmtId="167" fontId="12" fillId="0" borderId="0"/>
    <xf numFmtId="167" fontId="35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28" fillId="3" borderId="36" applyNumberFormat="0" applyAlignment="0" applyProtection="0"/>
    <xf numFmtId="166" fontId="36" fillId="0" borderId="0"/>
    <xf numFmtId="167" fontId="36" fillId="0" borderId="0"/>
    <xf numFmtId="167" fontId="22" fillId="0" borderId="0" applyNumberFormat="0" applyFill="0" applyBorder="0" applyAlignment="0" applyProtection="0"/>
    <xf numFmtId="167" fontId="3" fillId="0" borderId="40" applyNumberFormat="0" applyFill="0" applyAlignment="0" applyProtection="0"/>
    <xf numFmtId="167" fontId="11" fillId="0" borderId="0" applyNumberFormat="0" applyFill="0" applyBorder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9" fontId="32" fillId="0" borderId="0" applyFont="0" applyFill="0" applyBorder="0" applyAlignment="0" applyProtection="0"/>
    <xf numFmtId="0" fontId="12" fillId="0" borderId="0"/>
    <xf numFmtId="43" fontId="12" fillId="0" borderId="0" applyFont="0" applyFill="0" applyBorder="0" applyAlignment="0" applyProtection="0"/>
    <xf numFmtId="0" fontId="35" fillId="0" borderId="0"/>
    <xf numFmtId="0" fontId="12" fillId="0" borderId="0"/>
    <xf numFmtId="0" fontId="12" fillId="0" borderId="0"/>
    <xf numFmtId="0" fontId="12" fillId="0" borderId="0"/>
    <xf numFmtId="165" fontId="36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32" fillId="0" borderId="0"/>
    <xf numFmtId="166" fontId="22" fillId="0" borderId="0" applyNumberFormat="0" applyFill="0" applyBorder="0" applyAlignment="0" applyProtection="0"/>
    <xf numFmtId="166" fontId="23" fillId="0" borderId="33" applyNumberFormat="0" applyFill="0" applyAlignment="0" applyProtection="0"/>
    <xf numFmtId="166" fontId="24" fillId="0" borderId="34" applyNumberFormat="0" applyFill="0" applyAlignment="0" applyProtection="0"/>
    <xf numFmtId="166" fontId="8" fillId="0" borderId="35" applyNumberFormat="0" applyFill="0" applyAlignment="0" applyProtection="0"/>
    <xf numFmtId="166" fontId="8" fillId="0" borderId="0" applyNumberFormat="0" applyFill="0" applyBorder="0" applyAlignment="0" applyProtection="0"/>
    <xf numFmtId="166" fontId="37" fillId="54" borderId="0" applyNumberFormat="0" applyBorder="0" applyAlignment="0" applyProtection="0"/>
    <xf numFmtId="166" fontId="32" fillId="0" borderId="0"/>
    <xf numFmtId="166" fontId="27" fillId="26" borderId="0" applyNumberFormat="0" applyBorder="0" applyAlignment="0" applyProtection="0"/>
    <xf numFmtId="166" fontId="1" fillId="2" borderId="1" applyNumberFormat="0" applyAlignment="0" applyProtection="0"/>
    <xf numFmtId="166" fontId="28" fillId="3" borderId="36" applyNumberFormat="0" applyAlignment="0" applyProtection="0"/>
    <xf numFmtId="166" fontId="2" fillId="3" borderId="1" applyNumberFormat="0" applyAlignment="0" applyProtection="0"/>
    <xf numFmtId="166" fontId="29" fillId="0" borderId="37" applyNumberFormat="0" applyFill="0" applyAlignment="0" applyProtection="0"/>
    <xf numFmtId="166" fontId="30" fillId="27" borderId="38" applyNumberFormat="0" applyAlignment="0" applyProtection="0"/>
    <xf numFmtId="166" fontId="11" fillId="0" borderId="0" applyNumberFormat="0" applyFill="0" applyBorder="0" applyAlignment="0" applyProtection="0"/>
    <xf numFmtId="166" fontId="32" fillId="55" borderId="39" applyNumberFormat="0" applyFont="0" applyAlignment="0" applyProtection="0"/>
    <xf numFmtId="166" fontId="31" fillId="0" borderId="0" applyNumberFormat="0" applyFill="0" applyBorder="0" applyAlignment="0" applyProtection="0"/>
    <xf numFmtId="166" fontId="3" fillId="0" borderId="40" applyNumberFormat="0" applyFill="0" applyAlignment="0" applyProtection="0"/>
    <xf numFmtId="166" fontId="4" fillId="29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4" fillId="32" borderId="0" applyNumberFormat="0" applyBorder="0" applyAlignment="0" applyProtection="0"/>
    <xf numFmtId="166" fontId="4" fillId="33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4" fillId="36" borderId="0" applyNumberFormat="0" applyBorder="0" applyAlignment="0" applyProtection="0"/>
    <xf numFmtId="166" fontId="4" fillId="37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4" fillId="40" borderId="0" applyNumberFormat="0" applyBorder="0" applyAlignment="0" applyProtection="0"/>
    <xf numFmtId="166" fontId="4" fillId="41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4" fillId="44" borderId="0" applyNumberFormat="0" applyBorder="0" applyAlignment="0" applyProtection="0"/>
    <xf numFmtId="166" fontId="4" fillId="45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4" fillId="48" borderId="0" applyNumberFormat="0" applyBorder="0" applyAlignment="0" applyProtection="0"/>
    <xf numFmtId="166" fontId="4" fillId="49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4" fillId="52" borderId="0" applyNumberFormat="0" applyBorder="0" applyAlignment="0" applyProtection="0"/>
    <xf numFmtId="166" fontId="33" fillId="0" borderId="0"/>
    <xf numFmtId="166" fontId="12" fillId="0" borderId="0"/>
    <xf numFmtId="166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32" fillId="0" borderId="0"/>
    <xf numFmtId="166" fontId="37" fillId="54" borderId="0" applyNumberFormat="0" applyBorder="0" applyAlignment="0" applyProtection="0"/>
    <xf numFmtId="166" fontId="32" fillId="55" borderId="39" applyNumberFormat="0" applyFont="0" applyAlignment="0" applyProtection="0"/>
    <xf numFmtId="166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33" fillId="0" borderId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1" fillId="2" borderId="1" applyNumberFormat="0" applyAlignment="0" applyProtection="0"/>
    <xf numFmtId="0" fontId="28" fillId="3" borderId="36" applyNumberFormat="0" applyAlignment="0" applyProtection="0"/>
    <xf numFmtId="0" fontId="2" fillId="3" borderId="1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5" fontId="32" fillId="0" borderId="0"/>
    <xf numFmtId="165" fontId="37" fillId="54" borderId="0" applyNumberFormat="0" applyBorder="0" applyAlignment="0" applyProtection="0"/>
    <xf numFmtId="165" fontId="32" fillId="55" borderId="39" applyNumberFormat="0" applyFont="0" applyAlignment="0" applyProtection="0"/>
    <xf numFmtId="165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32" fillId="0" borderId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3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3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33" fillId="53" borderId="41" applyNumberFormat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0" fontId="33" fillId="53" borderId="41" applyNumberFormat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33" fillId="53" borderId="41" applyNumberFormat="0" applyAlignment="0" applyProtection="0"/>
    <xf numFmtId="166" fontId="12" fillId="0" borderId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4" fontId="3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</cellStyleXfs>
  <cellXfs count="498">
    <xf numFmtId="0" fontId="0" fillId="0" borderId="0" xfId="0"/>
    <xf numFmtId="0" fontId="3" fillId="0" borderId="0" xfId="0" applyFont="1"/>
    <xf numFmtId="0" fontId="0" fillId="0" borderId="2" xfId="0" applyBorder="1"/>
    <xf numFmtId="0" fontId="3" fillId="0" borderId="9" xfId="0" applyFont="1" applyBorder="1"/>
    <xf numFmtId="0" fontId="3" fillId="0" borderId="10" xfId="0" applyFont="1" applyBorder="1"/>
    <xf numFmtId="0" fontId="6" fillId="0" borderId="0" xfId="0" applyFont="1"/>
    <xf numFmtId="0" fontId="5" fillId="0" borderId="0" xfId="0" applyFont="1"/>
    <xf numFmtId="0" fontId="10" fillId="6" borderId="0" xfId="0" applyFont="1" applyFill="1"/>
    <xf numFmtId="0" fontId="9" fillId="0" borderId="0" xfId="0" applyFont="1"/>
    <xf numFmtId="0" fontId="8" fillId="0" borderId="0" xfId="0" applyFont="1"/>
    <xf numFmtId="0" fontId="6" fillId="0" borderId="0" xfId="0" applyFont="1" applyAlignment="1">
      <alignment wrapText="1"/>
    </xf>
    <xf numFmtId="0" fontId="0" fillId="0" borderId="4" xfId="0" applyBorder="1"/>
    <xf numFmtId="0" fontId="7" fillId="4" borderId="3" xfId="0" applyFont="1" applyFill="1" applyBorder="1" applyAlignment="1"/>
    <xf numFmtId="0" fontId="0" fillId="5" borderId="4" xfId="0" applyFill="1" applyBorder="1"/>
    <xf numFmtId="0" fontId="0" fillId="13" borderId="4" xfId="0" applyFill="1" applyBorder="1"/>
    <xf numFmtId="0" fontId="0" fillId="15" borderId="4" xfId="0" applyFill="1" applyBorder="1"/>
    <xf numFmtId="0" fontId="0" fillId="16" borderId="0" xfId="0" applyFill="1"/>
    <xf numFmtId="0" fontId="0" fillId="9" borderId="0" xfId="0" applyFill="1"/>
    <xf numFmtId="0" fontId="0" fillId="11" borderId="0" xfId="0" applyFill="1"/>
    <xf numFmtId="0" fontId="0" fillId="4" borderId="0" xfId="0" applyFill="1"/>
    <xf numFmtId="0" fontId="0" fillId="19" borderId="4" xfId="0" applyFill="1" applyBorder="1"/>
    <xf numFmtId="0" fontId="0" fillId="20" borderId="4" xfId="0" applyFill="1" applyBorder="1"/>
    <xf numFmtId="0" fontId="0" fillId="0" borderId="0" xfId="0" applyBorder="1"/>
    <xf numFmtId="0" fontId="0" fillId="0" borderId="15" xfId="0" applyBorder="1"/>
    <xf numFmtId="0" fontId="0" fillId="0" borderId="6" xfId="0" applyBorder="1"/>
    <xf numFmtId="49" fontId="0" fillId="0" borderId="4" xfId="0" applyNumberFormat="1" applyBorder="1"/>
    <xf numFmtId="49" fontId="0" fillId="0" borderId="6" xfId="0" applyNumberFormat="1" applyBorder="1"/>
    <xf numFmtId="0" fontId="11" fillId="0" borderId="0" xfId="0" applyFont="1"/>
    <xf numFmtId="0" fontId="0" fillId="0" borderId="3" xfId="0" applyBorder="1"/>
    <xf numFmtId="0" fontId="19" fillId="0" borderId="4" xfId="0" applyFont="1" applyBorder="1"/>
    <xf numFmtId="1" fontId="19" fillId="0" borderId="4" xfId="0" applyNumberFormat="1" applyFont="1" applyBorder="1"/>
    <xf numFmtId="2" fontId="20" fillId="0" borderId="4" xfId="0" applyNumberFormat="1" applyFont="1" applyBorder="1"/>
    <xf numFmtId="0" fontId="3" fillId="10" borderId="13" xfId="0" applyFont="1" applyFill="1" applyBorder="1"/>
    <xf numFmtId="0" fontId="3" fillId="21" borderId="13" xfId="0" applyFont="1" applyFill="1" applyBorder="1"/>
    <xf numFmtId="0" fontId="3" fillId="8" borderId="13" xfId="0" applyFont="1" applyFill="1" applyBorder="1"/>
    <xf numFmtId="0" fontId="3" fillId="7" borderId="13" xfId="0" applyFont="1" applyFill="1" applyBorder="1"/>
    <xf numFmtId="0" fontId="3" fillId="17" borderId="13" xfId="0" applyFont="1" applyFill="1" applyBorder="1"/>
    <xf numFmtId="0" fontId="3" fillId="22" borderId="13" xfId="0" applyFont="1" applyFill="1" applyBorder="1"/>
    <xf numFmtId="0" fontId="3" fillId="23" borderId="13" xfId="0" applyFont="1" applyFill="1" applyBorder="1"/>
    <xf numFmtId="0" fontId="3" fillId="0" borderId="24" xfId="0" applyFont="1" applyBorder="1"/>
    <xf numFmtId="0" fontId="0" fillId="0" borderId="24" xfId="0" applyBorder="1"/>
    <xf numFmtId="1" fontId="21" fillId="0" borderId="2" xfId="0" applyNumberFormat="1" applyFont="1" applyBorder="1"/>
    <xf numFmtId="0" fontId="16" fillId="0" borderId="5" xfId="0" applyFont="1" applyBorder="1"/>
    <xf numFmtId="0" fontId="16" fillId="0" borderId="3" xfId="0" applyFont="1" applyBorder="1"/>
    <xf numFmtId="1" fontId="18" fillId="0" borderId="5" xfId="0" applyNumberFormat="1" applyFont="1" applyBorder="1"/>
    <xf numFmtId="0" fontId="18" fillId="0" borderId="3" xfId="0" applyFont="1" applyBorder="1"/>
    <xf numFmtId="0" fontId="19" fillId="0" borderId="5" xfId="0" applyFont="1" applyBorder="1"/>
    <xf numFmtId="0" fontId="19" fillId="0" borderId="3" xfId="0" applyFont="1" applyBorder="1"/>
    <xf numFmtId="1" fontId="19" fillId="0" borderId="0" xfId="0" applyNumberFormat="1" applyFont="1" applyBorder="1"/>
    <xf numFmtId="0" fontId="19" fillId="0" borderId="0" xfId="0" applyFont="1" applyBorder="1"/>
    <xf numFmtId="2" fontId="19" fillId="0" borderId="0" xfId="0" applyNumberFormat="1" applyFont="1" applyBorder="1"/>
    <xf numFmtId="49" fontId="0" fillId="0" borderId="0" xfId="0" applyNumberFormat="1" applyBorder="1"/>
    <xf numFmtId="0" fontId="3" fillId="10" borderId="17" xfId="0" applyFont="1" applyFill="1" applyBorder="1"/>
    <xf numFmtId="0" fontId="0" fillId="0" borderId="17" xfId="0" applyBorder="1"/>
    <xf numFmtId="0" fontId="19" fillId="0" borderId="15" xfId="0" applyFont="1" applyBorder="1"/>
    <xf numFmtId="49" fontId="0" fillId="0" borderId="15" xfId="0" applyNumberFormat="1" applyBorder="1"/>
    <xf numFmtId="49" fontId="3" fillId="0" borderId="10" xfId="0" applyNumberFormat="1" applyFont="1" applyBorder="1"/>
    <xf numFmtId="0" fontId="19" fillId="0" borderId="14" xfId="0" applyFont="1" applyBorder="1"/>
    <xf numFmtId="0" fontId="16" fillId="0" borderId="4" xfId="0" applyNumberFormat="1" applyFont="1" applyBorder="1"/>
    <xf numFmtId="0" fontId="16" fillId="0" borderId="0" xfId="0" applyNumberFormat="1" applyFont="1" applyBorder="1"/>
    <xf numFmtId="2" fontId="16" fillId="0" borderId="0" xfId="0" applyNumberFormat="1" applyFont="1" applyBorder="1"/>
    <xf numFmtId="2" fontId="17" fillId="0" borderId="15" xfId="0" applyNumberFormat="1" applyFont="1" applyBorder="1"/>
    <xf numFmtId="2" fontId="16" fillId="0" borderId="25" xfId="0" applyNumberFormat="1" applyFont="1" applyBorder="1"/>
    <xf numFmtId="2" fontId="38" fillId="0" borderId="29" xfId="0" applyNumberFormat="1" applyFont="1" applyBorder="1"/>
    <xf numFmtId="2" fontId="38" fillId="0" borderId="42" xfId="0" applyNumberFormat="1" applyFont="1" applyBorder="1"/>
    <xf numFmtId="2" fontId="38" fillId="0" borderId="31" xfId="0" applyNumberFormat="1" applyFont="1" applyBorder="1"/>
    <xf numFmtId="1" fontId="0" fillId="0" borderId="0" xfId="0" applyNumberFormat="1"/>
    <xf numFmtId="0" fontId="0" fillId="0" borderId="0" xfId="0"/>
    <xf numFmtId="0" fontId="3" fillId="0" borderId="0" xfId="0" applyFont="1"/>
    <xf numFmtId="0" fontId="0" fillId="0" borderId="16" xfId="0" applyBorder="1"/>
    <xf numFmtId="0" fontId="3" fillId="0" borderId="22" xfId="0" applyFont="1" applyBorder="1"/>
    <xf numFmtId="0" fontId="3" fillId="0" borderId="23" xfId="0" applyFont="1" applyBorder="1"/>
    <xf numFmtId="0" fontId="3" fillId="0" borderId="11" xfId="0" applyFont="1" applyBorder="1"/>
    <xf numFmtId="0" fontId="3" fillId="0" borderId="20" xfId="0" applyFont="1" applyBorder="1"/>
    <xf numFmtId="0" fontId="0" fillId="0" borderId="26" xfId="0" applyBorder="1"/>
    <xf numFmtId="168" fontId="9" fillId="0" borderId="10" xfId="0" applyNumberFormat="1" applyFont="1" applyBorder="1"/>
    <xf numFmtId="168" fontId="40" fillId="0" borderId="15" xfId="0" applyNumberFormat="1" applyFont="1" applyBorder="1"/>
    <xf numFmtId="168" fontId="40" fillId="0" borderId="4" xfId="0" applyNumberFormat="1" applyFont="1" applyBorder="1"/>
    <xf numFmtId="168" fontId="11" fillId="0" borderId="0" xfId="0" applyNumberFormat="1" applyFont="1" applyBorder="1"/>
    <xf numFmtId="0" fontId="9" fillId="0" borderId="11" xfId="0" applyFont="1" applyBorder="1"/>
    <xf numFmtId="2" fontId="11" fillId="0" borderId="16" xfId="0" applyNumberFormat="1" applyFont="1" applyBorder="1"/>
    <xf numFmtId="2" fontId="11" fillId="0" borderId="8" xfId="0" applyNumberFormat="1" applyFont="1" applyBorder="1"/>
    <xf numFmtId="0" fontId="11" fillId="0" borderId="2" xfId="0" applyFont="1" applyBorder="1"/>
    <xf numFmtId="0" fontId="11" fillId="0" borderId="0" xfId="0" applyFont="1" applyBorder="1"/>
    <xf numFmtId="0" fontId="21" fillId="0" borderId="15" xfId="0" applyFont="1" applyBorder="1"/>
    <xf numFmtId="0" fontId="21" fillId="0" borderId="4" xfId="0" applyFont="1" applyBorder="1"/>
    <xf numFmtId="0" fontId="21" fillId="0" borderId="30" xfId="0" applyFont="1" applyBorder="1"/>
    <xf numFmtId="1" fontId="0" fillId="0" borderId="7" xfId="0" applyNumberFormat="1" applyBorder="1"/>
    <xf numFmtId="1" fontId="0" fillId="0" borderId="8" xfId="0" applyNumberFormat="1" applyBorder="1"/>
    <xf numFmtId="1" fontId="3" fillId="0" borderId="11" xfId="0" applyNumberFormat="1" applyFont="1" applyBorder="1"/>
    <xf numFmtId="0" fontId="9" fillId="0" borderId="23" xfId="0" applyFont="1" applyBorder="1"/>
    <xf numFmtId="0" fontId="11" fillId="0" borderId="14" xfId="0" applyFont="1" applyBorder="1"/>
    <xf numFmtId="0" fontId="11" fillId="0" borderId="12" xfId="0" applyFont="1" applyBorder="1"/>
    <xf numFmtId="0" fontId="19" fillId="0" borderId="18" xfId="0" applyFont="1" applyBorder="1"/>
    <xf numFmtId="49" fontId="3" fillId="0" borderId="9" xfId="0" applyNumberFormat="1" applyFont="1" applyBorder="1"/>
    <xf numFmtId="49" fontId="0" fillId="0" borderId="19" xfId="0" applyNumberFormat="1" applyBorder="1"/>
    <xf numFmtId="49" fontId="0" fillId="0" borderId="3" xfId="0" applyNumberFormat="1" applyBorder="1"/>
    <xf numFmtId="0" fontId="3" fillId="6" borderId="15" xfId="0" applyFont="1" applyFill="1" applyBorder="1"/>
    <xf numFmtId="0" fontId="3" fillId="6" borderId="27" xfId="0" applyFont="1" applyFill="1" applyBorder="1"/>
    <xf numFmtId="0" fontId="3" fillId="6" borderId="19" xfId="0" applyFont="1" applyFill="1" applyBorder="1"/>
    <xf numFmtId="0" fontId="3" fillId="6" borderId="14" xfId="0" applyFont="1" applyFill="1" applyBorder="1"/>
    <xf numFmtId="2" fontId="5" fillId="0" borderId="4" xfId="0" applyNumberFormat="1" applyFont="1" applyBorder="1"/>
    <xf numFmtId="1" fontId="3" fillId="6" borderId="15" xfId="0" applyNumberFormat="1" applyFont="1" applyFill="1" applyBorder="1"/>
    <xf numFmtId="1" fontId="3" fillId="6" borderId="19" xfId="0" applyNumberFormat="1" applyFont="1" applyFill="1" applyBorder="1"/>
    <xf numFmtId="0" fontId="41" fillId="0" borderId="0" xfId="0" applyFont="1"/>
    <xf numFmtId="0" fontId="3" fillId="0" borderId="10" xfId="0" applyNumberFormat="1" applyFont="1" applyBorder="1"/>
    <xf numFmtId="2" fontId="3" fillId="0" borderId="10" xfId="0" applyNumberFormat="1" applyFont="1" applyBorder="1"/>
    <xf numFmtId="2" fontId="3" fillId="0" borderId="32" xfId="0" applyNumberFormat="1" applyFont="1" applyBorder="1"/>
    <xf numFmtId="1" fontId="3" fillId="0" borderId="10" xfId="0" applyNumberFormat="1" applyFont="1" applyBorder="1"/>
    <xf numFmtId="0" fontId="3" fillId="0" borderId="43" xfId="0" applyFont="1" applyBorder="1"/>
    <xf numFmtId="0" fontId="0" fillId="0" borderId="17" xfId="0" applyFont="1" applyBorder="1"/>
    <xf numFmtId="0" fontId="0" fillId="0" borderId="26" xfId="0" applyFont="1" applyBorder="1"/>
    <xf numFmtId="0" fontId="0" fillId="0" borderId="4" xfId="0" applyFont="1" applyBorder="1"/>
    <xf numFmtId="1" fontId="0" fillId="0" borderId="8" xfId="0" applyNumberFormat="1" applyFont="1" applyBorder="1"/>
    <xf numFmtId="0" fontId="0" fillId="6" borderId="5" xfId="0" applyFont="1" applyFill="1" applyBorder="1"/>
    <xf numFmtId="2" fontId="5" fillId="0" borderId="15" xfId="0" applyNumberFormat="1" applyFont="1" applyBorder="1"/>
    <xf numFmtId="2" fontId="3" fillId="0" borderId="31" xfId="0" applyNumberFormat="1" applyFont="1" applyBorder="1"/>
    <xf numFmtId="1" fontId="0" fillId="6" borderId="5" xfId="0" applyNumberFormat="1" applyFont="1" applyFill="1" applyBorder="1"/>
    <xf numFmtId="1" fontId="0" fillId="6" borderId="4" xfId="0" applyNumberFormat="1" applyFont="1" applyFill="1" applyBorder="1"/>
    <xf numFmtId="0" fontId="0" fillId="0" borderId="14" xfId="0" applyFont="1" applyBorder="1"/>
    <xf numFmtId="0" fontId="0" fillId="0" borderId="15" xfId="0" applyFont="1" applyBorder="1"/>
    <xf numFmtId="0" fontId="0" fillId="0" borderId="18" xfId="0" applyFont="1" applyBorder="1"/>
    <xf numFmtId="0" fontId="0" fillId="6" borderId="4" xfId="0" applyNumberFormat="1" applyFont="1" applyFill="1" applyBorder="1"/>
    <xf numFmtId="0" fontId="38" fillId="56" borderId="4" xfId="0" applyNumberFormat="1" applyFont="1" applyFill="1" applyBorder="1"/>
    <xf numFmtId="0" fontId="16" fillId="6" borderId="4" xfId="0" applyNumberFormat="1" applyFont="1" applyFill="1" applyBorder="1"/>
    <xf numFmtId="0" fontId="39" fillId="0" borderId="25" xfId="0" applyFont="1" applyFill="1" applyBorder="1"/>
    <xf numFmtId="0" fontId="0" fillId="0" borderId="25" xfId="0" applyBorder="1"/>
    <xf numFmtId="0" fontId="0" fillId="0" borderId="0" xfId="0" quotePrefix="1"/>
    <xf numFmtId="0" fontId="0" fillId="0" borderId="0" xfId="0" quotePrefix="1" applyFont="1"/>
    <xf numFmtId="0" fontId="13" fillId="6" borderId="0" xfId="0" applyFont="1" applyFill="1"/>
    <xf numFmtId="0" fontId="14" fillId="0" borderId="0" xfId="0" applyFont="1" applyFill="1"/>
    <xf numFmtId="0" fontId="0" fillId="18" borderId="0" xfId="0" applyFill="1"/>
    <xf numFmtId="0" fontId="0" fillId="14" borderId="4" xfId="0" applyFill="1" applyBorder="1"/>
    <xf numFmtId="0" fontId="0" fillId="13" borderId="4" xfId="0" applyNumberFormat="1" applyFill="1" applyBorder="1"/>
    <xf numFmtId="0" fontId="3" fillId="5" borderId="15" xfId="0" applyFont="1" applyFill="1" applyBorder="1"/>
    <xf numFmtId="0" fontId="0" fillId="20" borderId="21" xfId="0" applyFill="1" applyBorder="1"/>
    <xf numFmtId="0" fontId="3" fillId="5" borderId="27" xfId="0" applyFont="1" applyFill="1" applyBorder="1"/>
    <xf numFmtId="49" fontId="0" fillId="5" borderId="18" xfId="0" applyNumberFormat="1" applyFill="1" applyBorder="1"/>
    <xf numFmtId="0" fontId="0" fillId="14" borderId="18" xfId="0" applyFill="1" applyBorder="1"/>
    <xf numFmtId="0" fontId="0" fillId="13" borderId="18" xfId="0" applyFill="1" applyBorder="1"/>
    <xf numFmtId="0" fontId="0" fillId="13" borderId="18" xfId="0" applyNumberFormat="1" applyFill="1" applyBorder="1"/>
    <xf numFmtId="0" fontId="0" fillId="20" borderId="18" xfId="0" applyFill="1" applyBorder="1"/>
    <xf numFmtId="0" fontId="0" fillId="20" borderId="28" xfId="0" applyFill="1" applyBorder="1"/>
    <xf numFmtId="0" fontId="15" fillId="16" borderId="14" xfId="0" applyFont="1" applyFill="1" applyBorder="1" applyAlignment="1">
      <alignment textRotation="45"/>
    </xf>
    <xf numFmtId="0" fontId="15" fillId="16" borderId="12" xfId="0" applyFont="1" applyFill="1" applyBorder="1" applyAlignment="1">
      <alignment textRotation="45"/>
    </xf>
    <xf numFmtId="0" fontId="15" fillId="4" borderId="12" xfId="0" applyFont="1" applyFill="1" applyBorder="1" applyAlignment="1">
      <alignment textRotation="45"/>
    </xf>
    <xf numFmtId="0" fontId="15" fillId="18" borderId="12" xfId="0" applyFont="1" applyFill="1" applyBorder="1" applyAlignment="1">
      <alignment textRotation="45"/>
    </xf>
    <xf numFmtId="49" fontId="15" fillId="18" borderId="12" xfId="0" applyNumberFormat="1" applyFont="1" applyFill="1" applyBorder="1" applyAlignment="1">
      <alignment textRotation="45"/>
    </xf>
    <xf numFmtId="0" fontId="15" fillId="9" borderId="12" xfId="0" applyFont="1" applyFill="1" applyBorder="1" applyAlignment="1">
      <alignment textRotation="45"/>
    </xf>
    <xf numFmtId="0" fontId="15" fillId="12" borderId="12" xfId="0" applyFont="1" applyFill="1" applyBorder="1" applyAlignment="1">
      <alignment textRotation="45"/>
    </xf>
    <xf numFmtId="0" fontId="15" fillId="12" borderId="44" xfId="0" applyFont="1" applyFill="1" applyBorder="1" applyAlignment="1">
      <alignment textRotation="45"/>
    </xf>
    <xf numFmtId="0" fontId="13" fillId="12" borderId="0" xfId="0" applyFont="1" applyFill="1"/>
    <xf numFmtId="0" fontId="13" fillId="11" borderId="0" xfId="0" applyFont="1" applyFill="1"/>
    <xf numFmtId="0" fontId="0" fillId="0" borderId="0" xfId="0" applyFont="1" applyAlignment="1">
      <alignment wrapText="1"/>
    </xf>
    <xf numFmtId="0" fontId="15" fillId="11" borderId="12" xfId="0" applyFont="1" applyFill="1" applyBorder="1" applyAlignment="1">
      <alignment textRotation="45"/>
    </xf>
    <xf numFmtId="0" fontId="0" fillId="19" borderId="18" xfId="0" applyFill="1" applyBorder="1"/>
    <xf numFmtId="0" fontId="3" fillId="5" borderId="4" xfId="0" applyFont="1" applyFill="1" applyBorder="1"/>
    <xf numFmtId="0" fontId="0" fillId="20" borderId="18" xfId="0" applyNumberFormat="1" applyFill="1" applyBorder="1"/>
    <xf numFmtId="0" fontId="0" fillId="20" borderId="28" xfId="0" applyNumberFormat="1" applyFill="1" applyBorder="1"/>
    <xf numFmtId="0" fontId="0" fillId="5" borderId="15" xfId="0" applyFont="1" applyFill="1" applyBorder="1"/>
    <xf numFmtId="0" fontId="0" fillId="20" borderId="4" xfId="0" applyNumberFormat="1" applyFill="1" applyBorder="1"/>
    <xf numFmtId="0" fontId="15" fillId="18" borderId="44" xfId="0" applyFont="1" applyFill="1" applyBorder="1" applyAlignment="1">
      <alignment textRotation="45"/>
    </xf>
    <xf numFmtId="0" fontId="0" fillId="13" borderId="44" xfId="0" applyNumberFormat="1" applyFill="1" applyBorder="1"/>
    <xf numFmtId="0" fontId="15" fillId="11" borderId="44" xfId="0" applyFont="1" applyFill="1" applyBorder="1" applyAlignment="1">
      <alignment textRotation="45"/>
    </xf>
    <xf numFmtId="0" fontId="0" fillId="19" borderId="45" xfId="0" applyFill="1" applyBorder="1"/>
    <xf numFmtId="0" fontId="0" fillId="19" borderId="21" xfId="0" applyFill="1" applyBorder="1"/>
    <xf numFmtId="0" fontId="0" fillId="19" borderId="28" xfId="0" applyFill="1" applyBorder="1"/>
    <xf numFmtId="0" fontId="15" fillId="11" borderId="46" xfId="0" applyFont="1" applyFill="1" applyBorder="1" applyAlignment="1">
      <alignment textRotation="45"/>
    </xf>
    <xf numFmtId="0" fontId="0" fillId="19" borderId="47" xfId="0" applyFill="1" applyBorder="1"/>
    <xf numFmtId="0" fontId="15" fillId="9" borderId="46" xfId="0" applyFont="1" applyFill="1" applyBorder="1" applyAlignment="1">
      <alignment textRotation="45"/>
    </xf>
    <xf numFmtId="0" fontId="0" fillId="15" borderId="45" xfId="0" applyFill="1" applyBorder="1"/>
    <xf numFmtId="0" fontId="0" fillId="0" borderId="0" xfId="0" applyAlignment="1">
      <alignment wrapText="1"/>
    </xf>
    <xf numFmtId="0" fontId="6" fillId="0" borderId="0" xfId="0" applyFont="1" applyAlignment="1"/>
    <xf numFmtId="0" fontId="5" fillId="0" borderId="0" xfId="0" applyFont="1" applyAlignment="1"/>
    <xf numFmtId="0" fontId="0" fillId="0" borderId="0" xfId="0" applyFill="1" applyBorder="1"/>
    <xf numFmtId="0" fontId="13" fillId="57" borderId="0" xfId="0" applyFont="1" applyFill="1"/>
    <xf numFmtId="0" fontId="13" fillId="9" borderId="0" xfId="0" applyFont="1" applyFill="1"/>
    <xf numFmtId="0" fontId="44" fillId="0" borderId="0" xfId="0" applyFont="1"/>
    <xf numFmtId="0" fontId="0" fillId="12" borderId="0" xfId="0" applyFill="1"/>
    <xf numFmtId="0" fontId="43" fillId="0" borderId="0" xfId="0" applyFont="1"/>
    <xf numFmtId="0" fontId="3" fillId="5" borderId="27" xfId="0" applyNumberFormat="1" applyFont="1" applyFill="1" applyBorder="1"/>
    <xf numFmtId="0" fontId="0" fillId="15" borderId="4" xfId="0" applyNumberFormat="1" applyFill="1" applyBorder="1"/>
    <xf numFmtId="0" fontId="0" fillId="5" borderId="4" xfId="0" applyFont="1" applyFill="1" applyBorder="1"/>
    <xf numFmtId="0" fontId="0" fillId="19" borderId="4" xfId="0" applyNumberFormat="1" applyFill="1" applyBorder="1"/>
    <xf numFmtId="0" fontId="15" fillId="12" borderId="4" xfId="0" applyFont="1" applyFill="1" applyBorder="1" applyAlignment="1">
      <alignment textRotation="45"/>
    </xf>
    <xf numFmtId="0" fontId="15" fillId="16" borderId="4" xfId="0" applyFont="1" applyFill="1" applyBorder="1" applyAlignment="1">
      <alignment textRotation="45"/>
    </xf>
    <xf numFmtId="0" fontId="45" fillId="58" borderId="4" xfId="0" applyFont="1" applyFill="1" applyBorder="1" applyAlignment="1">
      <alignment textRotation="45"/>
    </xf>
    <xf numFmtId="0" fontId="45" fillId="58" borderId="4" xfId="0" applyFont="1" applyFill="1" applyBorder="1" applyAlignment="1">
      <alignment textRotation="45" wrapText="1"/>
    </xf>
    <xf numFmtId="0" fontId="13" fillId="56" borderId="4" xfId="0" applyFont="1" applyFill="1" applyBorder="1"/>
    <xf numFmtId="0" fontId="6" fillId="0" borderId="0" xfId="0" applyFont="1" applyAlignment="1">
      <alignment wrapText="1"/>
    </xf>
    <xf numFmtId="0" fontId="6" fillId="0" borderId="25" xfId="0" applyFont="1" applyBorder="1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5" borderId="18" xfId="0" applyFill="1" applyBorder="1"/>
    <xf numFmtId="0" fontId="3" fillId="5" borderId="15" xfId="0" applyFont="1" applyFill="1" applyBorder="1" applyAlignment="1">
      <alignment horizontal="left" inden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3" fillId="59" borderId="27" xfId="0" applyFont="1" applyFill="1" applyBorder="1"/>
    <xf numFmtId="0" fontId="0" fillId="59" borderId="4" xfId="0" applyFill="1" applyBorder="1"/>
    <xf numFmtId="0" fontId="0" fillId="10" borderId="4" xfId="0" applyFill="1" applyBorder="1"/>
    <xf numFmtId="0" fontId="0" fillId="59" borderId="18" xfId="0" applyFill="1" applyBorder="1"/>
    <xf numFmtId="0" fontId="0" fillId="10" borderId="18" xfId="0" applyFill="1" applyBorder="1"/>
    <xf numFmtId="0" fontId="0" fillId="8" borderId="4" xfId="0" applyNumberFormat="1" applyFill="1" applyBorder="1"/>
    <xf numFmtId="0" fontId="0" fillId="5" borderId="48" xfId="0" applyFont="1" applyFill="1" applyBorder="1"/>
    <xf numFmtId="0" fontId="0" fillId="15" borderId="4" xfId="0" applyFont="1" applyFill="1" applyBorder="1"/>
    <xf numFmtId="0" fontId="0" fillId="20" borderId="4" xfId="0" applyFont="1" applyFill="1" applyBorder="1"/>
    <xf numFmtId="0" fontId="0" fillId="17" borderId="4" xfId="0" applyNumberFormat="1" applyFill="1" applyBorder="1"/>
    <xf numFmtId="0" fontId="15" fillId="11" borderId="25" xfId="0" applyFont="1" applyFill="1" applyBorder="1" applyAlignment="1">
      <alignment textRotation="45"/>
    </xf>
    <xf numFmtId="0" fontId="0" fillId="19" borderId="47" xfId="0" applyFill="1" applyBorder="1" applyAlignment="1">
      <alignment horizontal="right"/>
    </xf>
    <xf numFmtId="0" fontId="48" fillId="16" borderId="12" xfId="0" applyFont="1" applyFill="1" applyBorder="1" applyAlignment="1">
      <alignment textRotation="45"/>
    </xf>
    <xf numFmtId="0" fontId="0" fillId="61" borderId="4" xfId="0" applyFill="1" applyBorder="1"/>
    <xf numFmtId="0" fontId="0" fillId="19" borderId="21" xfId="0" applyFill="1" applyBorder="1" applyAlignment="1">
      <alignment horizontal="right"/>
    </xf>
    <xf numFmtId="0" fontId="0" fillId="19" borderId="28" xfId="0" applyFill="1" applyBorder="1" applyAlignment="1">
      <alignment horizontal="right"/>
    </xf>
    <xf numFmtId="0" fontId="0" fillId="19" borderId="45" xfId="0" applyFill="1" applyBorder="1" applyAlignment="1">
      <alignment horizontal="right"/>
    </xf>
    <xf numFmtId="0" fontId="0" fillId="13" borderId="4" xfId="0" applyFont="1" applyFill="1" applyBorder="1"/>
    <xf numFmtId="0" fontId="0" fillId="19" borderId="4" xfId="0" applyFont="1" applyFill="1" applyBorder="1"/>
    <xf numFmtId="0" fontId="0" fillId="20" borderId="21" xfId="0" applyFont="1" applyFill="1" applyBorder="1"/>
    <xf numFmtId="0" fontId="0" fillId="13" borderId="48" xfId="0" applyFont="1" applyFill="1" applyBorder="1"/>
    <xf numFmtId="0" fontId="0" fillId="19" borderId="48" xfId="0" applyFont="1" applyFill="1" applyBorder="1"/>
    <xf numFmtId="0" fontId="3" fillId="5" borderId="50" xfId="0" applyFont="1" applyFill="1" applyBorder="1"/>
    <xf numFmtId="0" fontId="15" fillId="9" borderId="44" xfId="0" applyFont="1" applyFill="1" applyBorder="1" applyAlignment="1">
      <alignment textRotation="45"/>
    </xf>
    <xf numFmtId="0" fontId="0" fillId="15" borderId="21" xfId="0" applyFill="1" applyBorder="1"/>
    <xf numFmtId="0" fontId="6" fillId="0" borderId="0" xfId="0" applyFont="1" applyAlignment="1">
      <alignment wrapText="1"/>
    </xf>
    <xf numFmtId="0" fontId="0" fillId="19" borderId="52" xfId="0" applyFill="1" applyBorder="1"/>
    <xf numFmtId="0" fontId="49" fillId="5" borderId="27" xfId="0" applyFont="1" applyFill="1" applyBorder="1"/>
    <xf numFmtId="0" fontId="3" fillId="62" borderId="0" xfId="0" applyFont="1" applyFill="1"/>
    <xf numFmtId="0" fontId="0" fillId="56" borderId="53" xfId="0" applyFill="1" applyBorder="1"/>
    <xf numFmtId="0" fontId="0" fillId="56" borderId="24" xfId="0" applyFill="1" applyBorder="1"/>
    <xf numFmtId="0" fontId="0" fillId="56" borderId="54" xfId="0" applyFill="1" applyBorder="1"/>
    <xf numFmtId="0" fontId="0" fillId="56" borderId="0" xfId="0" applyFill="1" applyBorder="1"/>
    <xf numFmtId="0" fontId="15" fillId="12" borderId="25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7" fillId="0" borderId="0" xfId="0" applyFont="1" applyFill="1" applyBorder="1" applyAlignment="1"/>
    <xf numFmtId="0" fontId="0" fillId="0" borderId="0" xfId="0" applyFill="1"/>
    <xf numFmtId="0" fontId="0" fillId="19" borderId="30" xfId="0" applyFill="1" applyBorder="1"/>
    <xf numFmtId="0" fontId="15" fillId="16" borderId="46" xfId="0" applyFont="1" applyFill="1" applyBorder="1" applyAlignment="1">
      <alignment textRotation="45"/>
    </xf>
    <xf numFmtId="0" fontId="15" fillId="4" borderId="46" xfId="0" applyFont="1" applyFill="1" applyBorder="1" applyAlignment="1">
      <alignment textRotation="45"/>
    </xf>
    <xf numFmtId="0" fontId="0" fillId="14" borderId="45" xfId="0" applyFill="1" applyBorder="1"/>
    <xf numFmtId="0" fontId="6" fillId="0" borderId="0" xfId="0" applyFont="1" applyAlignment="1">
      <alignment wrapText="1"/>
    </xf>
    <xf numFmtId="0" fontId="13" fillId="0" borderId="0" xfId="0" applyFont="1"/>
    <xf numFmtId="0" fontId="6" fillId="0" borderId="0" xfId="0" applyFont="1" applyAlignment="1">
      <alignment wrapText="1"/>
    </xf>
    <xf numFmtId="0" fontId="51" fillId="8" borderId="4" xfId="0" applyNumberFormat="1" applyFont="1" applyFill="1" applyBorder="1"/>
    <xf numFmtId="0" fontId="51" fillId="20" borderId="4" xfId="0" applyNumberFormat="1" applyFont="1" applyFill="1" applyBorder="1"/>
    <xf numFmtId="0" fontId="6" fillId="0" borderId="0" xfId="0" applyFont="1" applyAlignment="1">
      <alignment wrapText="1"/>
    </xf>
    <xf numFmtId="0" fontId="0" fillId="59" borderId="4" xfId="0" applyFont="1" applyFill="1" applyBorder="1"/>
    <xf numFmtId="0" fontId="51" fillId="19" borderId="4" xfId="0" applyFont="1" applyFill="1" applyBorder="1"/>
    <xf numFmtId="0" fontId="51" fillId="8" borderId="18" xfId="0" applyNumberFormat="1" applyFont="1" applyFill="1" applyBorder="1"/>
    <xf numFmtId="0" fontId="0" fillId="64" borderId="0" xfId="0" applyFill="1"/>
    <xf numFmtId="0" fontId="11" fillId="64" borderId="0" xfId="0" applyFont="1" applyFill="1"/>
    <xf numFmtId="0" fontId="11" fillId="14" borderId="4" xfId="0" applyFont="1" applyFill="1" applyBorder="1"/>
    <xf numFmtId="0" fontId="51" fillId="14" borderId="4" xfId="0" applyFont="1" applyFill="1" applyBorder="1"/>
    <xf numFmtId="0" fontId="51" fillId="60" borderId="4" xfId="0" applyFont="1" applyFill="1" applyBorder="1"/>
    <xf numFmtId="0" fontId="0" fillId="10" borderId="4" xfId="0" applyNumberFormat="1" applyFill="1" applyBorder="1"/>
    <xf numFmtId="0" fontId="51" fillId="10" borderId="4" xfId="0" applyNumberFormat="1" applyFont="1" applyFill="1" applyBorder="1"/>
    <xf numFmtId="0" fontId="0" fillId="10" borderId="21" xfId="0" applyNumberFormat="1" applyFill="1" applyBorder="1"/>
    <xf numFmtId="0" fontId="0" fillId="10" borderId="28" xfId="0" applyNumberFormat="1" applyFill="1" applyBorder="1"/>
    <xf numFmtId="0" fontId="7" fillId="4" borderId="3" xfId="0" applyFont="1" applyFill="1" applyBorder="1" applyAlignment="1">
      <alignment horizontal="left"/>
    </xf>
    <xf numFmtId="0" fontId="7" fillId="4" borderId="3" xfId="0" applyFont="1" applyFill="1" applyBorder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5" fillId="16" borderId="29" xfId="0" applyFont="1" applyFill="1" applyBorder="1" applyAlignment="1">
      <alignment horizontal="left" textRotation="45"/>
    </xf>
    <xf numFmtId="0" fontId="15" fillId="16" borderId="42" xfId="0" applyFont="1" applyFill="1" applyBorder="1" applyAlignment="1">
      <alignment horizontal="left" textRotation="45"/>
    </xf>
    <xf numFmtId="0" fontId="15" fillId="18" borderId="42" xfId="0" applyFont="1" applyFill="1" applyBorder="1" applyAlignment="1">
      <alignment horizontal="left" textRotation="45"/>
    </xf>
    <xf numFmtId="0" fontId="15" fillId="4" borderId="42" xfId="0" applyFont="1" applyFill="1" applyBorder="1" applyAlignment="1">
      <alignment horizontal="right" textRotation="45"/>
    </xf>
    <xf numFmtId="0" fontId="15" fillId="11" borderId="42" xfId="0" applyFont="1" applyFill="1" applyBorder="1" applyAlignment="1">
      <alignment horizontal="right" textRotation="45"/>
    </xf>
    <xf numFmtId="0" fontId="15" fillId="9" borderId="42" xfId="0" applyFont="1" applyFill="1" applyBorder="1" applyAlignment="1">
      <alignment horizontal="left" textRotation="45"/>
    </xf>
    <xf numFmtId="0" fontId="15" fillId="12" borderId="42" xfId="0" applyFont="1" applyFill="1" applyBorder="1" applyAlignment="1">
      <alignment horizontal="left" textRotation="45"/>
    </xf>
    <xf numFmtId="0" fontId="15" fillId="12" borderId="31" xfId="0" applyFont="1" applyFill="1" applyBorder="1" applyAlignment="1">
      <alignment horizontal="left" textRotation="45"/>
    </xf>
    <xf numFmtId="0" fontId="3" fillId="5" borderId="55" xfId="0" applyFont="1" applyFill="1" applyBorder="1" applyAlignment="1">
      <alignment horizontal="left" vertical="center"/>
    </xf>
    <xf numFmtId="0" fontId="0" fillId="5" borderId="56" xfId="0" applyFont="1" applyFill="1" applyBorder="1" applyAlignment="1">
      <alignment horizontal="left" vertical="center"/>
    </xf>
    <xf numFmtId="0" fontId="0" fillId="13" borderId="56" xfId="0" applyNumberFormat="1" applyFont="1" applyFill="1" applyBorder="1" applyAlignment="1">
      <alignment horizontal="left" vertical="center"/>
    </xf>
    <xf numFmtId="0" fontId="0" fillId="14" borderId="56" xfId="0" applyFont="1" applyFill="1" applyBorder="1" applyAlignment="1">
      <alignment horizontal="right" vertical="center"/>
    </xf>
    <xf numFmtId="0" fontId="0" fillId="19" borderId="56" xfId="0" applyFont="1" applyFill="1" applyBorder="1" applyAlignment="1">
      <alignment horizontal="right" vertical="center"/>
    </xf>
    <xf numFmtId="0" fontId="0" fillId="15" borderId="56" xfId="0" applyFont="1" applyFill="1" applyBorder="1" applyAlignment="1">
      <alignment horizontal="left" vertical="center"/>
    </xf>
    <xf numFmtId="0" fontId="0" fillId="20" borderId="5" xfId="0" applyFont="1" applyFill="1" applyBorder="1" applyAlignment="1">
      <alignment horizontal="left" vertical="center"/>
    </xf>
    <xf numFmtId="0" fontId="0" fillId="20" borderId="57" xfId="0" applyFont="1" applyFill="1" applyBorder="1" applyAlignment="1">
      <alignment horizontal="left" vertical="center"/>
    </xf>
    <xf numFmtId="0" fontId="3" fillId="5" borderId="29" xfId="0" applyFont="1" applyFill="1" applyBorder="1" applyAlignment="1">
      <alignment horizontal="left" vertical="center"/>
    </xf>
    <xf numFmtId="0" fontId="0" fillId="5" borderId="42" xfId="0" applyFont="1" applyFill="1" applyBorder="1" applyAlignment="1">
      <alignment horizontal="left" vertical="center"/>
    </xf>
    <xf numFmtId="0" fontId="0" fillId="13" borderId="42" xfId="0" applyNumberFormat="1" applyFont="1" applyFill="1" applyBorder="1" applyAlignment="1">
      <alignment horizontal="left" vertical="center"/>
    </xf>
    <xf numFmtId="0" fontId="0" fillId="14" borderId="42" xfId="0" applyFont="1" applyFill="1" applyBorder="1" applyAlignment="1">
      <alignment horizontal="right" vertical="center"/>
    </xf>
    <xf numFmtId="0" fontId="0" fillId="19" borderId="42" xfId="0" applyFont="1" applyFill="1" applyBorder="1" applyAlignment="1">
      <alignment horizontal="right" vertical="center"/>
    </xf>
    <xf numFmtId="0" fontId="0" fillId="15" borderId="42" xfId="0" applyFont="1" applyFill="1" applyBorder="1" applyAlignment="1">
      <alignment horizontal="left" vertical="center"/>
    </xf>
    <xf numFmtId="0" fontId="0" fillId="20" borderId="42" xfId="0" applyFont="1" applyFill="1" applyBorder="1" applyAlignment="1">
      <alignment horizontal="left" vertical="center"/>
    </xf>
    <xf numFmtId="0" fontId="0" fillId="20" borderId="31" xfId="0" applyFont="1" applyFill="1" applyBorder="1" applyAlignment="1">
      <alignment horizontal="left" vertical="center"/>
    </xf>
    <xf numFmtId="0" fontId="3" fillId="5" borderId="51" xfId="0" applyFont="1" applyFill="1" applyBorder="1" applyAlignment="1">
      <alignment horizontal="left" vertical="center"/>
    </xf>
    <xf numFmtId="0" fontId="0" fillId="5" borderId="49" xfId="0" applyFont="1" applyFill="1" applyBorder="1" applyAlignment="1">
      <alignment horizontal="left" vertical="center"/>
    </xf>
    <xf numFmtId="0" fontId="0" fillId="13" borderId="49" xfId="0" applyNumberFormat="1" applyFont="1" applyFill="1" applyBorder="1" applyAlignment="1">
      <alignment horizontal="left" vertical="center"/>
    </xf>
    <xf numFmtId="0" fontId="0" fillId="14" borderId="49" xfId="0" applyFont="1" applyFill="1" applyBorder="1" applyAlignment="1">
      <alignment horizontal="right" vertical="center"/>
    </xf>
    <xf numFmtId="0" fontId="0" fillId="19" borderId="49" xfId="0" applyFont="1" applyFill="1" applyBorder="1" applyAlignment="1">
      <alignment horizontal="right" vertical="center"/>
    </xf>
    <xf numFmtId="0" fontId="0" fillId="15" borderId="49" xfId="0" applyFont="1" applyFill="1" applyBorder="1" applyAlignment="1">
      <alignment horizontal="left" vertical="center"/>
    </xf>
    <xf numFmtId="0" fontId="0" fillId="20" borderId="12" xfId="0" applyFont="1" applyFill="1" applyBorder="1" applyAlignment="1">
      <alignment horizontal="left" vertical="center"/>
    </xf>
    <xf numFmtId="0" fontId="0" fillId="20" borderId="44" xfId="0" applyFont="1" applyFill="1" applyBorder="1" applyAlignment="1">
      <alignment horizontal="left" vertical="center"/>
    </xf>
    <xf numFmtId="0" fontId="52" fillId="11" borderId="46" xfId="0" applyFont="1" applyFill="1" applyBorder="1" applyAlignment="1">
      <alignment textRotation="45"/>
    </xf>
    <xf numFmtId="0" fontId="53" fillId="19" borderId="45" xfId="0" applyFont="1" applyFill="1" applyBorder="1"/>
    <xf numFmtId="0" fontId="53" fillId="19" borderId="47" xfId="0" applyFont="1" applyFill="1" applyBorder="1"/>
    <xf numFmtId="0" fontId="15" fillId="12" borderId="58" xfId="0" applyFont="1" applyFill="1" applyBorder="1" applyAlignment="1">
      <alignment textRotation="45"/>
    </xf>
    <xf numFmtId="0" fontId="15" fillId="12" borderId="19" xfId="0" applyFont="1" applyFill="1" applyBorder="1" applyAlignment="1">
      <alignment textRotation="45"/>
    </xf>
    <xf numFmtId="0" fontId="15" fillId="12" borderId="5" xfId="0" applyFont="1" applyFill="1" applyBorder="1" applyAlignment="1">
      <alignment textRotation="45"/>
    </xf>
    <xf numFmtId="0" fontId="15" fillId="12" borderId="59" xfId="0" applyFont="1" applyFill="1" applyBorder="1" applyAlignment="1">
      <alignment textRotation="45"/>
    </xf>
    <xf numFmtId="0" fontId="13" fillId="20" borderId="45" xfId="0" applyNumberFormat="1" applyFont="1" applyFill="1" applyBorder="1"/>
    <xf numFmtId="0" fontId="51" fillId="20" borderId="6" xfId="0" applyNumberFormat="1" applyFont="1" applyFill="1" applyBorder="1"/>
    <xf numFmtId="0" fontId="51" fillId="20" borderId="45" xfId="0" applyNumberFormat="1" applyFont="1" applyFill="1" applyBorder="1"/>
    <xf numFmtId="0" fontId="13" fillId="8" borderId="45" xfId="0" applyNumberFormat="1" applyFont="1" applyFill="1" applyBorder="1"/>
    <xf numFmtId="0" fontId="51" fillId="8" borderId="6" xfId="0" applyNumberFormat="1" applyFont="1" applyFill="1" applyBorder="1"/>
    <xf numFmtId="49" fontId="15" fillId="18" borderId="58" xfId="0" applyNumberFormat="1" applyFont="1" applyFill="1" applyBorder="1" applyAlignment="1">
      <alignment textRotation="45"/>
    </xf>
    <xf numFmtId="49" fontId="15" fillId="18" borderId="5" xfId="0" applyNumberFormat="1" applyFont="1" applyFill="1" applyBorder="1" applyAlignment="1">
      <alignment textRotation="45"/>
    </xf>
    <xf numFmtId="0" fontId="15" fillId="11" borderId="5" xfId="0" applyFont="1" applyFill="1" applyBorder="1" applyAlignment="1">
      <alignment textRotation="45"/>
    </xf>
    <xf numFmtId="0" fontId="15" fillId="4" borderId="5" xfId="0" applyFont="1" applyFill="1" applyBorder="1" applyAlignment="1">
      <alignment textRotation="45"/>
    </xf>
    <xf numFmtId="0" fontId="15" fillId="4" borderId="59" xfId="0" applyFont="1" applyFill="1" applyBorder="1" applyAlignment="1">
      <alignment textRotation="45"/>
    </xf>
    <xf numFmtId="0" fontId="0" fillId="13" borderId="45" xfId="0" applyNumberFormat="1" applyFill="1" applyBorder="1"/>
    <xf numFmtId="0" fontId="11" fillId="14" borderId="6" xfId="0" applyFont="1" applyFill="1" applyBorder="1"/>
    <xf numFmtId="0" fontId="0" fillId="17" borderId="45" xfId="0" applyNumberFormat="1" applyFill="1" applyBorder="1"/>
    <xf numFmtId="0" fontId="11" fillId="60" borderId="6" xfId="0" applyFont="1" applyFill="1" applyBorder="1"/>
    <xf numFmtId="0" fontId="15" fillId="16" borderId="58" xfId="0" applyFont="1" applyFill="1" applyBorder="1" applyAlignment="1">
      <alignment textRotation="45"/>
    </xf>
    <xf numFmtId="0" fontId="15" fillId="16" borderId="59" xfId="0" applyFont="1" applyFill="1" applyBorder="1" applyAlignment="1">
      <alignment textRotation="45"/>
    </xf>
    <xf numFmtId="0" fontId="0" fillId="5" borderId="45" xfId="0" applyFill="1" applyBorder="1"/>
    <xf numFmtId="0" fontId="0" fillId="5" borderId="6" xfId="0" applyFill="1" applyBorder="1"/>
    <xf numFmtId="0" fontId="0" fillId="59" borderId="45" xfId="0" applyFill="1" applyBorder="1"/>
    <xf numFmtId="0" fontId="0" fillId="59" borderId="6" xfId="0" applyFill="1" applyBorder="1"/>
    <xf numFmtId="0" fontId="15" fillId="16" borderId="9" xfId="0" applyFont="1" applyFill="1" applyBorder="1" applyAlignment="1">
      <alignment textRotation="45"/>
    </xf>
    <xf numFmtId="0" fontId="0" fillId="5" borderId="10" xfId="0" applyFont="1" applyFill="1" applyBorder="1"/>
    <xf numFmtId="0" fontId="0" fillId="59" borderId="10" xfId="0" applyFont="1" applyFill="1" applyBorder="1"/>
    <xf numFmtId="0" fontId="6" fillId="19" borderId="4" xfId="0" applyFont="1" applyFill="1" applyBorder="1"/>
    <xf numFmtId="0" fontId="6" fillId="10" borderId="4" xfId="0" applyFont="1" applyFill="1" applyBorder="1"/>
    <xf numFmtId="0" fontId="0" fillId="0" borderId="45" xfId="0" applyBorder="1"/>
    <xf numFmtId="0" fontId="0" fillId="16" borderId="45" xfId="0" applyFill="1" applyBorder="1"/>
    <xf numFmtId="0" fontId="54" fillId="65" borderId="21" xfId="0" applyNumberFormat="1" applyFont="1" applyFill="1" applyBorder="1"/>
    <xf numFmtId="0" fontId="55" fillId="65" borderId="4" xfId="0" applyNumberFormat="1" applyFont="1" applyFill="1" applyBorder="1"/>
    <xf numFmtId="0" fontId="54" fillId="10" borderId="52" xfId="0" applyNumberFormat="1" applyFont="1" applyFill="1" applyBorder="1"/>
    <xf numFmtId="0" fontId="55" fillId="10" borderId="4" xfId="0" applyNumberFormat="1" applyFont="1" applyFill="1" applyBorder="1"/>
    <xf numFmtId="0" fontId="54" fillId="65" borderId="15" xfId="0" applyNumberFormat="1" applyFont="1" applyFill="1" applyBorder="1"/>
    <xf numFmtId="0" fontId="51" fillId="16" borderId="4" xfId="0" applyNumberFormat="1" applyFont="1" applyFill="1" applyBorder="1"/>
    <xf numFmtId="0" fontId="56" fillId="20" borderId="45" xfId="0" applyNumberFormat="1" applyFont="1" applyFill="1" applyBorder="1"/>
    <xf numFmtId="0" fontId="56" fillId="8" borderId="4" xfId="0" applyNumberFormat="1" applyFont="1" applyFill="1" applyBorder="1"/>
    <xf numFmtId="2" fontId="0" fillId="17" borderId="4" xfId="0" applyNumberFormat="1" applyFill="1" applyBorder="1"/>
    <xf numFmtId="2" fontId="0" fillId="13" borderId="4" xfId="0" applyNumberFormat="1" applyFill="1" applyBorder="1"/>
    <xf numFmtId="2" fontId="54" fillId="65" borderId="4" xfId="0" applyNumberFormat="1" applyFont="1" applyFill="1" applyBorder="1"/>
    <xf numFmtId="0" fontId="51" fillId="19" borderId="4" xfId="0" applyNumberFormat="1" applyFont="1" applyFill="1" applyBorder="1"/>
    <xf numFmtId="0" fontId="51" fillId="19" borderId="18" xfId="0" applyNumberFormat="1" applyFont="1" applyFill="1" applyBorder="1"/>
    <xf numFmtId="0" fontId="51" fillId="19" borderId="18" xfId="0" applyFont="1" applyFill="1" applyBorder="1"/>
    <xf numFmtId="0" fontId="0" fillId="59" borderId="0" xfId="0" applyFill="1" applyBorder="1"/>
    <xf numFmtId="0" fontId="0" fillId="10" borderId="0" xfId="0" applyNumberFormat="1" applyFill="1" applyBorder="1"/>
    <xf numFmtId="0" fontId="51" fillId="10" borderId="0" xfId="0" applyNumberFormat="1" applyFont="1" applyFill="1" applyBorder="1"/>
    <xf numFmtId="0" fontId="51" fillId="8" borderId="0" xfId="0" applyNumberFormat="1" applyFont="1" applyFill="1" applyBorder="1"/>
    <xf numFmtId="0" fontId="6" fillId="0" borderId="0" xfId="0" applyFont="1" applyAlignment="1">
      <alignment wrapText="1"/>
    </xf>
    <xf numFmtId="0" fontId="57" fillId="4" borderId="12" xfId="0" applyFont="1" applyFill="1" applyBorder="1" applyAlignment="1">
      <alignment textRotation="45"/>
    </xf>
    <xf numFmtId="0" fontId="57" fillId="18" borderId="12" xfId="0" applyFont="1" applyFill="1" applyBorder="1" applyAlignment="1">
      <alignment textRotation="45"/>
    </xf>
    <xf numFmtId="0" fontId="11" fillId="13" borderId="4" xfId="0" applyFont="1" applyFill="1" applyBorder="1"/>
    <xf numFmtId="0" fontId="57" fillId="9" borderId="12" xfId="0" applyFont="1" applyFill="1" applyBorder="1" applyAlignment="1">
      <alignment textRotation="45"/>
    </xf>
    <xf numFmtId="0" fontId="11" fillId="15" borderId="4" xfId="0" applyFont="1" applyFill="1" applyBorder="1"/>
    <xf numFmtId="0" fontId="57" fillId="12" borderId="12" xfId="0" applyFont="1" applyFill="1" applyBorder="1" applyAlignment="1">
      <alignment textRotation="45"/>
    </xf>
    <xf numFmtId="0" fontId="57" fillId="12" borderId="44" xfId="0" applyFont="1" applyFill="1" applyBorder="1" applyAlignment="1">
      <alignment textRotation="45"/>
    </xf>
    <xf numFmtId="0" fontId="11" fillId="20" borderId="4" xfId="0" applyFont="1" applyFill="1" applyBorder="1"/>
    <xf numFmtId="0" fontId="11" fillId="20" borderId="21" xfId="0" applyFont="1" applyFill="1" applyBorder="1"/>
    <xf numFmtId="0" fontId="11" fillId="14" borderId="18" xfId="0" applyFont="1" applyFill="1" applyBorder="1"/>
    <xf numFmtId="0" fontId="11" fillId="13" borderId="18" xfId="0" applyFont="1" applyFill="1" applyBorder="1"/>
    <xf numFmtId="0" fontId="0" fillId="15" borderId="18" xfId="0" applyNumberFormat="1" applyFill="1" applyBorder="1"/>
    <xf numFmtId="0" fontId="0" fillId="15" borderId="18" xfId="0" applyFill="1" applyBorder="1"/>
    <xf numFmtId="0" fontId="11" fillId="15" borderId="18" xfId="0" applyFont="1" applyFill="1" applyBorder="1"/>
    <xf numFmtId="0" fontId="11" fillId="20" borderId="18" xfId="0" applyFont="1" applyFill="1" applyBorder="1"/>
    <xf numFmtId="0" fontId="11" fillId="20" borderId="28" xfId="0" applyFont="1" applyFill="1" applyBorder="1"/>
    <xf numFmtId="0" fontId="6" fillId="0" borderId="0" xfId="0" applyFont="1" applyAlignment="1">
      <alignment wrapText="1"/>
    </xf>
    <xf numFmtId="0" fontId="0" fillId="13" borderId="4" xfId="0" applyNumberFormat="1" applyFont="1" applyFill="1" applyBorder="1" applyAlignment="1">
      <alignment horizontal="left" vertical="center"/>
    </xf>
    <xf numFmtId="0" fontId="15" fillId="12" borderId="44" xfId="0" applyFont="1" applyFill="1" applyBorder="1" applyAlignment="1">
      <alignment horizontal="left" textRotation="45"/>
    </xf>
    <xf numFmtId="0" fontId="13" fillId="59" borderId="15" xfId="0" applyFont="1" applyFill="1" applyBorder="1"/>
    <xf numFmtId="0" fontId="0" fillId="20" borderId="21" xfId="0" applyFont="1" applyFill="1" applyBorder="1" applyAlignment="1">
      <alignment horizontal="left" vertical="center"/>
    </xf>
    <xf numFmtId="0" fontId="13" fillId="59" borderId="27" xfId="0" applyFont="1" applyFill="1" applyBorder="1"/>
    <xf numFmtId="0" fontId="0" fillId="20" borderId="28" xfId="0" applyFont="1" applyFill="1" applyBorder="1" applyAlignment="1">
      <alignment horizontal="left" vertical="center"/>
    </xf>
    <xf numFmtId="0" fontId="15" fillId="18" borderId="4" xfId="0" applyFont="1" applyFill="1" applyBorder="1" applyAlignment="1">
      <alignment horizontal="left" textRotation="45"/>
    </xf>
    <xf numFmtId="0" fontId="13" fillId="20" borderId="4" xfId="0" applyNumberFormat="1" applyFont="1" applyFill="1" applyBorder="1"/>
    <xf numFmtId="0" fontId="13" fillId="8" borderId="4" xfId="0" applyNumberFormat="1" applyFont="1" applyFill="1" applyBorder="1"/>
    <xf numFmtId="0" fontId="56" fillId="20" borderId="12" xfId="0" applyNumberFormat="1" applyFont="1" applyFill="1" applyBorder="1"/>
    <xf numFmtId="0" fontId="0" fillId="5" borderId="27" xfId="0" applyFill="1" applyBorder="1"/>
    <xf numFmtId="0" fontId="0" fillId="19" borderId="28" xfId="0" applyNumberFormat="1" applyFill="1" applyBorder="1"/>
    <xf numFmtId="0" fontId="58" fillId="19" borderId="28" xfId="0" applyNumberFormat="1" applyFont="1" applyFill="1" applyBorder="1"/>
    <xf numFmtId="0" fontId="58" fillId="19" borderId="30" xfId="0" applyNumberFormat="1" applyFont="1" applyFill="1" applyBorder="1"/>
    <xf numFmtId="0" fontId="51" fillId="10" borderId="18" xfId="0" applyNumberFormat="1" applyFont="1" applyFill="1" applyBorder="1"/>
    <xf numFmtId="0" fontId="13" fillId="8" borderId="4" xfId="0" applyNumberFormat="1" applyFont="1" applyFill="1" applyBorder="1" applyAlignment="1"/>
    <xf numFmtId="0" fontId="13" fillId="20" borderId="4" xfId="0" applyNumberFormat="1" applyFont="1" applyFill="1" applyBorder="1" applyAlignment="1"/>
    <xf numFmtId="0" fontId="51" fillId="20" borderId="4" xfId="0" applyNumberFormat="1" applyFont="1" applyFill="1" applyBorder="1" applyAlignment="1"/>
    <xf numFmtId="0" fontId="13" fillId="8" borderId="18" xfId="0" applyNumberFormat="1" applyFont="1" applyFill="1" applyBorder="1"/>
    <xf numFmtId="0" fontId="13" fillId="20" borderId="6" xfId="0" applyNumberFormat="1" applyFont="1" applyFill="1" applyBorder="1"/>
    <xf numFmtId="0" fontId="6" fillId="0" borderId="0" xfId="0" applyFont="1" applyAlignment="1">
      <alignment wrapText="1"/>
    </xf>
    <xf numFmtId="0" fontId="15" fillId="16" borderId="44" xfId="0" applyFont="1" applyFill="1" applyBorder="1" applyAlignment="1">
      <alignment textRotation="45"/>
    </xf>
    <xf numFmtId="0" fontId="0" fillId="5" borderId="21" xfId="0" applyFill="1" applyBorder="1"/>
    <xf numFmtId="0" fontId="0" fillId="13" borderId="18" xfId="0" applyNumberFormat="1" applyFont="1" applyFill="1" applyBorder="1" applyAlignment="1">
      <alignment horizontal="left" vertical="center"/>
    </xf>
    <xf numFmtId="0" fontId="0" fillId="5" borderId="18" xfId="0" applyFont="1" applyFill="1" applyBorder="1"/>
    <xf numFmtId="0" fontId="0" fillId="13" borderId="18" xfId="0" applyFont="1" applyFill="1" applyBorder="1"/>
    <xf numFmtId="0" fontId="0" fillId="19" borderId="18" xfId="0" applyFont="1" applyFill="1" applyBorder="1"/>
    <xf numFmtId="0" fontId="0" fillId="15" borderId="4" xfId="0" applyNumberFormat="1" applyFont="1" applyFill="1" applyBorder="1"/>
    <xf numFmtId="0" fontId="0" fillId="20" borderId="21" xfId="0" applyNumberFormat="1" applyFont="1" applyFill="1" applyBorder="1"/>
    <xf numFmtId="0" fontId="59" fillId="5" borderId="50" xfId="0" applyFont="1" applyFill="1" applyBorder="1"/>
    <xf numFmtId="0" fontId="60" fillId="5" borderId="48" xfId="0" applyFont="1" applyFill="1" applyBorder="1"/>
    <xf numFmtId="0" fontId="60" fillId="13" borderId="48" xfId="0" applyFont="1" applyFill="1" applyBorder="1"/>
    <xf numFmtId="0" fontId="60" fillId="19" borderId="48" xfId="0" applyFont="1" applyFill="1" applyBorder="1"/>
    <xf numFmtId="0" fontId="60" fillId="20" borderId="4" xfId="0" applyFont="1" applyFill="1" applyBorder="1"/>
    <xf numFmtId="0" fontId="60" fillId="20" borderId="21" xfId="0" applyFont="1" applyFill="1" applyBorder="1"/>
    <xf numFmtId="0" fontId="60" fillId="20" borderId="21" xfId="0" applyNumberFormat="1" applyFont="1" applyFill="1" applyBorder="1"/>
    <xf numFmtId="0" fontId="0" fillId="5" borderId="12" xfId="0" applyFill="1" applyBorder="1"/>
    <xf numFmtId="0" fontId="0" fillId="59" borderId="48" xfId="0" applyFont="1" applyFill="1" applyBorder="1"/>
    <xf numFmtId="0" fontId="15" fillId="18" borderId="4" xfId="0" applyFont="1" applyFill="1" applyBorder="1" applyAlignment="1">
      <alignment textRotation="45"/>
    </xf>
    <xf numFmtId="0" fontId="15" fillId="11" borderId="4" xfId="0" applyFont="1" applyFill="1" applyBorder="1" applyAlignment="1">
      <alignment textRotation="45"/>
    </xf>
    <xf numFmtId="0" fontId="3" fillId="5" borderId="48" xfId="0" applyFont="1" applyFill="1" applyBorder="1"/>
    <xf numFmtId="0" fontId="0" fillId="10" borderId="48" xfId="0" applyFont="1" applyFill="1" applyBorder="1"/>
    <xf numFmtId="0" fontId="3" fillId="59" borderId="48" xfId="0" applyFont="1" applyFill="1" applyBorder="1"/>
    <xf numFmtId="0" fontId="15" fillId="9" borderId="14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0" fillId="20" borderId="21" xfId="0" applyNumberFormat="1" applyFill="1" applyBorder="1"/>
    <xf numFmtId="0" fontId="0" fillId="5" borderId="27" xfId="0" applyNumberFormat="1" applyFont="1" applyFill="1" applyBorder="1"/>
    <xf numFmtId="0" fontId="0" fillId="13" borderId="21" xfId="0" applyFill="1" applyBorder="1"/>
    <xf numFmtId="0" fontId="0" fillId="5" borderId="45" xfId="0" applyFont="1" applyFill="1" applyBorder="1"/>
    <xf numFmtId="0" fontId="0" fillId="5" borderId="6" xfId="0" applyFont="1" applyFill="1" applyBorder="1"/>
    <xf numFmtId="0" fontId="0" fillId="13" borderId="45" xfId="0" applyNumberFormat="1" applyFont="1" applyFill="1" applyBorder="1"/>
    <xf numFmtId="0" fontId="0" fillId="13" borderId="4" xfId="0" applyNumberFormat="1" applyFont="1" applyFill="1" applyBorder="1"/>
    <xf numFmtId="2" fontId="0" fillId="13" borderId="4" xfId="0" applyNumberFormat="1" applyFont="1" applyFill="1" applyBorder="1"/>
    <xf numFmtId="0" fontId="0" fillId="14" borderId="4" xfId="0" applyFont="1" applyFill="1" applyBorder="1"/>
    <xf numFmtId="0" fontId="0" fillId="14" borderId="6" xfId="0" applyFont="1" applyFill="1" applyBorder="1"/>
    <xf numFmtId="0" fontId="0" fillId="20" borderId="45" xfId="0" applyNumberFormat="1" applyFont="1" applyFill="1" applyBorder="1"/>
    <xf numFmtId="0" fontId="0" fillId="20" borderId="4" xfId="0" applyNumberFormat="1" applyFont="1" applyFill="1" applyBorder="1"/>
    <xf numFmtId="0" fontId="0" fillId="20" borderId="4" xfId="0" applyNumberFormat="1" applyFont="1" applyFill="1" applyBorder="1" applyAlignment="1"/>
    <xf numFmtId="0" fontId="6" fillId="20" borderId="6" xfId="0" applyNumberFormat="1" applyFont="1" applyFill="1" applyBorder="1"/>
    <xf numFmtId="0" fontId="0" fillId="5" borderId="27" xfId="0" applyFont="1" applyFill="1" applyBorder="1"/>
    <xf numFmtId="0" fontId="6" fillId="0" borderId="0" xfId="0" applyFont="1" applyAlignment="1">
      <alignment wrapText="1"/>
    </xf>
    <xf numFmtId="0" fontId="11" fillId="20" borderId="4" xfId="0" applyNumberFormat="1" applyFont="1" applyFill="1" applyBorder="1"/>
    <xf numFmtId="0" fontId="11" fillId="20" borderId="18" xfId="0" applyNumberFormat="1" applyFont="1" applyFill="1" applyBorder="1"/>
    <xf numFmtId="0" fontId="3" fillId="5" borderId="19" xfId="0" applyFont="1" applyFill="1" applyBorder="1"/>
    <xf numFmtId="0" fontId="0" fillId="5" borderId="19" xfId="0" applyFont="1" applyFill="1" applyBorder="1"/>
    <xf numFmtId="0" fontId="0" fillId="5" borderId="19" xfId="0" applyNumberFormat="1" applyFont="1" applyFill="1" applyBorder="1"/>
    <xf numFmtId="0" fontId="0" fillId="13" borderId="5" xfId="0" applyFill="1" applyBorder="1"/>
    <xf numFmtId="0" fontId="0" fillId="13" borderId="5" xfId="0" applyNumberFormat="1" applyFill="1" applyBorder="1"/>
    <xf numFmtId="0" fontId="0" fillId="19" borderId="57" xfId="0" applyFill="1" applyBorder="1"/>
    <xf numFmtId="0" fontId="0" fillId="19" borderId="5" xfId="0" applyFill="1" applyBorder="1"/>
    <xf numFmtId="0" fontId="0" fillId="15" borderId="5" xfId="0" applyFill="1" applyBorder="1"/>
    <xf numFmtId="0" fontId="11" fillId="20" borderId="5" xfId="0" applyNumberFormat="1" applyFont="1" applyFill="1" applyBorder="1"/>
    <xf numFmtId="0" fontId="15" fillId="66" borderId="4" xfId="0" applyFont="1" applyFill="1" applyBorder="1" applyAlignment="1">
      <alignment textRotation="45"/>
    </xf>
    <xf numFmtId="0" fontId="61" fillId="67" borderId="4" xfId="0" applyFont="1" applyFill="1" applyBorder="1"/>
    <xf numFmtId="0" fontId="61" fillId="67" borderId="12" xfId="0" applyFont="1" applyFill="1" applyBorder="1"/>
    <xf numFmtId="0" fontId="61" fillId="67" borderId="8" xfId="0" applyFont="1" applyFill="1" applyBorder="1"/>
    <xf numFmtId="0" fontId="6" fillId="0" borderId="0" xfId="0" applyFont="1" applyAlignment="1">
      <alignment wrapText="1"/>
    </xf>
    <xf numFmtId="0" fontId="6" fillId="0" borderId="0" xfId="0" applyFont="1" applyAlignment="1">
      <alignment horizontal="right" wrapText="1"/>
    </xf>
    <xf numFmtId="0" fontId="62" fillId="11" borderId="44" xfId="0" applyFont="1" applyFill="1" applyBorder="1" applyAlignment="1">
      <alignment textRotation="45" wrapText="1"/>
    </xf>
    <xf numFmtId="0" fontId="63" fillId="19" borderId="21" xfId="0" applyFont="1" applyFill="1" applyBorder="1"/>
    <xf numFmtId="0" fontId="63" fillId="19" borderId="57" xfId="0" applyFont="1" applyFill="1" applyBorder="1"/>
    <xf numFmtId="0" fontId="15" fillId="68" borderId="42" xfId="0" applyFont="1" applyFill="1" applyBorder="1" applyAlignment="1">
      <alignment textRotation="45"/>
    </xf>
    <xf numFmtId="0" fontId="0" fillId="63" borderId="0" xfId="0" applyFill="1"/>
    <xf numFmtId="0" fontId="0" fillId="59" borderId="48" xfId="0" applyFont="1" applyFill="1" applyBorder="1" applyAlignment="1">
      <alignment horizontal="center" vertical="center"/>
    </xf>
    <xf numFmtId="0" fontId="0" fillId="10" borderId="48" xfId="0" applyFont="1" applyFill="1" applyBorder="1" applyAlignment="1">
      <alignment horizontal="center" vertical="center"/>
    </xf>
    <xf numFmtId="0" fontId="0" fillId="8" borderId="48" xfId="0" applyFont="1" applyFill="1" applyBorder="1" applyAlignment="1">
      <alignment horizontal="center" vertical="center"/>
    </xf>
    <xf numFmtId="0" fontId="0" fillId="19" borderId="21" xfId="0" applyFont="1" applyFill="1" applyBorder="1"/>
    <xf numFmtId="0" fontId="0" fillId="19" borderId="60" xfId="0" applyFont="1" applyFill="1" applyBorder="1"/>
    <xf numFmtId="0" fontId="64" fillId="12" borderId="12" xfId="0" applyFont="1" applyFill="1" applyBorder="1" applyAlignment="1">
      <alignment textRotation="45"/>
    </xf>
    <xf numFmtId="0" fontId="0" fillId="19" borderId="45" xfId="0" applyFont="1" applyFill="1" applyBorder="1"/>
    <xf numFmtId="0" fontId="0" fillId="19" borderId="61" xfId="0" applyFont="1" applyFill="1" applyBorder="1"/>
    <xf numFmtId="0" fontId="0" fillId="19" borderId="15" xfId="0" applyFont="1" applyFill="1" applyBorder="1"/>
    <xf numFmtId="0" fontId="52" fillId="11" borderId="62" xfId="0" applyFont="1" applyFill="1" applyBorder="1" applyAlignment="1">
      <alignment textRotation="45"/>
    </xf>
    <xf numFmtId="0" fontId="53" fillId="19" borderId="63" xfId="0" applyFont="1" applyFill="1" applyBorder="1"/>
    <xf numFmtId="0" fontId="53" fillId="19" borderId="64" xfId="0" applyFont="1" applyFill="1" applyBorder="1"/>
    <xf numFmtId="0" fontId="52" fillId="11" borderId="12" xfId="0" applyFont="1" applyFill="1" applyBorder="1" applyAlignment="1">
      <alignment textRotation="45"/>
    </xf>
    <xf numFmtId="0" fontId="53" fillId="19" borderId="4" xfId="0" applyFont="1" applyFill="1" applyBorder="1"/>
    <xf numFmtId="0" fontId="53" fillId="19" borderId="18" xfId="0" applyFont="1" applyFill="1" applyBorder="1"/>
    <xf numFmtId="0" fontId="53" fillId="19" borderId="8" xfId="0" applyFont="1" applyFill="1" applyBorder="1"/>
    <xf numFmtId="0" fontId="0" fillId="20" borderId="18" xfId="0" applyNumberFormat="1" applyFont="1" applyFill="1" applyBorder="1"/>
    <xf numFmtId="0" fontId="13" fillId="8" borderId="6" xfId="0" applyNumberFormat="1" applyFont="1" applyFill="1" applyBorder="1"/>
    <xf numFmtId="0" fontId="3" fillId="59" borderId="50" xfId="0" applyFont="1" applyFill="1" applyBorder="1" applyAlignment="1">
      <alignment horizontal="center" vertical="center"/>
    </xf>
    <xf numFmtId="0" fontId="0" fillId="8" borderId="60" xfId="0" applyFont="1" applyFill="1" applyBorder="1" applyAlignment="1">
      <alignment horizontal="center" vertical="center"/>
    </xf>
    <xf numFmtId="0" fontId="15" fillId="16" borderId="14" xfId="0" applyFont="1" applyFill="1" applyBorder="1" applyAlignment="1">
      <alignment horizontal="center" vertical="center" textRotation="45"/>
    </xf>
    <xf numFmtId="0" fontId="15" fillId="16" borderId="12" xfId="0" applyFont="1" applyFill="1" applyBorder="1" applyAlignment="1">
      <alignment horizontal="center" vertical="center" textRotation="45"/>
    </xf>
    <xf numFmtId="0" fontId="15" fillId="11" borderId="12" xfId="0" applyFont="1" applyFill="1" applyBorder="1" applyAlignment="1">
      <alignment horizontal="center" vertical="center" textRotation="45"/>
    </xf>
    <xf numFmtId="0" fontId="15" fillId="69" borderId="12" xfId="0" applyFont="1" applyFill="1" applyBorder="1" applyAlignment="1">
      <alignment horizontal="center" vertical="center" textRotation="45"/>
    </xf>
    <xf numFmtId="0" fontId="15" fillId="69" borderId="44" xfId="0" applyFont="1" applyFill="1" applyBorder="1" applyAlignment="1">
      <alignment horizontal="center" vertical="center" textRotation="45"/>
    </xf>
    <xf numFmtId="0" fontId="3" fillId="59" borderId="27" xfId="0" applyFont="1" applyFill="1" applyBorder="1" applyAlignment="1">
      <alignment horizontal="center" vertical="center"/>
    </xf>
    <xf numFmtId="0" fontId="0" fillId="59" borderId="18" xfId="0" applyFont="1" applyFill="1" applyBorder="1" applyAlignment="1">
      <alignment horizontal="center" vertical="center"/>
    </xf>
    <xf numFmtId="0" fontId="0" fillId="10" borderId="18" xfId="0" applyFont="1" applyFill="1" applyBorder="1" applyAlignment="1">
      <alignment horizontal="center" vertical="center"/>
    </xf>
    <xf numFmtId="0" fontId="0" fillId="8" borderId="18" xfId="0" applyFont="1" applyFill="1" applyBorder="1" applyAlignment="1">
      <alignment horizontal="center" vertical="center"/>
    </xf>
    <xf numFmtId="0" fontId="0" fillId="8" borderId="28" xfId="0" applyFont="1" applyFill="1" applyBorder="1" applyAlignment="1">
      <alignment horizontal="center" vertical="center"/>
    </xf>
    <xf numFmtId="0" fontId="7" fillId="23" borderId="54" xfId="0" applyFont="1" applyFill="1" applyBorder="1" applyAlignment="1">
      <alignment horizontal="center"/>
    </xf>
    <xf numFmtId="0" fontId="0" fillId="19" borderId="28" xfId="0" applyFont="1" applyFill="1" applyBorder="1"/>
    <xf numFmtId="0" fontId="7" fillId="4" borderId="4" xfId="0" applyFont="1" applyFill="1" applyBorder="1" applyAlignment="1"/>
    <xf numFmtId="0" fontId="7" fillId="9" borderId="53" xfId="0" applyFont="1" applyFill="1" applyBorder="1" applyAlignment="1"/>
    <xf numFmtId="0" fontId="0" fillId="15" borderId="65" xfId="0" applyFont="1" applyFill="1" applyBorder="1" applyAlignment="1">
      <alignment horizontal="left" vertical="center"/>
    </xf>
    <xf numFmtId="0" fontId="0" fillId="19" borderId="7" xfId="0" applyFill="1" applyBorder="1"/>
    <xf numFmtId="0" fontId="0" fillId="14" borderId="21" xfId="0" applyFill="1" applyBorder="1"/>
    <xf numFmtId="0" fontId="0" fillId="5" borderId="47" xfId="0" applyFill="1" applyBorder="1"/>
    <xf numFmtId="0" fontId="7" fillId="16" borderId="21" xfId="0" applyFont="1" applyFill="1" applyBorder="1" applyAlignment="1">
      <alignment horizontal="center"/>
    </xf>
    <xf numFmtId="0" fontId="7" fillId="16" borderId="52" xfId="0" applyFont="1" applyFill="1" applyBorder="1" applyAlignment="1">
      <alignment horizontal="center"/>
    </xf>
    <xf numFmtId="0" fontId="7" fillId="16" borderId="15" xfId="0" applyFont="1" applyFill="1" applyBorder="1" applyAlignment="1">
      <alignment horizontal="center"/>
    </xf>
    <xf numFmtId="0" fontId="6" fillId="0" borderId="0" xfId="0" applyFont="1" applyAlignment="1">
      <alignment horizontal="center" wrapText="1"/>
    </xf>
    <xf numFmtId="0" fontId="7" fillId="11" borderId="53" xfId="0" applyFont="1" applyFill="1" applyBorder="1" applyAlignment="1">
      <alignment horizontal="center"/>
    </xf>
    <xf numFmtId="0" fontId="7" fillId="11" borderId="24" xfId="0" applyFont="1" applyFill="1" applyBorder="1" applyAlignment="1">
      <alignment horizontal="center"/>
    </xf>
    <xf numFmtId="0" fontId="7" fillId="11" borderId="54" xfId="0" applyFont="1" applyFill="1" applyBorder="1" applyAlignment="1">
      <alignment horizontal="center"/>
    </xf>
    <xf numFmtId="0" fontId="7" fillId="18" borderId="4" xfId="0" applyFont="1" applyFill="1" applyBorder="1" applyAlignment="1">
      <alignment horizontal="center"/>
    </xf>
    <xf numFmtId="0" fontId="7" fillId="63" borderId="4" xfId="0" applyFont="1" applyFill="1" applyBorder="1" applyAlignment="1">
      <alignment horizontal="center"/>
    </xf>
    <xf numFmtId="0" fontId="7" fillId="12" borderId="4" xfId="0" applyFont="1" applyFill="1" applyBorder="1" applyAlignment="1">
      <alignment horizontal="center"/>
    </xf>
    <xf numFmtId="0" fontId="7" fillId="9" borderId="24" xfId="0" applyFont="1" applyFill="1" applyBorder="1" applyAlignment="1">
      <alignment horizontal="center"/>
    </xf>
    <xf numFmtId="0" fontId="7" fillId="9" borderId="17" xfId="0" applyFont="1" applyFill="1" applyBorder="1" applyAlignment="1">
      <alignment horizontal="center"/>
    </xf>
    <xf numFmtId="0" fontId="6" fillId="0" borderId="0" xfId="0" applyFont="1" applyAlignment="1">
      <alignment wrapText="1"/>
    </xf>
    <xf numFmtId="0" fontId="6" fillId="0" borderId="0" xfId="0" applyFont="1" applyBorder="1" applyAlignment="1"/>
    <xf numFmtId="0" fontId="6" fillId="0" borderId="25" xfId="0" applyFont="1" applyBorder="1" applyAlignment="1">
      <alignment wrapText="1"/>
    </xf>
  </cellXfs>
  <cellStyles count="37029">
    <cellStyle name="20% - Accent1" xfId="21" builtinId="30" customBuiltin="1"/>
    <cellStyle name="20% - Accent1 10" xfId="530"/>
    <cellStyle name="20% - Accent1 10 2" xfId="939"/>
    <cellStyle name="20% - Accent1 10 2 2" xfId="971"/>
    <cellStyle name="20% - Accent1 10 2 2 2" xfId="3447"/>
    <cellStyle name="20% - Accent1 10 2 2 2 2" xfId="9337"/>
    <cellStyle name="20% - Accent1 10 2 2 2 2 2" xfId="21276"/>
    <cellStyle name="20% - Accent1 10 2 2 2 3" xfId="15386"/>
    <cellStyle name="20% - Accent1 10 2 2 3" xfId="7029"/>
    <cellStyle name="20% - Accent1 10 2 2 3 2" xfId="18968"/>
    <cellStyle name="20% - Accent1 10 2 2 4" xfId="12910"/>
    <cellStyle name="20% - Accent1 10 2 3" xfId="3416"/>
    <cellStyle name="20% - Accent1 10 2 3 2" xfId="9306"/>
    <cellStyle name="20% - Accent1 10 2 3 2 2" xfId="21245"/>
    <cellStyle name="20% - Accent1 10 2 3 3" xfId="15355"/>
    <cellStyle name="20% - Accent1 10 2 4" xfId="6998"/>
    <cellStyle name="20% - Accent1 10 2 4 2" xfId="18937"/>
    <cellStyle name="20% - Accent1 10 2 5" xfId="12879"/>
    <cellStyle name="20% - Accent1 10 3" xfId="970"/>
    <cellStyle name="20% - Accent1 10 3 2" xfId="3446"/>
    <cellStyle name="20% - Accent1 10 3 2 2" xfId="9336"/>
    <cellStyle name="20% - Accent1 10 3 2 2 2" xfId="21275"/>
    <cellStyle name="20% - Accent1 10 3 2 3" xfId="15385"/>
    <cellStyle name="20% - Accent1 10 3 3" xfId="7028"/>
    <cellStyle name="20% - Accent1 10 3 3 2" xfId="18967"/>
    <cellStyle name="20% - Accent1 10 3 4" xfId="12909"/>
    <cellStyle name="20% - Accent1 10 4" xfId="3008"/>
    <cellStyle name="20% - Accent1 10 4 2" xfId="8898"/>
    <cellStyle name="20% - Accent1 10 4 2 2" xfId="20837"/>
    <cellStyle name="20% - Accent1 10 4 3" xfId="14947"/>
    <cellStyle name="20% - Accent1 10 5" xfId="6590"/>
    <cellStyle name="20% - Accent1 10 5 2" xfId="18529"/>
    <cellStyle name="20% - Accent1 10 6" xfId="12471"/>
    <cellStyle name="20% - Accent1 11" xfId="339"/>
    <cellStyle name="20% - Accent1 11 2" xfId="796"/>
    <cellStyle name="20% - Accent1 11 2 2" xfId="973"/>
    <cellStyle name="20% - Accent1 11 2 2 2" xfId="3449"/>
    <cellStyle name="20% - Accent1 11 2 2 2 2" xfId="9339"/>
    <cellStyle name="20% - Accent1 11 2 2 2 2 2" xfId="21278"/>
    <cellStyle name="20% - Accent1 11 2 2 2 3" xfId="15388"/>
    <cellStyle name="20% - Accent1 11 2 2 3" xfId="7031"/>
    <cellStyle name="20% - Accent1 11 2 2 3 2" xfId="18970"/>
    <cellStyle name="20% - Accent1 11 2 2 4" xfId="12912"/>
    <cellStyle name="20% - Accent1 11 2 3" xfId="3273"/>
    <cellStyle name="20% - Accent1 11 2 3 2" xfId="9163"/>
    <cellStyle name="20% - Accent1 11 2 3 2 2" xfId="21102"/>
    <cellStyle name="20% - Accent1 11 2 3 3" xfId="15212"/>
    <cellStyle name="20% - Accent1 11 2 4" xfId="6855"/>
    <cellStyle name="20% - Accent1 11 2 4 2" xfId="18794"/>
    <cellStyle name="20% - Accent1 11 2 5" xfId="12736"/>
    <cellStyle name="20% - Accent1 11 3" xfId="972"/>
    <cellStyle name="20% - Accent1 11 3 2" xfId="3448"/>
    <cellStyle name="20% - Accent1 11 3 2 2" xfId="9338"/>
    <cellStyle name="20% - Accent1 11 3 2 2 2" xfId="21277"/>
    <cellStyle name="20% - Accent1 11 3 2 3" xfId="15387"/>
    <cellStyle name="20% - Accent1 11 3 3" xfId="7030"/>
    <cellStyle name="20% - Accent1 11 3 3 2" xfId="18969"/>
    <cellStyle name="20% - Accent1 11 3 4" xfId="12911"/>
    <cellStyle name="20% - Accent1 11 4" xfId="2867"/>
    <cellStyle name="20% - Accent1 11 4 2" xfId="8757"/>
    <cellStyle name="20% - Accent1 11 4 2 2" xfId="20696"/>
    <cellStyle name="20% - Accent1 11 4 3" xfId="14806"/>
    <cellStyle name="20% - Accent1 11 5" xfId="6449"/>
    <cellStyle name="20% - Accent1 11 5 2" xfId="18388"/>
    <cellStyle name="20% - Accent1 11 6" xfId="12316"/>
    <cellStyle name="20% - Accent1 12" xfId="544"/>
    <cellStyle name="20% - Accent1 12 2" xfId="974"/>
    <cellStyle name="20% - Accent1 12 2 2" xfId="3450"/>
    <cellStyle name="20% - Accent1 12 2 2 2" xfId="9340"/>
    <cellStyle name="20% - Accent1 12 2 2 2 2" xfId="21279"/>
    <cellStyle name="20% - Accent1 12 2 2 3" xfId="15389"/>
    <cellStyle name="20% - Accent1 12 2 3" xfId="7032"/>
    <cellStyle name="20% - Accent1 12 2 3 2" xfId="18971"/>
    <cellStyle name="20% - Accent1 12 2 4" xfId="12913"/>
    <cellStyle name="20% - Accent1 12 3" xfId="3021"/>
    <cellStyle name="20% - Accent1 12 3 2" xfId="8911"/>
    <cellStyle name="20% - Accent1 12 3 2 2" xfId="20850"/>
    <cellStyle name="20% - Accent1 12 3 3" xfId="14960"/>
    <cellStyle name="20% - Accent1 12 4" xfId="6603"/>
    <cellStyle name="20% - Accent1 12 4 2" xfId="18542"/>
    <cellStyle name="20% - Accent1 12 5" xfId="12484"/>
    <cellStyle name="20% - Accent1 13" xfId="2622"/>
    <cellStyle name="20% - Accent1 13 2" xfId="8512"/>
    <cellStyle name="20% - Accent1 13 2 2" xfId="20451"/>
    <cellStyle name="20% - Accent1 13 3" xfId="14561"/>
    <cellStyle name="20% - Accent1 14" xfId="6204"/>
    <cellStyle name="20% - Accent1 14 2" xfId="18143"/>
    <cellStyle name="20% - Accent1 15" xfId="12100"/>
    <cellStyle name="20% - Accent1 2" xfId="53"/>
    <cellStyle name="20% - Accent1 2 2" xfId="140"/>
    <cellStyle name="20% - Accent1 2 2 2" xfId="254"/>
    <cellStyle name="20% - Accent1 2 2 2 2" xfId="730"/>
    <cellStyle name="20% - Accent1 2 2 2 2 2" xfId="978"/>
    <cellStyle name="20% - Accent1 2 2 2 2 2 2" xfId="3454"/>
    <cellStyle name="20% - Accent1 2 2 2 2 2 2 2" xfId="9344"/>
    <cellStyle name="20% - Accent1 2 2 2 2 2 2 2 2" xfId="21283"/>
    <cellStyle name="20% - Accent1 2 2 2 2 2 2 3" xfId="15393"/>
    <cellStyle name="20% - Accent1 2 2 2 2 2 3" xfId="7036"/>
    <cellStyle name="20% - Accent1 2 2 2 2 2 3 2" xfId="18975"/>
    <cellStyle name="20% - Accent1 2 2 2 2 2 4" xfId="12917"/>
    <cellStyle name="20% - Accent1 2 2 2 2 3" xfId="3207"/>
    <cellStyle name="20% - Accent1 2 2 2 2 3 2" xfId="9097"/>
    <cellStyle name="20% - Accent1 2 2 2 2 3 2 2" xfId="21036"/>
    <cellStyle name="20% - Accent1 2 2 2 2 3 3" xfId="15146"/>
    <cellStyle name="20% - Accent1 2 2 2 2 4" xfId="6789"/>
    <cellStyle name="20% - Accent1 2 2 2 2 4 2" xfId="18728"/>
    <cellStyle name="20% - Accent1 2 2 2 2 5" xfId="12670"/>
    <cellStyle name="20% - Accent1 2 2 2 3" xfId="977"/>
    <cellStyle name="20% - Accent1 2 2 2 3 2" xfId="3453"/>
    <cellStyle name="20% - Accent1 2 2 2 3 2 2" xfId="9343"/>
    <cellStyle name="20% - Accent1 2 2 2 3 2 2 2" xfId="21282"/>
    <cellStyle name="20% - Accent1 2 2 2 3 2 3" xfId="15392"/>
    <cellStyle name="20% - Accent1 2 2 2 3 3" xfId="7035"/>
    <cellStyle name="20% - Accent1 2 2 2 3 3 2" xfId="18974"/>
    <cellStyle name="20% - Accent1 2 2 2 3 4" xfId="12916"/>
    <cellStyle name="20% - Accent1 2 2 2 4" xfId="2801"/>
    <cellStyle name="20% - Accent1 2 2 2 4 2" xfId="8691"/>
    <cellStyle name="20% - Accent1 2 2 2 4 2 2" xfId="20630"/>
    <cellStyle name="20% - Accent1 2 2 2 4 3" xfId="14740"/>
    <cellStyle name="20% - Accent1 2 2 2 5" xfId="6383"/>
    <cellStyle name="20% - Accent1 2 2 2 5 2" xfId="18322"/>
    <cellStyle name="20% - Accent1 2 2 2 6" xfId="12270"/>
    <cellStyle name="20% - Accent1 2 2 3" xfId="394"/>
    <cellStyle name="20% - Accent1 2 2 3 2" xfId="835"/>
    <cellStyle name="20% - Accent1 2 2 3 2 2" xfId="980"/>
    <cellStyle name="20% - Accent1 2 2 3 2 2 2" xfId="3456"/>
    <cellStyle name="20% - Accent1 2 2 3 2 2 2 2" xfId="9346"/>
    <cellStyle name="20% - Accent1 2 2 3 2 2 2 2 2" xfId="21285"/>
    <cellStyle name="20% - Accent1 2 2 3 2 2 2 3" xfId="15395"/>
    <cellStyle name="20% - Accent1 2 2 3 2 2 3" xfId="7038"/>
    <cellStyle name="20% - Accent1 2 2 3 2 2 3 2" xfId="18977"/>
    <cellStyle name="20% - Accent1 2 2 3 2 2 4" xfId="12919"/>
    <cellStyle name="20% - Accent1 2 2 3 2 3" xfId="3312"/>
    <cellStyle name="20% - Accent1 2 2 3 2 3 2" xfId="9202"/>
    <cellStyle name="20% - Accent1 2 2 3 2 3 2 2" xfId="21141"/>
    <cellStyle name="20% - Accent1 2 2 3 2 3 3" xfId="15251"/>
    <cellStyle name="20% - Accent1 2 2 3 2 4" xfId="6894"/>
    <cellStyle name="20% - Accent1 2 2 3 2 4 2" xfId="18833"/>
    <cellStyle name="20% - Accent1 2 2 3 2 5" xfId="12775"/>
    <cellStyle name="20% - Accent1 2 2 3 3" xfId="979"/>
    <cellStyle name="20% - Accent1 2 2 3 3 2" xfId="3455"/>
    <cellStyle name="20% - Accent1 2 2 3 3 2 2" xfId="9345"/>
    <cellStyle name="20% - Accent1 2 2 3 3 2 2 2" xfId="21284"/>
    <cellStyle name="20% - Accent1 2 2 3 3 2 3" xfId="15394"/>
    <cellStyle name="20% - Accent1 2 2 3 3 3" xfId="7037"/>
    <cellStyle name="20% - Accent1 2 2 3 3 3 2" xfId="18976"/>
    <cellStyle name="20% - Accent1 2 2 3 3 4" xfId="12918"/>
    <cellStyle name="20% - Accent1 2 2 3 4" xfId="2905"/>
    <cellStyle name="20% - Accent1 2 2 3 4 2" xfId="8795"/>
    <cellStyle name="20% - Accent1 2 2 3 4 2 2" xfId="20734"/>
    <cellStyle name="20% - Accent1 2 2 3 4 3" xfId="14844"/>
    <cellStyle name="20% - Accent1 2 2 3 5" xfId="6487"/>
    <cellStyle name="20% - Accent1 2 2 3 5 2" xfId="18426"/>
    <cellStyle name="20% - Accent1 2 2 3 6" xfId="12361"/>
    <cellStyle name="20% - Accent1 2 2 4" xfId="619"/>
    <cellStyle name="20% - Accent1 2 2 4 2" xfId="981"/>
    <cellStyle name="20% - Accent1 2 2 4 2 2" xfId="3457"/>
    <cellStyle name="20% - Accent1 2 2 4 2 2 2" xfId="9347"/>
    <cellStyle name="20% - Accent1 2 2 4 2 2 2 2" xfId="21286"/>
    <cellStyle name="20% - Accent1 2 2 4 2 2 3" xfId="15396"/>
    <cellStyle name="20% - Accent1 2 2 4 2 3" xfId="7039"/>
    <cellStyle name="20% - Accent1 2 2 4 2 3 2" xfId="18978"/>
    <cellStyle name="20% - Accent1 2 2 4 2 4" xfId="12920"/>
    <cellStyle name="20% - Accent1 2 2 4 3" xfId="3096"/>
    <cellStyle name="20% - Accent1 2 2 4 3 2" xfId="8986"/>
    <cellStyle name="20% - Accent1 2 2 4 3 2 2" xfId="20925"/>
    <cellStyle name="20% - Accent1 2 2 4 3 3" xfId="15035"/>
    <cellStyle name="20% - Accent1 2 2 4 4" xfId="6678"/>
    <cellStyle name="20% - Accent1 2 2 4 4 2" xfId="18617"/>
    <cellStyle name="20% - Accent1 2 2 4 5" xfId="12559"/>
    <cellStyle name="20% - Accent1 2 2 5" xfId="976"/>
    <cellStyle name="20% - Accent1 2 2 5 2" xfId="3452"/>
    <cellStyle name="20% - Accent1 2 2 5 2 2" xfId="9342"/>
    <cellStyle name="20% - Accent1 2 2 5 2 2 2" xfId="21281"/>
    <cellStyle name="20% - Accent1 2 2 5 2 3" xfId="15391"/>
    <cellStyle name="20% - Accent1 2 2 5 3" xfId="7034"/>
    <cellStyle name="20% - Accent1 2 2 5 3 2" xfId="18973"/>
    <cellStyle name="20% - Accent1 2 2 5 4" xfId="12915"/>
    <cellStyle name="20% - Accent1 2 2 6" xfId="2690"/>
    <cellStyle name="20% - Accent1 2 2 6 2" xfId="8580"/>
    <cellStyle name="20% - Accent1 2 2 6 2 2" xfId="20519"/>
    <cellStyle name="20% - Accent1 2 2 6 3" xfId="14629"/>
    <cellStyle name="20% - Accent1 2 2 7" xfId="6272"/>
    <cellStyle name="20% - Accent1 2 2 7 2" xfId="18211"/>
    <cellStyle name="20% - Accent1 2 2 8" xfId="12175"/>
    <cellStyle name="20% - Accent1 2 3" xfId="204"/>
    <cellStyle name="20% - Accent1 2 3 2" xfId="464"/>
    <cellStyle name="20% - Accent1 2 3 2 2" xfId="874"/>
    <cellStyle name="20% - Accent1 2 3 2 2 2" xfId="984"/>
    <cellStyle name="20% - Accent1 2 3 2 2 2 2" xfId="3460"/>
    <cellStyle name="20% - Accent1 2 3 2 2 2 2 2" xfId="9350"/>
    <cellStyle name="20% - Accent1 2 3 2 2 2 2 2 2" xfId="21289"/>
    <cellStyle name="20% - Accent1 2 3 2 2 2 2 3" xfId="15399"/>
    <cellStyle name="20% - Accent1 2 3 2 2 2 3" xfId="7042"/>
    <cellStyle name="20% - Accent1 2 3 2 2 2 3 2" xfId="18981"/>
    <cellStyle name="20% - Accent1 2 3 2 2 2 4" xfId="12923"/>
    <cellStyle name="20% - Accent1 2 3 2 2 3" xfId="3351"/>
    <cellStyle name="20% - Accent1 2 3 2 2 3 2" xfId="9241"/>
    <cellStyle name="20% - Accent1 2 3 2 2 3 2 2" xfId="21180"/>
    <cellStyle name="20% - Accent1 2 3 2 2 3 3" xfId="15290"/>
    <cellStyle name="20% - Accent1 2 3 2 2 4" xfId="6933"/>
    <cellStyle name="20% - Accent1 2 3 2 2 4 2" xfId="18872"/>
    <cellStyle name="20% - Accent1 2 3 2 2 5" xfId="12814"/>
    <cellStyle name="20% - Accent1 2 3 2 3" xfId="983"/>
    <cellStyle name="20% - Accent1 2 3 2 3 2" xfId="3459"/>
    <cellStyle name="20% - Accent1 2 3 2 3 2 2" xfId="9349"/>
    <cellStyle name="20% - Accent1 2 3 2 3 2 2 2" xfId="21288"/>
    <cellStyle name="20% - Accent1 2 3 2 3 2 3" xfId="15398"/>
    <cellStyle name="20% - Accent1 2 3 2 3 3" xfId="7041"/>
    <cellStyle name="20% - Accent1 2 3 2 3 3 2" xfId="18980"/>
    <cellStyle name="20% - Accent1 2 3 2 3 4" xfId="12922"/>
    <cellStyle name="20% - Accent1 2 3 2 4" xfId="2943"/>
    <cellStyle name="20% - Accent1 2 3 2 4 2" xfId="8833"/>
    <cellStyle name="20% - Accent1 2 3 2 4 2 2" xfId="20772"/>
    <cellStyle name="20% - Accent1 2 3 2 4 3" xfId="14882"/>
    <cellStyle name="20% - Accent1 2 3 2 5" xfId="6525"/>
    <cellStyle name="20% - Accent1 2 3 2 5 2" xfId="18464"/>
    <cellStyle name="20% - Accent1 2 3 2 6" xfId="12406"/>
    <cellStyle name="20% - Accent1 2 3 3" xfId="680"/>
    <cellStyle name="20% - Accent1 2 3 3 2" xfId="985"/>
    <cellStyle name="20% - Accent1 2 3 3 2 2" xfId="3461"/>
    <cellStyle name="20% - Accent1 2 3 3 2 2 2" xfId="9351"/>
    <cellStyle name="20% - Accent1 2 3 3 2 2 2 2" xfId="21290"/>
    <cellStyle name="20% - Accent1 2 3 3 2 2 3" xfId="15400"/>
    <cellStyle name="20% - Accent1 2 3 3 2 3" xfId="7043"/>
    <cellStyle name="20% - Accent1 2 3 3 2 3 2" xfId="18982"/>
    <cellStyle name="20% - Accent1 2 3 3 2 4" xfId="12924"/>
    <cellStyle name="20% - Accent1 2 3 3 3" xfId="3157"/>
    <cellStyle name="20% - Accent1 2 3 3 3 2" xfId="9047"/>
    <cellStyle name="20% - Accent1 2 3 3 3 2 2" xfId="20986"/>
    <cellStyle name="20% - Accent1 2 3 3 3 3" xfId="15096"/>
    <cellStyle name="20% - Accent1 2 3 3 4" xfId="6739"/>
    <cellStyle name="20% - Accent1 2 3 3 4 2" xfId="18678"/>
    <cellStyle name="20% - Accent1 2 3 3 5" xfId="12620"/>
    <cellStyle name="20% - Accent1 2 3 4" xfId="982"/>
    <cellStyle name="20% - Accent1 2 3 4 2" xfId="3458"/>
    <cellStyle name="20% - Accent1 2 3 4 2 2" xfId="9348"/>
    <cellStyle name="20% - Accent1 2 3 4 2 2 2" xfId="21287"/>
    <cellStyle name="20% - Accent1 2 3 4 2 3" xfId="15397"/>
    <cellStyle name="20% - Accent1 2 3 4 3" xfId="7040"/>
    <cellStyle name="20% - Accent1 2 3 4 3 2" xfId="18979"/>
    <cellStyle name="20% - Accent1 2 3 4 4" xfId="12921"/>
    <cellStyle name="20% - Accent1 2 3 5" xfId="2751"/>
    <cellStyle name="20% - Accent1 2 3 5 2" xfId="8641"/>
    <cellStyle name="20% - Accent1 2 3 5 2 2" xfId="20580"/>
    <cellStyle name="20% - Accent1 2 3 5 3" xfId="14690"/>
    <cellStyle name="20% - Accent1 2 3 6" xfId="6333"/>
    <cellStyle name="20% - Accent1 2 3 6 2" xfId="18272"/>
    <cellStyle name="20% - Accent1 2 3 7" xfId="12226"/>
    <cellStyle name="20% - Accent1 2 4" xfId="365"/>
    <cellStyle name="20% - Accent1 2 4 2" xfId="810"/>
    <cellStyle name="20% - Accent1 2 4 2 2" xfId="987"/>
    <cellStyle name="20% - Accent1 2 4 2 2 2" xfId="3463"/>
    <cellStyle name="20% - Accent1 2 4 2 2 2 2" xfId="9353"/>
    <cellStyle name="20% - Accent1 2 4 2 2 2 2 2" xfId="21292"/>
    <cellStyle name="20% - Accent1 2 4 2 2 2 3" xfId="15402"/>
    <cellStyle name="20% - Accent1 2 4 2 2 3" xfId="7045"/>
    <cellStyle name="20% - Accent1 2 4 2 2 3 2" xfId="18984"/>
    <cellStyle name="20% - Accent1 2 4 2 2 4" xfId="12926"/>
    <cellStyle name="20% - Accent1 2 4 2 3" xfId="3287"/>
    <cellStyle name="20% - Accent1 2 4 2 3 2" xfId="9177"/>
    <cellStyle name="20% - Accent1 2 4 2 3 2 2" xfId="21116"/>
    <cellStyle name="20% - Accent1 2 4 2 3 3" xfId="15226"/>
    <cellStyle name="20% - Accent1 2 4 2 4" xfId="6869"/>
    <cellStyle name="20% - Accent1 2 4 2 4 2" xfId="18808"/>
    <cellStyle name="20% - Accent1 2 4 2 5" xfId="12750"/>
    <cellStyle name="20% - Accent1 2 4 3" xfId="986"/>
    <cellStyle name="20% - Accent1 2 4 3 2" xfId="3462"/>
    <cellStyle name="20% - Accent1 2 4 3 2 2" xfId="9352"/>
    <cellStyle name="20% - Accent1 2 4 3 2 2 2" xfId="21291"/>
    <cellStyle name="20% - Accent1 2 4 3 2 3" xfId="15401"/>
    <cellStyle name="20% - Accent1 2 4 3 3" xfId="7044"/>
    <cellStyle name="20% - Accent1 2 4 3 3 2" xfId="18983"/>
    <cellStyle name="20% - Accent1 2 4 3 4" xfId="12925"/>
    <cellStyle name="20% - Accent1 2 4 4" xfId="2880"/>
    <cellStyle name="20% - Accent1 2 4 4 2" xfId="8770"/>
    <cellStyle name="20% - Accent1 2 4 4 2 2" xfId="20709"/>
    <cellStyle name="20% - Accent1 2 4 4 3" xfId="14819"/>
    <cellStyle name="20% - Accent1 2 4 5" xfId="6462"/>
    <cellStyle name="20% - Accent1 2 4 5 2" xfId="18401"/>
    <cellStyle name="20% - Accent1 2 4 6" xfId="12334"/>
    <cellStyle name="20% - Accent1 2 5" xfId="565"/>
    <cellStyle name="20% - Accent1 2 5 2" xfId="988"/>
    <cellStyle name="20% - Accent1 2 5 2 2" xfId="3464"/>
    <cellStyle name="20% - Accent1 2 5 2 2 2" xfId="9354"/>
    <cellStyle name="20% - Accent1 2 5 2 2 2 2" xfId="21293"/>
    <cellStyle name="20% - Accent1 2 5 2 2 3" xfId="15403"/>
    <cellStyle name="20% - Accent1 2 5 2 3" xfId="7046"/>
    <cellStyle name="20% - Accent1 2 5 2 3 2" xfId="18985"/>
    <cellStyle name="20% - Accent1 2 5 2 4" xfId="12927"/>
    <cellStyle name="20% - Accent1 2 5 3" xfId="3042"/>
    <cellStyle name="20% - Accent1 2 5 3 2" xfId="8932"/>
    <cellStyle name="20% - Accent1 2 5 3 2 2" xfId="20871"/>
    <cellStyle name="20% - Accent1 2 5 3 3" xfId="14981"/>
    <cellStyle name="20% - Accent1 2 5 4" xfId="6624"/>
    <cellStyle name="20% - Accent1 2 5 4 2" xfId="18563"/>
    <cellStyle name="20% - Accent1 2 5 5" xfId="12505"/>
    <cellStyle name="20% - Accent1 2 6" xfId="975"/>
    <cellStyle name="20% - Accent1 2 6 2" xfId="3451"/>
    <cellStyle name="20% - Accent1 2 6 2 2" xfId="9341"/>
    <cellStyle name="20% - Accent1 2 6 2 2 2" xfId="21280"/>
    <cellStyle name="20% - Accent1 2 6 2 3" xfId="15390"/>
    <cellStyle name="20% - Accent1 2 6 3" xfId="7033"/>
    <cellStyle name="20% - Accent1 2 6 3 2" xfId="18972"/>
    <cellStyle name="20% - Accent1 2 6 4" xfId="12914"/>
    <cellStyle name="20% - Accent1 2 7" xfId="2640"/>
    <cellStyle name="20% - Accent1 2 7 2" xfId="8530"/>
    <cellStyle name="20% - Accent1 2 7 2 2" xfId="20469"/>
    <cellStyle name="20% - Accent1 2 7 3" xfId="14579"/>
    <cellStyle name="20% - Accent1 2 8" xfId="6222"/>
    <cellStyle name="20% - Accent1 2 8 2" xfId="18161"/>
    <cellStyle name="20% - Accent1 2 9" xfId="12120"/>
    <cellStyle name="20% - Accent1 3" xfId="120"/>
    <cellStyle name="20% - Accent1 3 2" xfId="234"/>
    <cellStyle name="20% - Accent1 3 2 2" xfId="710"/>
    <cellStyle name="20% - Accent1 3 2 2 2" xfId="991"/>
    <cellStyle name="20% - Accent1 3 2 2 2 2" xfId="3467"/>
    <cellStyle name="20% - Accent1 3 2 2 2 2 2" xfId="9357"/>
    <cellStyle name="20% - Accent1 3 2 2 2 2 2 2" xfId="21296"/>
    <cellStyle name="20% - Accent1 3 2 2 2 2 3" xfId="15406"/>
    <cellStyle name="20% - Accent1 3 2 2 2 3" xfId="7049"/>
    <cellStyle name="20% - Accent1 3 2 2 2 3 2" xfId="18988"/>
    <cellStyle name="20% - Accent1 3 2 2 2 4" xfId="12930"/>
    <cellStyle name="20% - Accent1 3 2 2 3" xfId="3187"/>
    <cellStyle name="20% - Accent1 3 2 2 3 2" xfId="9077"/>
    <cellStyle name="20% - Accent1 3 2 2 3 2 2" xfId="21016"/>
    <cellStyle name="20% - Accent1 3 2 2 3 3" xfId="15126"/>
    <cellStyle name="20% - Accent1 3 2 2 4" xfId="6769"/>
    <cellStyle name="20% - Accent1 3 2 2 4 2" xfId="18708"/>
    <cellStyle name="20% - Accent1 3 2 2 5" xfId="12650"/>
    <cellStyle name="20% - Accent1 3 2 3" xfId="990"/>
    <cellStyle name="20% - Accent1 3 2 3 2" xfId="3466"/>
    <cellStyle name="20% - Accent1 3 2 3 2 2" xfId="9356"/>
    <cellStyle name="20% - Accent1 3 2 3 2 2 2" xfId="21295"/>
    <cellStyle name="20% - Accent1 3 2 3 2 3" xfId="15405"/>
    <cellStyle name="20% - Accent1 3 2 3 3" xfId="7048"/>
    <cellStyle name="20% - Accent1 3 2 3 3 2" xfId="18987"/>
    <cellStyle name="20% - Accent1 3 2 3 4" xfId="12929"/>
    <cellStyle name="20% - Accent1 3 2 4" xfId="2781"/>
    <cellStyle name="20% - Accent1 3 2 4 2" xfId="8671"/>
    <cellStyle name="20% - Accent1 3 2 4 2 2" xfId="20610"/>
    <cellStyle name="20% - Accent1 3 2 4 3" xfId="14720"/>
    <cellStyle name="20% - Accent1 3 2 5" xfId="6363"/>
    <cellStyle name="20% - Accent1 3 2 5 2" xfId="18302"/>
    <cellStyle name="20% - Accent1 3 2 6" xfId="12251"/>
    <cellStyle name="20% - Accent1 3 3" xfId="381"/>
    <cellStyle name="20% - Accent1 3 3 2" xfId="822"/>
    <cellStyle name="20% - Accent1 3 3 2 2" xfId="993"/>
    <cellStyle name="20% - Accent1 3 3 2 2 2" xfId="3469"/>
    <cellStyle name="20% - Accent1 3 3 2 2 2 2" xfId="9359"/>
    <cellStyle name="20% - Accent1 3 3 2 2 2 2 2" xfId="21298"/>
    <cellStyle name="20% - Accent1 3 3 2 2 2 3" xfId="15408"/>
    <cellStyle name="20% - Accent1 3 3 2 2 3" xfId="7051"/>
    <cellStyle name="20% - Accent1 3 3 2 2 3 2" xfId="18990"/>
    <cellStyle name="20% - Accent1 3 3 2 2 4" xfId="12932"/>
    <cellStyle name="20% - Accent1 3 3 2 3" xfId="3299"/>
    <cellStyle name="20% - Accent1 3 3 2 3 2" xfId="9189"/>
    <cellStyle name="20% - Accent1 3 3 2 3 2 2" xfId="21128"/>
    <cellStyle name="20% - Accent1 3 3 2 3 3" xfId="15238"/>
    <cellStyle name="20% - Accent1 3 3 2 4" xfId="6881"/>
    <cellStyle name="20% - Accent1 3 3 2 4 2" xfId="18820"/>
    <cellStyle name="20% - Accent1 3 3 2 5" xfId="12762"/>
    <cellStyle name="20% - Accent1 3 3 3" xfId="992"/>
    <cellStyle name="20% - Accent1 3 3 3 2" xfId="3468"/>
    <cellStyle name="20% - Accent1 3 3 3 2 2" xfId="9358"/>
    <cellStyle name="20% - Accent1 3 3 3 2 2 2" xfId="21297"/>
    <cellStyle name="20% - Accent1 3 3 3 2 3" xfId="15407"/>
    <cellStyle name="20% - Accent1 3 3 3 3" xfId="7050"/>
    <cellStyle name="20% - Accent1 3 3 3 3 2" xfId="18989"/>
    <cellStyle name="20% - Accent1 3 3 3 4" xfId="12931"/>
    <cellStyle name="20% - Accent1 3 3 4" xfId="2892"/>
    <cellStyle name="20% - Accent1 3 3 4 2" xfId="8782"/>
    <cellStyle name="20% - Accent1 3 3 4 2 2" xfId="20721"/>
    <cellStyle name="20% - Accent1 3 3 4 3" xfId="14831"/>
    <cellStyle name="20% - Accent1 3 3 5" xfId="6474"/>
    <cellStyle name="20% - Accent1 3 3 5 2" xfId="18413"/>
    <cellStyle name="20% - Accent1 3 3 6" xfId="12348"/>
    <cellStyle name="20% - Accent1 3 4" xfId="599"/>
    <cellStyle name="20% - Accent1 3 4 2" xfId="994"/>
    <cellStyle name="20% - Accent1 3 4 2 2" xfId="3470"/>
    <cellStyle name="20% - Accent1 3 4 2 2 2" xfId="9360"/>
    <cellStyle name="20% - Accent1 3 4 2 2 2 2" xfId="21299"/>
    <cellStyle name="20% - Accent1 3 4 2 2 3" xfId="15409"/>
    <cellStyle name="20% - Accent1 3 4 2 3" xfId="7052"/>
    <cellStyle name="20% - Accent1 3 4 2 3 2" xfId="18991"/>
    <cellStyle name="20% - Accent1 3 4 2 4" xfId="12933"/>
    <cellStyle name="20% - Accent1 3 4 3" xfId="3076"/>
    <cellStyle name="20% - Accent1 3 4 3 2" xfId="8966"/>
    <cellStyle name="20% - Accent1 3 4 3 2 2" xfId="20905"/>
    <cellStyle name="20% - Accent1 3 4 3 3" xfId="15015"/>
    <cellStyle name="20% - Accent1 3 4 4" xfId="6658"/>
    <cellStyle name="20% - Accent1 3 4 4 2" xfId="18597"/>
    <cellStyle name="20% - Accent1 3 4 5" xfId="12539"/>
    <cellStyle name="20% - Accent1 3 5" xfId="989"/>
    <cellStyle name="20% - Accent1 3 5 2" xfId="3465"/>
    <cellStyle name="20% - Accent1 3 5 2 2" xfId="9355"/>
    <cellStyle name="20% - Accent1 3 5 2 2 2" xfId="21294"/>
    <cellStyle name="20% - Accent1 3 5 2 3" xfId="15404"/>
    <cellStyle name="20% - Accent1 3 5 3" xfId="7047"/>
    <cellStyle name="20% - Accent1 3 5 3 2" xfId="18986"/>
    <cellStyle name="20% - Accent1 3 5 4" xfId="12928"/>
    <cellStyle name="20% - Accent1 3 6" xfId="2670"/>
    <cellStyle name="20% - Accent1 3 6 2" xfId="8560"/>
    <cellStyle name="20% - Accent1 3 6 2 2" xfId="20499"/>
    <cellStyle name="20% - Accent1 3 6 3" xfId="14609"/>
    <cellStyle name="20% - Accent1 3 7" xfId="6252"/>
    <cellStyle name="20% - Accent1 3 7 2" xfId="18191"/>
    <cellStyle name="20% - Accent1 3 8" xfId="12155"/>
    <cellStyle name="20% - Accent1 4" xfId="186"/>
    <cellStyle name="20% - Accent1 4 2" xfId="424"/>
    <cellStyle name="20% - Accent1 4 2 2" xfId="848"/>
    <cellStyle name="20% - Accent1 4 2 2 2" xfId="997"/>
    <cellStyle name="20% - Accent1 4 2 2 2 2" xfId="3473"/>
    <cellStyle name="20% - Accent1 4 2 2 2 2 2" xfId="9363"/>
    <cellStyle name="20% - Accent1 4 2 2 2 2 2 2" xfId="21302"/>
    <cellStyle name="20% - Accent1 4 2 2 2 2 3" xfId="15412"/>
    <cellStyle name="20% - Accent1 4 2 2 2 3" xfId="7055"/>
    <cellStyle name="20% - Accent1 4 2 2 2 3 2" xfId="18994"/>
    <cellStyle name="20% - Accent1 4 2 2 2 4" xfId="12936"/>
    <cellStyle name="20% - Accent1 4 2 2 3" xfId="3325"/>
    <cellStyle name="20% - Accent1 4 2 2 3 2" xfId="9215"/>
    <cellStyle name="20% - Accent1 4 2 2 3 2 2" xfId="21154"/>
    <cellStyle name="20% - Accent1 4 2 2 3 3" xfId="15264"/>
    <cellStyle name="20% - Accent1 4 2 2 4" xfId="6907"/>
    <cellStyle name="20% - Accent1 4 2 2 4 2" xfId="18846"/>
    <cellStyle name="20% - Accent1 4 2 2 5" xfId="12788"/>
    <cellStyle name="20% - Accent1 4 2 3" xfId="996"/>
    <cellStyle name="20% - Accent1 4 2 3 2" xfId="3472"/>
    <cellStyle name="20% - Accent1 4 2 3 2 2" xfId="9362"/>
    <cellStyle name="20% - Accent1 4 2 3 2 2 2" xfId="21301"/>
    <cellStyle name="20% - Accent1 4 2 3 2 3" xfId="15411"/>
    <cellStyle name="20% - Accent1 4 2 3 3" xfId="7054"/>
    <cellStyle name="20% - Accent1 4 2 3 3 2" xfId="18993"/>
    <cellStyle name="20% - Accent1 4 2 3 4" xfId="12935"/>
    <cellStyle name="20% - Accent1 4 2 4" xfId="2918"/>
    <cellStyle name="20% - Accent1 4 2 4 2" xfId="8808"/>
    <cellStyle name="20% - Accent1 4 2 4 2 2" xfId="20747"/>
    <cellStyle name="20% - Accent1 4 2 4 3" xfId="14857"/>
    <cellStyle name="20% - Accent1 4 2 5" xfId="6500"/>
    <cellStyle name="20% - Accent1 4 2 5 2" xfId="18439"/>
    <cellStyle name="20% - Accent1 4 2 6" xfId="12377"/>
    <cellStyle name="20% - Accent1 4 3" xfId="662"/>
    <cellStyle name="20% - Accent1 4 3 2" xfId="998"/>
    <cellStyle name="20% - Accent1 4 3 2 2" xfId="3474"/>
    <cellStyle name="20% - Accent1 4 3 2 2 2" xfId="9364"/>
    <cellStyle name="20% - Accent1 4 3 2 2 2 2" xfId="21303"/>
    <cellStyle name="20% - Accent1 4 3 2 2 3" xfId="15413"/>
    <cellStyle name="20% - Accent1 4 3 2 3" xfId="7056"/>
    <cellStyle name="20% - Accent1 4 3 2 3 2" xfId="18995"/>
    <cellStyle name="20% - Accent1 4 3 2 4" xfId="12937"/>
    <cellStyle name="20% - Accent1 4 3 3" xfId="3139"/>
    <cellStyle name="20% - Accent1 4 3 3 2" xfId="9029"/>
    <cellStyle name="20% - Accent1 4 3 3 2 2" xfId="20968"/>
    <cellStyle name="20% - Accent1 4 3 3 3" xfId="15078"/>
    <cellStyle name="20% - Accent1 4 3 4" xfId="6721"/>
    <cellStyle name="20% - Accent1 4 3 4 2" xfId="18660"/>
    <cellStyle name="20% - Accent1 4 3 5" xfId="12602"/>
    <cellStyle name="20% - Accent1 4 4" xfId="995"/>
    <cellStyle name="20% - Accent1 4 4 2" xfId="3471"/>
    <cellStyle name="20% - Accent1 4 4 2 2" xfId="9361"/>
    <cellStyle name="20% - Accent1 4 4 2 2 2" xfId="21300"/>
    <cellStyle name="20% - Accent1 4 4 2 3" xfId="15410"/>
    <cellStyle name="20% - Accent1 4 4 3" xfId="7053"/>
    <cellStyle name="20% - Accent1 4 4 3 2" xfId="18992"/>
    <cellStyle name="20% - Accent1 4 4 4" xfId="12934"/>
    <cellStyle name="20% - Accent1 4 5" xfId="2733"/>
    <cellStyle name="20% - Accent1 4 5 2" xfId="8623"/>
    <cellStyle name="20% - Accent1 4 5 2 2" xfId="20562"/>
    <cellStyle name="20% - Accent1 4 5 3" xfId="14672"/>
    <cellStyle name="20% - Accent1 4 6" xfId="6315"/>
    <cellStyle name="20% - Accent1 4 6 2" xfId="18254"/>
    <cellStyle name="20% - Accent1 4 7" xfId="12208"/>
    <cellStyle name="20% - Accent1 5" xfId="451"/>
    <cellStyle name="20% - Accent1 5 2" xfId="861"/>
    <cellStyle name="20% - Accent1 5 2 2" xfId="1000"/>
    <cellStyle name="20% - Accent1 5 2 2 2" xfId="3476"/>
    <cellStyle name="20% - Accent1 5 2 2 2 2" xfId="9366"/>
    <cellStyle name="20% - Accent1 5 2 2 2 2 2" xfId="21305"/>
    <cellStyle name="20% - Accent1 5 2 2 2 3" xfId="15415"/>
    <cellStyle name="20% - Accent1 5 2 2 3" xfId="7058"/>
    <cellStyle name="20% - Accent1 5 2 2 3 2" xfId="18997"/>
    <cellStyle name="20% - Accent1 5 2 2 4" xfId="12939"/>
    <cellStyle name="20% - Accent1 5 2 3" xfId="3338"/>
    <cellStyle name="20% - Accent1 5 2 3 2" xfId="9228"/>
    <cellStyle name="20% - Accent1 5 2 3 2 2" xfId="21167"/>
    <cellStyle name="20% - Accent1 5 2 3 3" xfId="15277"/>
    <cellStyle name="20% - Accent1 5 2 4" xfId="6920"/>
    <cellStyle name="20% - Accent1 5 2 4 2" xfId="18859"/>
    <cellStyle name="20% - Accent1 5 2 5" xfId="12801"/>
    <cellStyle name="20% - Accent1 5 3" xfId="999"/>
    <cellStyle name="20% - Accent1 5 3 2" xfId="3475"/>
    <cellStyle name="20% - Accent1 5 3 2 2" xfId="9365"/>
    <cellStyle name="20% - Accent1 5 3 2 2 2" xfId="21304"/>
    <cellStyle name="20% - Accent1 5 3 2 3" xfId="15414"/>
    <cellStyle name="20% - Accent1 5 3 3" xfId="7057"/>
    <cellStyle name="20% - Accent1 5 3 3 2" xfId="18996"/>
    <cellStyle name="20% - Accent1 5 3 4" xfId="12938"/>
    <cellStyle name="20% - Accent1 5 4" xfId="2930"/>
    <cellStyle name="20% - Accent1 5 4 2" xfId="8820"/>
    <cellStyle name="20% - Accent1 5 4 2 2" xfId="20759"/>
    <cellStyle name="20% - Accent1 5 4 3" xfId="14869"/>
    <cellStyle name="20% - Accent1 5 5" xfId="6512"/>
    <cellStyle name="20% - Accent1 5 5 2" xfId="18451"/>
    <cellStyle name="20% - Accent1 5 6" xfId="12393"/>
    <cellStyle name="20% - Accent1 6" xfId="478"/>
    <cellStyle name="20% - Accent1 6 2" xfId="887"/>
    <cellStyle name="20% - Accent1 6 2 2" xfId="1002"/>
    <cellStyle name="20% - Accent1 6 2 2 2" xfId="3478"/>
    <cellStyle name="20% - Accent1 6 2 2 2 2" xfId="9368"/>
    <cellStyle name="20% - Accent1 6 2 2 2 2 2" xfId="21307"/>
    <cellStyle name="20% - Accent1 6 2 2 2 3" xfId="15417"/>
    <cellStyle name="20% - Accent1 6 2 2 3" xfId="7060"/>
    <cellStyle name="20% - Accent1 6 2 2 3 2" xfId="18999"/>
    <cellStyle name="20% - Accent1 6 2 2 4" xfId="12941"/>
    <cellStyle name="20% - Accent1 6 2 3" xfId="3364"/>
    <cellStyle name="20% - Accent1 6 2 3 2" xfId="9254"/>
    <cellStyle name="20% - Accent1 6 2 3 2 2" xfId="21193"/>
    <cellStyle name="20% - Accent1 6 2 3 3" xfId="15303"/>
    <cellStyle name="20% - Accent1 6 2 4" xfId="6946"/>
    <cellStyle name="20% - Accent1 6 2 4 2" xfId="18885"/>
    <cellStyle name="20% - Accent1 6 2 5" xfId="12827"/>
    <cellStyle name="20% - Accent1 6 3" xfId="1001"/>
    <cellStyle name="20% - Accent1 6 3 2" xfId="3477"/>
    <cellStyle name="20% - Accent1 6 3 2 2" xfId="9367"/>
    <cellStyle name="20% - Accent1 6 3 2 2 2" xfId="21306"/>
    <cellStyle name="20% - Accent1 6 3 2 3" xfId="15416"/>
    <cellStyle name="20% - Accent1 6 3 3" xfId="7059"/>
    <cellStyle name="20% - Accent1 6 3 3 2" xfId="18998"/>
    <cellStyle name="20% - Accent1 6 3 4" xfId="12940"/>
    <cellStyle name="20% - Accent1 6 4" xfId="2956"/>
    <cellStyle name="20% - Accent1 6 4 2" xfId="8846"/>
    <cellStyle name="20% - Accent1 6 4 2 2" xfId="20785"/>
    <cellStyle name="20% - Accent1 6 4 3" xfId="14895"/>
    <cellStyle name="20% - Accent1 6 5" xfId="6538"/>
    <cellStyle name="20% - Accent1 6 5 2" xfId="18477"/>
    <cellStyle name="20% - Accent1 6 6" xfId="12419"/>
    <cellStyle name="20% - Accent1 7" xfId="491"/>
    <cellStyle name="20% - Accent1 7 2" xfId="900"/>
    <cellStyle name="20% - Accent1 7 2 2" xfId="1004"/>
    <cellStyle name="20% - Accent1 7 2 2 2" xfId="3480"/>
    <cellStyle name="20% - Accent1 7 2 2 2 2" xfId="9370"/>
    <cellStyle name="20% - Accent1 7 2 2 2 2 2" xfId="21309"/>
    <cellStyle name="20% - Accent1 7 2 2 2 3" xfId="15419"/>
    <cellStyle name="20% - Accent1 7 2 2 3" xfId="7062"/>
    <cellStyle name="20% - Accent1 7 2 2 3 2" xfId="19001"/>
    <cellStyle name="20% - Accent1 7 2 2 4" xfId="12943"/>
    <cellStyle name="20% - Accent1 7 2 3" xfId="3377"/>
    <cellStyle name="20% - Accent1 7 2 3 2" xfId="9267"/>
    <cellStyle name="20% - Accent1 7 2 3 2 2" xfId="21206"/>
    <cellStyle name="20% - Accent1 7 2 3 3" xfId="15316"/>
    <cellStyle name="20% - Accent1 7 2 4" xfId="6959"/>
    <cellStyle name="20% - Accent1 7 2 4 2" xfId="18898"/>
    <cellStyle name="20% - Accent1 7 2 5" xfId="12840"/>
    <cellStyle name="20% - Accent1 7 3" xfId="1003"/>
    <cellStyle name="20% - Accent1 7 3 2" xfId="3479"/>
    <cellStyle name="20% - Accent1 7 3 2 2" xfId="9369"/>
    <cellStyle name="20% - Accent1 7 3 2 2 2" xfId="21308"/>
    <cellStyle name="20% - Accent1 7 3 2 3" xfId="15418"/>
    <cellStyle name="20% - Accent1 7 3 3" xfId="7061"/>
    <cellStyle name="20% - Accent1 7 3 3 2" xfId="19000"/>
    <cellStyle name="20% - Accent1 7 3 4" xfId="12942"/>
    <cellStyle name="20% - Accent1 7 4" xfId="2969"/>
    <cellStyle name="20% - Accent1 7 4 2" xfId="8859"/>
    <cellStyle name="20% - Accent1 7 4 2 2" xfId="20798"/>
    <cellStyle name="20% - Accent1 7 4 3" xfId="14908"/>
    <cellStyle name="20% - Accent1 7 5" xfId="6551"/>
    <cellStyle name="20% - Accent1 7 5 2" xfId="18490"/>
    <cellStyle name="20% - Accent1 7 6" xfId="12432"/>
    <cellStyle name="20% - Accent1 8" xfId="504"/>
    <cellStyle name="20% - Accent1 8 2" xfId="913"/>
    <cellStyle name="20% - Accent1 8 2 2" xfId="1006"/>
    <cellStyle name="20% - Accent1 8 2 2 2" xfId="3482"/>
    <cellStyle name="20% - Accent1 8 2 2 2 2" xfId="9372"/>
    <cellStyle name="20% - Accent1 8 2 2 2 2 2" xfId="21311"/>
    <cellStyle name="20% - Accent1 8 2 2 2 3" xfId="15421"/>
    <cellStyle name="20% - Accent1 8 2 2 3" xfId="7064"/>
    <cellStyle name="20% - Accent1 8 2 2 3 2" xfId="19003"/>
    <cellStyle name="20% - Accent1 8 2 2 4" xfId="12945"/>
    <cellStyle name="20% - Accent1 8 2 3" xfId="3390"/>
    <cellStyle name="20% - Accent1 8 2 3 2" xfId="9280"/>
    <cellStyle name="20% - Accent1 8 2 3 2 2" xfId="21219"/>
    <cellStyle name="20% - Accent1 8 2 3 3" xfId="15329"/>
    <cellStyle name="20% - Accent1 8 2 4" xfId="6972"/>
    <cellStyle name="20% - Accent1 8 2 4 2" xfId="18911"/>
    <cellStyle name="20% - Accent1 8 2 5" xfId="12853"/>
    <cellStyle name="20% - Accent1 8 3" xfId="1005"/>
    <cellStyle name="20% - Accent1 8 3 2" xfId="3481"/>
    <cellStyle name="20% - Accent1 8 3 2 2" xfId="9371"/>
    <cellStyle name="20% - Accent1 8 3 2 2 2" xfId="21310"/>
    <cellStyle name="20% - Accent1 8 3 2 3" xfId="15420"/>
    <cellStyle name="20% - Accent1 8 3 3" xfId="7063"/>
    <cellStyle name="20% - Accent1 8 3 3 2" xfId="19002"/>
    <cellStyle name="20% - Accent1 8 3 4" xfId="12944"/>
    <cellStyle name="20% - Accent1 8 4" xfId="2982"/>
    <cellStyle name="20% - Accent1 8 4 2" xfId="8872"/>
    <cellStyle name="20% - Accent1 8 4 2 2" xfId="20811"/>
    <cellStyle name="20% - Accent1 8 4 3" xfId="14921"/>
    <cellStyle name="20% - Accent1 8 5" xfId="6564"/>
    <cellStyle name="20% - Accent1 8 5 2" xfId="18503"/>
    <cellStyle name="20% - Accent1 8 6" xfId="12445"/>
    <cellStyle name="20% - Accent1 9" xfId="517"/>
    <cellStyle name="20% - Accent1 9 2" xfId="926"/>
    <cellStyle name="20% - Accent1 9 2 2" xfId="1008"/>
    <cellStyle name="20% - Accent1 9 2 2 2" xfId="3484"/>
    <cellStyle name="20% - Accent1 9 2 2 2 2" xfId="9374"/>
    <cellStyle name="20% - Accent1 9 2 2 2 2 2" xfId="21313"/>
    <cellStyle name="20% - Accent1 9 2 2 2 3" xfId="15423"/>
    <cellStyle name="20% - Accent1 9 2 2 3" xfId="7066"/>
    <cellStyle name="20% - Accent1 9 2 2 3 2" xfId="19005"/>
    <cellStyle name="20% - Accent1 9 2 2 4" xfId="12947"/>
    <cellStyle name="20% - Accent1 9 2 3" xfId="3403"/>
    <cellStyle name="20% - Accent1 9 2 3 2" xfId="9293"/>
    <cellStyle name="20% - Accent1 9 2 3 2 2" xfId="21232"/>
    <cellStyle name="20% - Accent1 9 2 3 3" xfId="15342"/>
    <cellStyle name="20% - Accent1 9 2 4" xfId="6985"/>
    <cellStyle name="20% - Accent1 9 2 4 2" xfId="18924"/>
    <cellStyle name="20% - Accent1 9 2 5" xfId="12866"/>
    <cellStyle name="20% - Accent1 9 3" xfId="1007"/>
    <cellStyle name="20% - Accent1 9 3 2" xfId="3483"/>
    <cellStyle name="20% - Accent1 9 3 2 2" xfId="9373"/>
    <cellStyle name="20% - Accent1 9 3 2 2 2" xfId="21312"/>
    <cellStyle name="20% - Accent1 9 3 2 3" xfId="15422"/>
    <cellStyle name="20% - Accent1 9 3 3" xfId="7065"/>
    <cellStyle name="20% - Accent1 9 3 3 2" xfId="19004"/>
    <cellStyle name="20% - Accent1 9 3 4" xfId="12946"/>
    <cellStyle name="20% - Accent1 9 4" xfId="2995"/>
    <cellStyle name="20% - Accent1 9 4 2" xfId="8885"/>
    <cellStyle name="20% - Accent1 9 4 2 2" xfId="20824"/>
    <cellStyle name="20% - Accent1 9 4 3" xfId="14934"/>
    <cellStyle name="20% - Accent1 9 5" xfId="6577"/>
    <cellStyle name="20% - Accent1 9 5 2" xfId="18516"/>
    <cellStyle name="20% - Accent1 9 6" xfId="12458"/>
    <cellStyle name="20% - Accent2" xfId="25" builtinId="34" customBuiltin="1"/>
    <cellStyle name="20% - Accent2 10" xfId="532"/>
    <cellStyle name="20% - Accent2 10 2" xfId="941"/>
    <cellStyle name="20% - Accent2 10 2 2" xfId="1010"/>
    <cellStyle name="20% - Accent2 10 2 2 2" xfId="3486"/>
    <cellStyle name="20% - Accent2 10 2 2 2 2" xfId="9376"/>
    <cellStyle name="20% - Accent2 10 2 2 2 2 2" xfId="21315"/>
    <cellStyle name="20% - Accent2 10 2 2 2 3" xfId="15425"/>
    <cellStyle name="20% - Accent2 10 2 2 3" xfId="7068"/>
    <cellStyle name="20% - Accent2 10 2 2 3 2" xfId="19007"/>
    <cellStyle name="20% - Accent2 10 2 2 4" xfId="12949"/>
    <cellStyle name="20% - Accent2 10 2 3" xfId="3418"/>
    <cellStyle name="20% - Accent2 10 2 3 2" xfId="9308"/>
    <cellStyle name="20% - Accent2 10 2 3 2 2" xfId="21247"/>
    <cellStyle name="20% - Accent2 10 2 3 3" xfId="15357"/>
    <cellStyle name="20% - Accent2 10 2 4" xfId="7000"/>
    <cellStyle name="20% - Accent2 10 2 4 2" xfId="18939"/>
    <cellStyle name="20% - Accent2 10 2 5" xfId="12881"/>
    <cellStyle name="20% - Accent2 10 3" xfId="1009"/>
    <cellStyle name="20% - Accent2 10 3 2" xfId="3485"/>
    <cellStyle name="20% - Accent2 10 3 2 2" xfId="9375"/>
    <cellStyle name="20% - Accent2 10 3 2 2 2" xfId="21314"/>
    <cellStyle name="20% - Accent2 10 3 2 3" xfId="15424"/>
    <cellStyle name="20% - Accent2 10 3 3" xfId="7067"/>
    <cellStyle name="20% - Accent2 10 3 3 2" xfId="19006"/>
    <cellStyle name="20% - Accent2 10 3 4" xfId="12948"/>
    <cellStyle name="20% - Accent2 10 4" xfId="3010"/>
    <cellStyle name="20% - Accent2 10 4 2" xfId="8900"/>
    <cellStyle name="20% - Accent2 10 4 2 2" xfId="20839"/>
    <cellStyle name="20% - Accent2 10 4 3" xfId="14949"/>
    <cellStyle name="20% - Accent2 10 5" xfId="6592"/>
    <cellStyle name="20% - Accent2 10 5 2" xfId="18531"/>
    <cellStyle name="20% - Accent2 10 6" xfId="12473"/>
    <cellStyle name="20% - Accent2 11" xfId="343"/>
    <cellStyle name="20% - Accent2 11 2" xfId="799"/>
    <cellStyle name="20% - Accent2 11 2 2" xfId="1012"/>
    <cellStyle name="20% - Accent2 11 2 2 2" xfId="3488"/>
    <cellStyle name="20% - Accent2 11 2 2 2 2" xfId="9378"/>
    <cellStyle name="20% - Accent2 11 2 2 2 2 2" xfId="21317"/>
    <cellStyle name="20% - Accent2 11 2 2 2 3" xfId="15427"/>
    <cellStyle name="20% - Accent2 11 2 2 3" xfId="7070"/>
    <cellStyle name="20% - Accent2 11 2 2 3 2" xfId="19009"/>
    <cellStyle name="20% - Accent2 11 2 2 4" xfId="12951"/>
    <cellStyle name="20% - Accent2 11 2 3" xfId="3276"/>
    <cellStyle name="20% - Accent2 11 2 3 2" xfId="9166"/>
    <cellStyle name="20% - Accent2 11 2 3 2 2" xfId="21105"/>
    <cellStyle name="20% - Accent2 11 2 3 3" xfId="15215"/>
    <cellStyle name="20% - Accent2 11 2 4" xfId="6858"/>
    <cellStyle name="20% - Accent2 11 2 4 2" xfId="18797"/>
    <cellStyle name="20% - Accent2 11 2 5" xfId="12739"/>
    <cellStyle name="20% - Accent2 11 3" xfId="1011"/>
    <cellStyle name="20% - Accent2 11 3 2" xfId="3487"/>
    <cellStyle name="20% - Accent2 11 3 2 2" xfId="9377"/>
    <cellStyle name="20% - Accent2 11 3 2 2 2" xfId="21316"/>
    <cellStyle name="20% - Accent2 11 3 2 3" xfId="15426"/>
    <cellStyle name="20% - Accent2 11 3 3" xfId="7069"/>
    <cellStyle name="20% - Accent2 11 3 3 2" xfId="19008"/>
    <cellStyle name="20% - Accent2 11 3 4" xfId="12950"/>
    <cellStyle name="20% - Accent2 11 4" xfId="2869"/>
    <cellStyle name="20% - Accent2 11 4 2" xfId="8759"/>
    <cellStyle name="20% - Accent2 11 4 2 2" xfId="20698"/>
    <cellStyle name="20% - Accent2 11 4 3" xfId="14808"/>
    <cellStyle name="20% - Accent2 11 5" xfId="6451"/>
    <cellStyle name="20% - Accent2 11 5 2" xfId="18390"/>
    <cellStyle name="20% - Accent2 11 6" xfId="12320"/>
    <cellStyle name="20% - Accent2 12" xfId="547"/>
    <cellStyle name="20% - Accent2 12 2" xfId="1013"/>
    <cellStyle name="20% - Accent2 12 2 2" xfId="3489"/>
    <cellStyle name="20% - Accent2 12 2 2 2" xfId="9379"/>
    <cellStyle name="20% - Accent2 12 2 2 2 2" xfId="21318"/>
    <cellStyle name="20% - Accent2 12 2 2 3" xfId="15428"/>
    <cellStyle name="20% - Accent2 12 2 3" xfId="7071"/>
    <cellStyle name="20% - Accent2 12 2 3 2" xfId="19010"/>
    <cellStyle name="20% - Accent2 12 2 4" xfId="12952"/>
    <cellStyle name="20% - Accent2 12 3" xfId="3024"/>
    <cellStyle name="20% - Accent2 12 3 2" xfId="8914"/>
    <cellStyle name="20% - Accent2 12 3 2 2" xfId="20853"/>
    <cellStyle name="20% - Accent2 12 3 3" xfId="14963"/>
    <cellStyle name="20% - Accent2 12 4" xfId="6606"/>
    <cellStyle name="20% - Accent2 12 4 2" xfId="18545"/>
    <cellStyle name="20% - Accent2 12 5" xfId="12487"/>
    <cellStyle name="20% - Accent2 13" xfId="2624"/>
    <cellStyle name="20% - Accent2 13 2" xfId="8514"/>
    <cellStyle name="20% - Accent2 13 2 2" xfId="20453"/>
    <cellStyle name="20% - Accent2 13 3" xfId="14563"/>
    <cellStyle name="20% - Accent2 14" xfId="6206"/>
    <cellStyle name="20% - Accent2 14 2" xfId="18145"/>
    <cellStyle name="20% - Accent2 15" xfId="12102"/>
    <cellStyle name="20% - Accent2 2" xfId="54"/>
    <cellStyle name="20% - Accent2 2 2" xfId="141"/>
    <cellStyle name="20% - Accent2 2 2 2" xfId="255"/>
    <cellStyle name="20% - Accent2 2 2 2 2" xfId="731"/>
    <cellStyle name="20% - Accent2 2 2 2 2 2" xfId="1017"/>
    <cellStyle name="20% - Accent2 2 2 2 2 2 2" xfId="3493"/>
    <cellStyle name="20% - Accent2 2 2 2 2 2 2 2" xfId="9383"/>
    <cellStyle name="20% - Accent2 2 2 2 2 2 2 2 2" xfId="21322"/>
    <cellStyle name="20% - Accent2 2 2 2 2 2 2 3" xfId="15432"/>
    <cellStyle name="20% - Accent2 2 2 2 2 2 3" xfId="7075"/>
    <cellStyle name="20% - Accent2 2 2 2 2 2 3 2" xfId="19014"/>
    <cellStyle name="20% - Accent2 2 2 2 2 2 4" xfId="12956"/>
    <cellStyle name="20% - Accent2 2 2 2 2 3" xfId="3208"/>
    <cellStyle name="20% - Accent2 2 2 2 2 3 2" xfId="9098"/>
    <cellStyle name="20% - Accent2 2 2 2 2 3 2 2" xfId="21037"/>
    <cellStyle name="20% - Accent2 2 2 2 2 3 3" xfId="15147"/>
    <cellStyle name="20% - Accent2 2 2 2 2 4" xfId="6790"/>
    <cellStyle name="20% - Accent2 2 2 2 2 4 2" xfId="18729"/>
    <cellStyle name="20% - Accent2 2 2 2 2 5" xfId="12671"/>
    <cellStyle name="20% - Accent2 2 2 2 3" xfId="1016"/>
    <cellStyle name="20% - Accent2 2 2 2 3 2" xfId="3492"/>
    <cellStyle name="20% - Accent2 2 2 2 3 2 2" xfId="9382"/>
    <cellStyle name="20% - Accent2 2 2 2 3 2 2 2" xfId="21321"/>
    <cellStyle name="20% - Accent2 2 2 2 3 2 3" xfId="15431"/>
    <cellStyle name="20% - Accent2 2 2 2 3 3" xfId="7074"/>
    <cellStyle name="20% - Accent2 2 2 2 3 3 2" xfId="19013"/>
    <cellStyle name="20% - Accent2 2 2 2 3 4" xfId="12955"/>
    <cellStyle name="20% - Accent2 2 2 2 4" xfId="2802"/>
    <cellStyle name="20% - Accent2 2 2 2 4 2" xfId="8692"/>
    <cellStyle name="20% - Accent2 2 2 2 4 2 2" xfId="20631"/>
    <cellStyle name="20% - Accent2 2 2 2 4 3" xfId="14741"/>
    <cellStyle name="20% - Accent2 2 2 2 5" xfId="6384"/>
    <cellStyle name="20% - Accent2 2 2 2 5 2" xfId="18323"/>
    <cellStyle name="20% - Accent2 2 2 2 6" xfId="12271"/>
    <cellStyle name="20% - Accent2 2 2 3" xfId="396"/>
    <cellStyle name="20% - Accent2 2 2 3 2" xfId="837"/>
    <cellStyle name="20% - Accent2 2 2 3 2 2" xfId="1019"/>
    <cellStyle name="20% - Accent2 2 2 3 2 2 2" xfId="3495"/>
    <cellStyle name="20% - Accent2 2 2 3 2 2 2 2" xfId="9385"/>
    <cellStyle name="20% - Accent2 2 2 3 2 2 2 2 2" xfId="21324"/>
    <cellStyle name="20% - Accent2 2 2 3 2 2 2 3" xfId="15434"/>
    <cellStyle name="20% - Accent2 2 2 3 2 2 3" xfId="7077"/>
    <cellStyle name="20% - Accent2 2 2 3 2 2 3 2" xfId="19016"/>
    <cellStyle name="20% - Accent2 2 2 3 2 2 4" xfId="12958"/>
    <cellStyle name="20% - Accent2 2 2 3 2 3" xfId="3314"/>
    <cellStyle name="20% - Accent2 2 2 3 2 3 2" xfId="9204"/>
    <cellStyle name="20% - Accent2 2 2 3 2 3 2 2" xfId="21143"/>
    <cellStyle name="20% - Accent2 2 2 3 2 3 3" xfId="15253"/>
    <cellStyle name="20% - Accent2 2 2 3 2 4" xfId="6896"/>
    <cellStyle name="20% - Accent2 2 2 3 2 4 2" xfId="18835"/>
    <cellStyle name="20% - Accent2 2 2 3 2 5" xfId="12777"/>
    <cellStyle name="20% - Accent2 2 2 3 3" xfId="1018"/>
    <cellStyle name="20% - Accent2 2 2 3 3 2" xfId="3494"/>
    <cellStyle name="20% - Accent2 2 2 3 3 2 2" xfId="9384"/>
    <cellStyle name="20% - Accent2 2 2 3 3 2 2 2" xfId="21323"/>
    <cellStyle name="20% - Accent2 2 2 3 3 2 3" xfId="15433"/>
    <cellStyle name="20% - Accent2 2 2 3 3 3" xfId="7076"/>
    <cellStyle name="20% - Accent2 2 2 3 3 3 2" xfId="19015"/>
    <cellStyle name="20% - Accent2 2 2 3 3 4" xfId="12957"/>
    <cellStyle name="20% - Accent2 2 2 3 4" xfId="2907"/>
    <cellStyle name="20% - Accent2 2 2 3 4 2" xfId="8797"/>
    <cellStyle name="20% - Accent2 2 2 3 4 2 2" xfId="20736"/>
    <cellStyle name="20% - Accent2 2 2 3 4 3" xfId="14846"/>
    <cellStyle name="20% - Accent2 2 2 3 5" xfId="6489"/>
    <cellStyle name="20% - Accent2 2 2 3 5 2" xfId="18428"/>
    <cellStyle name="20% - Accent2 2 2 3 6" xfId="12363"/>
    <cellStyle name="20% - Accent2 2 2 4" xfId="620"/>
    <cellStyle name="20% - Accent2 2 2 4 2" xfId="1020"/>
    <cellStyle name="20% - Accent2 2 2 4 2 2" xfId="3496"/>
    <cellStyle name="20% - Accent2 2 2 4 2 2 2" xfId="9386"/>
    <cellStyle name="20% - Accent2 2 2 4 2 2 2 2" xfId="21325"/>
    <cellStyle name="20% - Accent2 2 2 4 2 2 3" xfId="15435"/>
    <cellStyle name="20% - Accent2 2 2 4 2 3" xfId="7078"/>
    <cellStyle name="20% - Accent2 2 2 4 2 3 2" xfId="19017"/>
    <cellStyle name="20% - Accent2 2 2 4 2 4" xfId="12959"/>
    <cellStyle name="20% - Accent2 2 2 4 3" xfId="3097"/>
    <cellStyle name="20% - Accent2 2 2 4 3 2" xfId="8987"/>
    <cellStyle name="20% - Accent2 2 2 4 3 2 2" xfId="20926"/>
    <cellStyle name="20% - Accent2 2 2 4 3 3" xfId="15036"/>
    <cellStyle name="20% - Accent2 2 2 4 4" xfId="6679"/>
    <cellStyle name="20% - Accent2 2 2 4 4 2" xfId="18618"/>
    <cellStyle name="20% - Accent2 2 2 4 5" xfId="12560"/>
    <cellStyle name="20% - Accent2 2 2 5" xfId="1015"/>
    <cellStyle name="20% - Accent2 2 2 5 2" xfId="3491"/>
    <cellStyle name="20% - Accent2 2 2 5 2 2" xfId="9381"/>
    <cellStyle name="20% - Accent2 2 2 5 2 2 2" xfId="21320"/>
    <cellStyle name="20% - Accent2 2 2 5 2 3" xfId="15430"/>
    <cellStyle name="20% - Accent2 2 2 5 3" xfId="7073"/>
    <cellStyle name="20% - Accent2 2 2 5 3 2" xfId="19012"/>
    <cellStyle name="20% - Accent2 2 2 5 4" xfId="12954"/>
    <cellStyle name="20% - Accent2 2 2 6" xfId="2691"/>
    <cellStyle name="20% - Accent2 2 2 6 2" xfId="8581"/>
    <cellStyle name="20% - Accent2 2 2 6 2 2" xfId="20520"/>
    <cellStyle name="20% - Accent2 2 2 6 3" xfId="14630"/>
    <cellStyle name="20% - Accent2 2 2 7" xfId="6273"/>
    <cellStyle name="20% - Accent2 2 2 7 2" xfId="18212"/>
    <cellStyle name="20% - Accent2 2 2 8" xfId="12176"/>
    <cellStyle name="20% - Accent2 2 3" xfId="205"/>
    <cellStyle name="20% - Accent2 2 3 2" xfId="466"/>
    <cellStyle name="20% - Accent2 2 3 2 2" xfId="876"/>
    <cellStyle name="20% - Accent2 2 3 2 2 2" xfId="1023"/>
    <cellStyle name="20% - Accent2 2 3 2 2 2 2" xfId="3499"/>
    <cellStyle name="20% - Accent2 2 3 2 2 2 2 2" xfId="9389"/>
    <cellStyle name="20% - Accent2 2 3 2 2 2 2 2 2" xfId="21328"/>
    <cellStyle name="20% - Accent2 2 3 2 2 2 2 3" xfId="15438"/>
    <cellStyle name="20% - Accent2 2 3 2 2 2 3" xfId="7081"/>
    <cellStyle name="20% - Accent2 2 3 2 2 2 3 2" xfId="19020"/>
    <cellStyle name="20% - Accent2 2 3 2 2 2 4" xfId="12962"/>
    <cellStyle name="20% - Accent2 2 3 2 2 3" xfId="3353"/>
    <cellStyle name="20% - Accent2 2 3 2 2 3 2" xfId="9243"/>
    <cellStyle name="20% - Accent2 2 3 2 2 3 2 2" xfId="21182"/>
    <cellStyle name="20% - Accent2 2 3 2 2 3 3" xfId="15292"/>
    <cellStyle name="20% - Accent2 2 3 2 2 4" xfId="6935"/>
    <cellStyle name="20% - Accent2 2 3 2 2 4 2" xfId="18874"/>
    <cellStyle name="20% - Accent2 2 3 2 2 5" xfId="12816"/>
    <cellStyle name="20% - Accent2 2 3 2 3" xfId="1022"/>
    <cellStyle name="20% - Accent2 2 3 2 3 2" xfId="3498"/>
    <cellStyle name="20% - Accent2 2 3 2 3 2 2" xfId="9388"/>
    <cellStyle name="20% - Accent2 2 3 2 3 2 2 2" xfId="21327"/>
    <cellStyle name="20% - Accent2 2 3 2 3 2 3" xfId="15437"/>
    <cellStyle name="20% - Accent2 2 3 2 3 3" xfId="7080"/>
    <cellStyle name="20% - Accent2 2 3 2 3 3 2" xfId="19019"/>
    <cellStyle name="20% - Accent2 2 3 2 3 4" xfId="12961"/>
    <cellStyle name="20% - Accent2 2 3 2 4" xfId="2945"/>
    <cellStyle name="20% - Accent2 2 3 2 4 2" xfId="8835"/>
    <cellStyle name="20% - Accent2 2 3 2 4 2 2" xfId="20774"/>
    <cellStyle name="20% - Accent2 2 3 2 4 3" xfId="14884"/>
    <cellStyle name="20% - Accent2 2 3 2 5" xfId="6527"/>
    <cellStyle name="20% - Accent2 2 3 2 5 2" xfId="18466"/>
    <cellStyle name="20% - Accent2 2 3 2 6" xfId="12408"/>
    <cellStyle name="20% - Accent2 2 3 3" xfId="681"/>
    <cellStyle name="20% - Accent2 2 3 3 2" xfId="1024"/>
    <cellStyle name="20% - Accent2 2 3 3 2 2" xfId="3500"/>
    <cellStyle name="20% - Accent2 2 3 3 2 2 2" xfId="9390"/>
    <cellStyle name="20% - Accent2 2 3 3 2 2 2 2" xfId="21329"/>
    <cellStyle name="20% - Accent2 2 3 3 2 2 3" xfId="15439"/>
    <cellStyle name="20% - Accent2 2 3 3 2 3" xfId="7082"/>
    <cellStyle name="20% - Accent2 2 3 3 2 3 2" xfId="19021"/>
    <cellStyle name="20% - Accent2 2 3 3 2 4" xfId="12963"/>
    <cellStyle name="20% - Accent2 2 3 3 3" xfId="3158"/>
    <cellStyle name="20% - Accent2 2 3 3 3 2" xfId="9048"/>
    <cellStyle name="20% - Accent2 2 3 3 3 2 2" xfId="20987"/>
    <cellStyle name="20% - Accent2 2 3 3 3 3" xfId="15097"/>
    <cellStyle name="20% - Accent2 2 3 3 4" xfId="6740"/>
    <cellStyle name="20% - Accent2 2 3 3 4 2" xfId="18679"/>
    <cellStyle name="20% - Accent2 2 3 3 5" xfId="12621"/>
    <cellStyle name="20% - Accent2 2 3 4" xfId="1021"/>
    <cellStyle name="20% - Accent2 2 3 4 2" xfId="3497"/>
    <cellStyle name="20% - Accent2 2 3 4 2 2" xfId="9387"/>
    <cellStyle name="20% - Accent2 2 3 4 2 2 2" xfId="21326"/>
    <cellStyle name="20% - Accent2 2 3 4 2 3" xfId="15436"/>
    <cellStyle name="20% - Accent2 2 3 4 3" xfId="7079"/>
    <cellStyle name="20% - Accent2 2 3 4 3 2" xfId="19018"/>
    <cellStyle name="20% - Accent2 2 3 4 4" xfId="12960"/>
    <cellStyle name="20% - Accent2 2 3 5" xfId="2752"/>
    <cellStyle name="20% - Accent2 2 3 5 2" xfId="8642"/>
    <cellStyle name="20% - Accent2 2 3 5 2 2" xfId="20581"/>
    <cellStyle name="20% - Accent2 2 3 5 3" xfId="14691"/>
    <cellStyle name="20% - Accent2 2 3 6" xfId="6334"/>
    <cellStyle name="20% - Accent2 2 3 6 2" xfId="18273"/>
    <cellStyle name="20% - Accent2 2 3 7" xfId="12227"/>
    <cellStyle name="20% - Accent2 2 4" xfId="367"/>
    <cellStyle name="20% - Accent2 2 4 2" xfId="812"/>
    <cellStyle name="20% - Accent2 2 4 2 2" xfId="1026"/>
    <cellStyle name="20% - Accent2 2 4 2 2 2" xfId="3502"/>
    <cellStyle name="20% - Accent2 2 4 2 2 2 2" xfId="9392"/>
    <cellStyle name="20% - Accent2 2 4 2 2 2 2 2" xfId="21331"/>
    <cellStyle name="20% - Accent2 2 4 2 2 2 3" xfId="15441"/>
    <cellStyle name="20% - Accent2 2 4 2 2 3" xfId="7084"/>
    <cellStyle name="20% - Accent2 2 4 2 2 3 2" xfId="19023"/>
    <cellStyle name="20% - Accent2 2 4 2 2 4" xfId="12965"/>
    <cellStyle name="20% - Accent2 2 4 2 3" xfId="3289"/>
    <cellStyle name="20% - Accent2 2 4 2 3 2" xfId="9179"/>
    <cellStyle name="20% - Accent2 2 4 2 3 2 2" xfId="21118"/>
    <cellStyle name="20% - Accent2 2 4 2 3 3" xfId="15228"/>
    <cellStyle name="20% - Accent2 2 4 2 4" xfId="6871"/>
    <cellStyle name="20% - Accent2 2 4 2 4 2" xfId="18810"/>
    <cellStyle name="20% - Accent2 2 4 2 5" xfId="12752"/>
    <cellStyle name="20% - Accent2 2 4 3" xfId="1025"/>
    <cellStyle name="20% - Accent2 2 4 3 2" xfId="3501"/>
    <cellStyle name="20% - Accent2 2 4 3 2 2" xfId="9391"/>
    <cellStyle name="20% - Accent2 2 4 3 2 2 2" xfId="21330"/>
    <cellStyle name="20% - Accent2 2 4 3 2 3" xfId="15440"/>
    <cellStyle name="20% - Accent2 2 4 3 3" xfId="7083"/>
    <cellStyle name="20% - Accent2 2 4 3 3 2" xfId="19022"/>
    <cellStyle name="20% - Accent2 2 4 3 4" xfId="12964"/>
    <cellStyle name="20% - Accent2 2 4 4" xfId="2882"/>
    <cellStyle name="20% - Accent2 2 4 4 2" xfId="8772"/>
    <cellStyle name="20% - Accent2 2 4 4 2 2" xfId="20711"/>
    <cellStyle name="20% - Accent2 2 4 4 3" xfId="14821"/>
    <cellStyle name="20% - Accent2 2 4 5" xfId="6464"/>
    <cellStyle name="20% - Accent2 2 4 5 2" xfId="18403"/>
    <cellStyle name="20% - Accent2 2 4 6" xfId="12336"/>
    <cellStyle name="20% - Accent2 2 5" xfId="566"/>
    <cellStyle name="20% - Accent2 2 5 2" xfId="1027"/>
    <cellStyle name="20% - Accent2 2 5 2 2" xfId="3503"/>
    <cellStyle name="20% - Accent2 2 5 2 2 2" xfId="9393"/>
    <cellStyle name="20% - Accent2 2 5 2 2 2 2" xfId="21332"/>
    <cellStyle name="20% - Accent2 2 5 2 2 3" xfId="15442"/>
    <cellStyle name="20% - Accent2 2 5 2 3" xfId="7085"/>
    <cellStyle name="20% - Accent2 2 5 2 3 2" xfId="19024"/>
    <cellStyle name="20% - Accent2 2 5 2 4" xfId="12966"/>
    <cellStyle name="20% - Accent2 2 5 3" xfId="3043"/>
    <cellStyle name="20% - Accent2 2 5 3 2" xfId="8933"/>
    <cellStyle name="20% - Accent2 2 5 3 2 2" xfId="20872"/>
    <cellStyle name="20% - Accent2 2 5 3 3" xfId="14982"/>
    <cellStyle name="20% - Accent2 2 5 4" xfId="6625"/>
    <cellStyle name="20% - Accent2 2 5 4 2" xfId="18564"/>
    <cellStyle name="20% - Accent2 2 5 5" xfId="12506"/>
    <cellStyle name="20% - Accent2 2 6" xfId="1014"/>
    <cellStyle name="20% - Accent2 2 6 2" xfId="3490"/>
    <cellStyle name="20% - Accent2 2 6 2 2" xfId="9380"/>
    <cellStyle name="20% - Accent2 2 6 2 2 2" xfId="21319"/>
    <cellStyle name="20% - Accent2 2 6 2 3" xfId="15429"/>
    <cellStyle name="20% - Accent2 2 6 3" xfId="7072"/>
    <cellStyle name="20% - Accent2 2 6 3 2" xfId="19011"/>
    <cellStyle name="20% - Accent2 2 6 4" xfId="12953"/>
    <cellStyle name="20% - Accent2 2 7" xfId="2641"/>
    <cellStyle name="20% - Accent2 2 7 2" xfId="8531"/>
    <cellStyle name="20% - Accent2 2 7 2 2" xfId="20470"/>
    <cellStyle name="20% - Accent2 2 7 3" xfId="14580"/>
    <cellStyle name="20% - Accent2 2 8" xfId="6223"/>
    <cellStyle name="20% - Accent2 2 8 2" xfId="18162"/>
    <cellStyle name="20% - Accent2 2 9" xfId="12121"/>
    <cellStyle name="20% - Accent2 3" xfId="123"/>
    <cellStyle name="20% - Accent2 3 2" xfId="237"/>
    <cellStyle name="20% - Accent2 3 2 2" xfId="713"/>
    <cellStyle name="20% - Accent2 3 2 2 2" xfId="1030"/>
    <cellStyle name="20% - Accent2 3 2 2 2 2" xfId="3506"/>
    <cellStyle name="20% - Accent2 3 2 2 2 2 2" xfId="9396"/>
    <cellStyle name="20% - Accent2 3 2 2 2 2 2 2" xfId="21335"/>
    <cellStyle name="20% - Accent2 3 2 2 2 2 3" xfId="15445"/>
    <cellStyle name="20% - Accent2 3 2 2 2 3" xfId="7088"/>
    <cellStyle name="20% - Accent2 3 2 2 2 3 2" xfId="19027"/>
    <cellStyle name="20% - Accent2 3 2 2 2 4" xfId="12969"/>
    <cellStyle name="20% - Accent2 3 2 2 3" xfId="3190"/>
    <cellStyle name="20% - Accent2 3 2 2 3 2" xfId="9080"/>
    <cellStyle name="20% - Accent2 3 2 2 3 2 2" xfId="21019"/>
    <cellStyle name="20% - Accent2 3 2 2 3 3" xfId="15129"/>
    <cellStyle name="20% - Accent2 3 2 2 4" xfId="6772"/>
    <cellStyle name="20% - Accent2 3 2 2 4 2" xfId="18711"/>
    <cellStyle name="20% - Accent2 3 2 2 5" xfId="12653"/>
    <cellStyle name="20% - Accent2 3 2 3" xfId="1029"/>
    <cellStyle name="20% - Accent2 3 2 3 2" xfId="3505"/>
    <cellStyle name="20% - Accent2 3 2 3 2 2" xfId="9395"/>
    <cellStyle name="20% - Accent2 3 2 3 2 2 2" xfId="21334"/>
    <cellStyle name="20% - Accent2 3 2 3 2 3" xfId="15444"/>
    <cellStyle name="20% - Accent2 3 2 3 3" xfId="7087"/>
    <cellStyle name="20% - Accent2 3 2 3 3 2" xfId="19026"/>
    <cellStyle name="20% - Accent2 3 2 3 4" xfId="12968"/>
    <cellStyle name="20% - Accent2 3 2 4" xfId="2784"/>
    <cellStyle name="20% - Accent2 3 2 4 2" xfId="8674"/>
    <cellStyle name="20% - Accent2 3 2 4 2 2" xfId="20613"/>
    <cellStyle name="20% - Accent2 3 2 4 3" xfId="14723"/>
    <cellStyle name="20% - Accent2 3 2 5" xfId="6366"/>
    <cellStyle name="20% - Accent2 3 2 5 2" xfId="18305"/>
    <cellStyle name="20% - Accent2 3 2 6" xfId="12254"/>
    <cellStyle name="20% - Accent2 3 3" xfId="383"/>
    <cellStyle name="20% - Accent2 3 3 2" xfId="824"/>
    <cellStyle name="20% - Accent2 3 3 2 2" xfId="1032"/>
    <cellStyle name="20% - Accent2 3 3 2 2 2" xfId="3508"/>
    <cellStyle name="20% - Accent2 3 3 2 2 2 2" xfId="9398"/>
    <cellStyle name="20% - Accent2 3 3 2 2 2 2 2" xfId="21337"/>
    <cellStyle name="20% - Accent2 3 3 2 2 2 3" xfId="15447"/>
    <cellStyle name="20% - Accent2 3 3 2 2 3" xfId="7090"/>
    <cellStyle name="20% - Accent2 3 3 2 2 3 2" xfId="19029"/>
    <cellStyle name="20% - Accent2 3 3 2 2 4" xfId="12971"/>
    <cellStyle name="20% - Accent2 3 3 2 3" xfId="3301"/>
    <cellStyle name="20% - Accent2 3 3 2 3 2" xfId="9191"/>
    <cellStyle name="20% - Accent2 3 3 2 3 2 2" xfId="21130"/>
    <cellStyle name="20% - Accent2 3 3 2 3 3" xfId="15240"/>
    <cellStyle name="20% - Accent2 3 3 2 4" xfId="6883"/>
    <cellStyle name="20% - Accent2 3 3 2 4 2" xfId="18822"/>
    <cellStyle name="20% - Accent2 3 3 2 5" xfId="12764"/>
    <cellStyle name="20% - Accent2 3 3 3" xfId="1031"/>
    <cellStyle name="20% - Accent2 3 3 3 2" xfId="3507"/>
    <cellStyle name="20% - Accent2 3 3 3 2 2" xfId="9397"/>
    <cellStyle name="20% - Accent2 3 3 3 2 2 2" xfId="21336"/>
    <cellStyle name="20% - Accent2 3 3 3 2 3" xfId="15446"/>
    <cellStyle name="20% - Accent2 3 3 3 3" xfId="7089"/>
    <cellStyle name="20% - Accent2 3 3 3 3 2" xfId="19028"/>
    <cellStyle name="20% - Accent2 3 3 3 4" xfId="12970"/>
    <cellStyle name="20% - Accent2 3 3 4" xfId="2894"/>
    <cellStyle name="20% - Accent2 3 3 4 2" xfId="8784"/>
    <cellStyle name="20% - Accent2 3 3 4 2 2" xfId="20723"/>
    <cellStyle name="20% - Accent2 3 3 4 3" xfId="14833"/>
    <cellStyle name="20% - Accent2 3 3 5" xfId="6476"/>
    <cellStyle name="20% - Accent2 3 3 5 2" xfId="18415"/>
    <cellStyle name="20% - Accent2 3 3 6" xfId="12350"/>
    <cellStyle name="20% - Accent2 3 4" xfId="602"/>
    <cellStyle name="20% - Accent2 3 4 2" xfId="1033"/>
    <cellStyle name="20% - Accent2 3 4 2 2" xfId="3509"/>
    <cellStyle name="20% - Accent2 3 4 2 2 2" xfId="9399"/>
    <cellStyle name="20% - Accent2 3 4 2 2 2 2" xfId="21338"/>
    <cellStyle name="20% - Accent2 3 4 2 2 3" xfId="15448"/>
    <cellStyle name="20% - Accent2 3 4 2 3" xfId="7091"/>
    <cellStyle name="20% - Accent2 3 4 2 3 2" xfId="19030"/>
    <cellStyle name="20% - Accent2 3 4 2 4" xfId="12972"/>
    <cellStyle name="20% - Accent2 3 4 3" xfId="3079"/>
    <cellStyle name="20% - Accent2 3 4 3 2" xfId="8969"/>
    <cellStyle name="20% - Accent2 3 4 3 2 2" xfId="20908"/>
    <cellStyle name="20% - Accent2 3 4 3 3" xfId="15018"/>
    <cellStyle name="20% - Accent2 3 4 4" xfId="6661"/>
    <cellStyle name="20% - Accent2 3 4 4 2" xfId="18600"/>
    <cellStyle name="20% - Accent2 3 4 5" xfId="12542"/>
    <cellStyle name="20% - Accent2 3 5" xfId="1028"/>
    <cellStyle name="20% - Accent2 3 5 2" xfId="3504"/>
    <cellStyle name="20% - Accent2 3 5 2 2" xfId="9394"/>
    <cellStyle name="20% - Accent2 3 5 2 2 2" xfId="21333"/>
    <cellStyle name="20% - Accent2 3 5 2 3" xfId="15443"/>
    <cellStyle name="20% - Accent2 3 5 3" xfId="7086"/>
    <cellStyle name="20% - Accent2 3 5 3 2" xfId="19025"/>
    <cellStyle name="20% - Accent2 3 5 4" xfId="12967"/>
    <cellStyle name="20% - Accent2 3 6" xfId="2673"/>
    <cellStyle name="20% - Accent2 3 6 2" xfId="8563"/>
    <cellStyle name="20% - Accent2 3 6 2 2" xfId="20502"/>
    <cellStyle name="20% - Accent2 3 6 3" xfId="14612"/>
    <cellStyle name="20% - Accent2 3 7" xfId="6255"/>
    <cellStyle name="20% - Accent2 3 7 2" xfId="18194"/>
    <cellStyle name="20% - Accent2 3 8" xfId="12158"/>
    <cellStyle name="20% - Accent2 4" xfId="188"/>
    <cellStyle name="20% - Accent2 4 2" xfId="428"/>
    <cellStyle name="20% - Accent2 4 2 2" xfId="851"/>
    <cellStyle name="20% - Accent2 4 2 2 2" xfId="1036"/>
    <cellStyle name="20% - Accent2 4 2 2 2 2" xfId="3512"/>
    <cellStyle name="20% - Accent2 4 2 2 2 2 2" xfId="9402"/>
    <cellStyle name="20% - Accent2 4 2 2 2 2 2 2" xfId="21341"/>
    <cellStyle name="20% - Accent2 4 2 2 2 2 3" xfId="15451"/>
    <cellStyle name="20% - Accent2 4 2 2 2 3" xfId="7094"/>
    <cellStyle name="20% - Accent2 4 2 2 2 3 2" xfId="19033"/>
    <cellStyle name="20% - Accent2 4 2 2 2 4" xfId="12975"/>
    <cellStyle name="20% - Accent2 4 2 2 3" xfId="3328"/>
    <cellStyle name="20% - Accent2 4 2 2 3 2" xfId="9218"/>
    <cellStyle name="20% - Accent2 4 2 2 3 2 2" xfId="21157"/>
    <cellStyle name="20% - Accent2 4 2 2 3 3" xfId="15267"/>
    <cellStyle name="20% - Accent2 4 2 2 4" xfId="6910"/>
    <cellStyle name="20% - Accent2 4 2 2 4 2" xfId="18849"/>
    <cellStyle name="20% - Accent2 4 2 2 5" xfId="12791"/>
    <cellStyle name="20% - Accent2 4 2 3" xfId="1035"/>
    <cellStyle name="20% - Accent2 4 2 3 2" xfId="3511"/>
    <cellStyle name="20% - Accent2 4 2 3 2 2" xfId="9401"/>
    <cellStyle name="20% - Accent2 4 2 3 2 2 2" xfId="21340"/>
    <cellStyle name="20% - Accent2 4 2 3 2 3" xfId="15450"/>
    <cellStyle name="20% - Accent2 4 2 3 3" xfId="7093"/>
    <cellStyle name="20% - Accent2 4 2 3 3 2" xfId="19032"/>
    <cellStyle name="20% - Accent2 4 2 3 4" xfId="12974"/>
    <cellStyle name="20% - Accent2 4 2 4" xfId="2920"/>
    <cellStyle name="20% - Accent2 4 2 4 2" xfId="8810"/>
    <cellStyle name="20% - Accent2 4 2 4 2 2" xfId="20749"/>
    <cellStyle name="20% - Accent2 4 2 4 3" xfId="14859"/>
    <cellStyle name="20% - Accent2 4 2 5" xfId="6502"/>
    <cellStyle name="20% - Accent2 4 2 5 2" xfId="18441"/>
    <cellStyle name="20% - Accent2 4 2 6" xfId="12380"/>
    <cellStyle name="20% - Accent2 4 3" xfId="664"/>
    <cellStyle name="20% - Accent2 4 3 2" xfId="1037"/>
    <cellStyle name="20% - Accent2 4 3 2 2" xfId="3513"/>
    <cellStyle name="20% - Accent2 4 3 2 2 2" xfId="9403"/>
    <cellStyle name="20% - Accent2 4 3 2 2 2 2" xfId="21342"/>
    <cellStyle name="20% - Accent2 4 3 2 2 3" xfId="15452"/>
    <cellStyle name="20% - Accent2 4 3 2 3" xfId="7095"/>
    <cellStyle name="20% - Accent2 4 3 2 3 2" xfId="19034"/>
    <cellStyle name="20% - Accent2 4 3 2 4" xfId="12976"/>
    <cellStyle name="20% - Accent2 4 3 3" xfId="3141"/>
    <cellStyle name="20% - Accent2 4 3 3 2" xfId="9031"/>
    <cellStyle name="20% - Accent2 4 3 3 2 2" xfId="20970"/>
    <cellStyle name="20% - Accent2 4 3 3 3" xfId="15080"/>
    <cellStyle name="20% - Accent2 4 3 4" xfId="6723"/>
    <cellStyle name="20% - Accent2 4 3 4 2" xfId="18662"/>
    <cellStyle name="20% - Accent2 4 3 5" xfId="12604"/>
    <cellStyle name="20% - Accent2 4 4" xfId="1034"/>
    <cellStyle name="20% - Accent2 4 4 2" xfId="3510"/>
    <cellStyle name="20% - Accent2 4 4 2 2" xfId="9400"/>
    <cellStyle name="20% - Accent2 4 4 2 2 2" xfId="21339"/>
    <cellStyle name="20% - Accent2 4 4 2 3" xfId="15449"/>
    <cellStyle name="20% - Accent2 4 4 3" xfId="7092"/>
    <cellStyle name="20% - Accent2 4 4 3 2" xfId="19031"/>
    <cellStyle name="20% - Accent2 4 4 4" xfId="12973"/>
    <cellStyle name="20% - Accent2 4 5" xfId="2735"/>
    <cellStyle name="20% - Accent2 4 5 2" xfId="8625"/>
    <cellStyle name="20% - Accent2 4 5 2 2" xfId="20564"/>
    <cellStyle name="20% - Accent2 4 5 3" xfId="14674"/>
    <cellStyle name="20% - Accent2 4 6" xfId="6317"/>
    <cellStyle name="20% - Accent2 4 6 2" xfId="18256"/>
    <cellStyle name="20% - Accent2 4 7" xfId="12210"/>
    <cellStyle name="20% - Accent2 5" xfId="453"/>
    <cellStyle name="20% - Accent2 5 2" xfId="863"/>
    <cellStyle name="20% - Accent2 5 2 2" xfId="1039"/>
    <cellStyle name="20% - Accent2 5 2 2 2" xfId="3515"/>
    <cellStyle name="20% - Accent2 5 2 2 2 2" xfId="9405"/>
    <cellStyle name="20% - Accent2 5 2 2 2 2 2" xfId="21344"/>
    <cellStyle name="20% - Accent2 5 2 2 2 3" xfId="15454"/>
    <cellStyle name="20% - Accent2 5 2 2 3" xfId="7097"/>
    <cellStyle name="20% - Accent2 5 2 2 3 2" xfId="19036"/>
    <cellStyle name="20% - Accent2 5 2 2 4" xfId="12978"/>
    <cellStyle name="20% - Accent2 5 2 3" xfId="3340"/>
    <cellStyle name="20% - Accent2 5 2 3 2" xfId="9230"/>
    <cellStyle name="20% - Accent2 5 2 3 2 2" xfId="21169"/>
    <cellStyle name="20% - Accent2 5 2 3 3" xfId="15279"/>
    <cellStyle name="20% - Accent2 5 2 4" xfId="6922"/>
    <cellStyle name="20% - Accent2 5 2 4 2" xfId="18861"/>
    <cellStyle name="20% - Accent2 5 2 5" xfId="12803"/>
    <cellStyle name="20% - Accent2 5 3" xfId="1038"/>
    <cellStyle name="20% - Accent2 5 3 2" xfId="3514"/>
    <cellStyle name="20% - Accent2 5 3 2 2" xfId="9404"/>
    <cellStyle name="20% - Accent2 5 3 2 2 2" xfId="21343"/>
    <cellStyle name="20% - Accent2 5 3 2 3" xfId="15453"/>
    <cellStyle name="20% - Accent2 5 3 3" xfId="7096"/>
    <cellStyle name="20% - Accent2 5 3 3 2" xfId="19035"/>
    <cellStyle name="20% - Accent2 5 3 4" xfId="12977"/>
    <cellStyle name="20% - Accent2 5 4" xfId="2932"/>
    <cellStyle name="20% - Accent2 5 4 2" xfId="8822"/>
    <cellStyle name="20% - Accent2 5 4 2 2" xfId="20761"/>
    <cellStyle name="20% - Accent2 5 4 3" xfId="14871"/>
    <cellStyle name="20% - Accent2 5 5" xfId="6514"/>
    <cellStyle name="20% - Accent2 5 5 2" xfId="18453"/>
    <cellStyle name="20% - Accent2 5 6" xfId="12395"/>
    <cellStyle name="20% - Accent2 6" xfId="480"/>
    <cellStyle name="20% - Accent2 6 2" xfId="889"/>
    <cellStyle name="20% - Accent2 6 2 2" xfId="1041"/>
    <cellStyle name="20% - Accent2 6 2 2 2" xfId="3517"/>
    <cellStyle name="20% - Accent2 6 2 2 2 2" xfId="9407"/>
    <cellStyle name="20% - Accent2 6 2 2 2 2 2" xfId="21346"/>
    <cellStyle name="20% - Accent2 6 2 2 2 3" xfId="15456"/>
    <cellStyle name="20% - Accent2 6 2 2 3" xfId="7099"/>
    <cellStyle name="20% - Accent2 6 2 2 3 2" xfId="19038"/>
    <cellStyle name="20% - Accent2 6 2 2 4" xfId="12980"/>
    <cellStyle name="20% - Accent2 6 2 3" xfId="3366"/>
    <cellStyle name="20% - Accent2 6 2 3 2" xfId="9256"/>
    <cellStyle name="20% - Accent2 6 2 3 2 2" xfId="21195"/>
    <cellStyle name="20% - Accent2 6 2 3 3" xfId="15305"/>
    <cellStyle name="20% - Accent2 6 2 4" xfId="6948"/>
    <cellStyle name="20% - Accent2 6 2 4 2" xfId="18887"/>
    <cellStyle name="20% - Accent2 6 2 5" xfId="12829"/>
    <cellStyle name="20% - Accent2 6 3" xfId="1040"/>
    <cellStyle name="20% - Accent2 6 3 2" xfId="3516"/>
    <cellStyle name="20% - Accent2 6 3 2 2" xfId="9406"/>
    <cellStyle name="20% - Accent2 6 3 2 2 2" xfId="21345"/>
    <cellStyle name="20% - Accent2 6 3 2 3" xfId="15455"/>
    <cellStyle name="20% - Accent2 6 3 3" xfId="7098"/>
    <cellStyle name="20% - Accent2 6 3 3 2" xfId="19037"/>
    <cellStyle name="20% - Accent2 6 3 4" xfId="12979"/>
    <cellStyle name="20% - Accent2 6 4" xfId="2958"/>
    <cellStyle name="20% - Accent2 6 4 2" xfId="8848"/>
    <cellStyle name="20% - Accent2 6 4 2 2" xfId="20787"/>
    <cellStyle name="20% - Accent2 6 4 3" xfId="14897"/>
    <cellStyle name="20% - Accent2 6 5" xfId="6540"/>
    <cellStyle name="20% - Accent2 6 5 2" xfId="18479"/>
    <cellStyle name="20% - Accent2 6 6" xfId="12421"/>
    <cellStyle name="20% - Accent2 7" xfId="493"/>
    <cellStyle name="20% - Accent2 7 2" xfId="902"/>
    <cellStyle name="20% - Accent2 7 2 2" xfId="1043"/>
    <cellStyle name="20% - Accent2 7 2 2 2" xfId="3519"/>
    <cellStyle name="20% - Accent2 7 2 2 2 2" xfId="9409"/>
    <cellStyle name="20% - Accent2 7 2 2 2 2 2" xfId="21348"/>
    <cellStyle name="20% - Accent2 7 2 2 2 3" xfId="15458"/>
    <cellStyle name="20% - Accent2 7 2 2 3" xfId="7101"/>
    <cellStyle name="20% - Accent2 7 2 2 3 2" xfId="19040"/>
    <cellStyle name="20% - Accent2 7 2 2 4" xfId="12982"/>
    <cellStyle name="20% - Accent2 7 2 3" xfId="3379"/>
    <cellStyle name="20% - Accent2 7 2 3 2" xfId="9269"/>
    <cellStyle name="20% - Accent2 7 2 3 2 2" xfId="21208"/>
    <cellStyle name="20% - Accent2 7 2 3 3" xfId="15318"/>
    <cellStyle name="20% - Accent2 7 2 4" xfId="6961"/>
    <cellStyle name="20% - Accent2 7 2 4 2" xfId="18900"/>
    <cellStyle name="20% - Accent2 7 2 5" xfId="12842"/>
    <cellStyle name="20% - Accent2 7 3" xfId="1042"/>
    <cellStyle name="20% - Accent2 7 3 2" xfId="3518"/>
    <cellStyle name="20% - Accent2 7 3 2 2" xfId="9408"/>
    <cellStyle name="20% - Accent2 7 3 2 2 2" xfId="21347"/>
    <cellStyle name="20% - Accent2 7 3 2 3" xfId="15457"/>
    <cellStyle name="20% - Accent2 7 3 3" xfId="7100"/>
    <cellStyle name="20% - Accent2 7 3 3 2" xfId="19039"/>
    <cellStyle name="20% - Accent2 7 3 4" xfId="12981"/>
    <cellStyle name="20% - Accent2 7 4" xfId="2971"/>
    <cellStyle name="20% - Accent2 7 4 2" xfId="8861"/>
    <cellStyle name="20% - Accent2 7 4 2 2" xfId="20800"/>
    <cellStyle name="20% - Accent2 7 4 3" xfId="14910"/>
    <cellStyle name="20% - Accent2 7 5" xfId="6553"/>
    <cellStyle name="20% - Accent2 7 5 2" xfId="18492"/>
    <cellStyle name="20% - Accent2 7 6" xfId="12434"/>
    <cellStyle name="20% - Accent2 8" xfId="506"/>
    <cellStyle name="20% - Accent2 8 2" xfId="915"/>
    <cellStyle name="20% - Accent2 8 2 2" xfId="1045"/>
    <cellStyle name="20% - Accent2 8 2 2 2" xfId="3521"/>
    <cellStyle name="20% - Accent2 8 2 2 2 2" xfId="9411"/>
    <cellStyle name="20% - Accent2 8 2 2 2 2 2" xfId="21350"/>
    <cellStyle name="20% - Accent2 8 2 2 2 3" xfId="15460"/>
    <cellStyle name="20% - Accent2 8 2 2 3" xfId="7103"/>
    <cellStyle name="20% - Accent2 8 2 2 3 2" xfId="19042"/>
    <cellStyle name="20% - Accent2 8 2 2 4" xfId="12984"/>
    <cellStyle name="20% - Accent2 8 2 3" xfId="3392"/>
    <cellStyle name="20% - Accent2 8 2 3 2" xfId="9282"/>
    <cellStyle name="20% - Accent2 8 2 3 2 2" xfId="21221"/>
    <cellStyle name="20% - Accent2 8 2 3 3" xfId="15331"/>
    <cellStyle name="20% - Accent2 8 2 4" xfId="6974"/>
    <cellStyle name="20% - Accent2 8 2 4 2" xfId="18913"/>
    <cellStyle name="20% - Accent2 8 2 5" xfId="12855"/>
    <cellStyle name="20% - Accent2 8 3" xfId="1044"/>
    <cellStyle name="20% - Accent2 8 3 2" xfId="3520"/>
    <cellStyle name="20% - Accent2 8 3 2 2" xfId="9410"/>
    <cellStyle name="20% - Accent2 8 3 2 2 2" xfId="21349"/>
    <cellStyle name="20% - Accent2 8 3 2 3" xfId="15459"/>
    <cellStyle name="20% - Accent2 8 3 3" xfId="7102"/>
    <cellStyle name="20% - Accent2 8 3 3 2" xfId="19041"/>
    <cellStyle name="20% - Accent2 8 3 4" xfId="12983"/>
    <cellStyle name="20% - Accent2 8 4" xfId="2984"/>
    <cellStyle name="20% - Accent2 8 4 2" xfId="8874"/>
    <cellStyle name="20% - Accent2 8 4 2 2" xfId="20813"/>
    <cellStyle name="20% - Accent2 8 4 3" xfId="14923"/>
    <cellStyle name="20% - Accent2 8 5" xfId="6566"/>
    <cellStyle name="20% - Accent2 8 5 2" xfId="18505"/>
    <cellStyle name="20% - Accent2 8 6" xfId="12447"/>
    <cellStyle name="20% - Accent2 9" xfId="519"/>
    <cellStyle name="20% - Accent2 9 2" xfId="928"/>
    <cellStyle name="20% - Accent2 9 2 2" xfId="1047"/>
    <cellStyle name="20% - Accent2 9 2 2 2" xfId="3523"/>
    <cellStyle name="20% - Accent2 9 2 2 2 2" xfId="9413"/>
    <cellStyle name="20% - Accent2 9 2 2 2 2 2" xfId="21352"/>
    <cellStyle name="20% - Accent2 9 2 2 2 3" xfId="15462"/>
    <cellStyle name="20% - Accent2 9 2 2 3" xfId="7105"/>
    <cellStyle name="20% - Accent2 9 2 2 3 2" xfId="19044"/>
    <cellStyle name="20% - Accent2 9 2 2 4" xfId="12986"/>
    <cellStyle name="20% - Accent2 9 2 3" xfId="3405"/>
    <cellStyle name="20% - Accent2 9 2 3 2" xfId="9295"/>
    <cellStyle name="20% - Accent2 9 2 3 2 2" xfId="21234"/>
    <cellStyle name="20% - Accent2 9 2 3 3" xfId="15344"/>
    <cellStyle name="20% - Accent2 9 2 4" xfId="6987"/>
    <cellStyle name="20% - Accent2 9 2 4 2" xfId="18926"/>
    <cellStyle name="20% - Accent2 9 2 5" xfId="12868"/>
    <cellStyle name="20% - Accent2 9 3" xfId="1046"/>
    <cellStyle name="20% - Accent2 9 3 2" xfId="3522"/>
    <cellStyle name="20% - Accent2 9 3 2 2" xfId="9412"/>
    <cellStyle name="20% - Accent2 9 3 2 2 2" xfId="21351"/>
    <cellStyle name="20% - Accent2 9 3 2 3" xfId="15461"/>
    <cellStyle name="20% - Accent2 9 3 3" xfId="7104"/>
    <cellStyle name="20% - Accent2 9 3 3 2" xfId="19043"/>
    <cellStyle name="20% - Accent2 9 3 4" xfId="12985"/>
    <cellStyle name="20% - Accent2 9 4" xfId="2997"/>
    <cellStyle name="20% - Accent2 9 4 2" xfId="8887"/>
    <cellStyle name="20% - Accent2 9 4 2 2" xfId="20826"/>
    <cellStyle name="20% - Accent2 9 4 3" xfId="14936"/>
    <cellStyle name="20% - Accent2 9 5" xfId="6579"/>
    <cellStyle name="20% - Accent2 9 5 2" xfId="18518"/>
    <cellStyle name="20% - Accent2 9 6" xfId="12460"/>
    <cellStyle name="20% - Accent3" xfId="29" builtinId="38" customBuiltin="1"/>
    <cellStyle name="20% - Accent3 10" xfId="534"/>
    <cellStyle name="20% - Accent3 10 2" xfId="943"/>
    <cellStyle name="20% - Accent3 10 2 2" xfId="1049"/>
    <cellStyle name="20% - Accent3 10 2 2 2" xfId="3525"/>
    <cellStyle name="20% - Accent3 10 2 2 2 2" xfId="9415"/>
    <cellStyle name="20% - Accent3 10 2 2 2 2 2" xfId="21354"/>
    <cellStyle name="20% - Accent3 10 2 2 2 3" xfId="15464"/>
    <cellStyle name="20% - Accent3 10 2 2 3" xfId="7107"/>
    <cellStyle name="20% - Accent3 10 2 2 3 2" xfId="19046"/>
    <cellStyle name="20% - Accent3 10 2 2 4" xfId="12988"/>
    <cellStyle name="20% - Accent3 10 2 3" xfId="3420"/>
    <cellStyle name="20% - Accent3 10 2 3 2" xfId="9310"/>
    <cellStyle name="20% - Accent3 10 2 3 2 2" xfId="21249"/>
    <cellStyle name="20% - Accent3 10 2 3 3" xfId="15359"/>
    <cellStyle name="20% - Accent3 10 2 4" xfId="7002"/>
    <cellStyle name="20% - Accent3 10 2 4 2" xfId="18941"/>
    <cellStyle name="20% - Accent3 10 2 5" xfId="12883"/>
    <cellStyle name="20% - Accent3 10 3" xfId="1048"/>
    <cellStyle name="20% - Accent3 10 3 2" xfId="3524"/>
    <cellStyle name="20% - Accent3 10 3 2 2" xfId="9414"/>
    <cellStyle name="20% - Accent3 10 3 2 2 2" xfId="21353"/>
    <cellStyle name="20% - Accent3 10 3 2 3" xfId="15463"/>
    <cellStyle name="20% - Accent3 10 3 3" xfId="7106"/>
    <cellStyle name="20% - Accent3 10 3 3 2" xfId="19045"/>
    <cellStyle name="20% - Accent3 10 3 4" xfId="12987"/>
    <cellStyle name="20% - Accent3 10 4" xfId="3012"/>
    <cellStyle name="20% - Accent3 10 4 2" xfId="8902"/>
    <cellStyle name="20% - Accent3 10 4 2 2" xfId="20841"/>
    <cellStyle name="20% - Accent3 10 4 3" xfId="14951"/>
    <cellStyle name="20% - Accent3 10 5" xfId="6594"/>
    <cellStyle name="20% - Accent3 10 5 2" xfId="18533"/>
    <cellStyle name="20% - Accent3 10 6" xfId="12475"/>
    <cellStyle name="20% - Accent3 11" xfId="347"/>
    <cellStyle name="20% - Accent3 11 2" xfId="801"/>
    <cellStyle name="20% - Accent3 11 2 2" xfId="1051"/>
    <cellStyle name="20% - Accent3 11 2 2 2" xfId="3527"/>
    <cellStyle name="20% - Accent3 11 2 2 2 2" xfId="9417"/>
    <cellStyle name="20% - Accent3 11 2 2 2 2 2" xfId="21356"/>
    <cellStyle name="20% - Accent3 11 2 2 2 3" xfId="15466"/>
    <cellStyle name="20% - Accent3 11 2 2 3" xfId="7109"/>
    <cellStyle name="20% - Accent3 11 2 2 3 2" xfId="19048"/>
    <cellStyle name="20% - Accent3 11 2 2 4" xfId="12990"/>
    <cellStyle name="20% - Accent3 11 2 3" xfId="3278"/>
    <cellStyle name="20% - Accent3 11 2 3 2" xfId="9168"/>
    <cellStyle name="20% - Accent3 11 2 3 2 2" xfId="21107"/>
    <cellStyle name="20% - Accent3 11 2 3 3" xfId="15217"/>
    <cellStyle name="20% - Accent3 11 2 4" xfId="6860"/>
    <cellStyle name="20% - Accent3 11 2 4 2" xfId="18799"/>
    <cellStyle name="20% - Accent3 11 2 5" xfId="12741"/>
    <cellStyle name="20% - Accent3 11 3" xfId="1050"/>
    <cellStyle name="20% - Accent3 11 3 2" xfId="3526"/>
    <cellStyle name="20% - Accent3 11 3 2 2" xfId="9416"/>
    <cellStyle name="20% - Accent3 11 3 2 2 2" xfId="21355"/>
    <cellStyle name="20% - Accent3 11 3 2 3" xfId="15465"/>
    <cellStyle name="20% - Accent3 11 3 3" xfId="7108"/>
    <cellStyle name="20% - Accent3 11 3 3 2" xfId="19047"/>
    <cellStyle name="20% - Accent3 11 3 4" xfId="12989"/>
    <cellStyle name="20% - Accent3 11 4" xfId="2871"/>
    <cellStyle name="20% - Accent3 11 4 2" xfId="8761"/>
    <cellStyle name="20% - Accent3 11 4 2 2" xfId="20700"/>
    <cellStyle name="20% - Accent3 11 4 3" xfId="14810"/>
    <cellStyle name="20% - Accent3 11 5" xfId="6453"/>
    <cellStyle name="20% - Accent3 11 5 2" xfId="18392"/>
    <cellStyle name="20% - Accent3 11 6" xfId="12322"/>
    <cellStyle name="20% - Accent3 12" xfId="550"/>
    <cellStyle name="20% - Accent3 12 2" xfId="1052"/>
    <cellStyle name="20% - Accent3 12 2 2" xfId="3528"/>
    <cellStyle name="20% - Accent3 12 2 2 2" xfId="9418"/>
    <cellStyle name="20% - Accent3 12 2 2 2 2" xfId="21357"/>
    <cellStyle name="20% - Accent3 12 2 2 3" xfId="15467"/>
    <cellStyle name="20% - Accent3 12 2 3" xfId="7110"/>
    <cellStyle name="20% - Accent3 12 2 3 2" xfId="19049"/>
    <cellStyle name="20% - Accent3 12 2 4" xfId="12991"/>
    <cellStyle name="20% - Accent3 12 3" xfId="3027"/>
    <cellStyle name="20% - Accent3 12 3 2" xfId="8917"/>
    <cellStyle name="20% - Accent3 12 3 2 2" xfId="20856"/>
    <cellStyle name="20% - Accent3 12 3 3" xfId="14966"/>
    <cellStyle name="20% - Accent3 12 4" xfId="6609"/>
    <cellStyle name="20% - Accent3 12 4 2" xfId="18548"/>
    <cellStyle name="20% - Accent3 12 5" xfId="12490"/>
    <cellStyle name="20% - Accent3 13" xfId="2626"/>
    <cellStyle name="20% - Accent3 13 2" xfId="8516"/>
    <cellStyle name="20% - Accent3 13 2 2" xfId="20455"/>
    <cellStyle name="20% - Accent3 13 3" xfId="14565"/>
    <cellStyle name="20% - Accent3 14" xfId="6208"/>
    <cellStyle name="20% - Accent3 14 2" xfId="18147"/>
    <cellStyle name="20% - Accent3 15" xfId="12104"/>
    <cellStyle name="20% - Accent3 2" xfId="55"/>
    <cellStyle name="20% - Accent3 2 2" xfId="142"/>
    <cellStyle name="20% - Accent3 2 2 2" xfId="256"/>
    <cellStyle name="20% - Accent3 2 2 2 2" xfId="732"/>
    <cellStyle name="20% - Accent3 2 2 2 2 2" xfId="1056"/>
    <cellStyle name="20% - Accent3 2 2 2 2 2 2" xfId="3532"/>
    <cellStyle name="20% - Accent3 2 2 2 2 2 2 2" xfId="9422"/>
    <cellStyle name="20% - Accent3 2 2 2 2 2 2 2 2" xfId="21361"/>
    <cellStyle name="20% - Accent3 2 2 2 2 2 2 3" xfId="15471"/>
    <cellStyle name="20% - Accent3 2 2 2 2 2 3" xfId="7114"/>
    <cellStyle name="20% - Accent3 2 2 2 2 2 3 2" xfId="19053"/>
    <cellStyle name="20% - Accent3 2 2 2 2 2 4" xfId="12995"/>
    <cellStyle name="20% - Accent3 2 2 2 2 3" xfId="3209"/>
    <cellStyle name="20% - Accent3 2 2 2 2 3 2" xfId="9099"/>
    <cellStyle name="20% - Accent3 2 2 2 2 3 2 2" xfId="21038"/>
    <cellStyle name="20% - Accent3 2 2 2 2 3 3" xfId="15148"/>
    <cellStyle name="20% - Accent3 2 2 2 2 4" xfId="6791"/>
    <cellStyle name="20% - Accent3 2 2 2 2 4 2" xfId="18730"/>
    <cellStyle name="20% - Accent3 2 2 2 2 5" xfId="12672"/>
    <cellStyle name="20% - Accent3 2 2 2 3" xfId="1055"/>
    <cellStyle name="20% - Accent3 2 2 2 3 2" xfId="3531"/>
    <cellStyle name="20% - Accent3 2 2 2 3 2 2" xfId="9421"/>
    <cellStyle name="20% - Accent3 2 2 2 3 2 2 2" xfId="21360"/>
    <cellStyle name="20% - Accent3 2 2 2 3 2 3" xfId="15470"/>
    <cellStyle name="20% - Accent3 2 2 2 3 3" xfId="7113"/>
    <cellStyle name="20% - Accent3 2 2 2 3 3 2" xfId="19052"/>
    <cellStyle name="20% - Accent3 2 2 2 3 4" xfId="12994"/>
    <cellStyle name="20% - Accent3 2 2 2 4" xfId="2803"/>
    <cellStyle name="20% - Accent3 2 2 2 4 2" xfId="8693"/>
    <cellStyle name="20% - Accent3 2 2 2 4 2 2" xfId="20632"/>
    <cellStyle name="20% - Accent3 2 2 2 4 3" xfId="14742"/>
    <cellStyle name="20% - Accent3 2 2 2 5" xfId="6385"/>
    <cellStyle name="20% - Accent3 2 2 2 5 2" xfId="18324"/>
    <cellStyle name="20% - Accent3 2 2 2 6" xfId="12272"/>
    <cellStyle name="20% - Accent3 2 2 3" xfId="398"/>
    <cellStyle name="20% - Accent3 2 2 3 2" xfId="839"/>
    <cellStyle name="20% - Accent3 2 2 3 2 2" xfId="1058"/>
    <cellStyle name="20% - Accent3 2 2 3 2 2 2" xfId="3534"/>
    <cellStyle name="20% - Accent3 2 2 3 2 2 2 2" xfId="9424"/>
    <cellStyle name="20% - Accent3 2 2 3 2 2 2 2 2" xfId="21363"/>
    <cellStyle name="20% - Accent3 2 2 3 2 2 2 3" xfId="15473"/>
    <cellStyle name="20% - Accent3 2 2 3 2 2 3" xfId="7116"/>
    <cellStyle name="20% - Accent3 2 2 3 2 2 3 2" xfId="19055"/>
    <cellStyle name="20% - Accent3 2 2 3 2 2 4" xfId="12997"/>
    <cellStyle name="20% - Accent3 2 2 3 2 3" xfId="3316"/>
    <cellStyle name="20% - Accent3 2 2 3 2 3 2" xfId="9206"/>
    <cellStyle name="20% - Accent3 2 2 3 2 3 2 2" xfId="21145"/>
    <cellStyle name="20% - Accent3 2 2 3 2 3 3" xfId="15255"/>
    <cellStyle name="20% - Accent3 2 2 3 2 4" xfId="6898"/>
    <cellStyle name="20% - Accent3 2 2 3 2 4 2" xfId="18837"/>
    <cellStyle name="20% - Accent3 2 2 3 2 5" xfId="12779"/>
    <cellStyle name="20% - Accent3 2 2 3 3" xfId="1057"/>
    <cellStyle name="20% - Accent3 2 2 3 3 2" xfId="3533"/>
    <cellStyle name="20% - Accent3 2 2 3 3 2 2" xfId="9423"/>
    <cellStyle name="20% - Accent3 2 2 3 3 2 2 2" xfId="21362"/>
    <cellStyle name="20% - Accent3 2 2 3 3 2 3" xfId="15472"/>
    <cellStyle name="20% - Accent3 2 2 3 3 3" xfId="7115"/>
    <cellStyle name="20% - Accent3 2 2 3 3 3 2" xfId="19054"/>
    <cellStyle name="20% - Accent3 2 2 3 3 4" xfId="12996"/>
    <cellStyle name="20% - Accent3 2 2 3 4" xfId="2909"/>
    <cellStyle name="20% - Accent3 2 2 3 4 2" xfId="8799"/>
    <cellStyle name="20% - Accent3 2 2 3 4 2 2" xfId="20738"/>
    <cellStyle name="20% - Accent3 2 2 3 4 3" xfId="14848"/>
    <cellStyle name="20% - Accent3 2 2 3 5" xfId="6491"/>
    <cellStyle name="20% - Accent3 2 2 3 5 2" xfId="18430"/>
    <cellStyle name="20% - Accent3 2 2 3 6" xfId="12365"/>
    <cellStyle name="20% - Accent3 2 2 4" xfId="621"/>
    <cellStyle name="20% - Accent3 2 2 4 2" xfId="1059"/>
    <cellStyle name="20% - Accent3 2 2 4 2 2" xfId="3535"/>
    <cellStyle name="20% - Accent3 2 2 4 2 2 2" xfId="9425"/>
    <cellStyle name="20% - Accent3 2 2 4 2 2 2 2" xfId="21364"/>
    <cellStyle name="20% - Accent3 2 2 4 2 2 3" xfId="15474"/>
    <cellStyle name="20% - Accent3 2 2 4 2 3" xfId="7117"/>
    <cellStyle name="20% - Accent3 2 2 4 2 3 2" xfId="19056"/>
    <cellStyle name="20% - Accent3 2 2 4 2 4" xfId="12998"/>
    <cellStyle name="20% - Accent3 2 2 4 3" xfId="3098"/>
    <cellStyle name="20% - Accent3 2 2 4 3 2" xfId="8988"/>
    <cellStyle name="20% - Accent3 2 2 4 3 2 2" xfId="20927"/>
    <cellStyle name="20% - Accent3 2 2 4 3 3" xfId="15037"/>
    <cellStyle name="20% - Accent3 2 2 4 4" xfId="6680"/>
    <cellStyle name="20% - Accent3 2 2 4 4 2" xfId="18619"/>
    <cellStyle name="20% - Accent3 2 2 4 5" xfId="12561"/>
    <cellStyle name="20% - Accent3 2 2 5" xfId="1054"/>
    <cellStyle name="20% - Accent3 2 2 5 2" xfId="3530"/>
    <cellStyle name="20% - Accent3 2 2 5 2 2" xfId="9420"/>
    <cellStyle name="20% - Accent3 2 2 5 2 2 2" xfId="21359"/>
    <cellStyle name="20% - Accent3 2 2 5 2 3" xfId="15469"/>
    <cellStyle name="20% - Accent3 2 2 5 3" xfId="7112"/>
    <cellStyle name="20% - Accent3 2 2 5 3 2" xfId="19051"/>
    <cellStyle name="20% - Accent3 2 2 5 4" xfId="12993"/>
    <cellStyle name="20% - Accent3 2 2 6" xfId="2692"/>
    <cellStyle name="20% - Accent3 2 2 6 2" xfId="8582"/>
    <cellStyle name="20% - Accent3 2 2 6 2 2" xfId="20521"/>
    <cellStyle name="20% - Accent3 2 2 6 3" xfId="14631"/>
    <cellStyle name="20% - Accent3 2 2 7" xfId="6274"/>
    <cellStyle name="20% - Accent3 2 2 7 2" xfId="18213"/>
    <cellStyle name="20% - Accent3 2 2 8" xfId="12177"/>
    <cellStyle name="20% - Accent3 2 3" xfId="206"/>
    <cellStyle name="20% - Accent3 2 3 2" xfId="468"/>
    <cellStyle name="20% - Accent3 2 3 2 2" xfId="878"/>
    <cellStyle name="20% - Accent3 2 3 2 2 2" xfId="1062"/>
    <cellStyle name="20% - Accent3 2 3 2 2 2 2" xfId="3538"/>
    <cellStyle name="20% - Accent3 2 3 2 2 2 2 2" xfId="9428"/>
    <cellStyle name="20% - Accent3 2 3 2 2 2 2 2 2" xfId="21367"/>
    <cellStyle name="20% - Accent3 2 3 2 2 2 2 3" xfId="15477"/>
    <cellStyle name="20% - Accent3 2 3 2 2 2 3" xfId="7120"/>
    <cellStyle name="20% - Accent3 2 3 2 2 2 3 2" xfId="19059"/>
    <cellStyle name="20% - Accent3 2 3 2 2 2 4" xfId="13001"/>
    <cellStyle name="20% - Accent3 2 3 2 2 3" xfId="3355"/>
    <cellStyle name="20% - Accent3 2 3 2 2 3 2" xfId="9245"/>
    <cellStyle name="20% - Accent3 2 3 2 2 3 2 2" xfId="21184"/>
    <cellStyle name="20% - Accent3 2 3 2 2 3 3" xfId="15294"/>
    <cellStyle name="20% - Accent3 2 3 2 2 4" xfId="6937"/>
    <cellStyle name="20% - Accent3 2 3 2 2 4 2" xfId="18876"/>
    <cellStyle name="20% - Accent3 2 3 2 2 5" xfId="12818"/>
    <cellStyle name="20% - Accent3 2 3 2 3" xfId="1061"/>
    <cellStyle name="20% - Accent3 2 3 2 3 2" xfId="3537"/>
    <cellStyle name="20% - Accent3 2 3 2 3 2 2" xfId="9427"/>
    <cellStyle name="20% - Accent3 2 3 2 3 2 2 2" xfId="21366"/>
    <cellStyle name="20% - Accent3 2 3 2 3 2 3" xfId="15476"/>
    <cellStyle name="20% - Accent3 2 3 2 3 3" xfId="7119"/>
    <cellStyle name="20% - Accent3 2 3 2 3 3 2" xfId="19058"/>
    <cellStyle name="20% - Accent3 2 3 2 3 4" xfId="13000"/>
    <cellStyle name="20% - Accent3 2 3 2 4" xfId="2947"/>
    <cellStyle name="20% - Accent3 2 3 2 4 2" xfId="8837"/>
    <cellStyle name="20% - Accent3 2 3 2 4 2 2" xfId="20776"/>
    <cellStyle name="20% - Accent3 2 3 2 4 3" xfId="14886"/>
    <cellStyle name="20% - Accent3 2 3 2 5" xfId="6529"/>
    <cellStyle name="20% - Accent3 2 3 2 5 2" xfId="18468"/>
    <cellStyle name="20% - Accent3 2 3 2 6" xfId="12410"/>
    <cellStyle name="20% - Accent3 2 3 3" xfId="682"/>
    <cellStyle name="20% - Accent3 2 3 3 2" xfId="1063"/>
    <cellStyle name="20% - Accent3 2 3 3 2 2" xfId="3539"/>
    <cellStyle name="20% - Accent3 2 3 3 2 2 2" xfId="9429"/>
    <cellStyle name="20% - Accent3 2 3 3 2 2 2 2" xfId="21368"/>
    <cellStyle name="20% - Accent3 2 3 3 2 2 3" xfId="15478"/>
    <cellStyle name="20% - Accent3 2 3 3 2 3" xfId="7121"/>
    <cellStyle name="20% - Accent3 2 3 3 2 3 2" xfId="19060"/>
    <cellStyle name="20% - Accent3 2 3 3 2 4" xfId="13002"/>
    <cellStyle name="20% - Accent3 2 3 3 3" xfId="3159"/>
    <cellStyle name="20% - Accent3 2 3 3 3 2" xfId="9049"/>
    <cellStyle name="20% - Accent3 2 3 3 3 2 2" xfId="20988"/>
    <cellStyle name="20% - Accent3 2 3 3 3 3" xfId="15098"/>
    <cellStyle name="20% - Accent3 2 3 3 4" xfId="6741"/>
    <cellStyle name="20% - Accent3 2 3 3 4 2" xfId="18680"/>
    <cellStyle name="20% - Accent3 2 3 3 5" xfId="12622"/>
    <cellStyle name="20% - Accent3 2 3 4" xfId="1060"/>
    <cellStyle name="20% - Accent3 2 3 4 2" xfId="3536"/>
    <cellStyle name="20% - Accent3 2 3 4 2 2" xfId="9426"/>
    <cellStyle name="20% - Accent3 2 3 4 2 2 2" xfId="21365"/>
    <cellStyle name="20% - Accent3 2 3 4 2 3" xfId="15475"/>
    <cellStyle name="20% - Accent3 2 3 4 3" xfId="7118"/>
    <cellStyle name="20% - Accent3 2 3 4 3 2" xfId="19057"/>
    <cellStyle name="20% - Accent3 2 3 4 4" xfId="12999"/>
    <cellStyle name="20% - Accent3 2 3 5" xfId="2753"/>
    <cellStyle name="20% - Accent3 2 3 5 2" xfId="8643"/>
    <cellStyle name="20% - Accent3 2 3 5 2 2" xfId="20582"/>
    <cellStyle name="20% - Accent3 2 3 5 3" xfId="14692"/>
    <cellStyle name="20% - Accent3 2 3 6" xfId="6335"/>
    <cellStyle name="20% - Accent3 2 3 6 2" xfId="18274"/>
    <cellStyle name="20% - Accent3 2 3 7" xfId="12228"/>
    <cellStyle name="20% - Accent3 2 4" xfId="369"/>
    <cellStyle name="20% - Accent3 2 4 2" xfId="814"/>
    <cellStyle name="20% - Accent3 2 4 2 2" xfId="1065"/>
    <cellStyle name="20% - Accent3 2 4 2 2 2" xfId="3541"/>
    <cellStyle name="20% - Accent3 2 4 2 2 2 2" xfId="9431"/>
    <cellStyle name="20% - Accent3 2 4 2 2 2 2 2" xfId="21370"/>
    <cellStyle name="20% - Accent3 2 4 2 2 2 3" xfId="15480"/>
    <cellStyle name="20% - Accent3 2 4 2 2 3" xfId="7123"/>
    <cellStyle name="20% - Accent3 2 4 2 2 3 2" xfId="19062"/>
    <cellStyle name="20% - Accent3 2 4 2 2 4" xfId="13004"/>
    <cellStyle name="20% - Accent3 2 4 2 3" xfId="3291"/>
    <cellStyle name="20% - Accent3 2 4 2 3 2" xfId="9181"/>
    <cellStyle name="20% - Accent3 2 4 2 3 2 2" xfId="21120"/>
    <cellStyle name="20% - Accent3 2 4 2 3 3" xfId="15230"/>
    <cellStyle name="20% - Accent3 2 4 2 4" xfId="6873"/>
    <cellStyle name="20% - Accent3 2 4 2 4 2" xfId="18812"/>
    <cellStyle name="20% - Accent3 2 4 2 5" xfId="12754"/>
    <cellStyle name="20% - Accent3 2 4 3" xfId="1064"/>
    <cellStyle name="20% - Accent3 2 4 3 2" xfId="3540"/>
    <cellStyle name="20% - Accent3 2 4 3 2 2" xfId="9430"/>
    <cellStyle name="20% - Accent3 2 4 3 2 2 2" xfId="21369"/>
    <cellStyle name="20% - Accent3 2 4 3 2 3" xfId="15479"/>
    <cellStyle name="20% - Accent3 2 4 3 3" xfId="7122"/>
    <cellStyle name="20% - Accent3 2 4 3 3 2" xfId="19061"/>
    <cellStyle name="20% - Accent3 2 4 3 4" xfId="13003"/>
    <cellStyle name="20% - Accent3 2 4 4" xfId="2884"/>
    <cellStyle name="20% - Accent3 2 4 4 2" xfId="8774"/>
    <cellStyle name="20% - Accent3 2 4 4 2 2" xfId="20713"/>
    <cellStyle name="20% - Accent3 2 4 4 3" xfId="14823"/>
    <cellStyle name="20% - Accent3 2 4 5" xfId="6466"/>
    <cellStyle name="20% - Accent3 2 4 5 2" xfId="18405"/>
    <cellStyle name="20% - Accent3 2 4 6" xfId="12338"/>
    <cellStyle name="20% - Accent3 2 5" xfId="567"/>
    <cellStyle name="20% - Accent3 2 5 2" xfId="1066"/>
    <cellStyle name="20% - Accent3 2 5 2 2" xfId="3542"/>
    <cellStyle name="20% - Accent3 2 5 2 2 2" xfId="9432"/>
    <cellStyle name="20% - Accent3 2 5 2 2 2 2" xfId="21371"/>
    <cellStyle name="20% - Accent3 2 5 2 2 3" xfId="15481"/>
    <cellStyle name="20% - Accent3 2 5 2 3" xfId="7124"/>
    <cellStyle name="20% - Accent3 2 5 2 3 2" xfId="19063"/>
    <cellStyle name="20% - Accent3 2 5 2 4" xfId="13005"/>
    <cellStyle name="20% - Accent3 2 5 3" xfId="3044"/>
    <cellStyle name="20% - Accent3 2 5 3 2" xfId="8934"/>
    <cellStyle name="20% - Accent3 2 5 3 2 2" xfId="20873"/>
    <cellStyle name="20% - Accent3 2 5 3 3" xfId="14983"/>
    <cellStyle name="20% - Accent3 2 5 4" xfId="6626"/>
    <cellStyle name="20% - Accent3 2 5 4 2" xfId="18565"/>
    <cellStyle name="20% - Accent3 2 5 5" xfId="12507"/>
    <cellStyle name="20% - Accent3 2 6" xfId="1053"/>
    <cellStyle name="20% - Accent3 2 6 2" xfId="3529"/>
    <cellStyle name="20% - Accent3 2 6 2 2" xfId="9419"/>
    <cellStyle name="20% - Accent3 2 6 2 2 2" xfId="21358"/>
    <cellStyle name="20% - Accent3 2 6 2 3" xfId="15468"/>
    <cellStyle name="20% - Accent3 2 6 3" xfId="7111"/>
    <cellStyle name="20% - Accent3 2 6 3 2" xfId="19050"/>
    <cellStyle name="20% - Accent3 2 6 4" xfId="12992"/>
    <cellStyle name="20% - Accent3 2 7" xfId="2642"/>
    <cellStyle name="20% - Accent3 2 7 2" xfId="8532"/>
    <cellStyle name="20% - Accent3 2 7 2 2" xfId="20471"/>
    <cellStyle name="20% - Accent3 2 7 3" xfId="14581"/>
    <cellStyle name="20% - Accent3 2 8" xfId="6224"/>
    <cellStyle name="20% - Accent3 2 8 2" xfId="18163"/>
    <cellStyle name="20% - Accent3 2 9" xfId="12122"/>
    <cellStyle name="20% - Accent3 3" xfId="125"/>
    <cellStyle name="20% - Accent3 3 2" xfId="239"/>
    <cellStyle name="20% - Accent3 3 2 2" xfId="715"/>
    <cellStyle name="20% - Accent3 3 2 2 2" xfId="1069"/>
    <cellStyle name="20% - Accent3 3 2 2 2 2" xfId="3545"/>
    <cellStyle name="20% - Accent3 3 2 2 2 2 2" xfId="9435"/>
    <cellStyle name="20% - Accent3 3 2 2 2 2 2 2" xfId="21374"/>
    <cellStyle name="20% - Accent3 3 2 2 2 2 3" xfId="15484"/>
    <cellStyle name="20% - Accent3 3 2 2 2 3" xfId="7127"/>
    <cellStyle name="20% - Accent3 3 2 2 2 3 2" xfId="19066"/>
    <cellStyle name="20% - Accent3 3 2 2 2 4" xfId="13008"/>
    <cellStyle name="20% - Accent3 3 2 2 3" xfId="3192"/>
    <cellStyle name="20% - Accent3 3 2 2 3 2" xfId="9082"/>
    <cellStyle name="20% - Accent3 3 2 2 3 2 2" xfId="21021"/>
    <cellStyle name="20% - Accent3 3 2 2 3 3" xfId="15131"/>
    <cellStyle name="20% - Accent3 3 2 2 4" xfId="6774"/>
    <cellStyle name="20% - Accent3 3 2 2 4 2" xfId="18713"/>
    <cellStyle name="20% - Accent3 3 2 2 5" xfId="12655"/>
    <cellStyle name="20% - Accent3 3 2 3" xfId="1068"/>
    <cellStyle name="20% - Accent3 3 2 3 2" xfId="3544"/>
    <cellStyle name="20% - Accent3 3 2 3 2 2" xfId="9434"/>
    <cellStyle name="20% - Accent3 3 2 3 2 2 2" xfId="21373"/>
    <cellStyle name="20% - Accent3 3 2 3 2 3" xfId="15483"/>
    <cellStyle name="20% - Accent3 3 2 3 3" xfId="7126"/>
    <cellStyle name="20% - Accent3 3 2 3 3 2" xfId="19065"/>
    <cellStyle name="20% - Accent3 3 2 3 4" xfId="13007"/>
    <cellStyle name="20% - Accent3 3 2 4" xfId="2786"/>
    <cellStyle name="20% - Accent3 3 2 4 2" xfId="8676"/>
    <cellStyle name="20% - Accent3 3 2 4 2 2" xfId="20615"/>
    <cellStyle name="20% - Accent3 3 2 4 3" xfId="14725"/>
    <cellStyle name="20% - Accent3 3 2 5" xfId="6368"/>
    <cellStyle name="20% - Accent3 3 2 5 2" xfId="18307"/>
    <cellStyle name="20% - Accent3 3 2 6" xfId="12256"/>
    <cellStyle name="20% - Accent3 3 3" xfId="385"/>
    <cellStyle name="20% - Accent3 3 3 2" xfId="826"/>
    <cellStyle name="20% - Accent3 3 3 2 2" xfId="1071"/>
    <cellStyle name="20% - Accent3 3 3 2 2 2" xfId="3547"/>
    <cellStyle name="20% - Accent3 3 3 2 2 2 2" xfId="9437"/>
    <cellStyle name="20% - Accent3 3 3 2 2 2 2 2" xfId="21376"/>
    <cellStyle name="20% - Accent3 3 3 2 2 2 3" xfId="15486"/>
    <cellStyle name="20% - Accent3 3 3 2 2 3" xfId="7129"/>
    <cellStyle name="20% - Accent3 3 3 2 2 3 2" xfId="19068"/>
    <cellStyle name="20% - Accent3 3 3 2 2 4" xfId="13010"/>
    <cellStyle name="20% - Accent3 3 3 2 3" xfId="3303"/>
    <cellStyle name="20% - Accent3 3 3 2 3 2" xfId="9193"/>
    <cellStyle name="20% - Accent3 3 3 2 3 2 2" xfId="21132"/>
    <cellStyle name="20% - Accent3 3 3 2 3 3" xfId="15242"/>
    <cellStyle name="20% - Accent3 3 3 2 4" xfId="6885"/>
    <cellStyle name="20% - Accent3 3 3 2 4 2" xfId="18824"/>
    <cellStyle name="20% - Accent3 3 3 2 5" xfId="12766"/>
    <cellStyle name="20% - Accent3 3 3 3" xfId="1070"/>
    <cellStyle name="20% - Accent3 3 3 3 2" xfId="3546"/>
    <cellStyle name="20% - Accent3 3 3 3 2 2" xfId="9436"/>
    <cellStyle name="20% - Accent3 3 3 3 2 2 2" xfId="21375"/>
    <cellStyle name="20% - Accent3 3 3 3 2 3" xfId="15485"/>
    <cellStyle name="20% - Accent3 3 3 3 3" xfId="7128"/>
    <cellStyle name="20% - Accent3 3 3 3 3 2" xfId="19067"/>
    <cellStyle name="20% - Accent3 3 3 3 4" xfId="13009"/>
    <cellStyle name="20% - Accent3 3 3 4" xfId="2896"/>
    <cellStyle name="20% - Accent3 3 3 4 2" xfId="8786"/>
    <cellStyle name="20% - Accent3 3 3 4 2 2" xfId="20725"/>
    <cellStyle name="20% - Accent3 3 3 4 3" xfId="14835"/>
    <cellStyle name="20% - Accent3 3 3 5" xfId="6478"/>
    <cellStyle name="20% - Accent3 3 3 5 2" xfId="18417"/>
    <cellStyle name="20% - Accent3 3 3 6" xfId="12352"/>
    <cellStyle name="20% - Accent3 3 4" xfId="604"/>
    <cellStyle name="20% - Accent3 3 4 2" xfId="1072"/>
    <cellStyle name="20% - Accent3 3 4 2 2" xfId="3548"/>
    <cellStyle name="20% - Accent3 3 4 2 2 2" xfId="9438"/>
    <cellStyle name="20% - Accent3 3 4 2 2 2 2" xfId="21377"/>
    <cellStyle name="20% - Accent3 3 4 2 2 3" xfId="15487"/>
    <cellStyle name="20% - Accent3 3 4 2 3" xfId="7130"/>
    <cellStyle name="20% - Accent3 3 4 2 3 2" xfId="19069"/>
    <cellStyle name="20% - Accent3 3 4 2 4" xfId="13011"/>
    <cellStyle name="20% - Accent3 3 4 3" xfId="3081"/>
    <cellStyle name="20% - Accent3 3 4 3 2" xfId="8971"/>
    <cellStyle name="20% - Accent3 3 4 3 2 2" xfId="20910"/>
    <cellStyle name="20% - Accent3 3 4 3 3" xfId="15020"/>
    <cellStyle name="20% - Accent3 3 4 4" xfId="6663"/>
    <cellStyle name="20% - Accent3 3 4 4 2" xfId="18602"/>
    <cellStyle name="20% - Accent3 3 4 5" xfId="12544"/>
    <cellStyle name="20% - Accent3 3 5" xfId="1067"/>
    <cellStyle name="20% - Accent3 3 5 2" xfId="3543"/>
    <cellStyle name="20% - Accent3 3 5 2 2" xfId="9433"/>
    <cellStyle name="20% - Accent3 3 5 2 2 2" xfId="21372"/>
    <cellStyle name="20% - Accent3 3 5 2 3" xfId="15482"/>
    <cellStyle name="20% - Accent3 3 5 3" xfId="7125"/>
    <cellStyle name="20% - Accent3 3 5 3 2" xfId="19064"/>
    <cellStyle name="20% - Accent3 3 5 4" xfId="13006"/>
    <cellStyle name="20% - Accent3 3 6" xfId="2675"/>
    <cellStyle name="20% - Accent3 3 6 2" xfId="8565"/>
    <cellStyle name="20% - Accent3 3 6 2 2" xfId="20504"/>
    <cellStyle name="20% - Accent3 3 6 3" xfId="14614"/>
    <cellStyle name="20% - Accent3 3 7" xfId="6257"/>
    <cellStyle name="20% - Accent3 3 7 2" xfId="18196"/>
    <cellStyle name="20% - Accent3 3 8" xfId="12160"/>
    <cellStyle name="20% - Accent3 4" xfId="190"/>
    <cellStyle name="20% - Accent3 4 2" xfId="432"/>
    <cellStyle name="20% - Accent3 4 2 2" xfId="853"/>
    <cellStyle name="20% - Accent3 4 2 2 2" xfId="1075"/>
    <cellStyle name="20% - Accent3 4 2 2 2 2" xfId="3551"/>
    <cellStyle name="20% - Accent3 4 2 2 2 2 2" xfId="9441"/>
    <cellStyle name="20% - Accent3 4 2 2 2 2 2 2" xfId="21380"/>
    <cellStyle name="20% - Accent3 4 2 2 2 2 3" xfId="15490"/>
    <cellStyle name="20% - Accent3 4 2 2 2 3" xfId="7133"/>
    <cellStyle name="20% - Accent3 4 2 2 2 3 2" xfId="19072"/>
    <cellStyle name="20% - Accent3 4 2 2 2 4" xfId="13014"/>
    <cellStyle name="20% - Accent3 4 2 2 3" xfId="3330"/>
    <cellStyle name="20% - Accent3 4 2 2 3 2" xfId="9220"/>
    <cellStyle name="20% - Accent3 4 2 2 3 2 2" xfId="21159"/>
    <cellStyle name="20% - Accent3 4 2 2 3 3" xfId="15269"/>
    <cellStyle name="20% - Accent3 4 2 2 4" xfId="6912"/>
    <cellStyle name="20% - Accent3 4 2 2 4 2" xfId="18851"/>
    <cellStyle name="20% - Accent3 4 2 2 5" xfId="12793"/>
    <cellStyle name="20% - Accent3 4 2 3" xfId="1074"/>
    <cellStyle name="20% - Accent3 4 2 3 2" xfId="3550"/>
    <cellStyle name="20% - Accent3 4 2 3 2 2" xfId="9440"/>
    <cellStyle name="20% - Accent3 4 2 3 2 2 2" xfId="21379"/>
    <cellStyle name="20% - Accent3 4 2 3 2 3" xfId="15489"/>
    <cellStyle name="20% - Accent3 4 2 3 3" xfId="7132"/>
    <cellStyle name="20% - Accent3 4 2 3 3 2" xfId="19071"/>
    <cellStyle name="20% - Accent3 4 2 3 4" xfId="13013"/>
    <cellStyle name="20% - Accent3 4 2 4" xfId="2922"/>
    <cellStyle name="20% - Accent3 4 2 4 2" xfId="8812"/>
    <cellStyle name="20% - Accent3 4 2 4 2 2" xfId="20751"/>
    <cellStyle name="20% - Accent3 4 2 4 3" xfId="14861"/>
    <cellStyle name="20% - Accent3 4 2 5" xfId="6504"/>
    <cellStyle name="20% - Accent3 4 2 5 2" xfId="18443"/>
    <cellStyle name="20% - Accent3 4 2 6" xfId="12382"/>
    <cellStyle name="20% - Accent3 4 3" xfId="666"/>
    <cellStyle name="20% - Accent3 4 3 2" xfId="1076"/>
    <cellStyle name="20% - Accent3 4 3 2 2" xfId="3552"/>
    <cellStyle name="20% - Accent3 4 3 2 2 2" xfId="9442"/>
    <cellStyle name="20% - Accent3 4 3 2 2 2 2" xfId="21381"/>
    <cellStyle name="20% - Accent3 4 3 2 2 3" xfId="15491"/>
    <cellStyle name="20% - Accent3 4 3 2 3" xfId="7134"/>
    <cellStyle name="20% - Accent3 4 3 2 3 2" xfId="19073"/>
    <cellStyle name="20% - Accent3 4 3 2 4" xfId="13015"/>
    <cellStyle name="20% - Accent3 4 3 3" xfId="3143"/>
    <cellStyle name="20% - Accent3 4 3 3 2" xfId="9033"/>
    <cellStyle name="20% - Accent3 4 3 3 2 2" xfId="20972"/>
    <cellStyle name="20% - Accent3 4 3 3 3" xfId="15082"/>
    <cellStyle name="20% - Accent3 4 3 4" xfId="6725"/>
    <cellStyle name="20% - Accent3 4 3 4 2" xfId="18664"/>
    <cellStyle name="20% - Accent3 4 3 5" xfId="12606"/>
    <cellStyle name="20% - Accent3 4 4" xfId="1073"/>
    <cellStyle name="20% - Accent3 4 4 2" xfId="3549"/>
    <cellStyle name="20% - Accent3 4 4 2 2" xfId="9439"/>
    <cellStyle name="20% - Accent3 4 4 2 2 2" xfId="21378"/>
    <cellStyle name="20% - Accent3 4 4 2 3" xfId="15488"/>
    <cellStyle name="20% - Accent3 4 4 3" xfId="7131"/>
    <cellStyle name="20% - Accent3 4 4 3 2" xfId="19070"/>
    <cellStyle name="20% - Accent3 4 4 4" xfId="13012"/>
    <cellStyle name="20% - Accent3 4 5" xfId="2737"/>
    <cellStyle name="20% - Accent3 4 5 2" xfId="8627"/>
    <cellStyle name="20% - Accent3 4 5 2 2" xfId="20566"/>
    <cellStyle name="20% - Accent3 4 5 3" xfId="14676"/>
    <cellStyle name="20% - Accent3 4 6" xfId="6319"/>
    <cellStyle name="20% - Accent3 4 6 2" xfId="18258"/>
    <cellStyle name="20% - Accent3 4 7" xfId="12212"/>
    <cellStyle name="20% - Accent3 5" xfId="455"/>
    <cellStyle name="20% - Accent3 5 2" xfId="865"/>
    <cellStyle name="20% - Accent3 5 2 2" xfId="1078"/>
    <cellStyle name="20% - Accent3 5 2 2 2" xfId="3554"/>
    <cellStyle name="20% - Accent3 5 2 2 2 2" xfId="9444"/>
    <cellStyle name="20% - Accent3 5 2 2 2 2 2" xfId="21383"/>
    <cellStyle name="20% - Accent3 5 2 2 2 3" xfId="15493"/>
    <cellStyle name="20% - Accent3 5 2 2 3" xfId="7136"/>
    <cellStyle name="20% - Accent3 5 2 2 3 2" xfId="19075"/>
    <cellStyle name="20% - Accent3 5 2 2 4" xfId="13017"/>
    <cellStyle name="20% - Accent3 5 2 3" xfId="3342"/>
    <cellStyle name="20% - Accent3 5 2 3 2" xfId="9232"/>
    <cellStyle name="20% - Accent3 5 2 3 2 2" xfId="21171"/>
    <cellStyle name="20% - Accent3 5 2 3 3" xfId="15281"/>
    <cellStyle name="20% - Accent3 5 2 4" xfId="6924"/>
    <cellStyle name="20% - Accent3 5 2 4 2" xfId="18863"/>
    <cellStyle name="20% - Accent3 5 2 5" xfId="12805"/>
    <cellStyle name="20% - Accent3 5 3" xfId="1077"/>
    <cellStyle name="20% - Accent3 5 3 2" xfId="3553"/>
    <cellStyle name="20% - Accent3 5 3 2 2" xfId="9443"/>
    <cellStyle name="20% - Accent3 5 3 2 2 2" xfId="21382"/>
    <cellStyle name="20% - Accent3 5 3 2 3" xfId="15492"/>
    <cellStyle name="20% - Accent3 5 3 3" xfId="7135"/>
    <cellStyle name="20% - Accent3 5 3 3 2" xfId="19074"/>
    <cellStyle name="20% - Accent3 5 3 4" xfId="13016"/>
    <cellStyle name="20% - Accent3 5 4" xfId="2934"/>
    <cellStyle name="20% - Accent3 5 4 2" xfId="8824"/>
    <cellStyle name="20% - Accent3 5 4 2 2" xfId="20763"/>
    <cellStyle name="20% - Accent3 5 4 3" xfId="14873"/>
    <cellStyle name="20% - Accent3 5 5" xfId="6516"/>
    <cellStyle name="20% - Accent3 5 5 2" xfId="18455"/>
    <cellStyle name="20% - Accent3 5 6" xfId="12397"/>
    <cellStyle name="20% - Accent3 6" xfId="482"/>
    <cellStyle name="20% - Accent3 6 2" xfId="891"/>
    <cellStyle name="20% - Accent3 6 2 2" xfId="1080"/>
    <cellStyle name="20% - Accent3 6 2 2 2" xfId="3556"/>
    <cellStyle name="20% - Accent3 6 2 2 2 2" xfId="9446"/>
    <cellStyle name="20% - Accent3 6 2 2 2 2 2" xfId="21385"/>
    <cellStyle name="20% - Accent3 6 2 2 2 3" xfId="15495"/>
    <cellStyle name="20% - Accent3 6 2 2 3" xfId="7138"/>
    <cellStyle name="20% - Accent3 6 2 2 3 2" xfId="19077"/>
    <cellStyle name="20% - Accent3 6 2 2 4" xfId="13019"/>
    <cellStyle name="20% - Accent3 6 2 3" xfId="3368"/>
    <cellStyle name="20% - Accent3 6 2 3 2" xfId="9258"/>
    <cellStyle name="20% - Accent3 6 2 3 2 2" xfId="21197"/>
    <cellStyle name="20% - Accent3 6 2 3 3" xfId="15307"/>
    <cellStyle name="20% - Accent3 6 2 4" xfId="6950"/>
    <cellStyle name="20% - Accent3 6 2 4 2" xfId="18889"/>
    <cellStyle name="20% - Accent3 6 2 5" xfId="12831"/>
    <cellStyle name="20% - Accent3 6 3" xfId="1079"/>
    <cellStyle name="20% - Accent3 6 3 2" xfId="3555"/>
    <cellStyle name="20% - Accent3 6 3 2 2" xfId="9445"/>
    <cellStyle name="20% - Accent3 6 3 2 2 2" xfId="21384"/>
    <cellStyle name="20% - Accent3 6 3 2 3" xfId="15494"/>
    <cellStyle name="20% - Accent3 6 3 3" xfId="7137"/>
    <cellStyle name="20% - Accent3 6 3 3 2" xfId="19076"/>
    <cellStyle name="20% - Accent3 6 3 4" xfId="13018"/>
    <cellStyle name="20% - Accent3 6 4" xfId="2960"/>
    <cellStyle name="20% - Accent3 6 4 2" xfId="8850"/>
    <cellStyle name="20% - Accent3 6 4 2 2" xfId="20789"/>
    <cellStyle name="20% - Accent3 6 4 3" xfId="14899"/>
    <cellStyle name="20% - Accent3 6 5" xfId="6542"/>
    <cellStyle name="20% - Accent3 6 5 2" xfId="18481"/>
    <cellStyle name="20% - Accent3 6 6" xfId="12423"/>
    <cellStyle name="20% - Accent3 7" xfId="495"/>
    <cellStyle name="20% - Accent3 7 2" xfId="904"/>
    <cellStyle name="20% - Accent3 7 2 2" xfId="1082"/>
    <cellStyle name="20% - Accent3 7 2 2 2" xfId="3558"/>
    <cellStyle name="20% - Accent3 7 2 2 2 2" xfId="9448"/>
    <cellStyle name="20% - Accent3 7 2 2 2 2 2" xfId="21387"/>
    <cellStyle name="20% - Accent3 7 2 2 2 3" xfId="15497"/>
    <cellStyle name="20% - Accent3 7 2 2 3" xfId="7140"/>
    <cellStyle name="20% - Accent3 7 2 2 3 2" xfId="19079"/>
    <cellStyle name="20% - Accent3 7 2 2 4" xfId="13021"/>
    <cellStyle name="20% - Accent3 7 2 3" xfId="3381"/>
    <cellStyle name="20% - Accent3 7 2 3 2" xfId="9271"/>
    <cellStyle name="20% - Accent3 7 2 3 2 2" xfId="21210"/>
    <cellStyle name="20% - Accent3 7 2 3 3" xfId="15320"/>
    <cellStyle name="20% - Accent3 7 2 4" xfId="6963"/>
    <cellStyle name="20% - Accent3 7 2 4 2" xfId="18902"/>
    <cellStyle name="20% - Accent3 7 2 5" xfId="12844"/>
    <cellStyle name="20% - Accent3 7 3" xfId="1081"/>
    <cellStyle name="20% - Accent3 7 3 2" xfId="3557"/>
    <cellStyle name="20% - Accent3 7 3 2 2" xfId="9447"/>
    <cellStyle name="20% - Accent3 7 3 2 2 2" xfId="21386"/>
    <cellStyle name="20% - Accent3 7 3 2 3" xfId="15496"/>
    <cellStyle name="20% - Accent3 7 3 3" xfId="7139"/>
    <cellStyle name="20% - Accent3 7 3 3 2" xfId="19078"/>
    <cellStyle name="20% - Accent3 7 3 4" xfId="13020"/>
    <cellStyle name="20% - Accent3 7 4" xfId="2973"/>
    <cellStyle name="20% - Accent3 7 4 2" xfId="8863"/>
    <cellStyle name="20% - Accent3 7 4 2 2" xfId="20802"/>
    <cellStyle name="20% - Accent3 7 4 3" xfId="14912"/>
    <cellStyle name="20% - Accent3 7 5" xfId="6555"/>
    <cellStyle name="20% - Accent3 7 5 2" xfId="18494"/>
    <cellStyle name="20% - Accent3 7 6" xfId="12436"/>
    <cellStyle name="20% - Accent3 8" xfId="508"/>
    <cellStyle name="20% - Accent3 8 2" xfId="917"/>
    <cellStyle name="20% - Accent3 8 2 2" xfId="1084"/>
    <cellStyle name="20% - Accent3 8 2 2 2" xfId="3560"/>
    <cellStyle name="20% - Accent3 8 2 2 2 2" xfId="9450"/>
    <cellStyle name="20% - Accent3 8 2 2 2 2 2" xfId="21389"/>
    <cellStyle name="20% - Accent3 8 2 2 2 3" xfId="15499"/>
    <cellStyle name="20% - Accent3 8 2 2 3" xfId="7142"/>
    <cellStyle name="20% - Accent3 8 2 2 3 2" xfId="19081"/>
    <cellStyle name="20% - Accent3 8 2 2 4" xfId="13023"/>
    <cellStyle name="20% - Accent3 8 2 3" xfId="3394"/>
    <cellStyle name="20% - Accent3 8 2 3 2" xfId="9284"/>
    <cellStyle name="20% - Accent3 8 2 3 2 2" xfId="21223"/>
    <cellStyle name="20% - Accent3 8 2 3 3" xfId="15333"/>
    <cellStyle name="20% - Accent3 8 2 4" xfId="6976"/>
    <cellStyle name="20% - Accent3 8 2 4 2" xfId="18915"/>
    <cellStyle name="20% - Accent3 8 2 5" xfId="12857"/>
    <cellStyle name="20% - Accent3 8 3" xfId="1083"/>
    <cellStyle name="20% - Accent3 8 3 2" xfId="3559"/>
    <cellStyle name="20% - Accent3 8 3 2 2" xfId="9449"/>
    <cellStyle name="20% - Accent3 8 3 2 2 2" xfId="21388"/>
    <cellStyle name="20% - Accent3 8 3 2 3" xfId="15498"/>
    <cellStyle name="20% - Accent3 8 3 3" xfId="7141"/>
    <cellStyle name="20% - Accent3 8 3 3 2" xfId="19080"/>
    <cellStyle name="20% - Accent3 8 3 4" xfId="13022"/>
    <cellStyle name="20% - Accent3 8 4" xfId="2986"/>
    <cellStyle name="20% - Accent3 8 4 2" xfId="8876"/>
    <cellStyle name="20% - Accent3 8 4 2 2" xfId="20815"/>
    <cellStyle name="20% - Accent3 8 4 3" xfId="14925"/>
    <cellStyle name="20% - Accent3 8 5" xfId="6568"/>
    <cellStyle name="20% - Accent3 8 5 2" xfId="18507"/>
    <cellStyle name="20% - Accent3 8 6" xfId="12449"/>
    <cellStyle name="20% - Accent3 9" xfId="521"/>
    <cellStyle name="20% - Accent3 9 2" xfId="930"/>
    <cellStyle name="20% - Accent3 9 2 2" xfId="1086"/>
    <cellStyle name="20% - Accent3 9 2 2 2" xfId="3562"/>
    <cellStyle name="20% - Accent3 9 2 2 2 2" xfId="9452"/>
    <cellStyle name="20% - Accent3 9 2 2 2 2 2" xfId="21391"/>
    <cellStyle name="20% - Accent3 9 2 2 2 3" xfId="15501"/>
    <cellStyle name="20% - Accent3 9 2 2 3" xfId="7144"/>
    <cellStyle name="20% - Accent3 9 2 2 3 2" xfId="19083"/>
    <cellStyle name="20% - Accent3 9 2 2 4" xfId="13025"/>
    <cellStyle name="20% - Accent3 9 2 3" xfId="3407"/>
    <cellStyle name="20% - Accent3 9 2 3 2" xfId="9297"/>
    <cellStyle name="20% - Accent3 9 2 3 2 2" xfId="21236"/>
    <cellStyle name="20% - Accent3 9 2 3 3" xfId="15346"/>
    <cellStyle name="20% - Accent3 9 2 4" xfId="6989"/>
    <cellStyle name="20% - Accent3 9 2 4 2" xfId="18928"/>
    <cellStyle name="20% - Accent3 9 2 5" xfId="12870"/>
    <cellStyle name="20% - Accent3 9 3" xfId="1085"/>
    <cellStyle name="20% - Accent3 9 3 2" xfId="3561"/>
    <cellStyle name="20% - Accent3 9 3 2 2" xfId="9451"/>
    <cellStyle name="20% - Accent3 9 3 2 2 2" xfId="21390"/>
    <cellStyle name="20% - Accent3 9 3 2 3" xfId="15500"/>
    <cellStyle name="20% - Accent3 9 3 3" xfId="7143"/>
    <cellStyle name="20% - Accent3 9 3 3 2" xfId="19082"/>
    <cellStyle name="20% - Accent3 9 3 4" xfId="13024"/>
    <cellStyle name="20% - Accent3 9 4" xfId="2999"/>
    <cellStyle name="20% - Accent3 9 4 2" xfId="8889"/>
    <cellStyle name="20% - Accent3 9 4 2 2" xfId="20828"/>
    <cellStyle name="20% - Accent3 9 4 3" xfId="14938"/>
    <cellStyle name="20% - Accent3 9 5" xfId="6581"/>
    <cellStyle name="20% - Accent3 9 5 2" xfId="18520"/>
    <cellStyle name="20% - Accent3 9 6" xfId="12462"/>
    <cellStyle name="20% - Accent4" xfId="33" builtinId="42" customBuiltin="1"/>
    <cellStyle name="20% - Accent4 10" xfId="536"/>
    <cellStyle name="20% - Accent4 10 2" xfId="945"/>
    <cellStyle name="20% - Accent4 10 2 2" xfId="1088"/>
    <cellStyle name="20% - Accent4 10 2 2 2" xfId="3564"/>
    <cellStyle name="20% - Accent4 10 2 2 2 2" xfId="9454"/>
    <cellStyle name="20% - Accent4 10 2 2 2 2 2" xfId="21393"/>
    <cellStyle name="20% - Accent4 10 2 2 2 3" xfId="15503"/>
    <cellStyle name="20% - Accent4 10 2 2 3" xfId="7146"/>
    <cellStyle name="20% - Accent4 10 2 2 3 2" xfId="19085"/>
    <cellStyle name="20% - Accent4 10 2 2 4" xfId="13027"/>
    <cellStyle name="20% - Accent4 10 2 3" xfId="3422"/>
    <cellStyle name="20% - Accent4 10 2 3 2" xfId="9312"/>
    <cellStyle name="20% - Accent4 10 2 3 2 2" xfId="21251"/>
    <cellStyle name="20% - Accent4 10 2 3 3" xfId="15361"/>
    <cellStyle name="20% - Accent4 10 2 4" xfId="7004"/>
    <cellStyle name="20% - Accent4 10 2 4 2" xfId="18943"/>
    <cellStyle name="20% - Accent4 10 2 5" xfId="12885"/>
    <cellStyle name="20% - Accent4 10 3" xfId="1087"/>
    <cellStyle name="20% - Accent4 10 3 2" xfId="3563"/>
    <cellStyle name="20% - Accent4 10 3 2 2" xfId="9453"/>
    <cellStyle name="20% - Accent4 10 3 2 2 2" xfId="21392"/>
    <cellStyle name="20% - Accent4 10 3 2 3" xfId="15502"/>
    <cellStyle name="20% - Accent4 10 3 3" xfId="7145"/>
    <cellStyle name="20% - Accent4 10 3 3 2" xfId="19084"/>
    <cellStyle name="20% - Accent4 10 3 4" xfId="13026"/>
    <cellStyle name="20% - Accent4 10 4" xfId="3014"/>
    <cellStyle name="20% - Accent4 10 4 2" xfId="8904"/>
    <cellStyle name="20% - Accent4 10 4 2 2" xfId="20843"/>
    <cellStyle name="20% - Accent4 10 4 3" xfId="14953"/>
    <cellStyle name="20% - Accent4 10 5" xfId="6596"/>
    <cellStyle name="20% - Accent4 10 5 2" xfId="18535"/>
    <cellStyle name="20% - Accent4 10 6" xfId="12477"/>
    <cellStyle name="20% - Accent4 11" xfId="351"/>
    <cellStyle name="20% - Accent4 11 2" xfId="803"/>
    <cellStyle name="20% - Accent4 11 2 2" xfId="1090"/>
    <cellStyle name="20% - Accent4 11 2 2 2" xfId="3566"/>
    <cellStyle name="20% - Accent4 11 2 2 2 2" xfId="9456"/>
    <cellStyle name="20% - Accent4 11 2 2 2 2 2" xfId="21395"/>
    <cellStyle name="20% - Accent4 11 2 2 2 3" xfId="15505"/>
    <cellStyle name="20% - Accent4 11 2 2 3" xfId="7148"/>
    <cellStyle name="20% - Accent4 11 2 2 3 2" xfId="19087"/>
    <cellStyle name="20% - Accent4 11 2 2 4" xfId="13029"/>
    <cellStyle name="20% - Accent4 11 2 3" xfId="3280"/>
    <cellStyle name="20% - Accent4 11 2 3 2" xfId="9170"/>
    <cellStyle name="20% - Accent4 11 2 3 2 2" xfId="21109"/>
    <cellStyle name="20% - Accent4 11 2 3 3" xfId="15219"/>
    <cellStyle name="20% - Accent4 11 2 4" xfId="6862"/>
    <cellStyle name="20% - Accent4 11 2 4 2" xfId="18801"/>
    <cellStyle name="20% - Accent4 11 2 5" xfId="12743"/>
    <cellStyle name="20% - Accent4 11 3" xfId="1089"/>
    <cellStyle name="20% - Accent4 11 3 2" xfId="3565"/>
    <cellStyle name="20% - Accent4 11 3 2 2" xfId="9455"/>
    <cellStyle name="20% - Accent4 11 3 2 2 2" xfId="21394"/>
    <cellStyle name="20% - Accent4 11 3 2 3" xfId="15504"/>
    <cellStyle name="20% - Accent4 11 3 3" xfId="7147"/>
    <cellStyle name="20% - Accent4 11 3 3 2" xfId="19086"/>
    <cellStyle name="20% - Accent4 11 3 4" xfId="13028"/>
    <cellStyle name="20% - Accent4 11 4" xfId="2873"/>
    <cellStyle name="20% - Accent4 11 4 2" xfId="8763"/>
    <cellStyle name="20% - Accent4 11 4 2 2" xfId="20702"/>
    <cellStyle name="20% - Accent4 11 4 3" xfId="14812"/>
    <cellStyle name="20% - Accent4 11 5" xfId="6455"/>
    <cellStyle name="20% - Accent4 11 5 2" xfId="18394"/>
    <cellStyle name="20% - Accent4 11 6" xfId="12325"/>
    <cellStyle name="20% - Accent4 12" xfId="553"/>
    <cellStyle name="20% - Accent4 12 2" xfId="1091"/>
    <cellStyle name="20% - Accent4 12 2 2" xfId="3567"/>
    <cellStyle name="20% - Accent4 12 2 2 2" xfId="9457"/>
    <cellStyle name="20% - Accent4 12 2 2 2 2" xfId="21396"/>
    <cellStyle name="20% - Accent4 12 2 2 3" xfId="15506"/>
    <cellStyle name="20% - Accent4 12 2 3" xfId="7149"/>
    <cellStyle name="20% - Accent4 12 2 3 2" xfId="19088"/>
    <cellStyle name="20% - Accent4 12 2 4" xfId="13030"/>
    <cellStyle name="20% - Accent4 12 3" xfId="3030"/>
    <cellStyle name="20% - Accent4 12 3 2" xfId="8920"/>
    <cellStyle name="20% - Accent4 12 3 2 2" xfId="20859"/>
    <cellStyle name="20% - Accent4 12 3 3" xfId="14969"/>
    <cellStyle name="20% - Accent4 12 4" xfId="6612"/>
    <cellStyle name="20% - Accent4 12 4 2" xfId="18551"/>
    <cellStyle name="20% - Accent4 12 5" xfId="12493"/>
    <cellStyle name="20% - Accent4 13" xfId="2628"/>
    <cellStyle name="20% - Accent4 13 2" xfId="8518"/>
    <cellStyle name="20% - Accent4 13 2 2" xfId="20457"/>
    <cellStyle name="20% - Accent4 13 3" xfId="14567"/>
    <cellStyle name="20% - Accent4 14" xfId="6210"/>
    <cellStyle name="20% - Accent4 14 2" xfId="18149"/>
    <cellStyle name="20% - Accent4 15" xfId="12106"/>
    <cellStyle name="20% - Accent4 2" xfId="56"/>
    <cellStyle name="20% - Accent4 2 2" xfId="143"/>
    <cellStyle name="20% - Accent4 2 2 2" xfId="257"/>
    <cellStyle name="20% - Accent4 2 2 2 2" xfId="733"/>
    <cellStyle name="20% - Accent4 2 2 2 2 2" xfId="1095"/>
    <cellStyle name="20% - Accent4 2 2 2 2 2 2" xfId="3571"/>
    <cellStyle name="20% - Accent4 2 2 2 2 2 2 2" xfId="9461"/>
    <cellStyle name="20% - Accent4 2 2 2 2 2 2 2 2" xfId="21400"/>
    <cellStyle name="20% - Accent4 2 2 2 2 2 2 3" xfId="15510"/>
    <cellStyle name="20% - Accent4 2 2 2 2 2 3" xfId="7153"/>
    <cellStyle name="20% - Accent4 2 2 2 2 2 3 2" xfId="19092"/>
    <cellStyle name="20% - Accent4 2 2 2 2 2 4" xfId="13034"/>
    <cellStyle name="20% - Accent4 2 2 2 2 3" xfId="3210"/>
    <cellStyle name="20% - Accent4 2 2 2 2 3 2" xfId="9100"/>
    <cellStyle name="20% - Accent4 2 2 2 2 3 2 2" xfId="21039"/>
    <cellStyle name="20% - Accent4 2 2 2 2 3 3" xfId="15149"/>
    <cellStyle name="20% - Accent4 2 2 2 2 4" xfId="6792"/>
    <cellStyle name="20% - Accent4 2 2 2 2 4 2" xfId="18731"/>
    <cellStyle name="20% - Accent4 2 2 2 2 5" xfId="12673"/>
    <cellStyle name="20% - Accent4 2 2 2 3" xfId="1094"/>
    <cellStyle name="20% - Accent4 2 2 2 3 2" xfId="3570"/>
    <cellStyle name="20% - Accent4 2 2 2 3 2 2" xfId="9460"/>
    <cellStyle name="20% - Accent4 2 2 2 3 2 2 2" xfId="21399"/>
    <cellStyle name="20% - Accent4 2 2 2 3 2 3" xfId="15509"/>
    <cellStyle name="20% - Accent4 2 2 2 3 3" xfId="7152"/>
    <cellStyle name="20% - Accent4 2 2 2 3 3 2" xfId="19091"/>
    <cellStyle name="20% - Accent4 2 2 2 3 4" xfId="13033"/>
    <cellStyle name="20% - Accent4 2 2 2 4" xfId="2804"/>
    <cellStyle name="20% - Accent4 2 2 2 4 2" xfId="8694"/>
    <cellStyle name="20% - Accent4 2 2 2 4 2 2" xfId="20633"/>
    <cellStyle name="20% - Accent4 2 2 2 4 3" xfId="14743"/>
    <cellStyle name="20% - Accent4 2 2 2 5" xfId="6386"/>
    <cellStyle name="20% - Accent4 2 2 2 5 2" xfId="18325"/>
    <cellStyle name="20% - Accent4 2 2 2 6" xfId="12273"/>
    <cellStyle name="20% - Accent4 2 2 3" xfId="400"/>
    <cellStyle name="20% - Accent4 2 2 3 2" xfId="841"/>
    <cellStyle name="20% - Accent4 2 2 3 2 2" xfId="1097"/>
    <cellStyle name="20% - Accent4 2 2 3 2 2 2" xfId="3573"/>
    <cellStyle name="20% - Accent4 2 2 3 2 2 2 2" xfId="9463"/>
    <cellStyle name="20% - Accent4 2 2 3 2 2 2 2 2" xfId="21402"/>
    <cellStyle name="20% - Accent4 2 2 3 2 2 2 3" xfId="15512"/>
    <cellStyle name="20% - Accent4 2 2 3 2 2 3" xfId="7155"/>
    <cellStyle name="20% - Accent4 2 2 3 2 2 3 2" xfId="19094"/>
    <cellStyle name="20% - Accent4 2 2 3 2 2 4" xfId="13036"/>
    <cellStyle name="20% - Accent4 2 2 3 2 3" xfId="3318"/>
    <cellStyle name="20% - Accent4 2 2 3 2 3 2" xfId="9208"/>
    <cellStyle name="20% - Accent4 2 2 3 2 3 2 2" xfId="21147"/>
    <cellStyle name="20% - Accent4 2 2 3 2 3 3" xfId="15257"/>
    <cellStyle name="20% - Accent4 2 2 3 2 4" xfId="6900"/>
    <cellStyle name="20% - Accent4 2 2 3 2 4 2" xfId="18839"/>
    <cellStyle name="20% - Accent4 2 2 3 2 5" xfId="12781"/>
    <cellStyle name="20% - Accent4 2 2 3 3" xfId="1096"/>
    <cellStyle name="20% - Accent4 2 2 3 3 2" xfId="3572"/>
    <cellStyle name="20% - Accent4 2 2 3 3 2 2" xfId="9462"/>
    <cellStyle name="20% - Accent4 2 2 3 3 2 2 2" xfId="21401"/>
    <cellStyle name="20% - Accent4 2 2 3 3 2 3" xfId="15511"/>
    <cellStyle name="20% - Accent4 2 2 3 3 3" xfId="7154"/>
    <cellStyle name="20% - Accent4 2 2 3 3 3 2" xfId="19093"/>
    <cellStyle name="20% - Accent4 2 2 3 3 4" xfId="13035"/>
    <cellStyle name="20% - Accent4 2 2 3 4" xfId="2911"/>
    <cellStyle name="20% - Accent4 2 2 3 4 2" xfId="8801"/>
    <cellStyle name="20% - Accent4 2 2 3 4 2 2" xfId="20740"/>
    <cellStyle name="20% - Accent4 2 2 3 4 3" xfId="14850"/>
    <cellStyle name="20% - Accent4 2 2 3 5" xfId="6493"/>
    <cellStyle name="20% - Accent4 2 2 3 5 2" xfId="18432"/>
    <cellStyle name="20% - Accent4 2 2 3 6" xfId="12367"/>
    <cellStyle name="20% - Accent4 2 2 4" xfId="622"/>
    <cellStyle name="20% - Accent4 2 2 4 2" xfId="1098"/>
    <cellStyle name="20% - Accent4 2 2 4 2 2" xfId="3574"/>
    <cellStyle name="20% - Accent4 2 2 4 2 2 2" xfId="9464"/>
    <cellStyle name="20% - Accent4 2 2 4 2 2 2 2" xfId="21403"/>
    <cellStyle name="20% - Accent4 2 2 4 2 2 3" xfId="15513"/>
    <cellStyle name="20% - Accent4 2 2 4 2 3" xfId="7156"/>
    <cellStyle name="20% - Accent4 2 2 4 2 3 2" xfId="19095"/>
    <cellStyle name="20% - Accent4 2 2 4 2 4" xfId="13037"/>
    <cellStyle name="20% - Accent4 2 2 4 3" xfId="3099"/>
    <cellStyle name="20% - Accent4 2 2 4 3 2" xfId="8989"/>
    <cellStyle name="20% - Accent4 2 2 4 3 2 2" xfId="20928"/>
    <cellStyle name="20% - Accent4 2 2 4 3 3" xfId="15038"/>
    <cellStyle name="20% - Accent4 2 2 4 4" xfId="6681"/>
    <cellStyle name="20% - Accent4 2 2 4 4 2" xfId="18620"/>
    <cellStyle name="20% - Accent4 2 2 4 5" xfId="12562"/>
    <cellStyle name="20% - Accent4 2 2 5" xfId="1093"/>
    <cellStyle name="20% - Accent4 2 2 5 2" xfId="3569"/>
    <cellStyle name="20% - Accent4 2 2 5 2 2" xfId="9459"/>
    <cellStyle name="20% - Accent4 2 2 5 2 2 2" xfId="21398"/>
    <cellStyle name="20% - Accent4 2 2 5 2 3" xfId="15508"/>
    <cellStyle name="20% - Accent4 2 2 5 3" xfId="7151"/>
    <cellStyle name="20% - Accent4 2 2 5 3 2" xfId="19090"/>
    <cellStyle name="20% - Accent4 2 2 5 4" xfId="13032"/>
    <cellStyle name="20% - Accent4 2 2 6" xfId="2693"/>
    <cellStyle name="20% - Accent4 2 2 6 2" xfId="8583"/>
    <cellStyle name="20% - Accent4 2 2 6 2 2" xfId="20522"/>
    <cellStyle name="20% - Accent4 2 2 6 3" xfId="14632"/>
    <cellStyle name="20% - Accent4 2 2 7" xfId="6275"/>
    <cellStyle name="20% - Accent4 2 2 7 2" xfId="18214"/>
    <cellStyle name="20% - Accent4 2 2 8" xfId="12178"/>
    <cellStyle name="20% - Accent4 2 3" xfId="207"/>
    <cellStyle name="20% - Accent4 2 3 2" xfId="470"/>
    <cellStyle name="20% - Accent4 2 3 2 2" xfId="880"/>
    <cellStyle name="20% - Accent4 2 3 2 2 2" xfId="1101"/>
    <cellStyle name="20% - Accent4 2 3 2 2 2 2" xfId="3577"/>
    <cellStyle name="20% - Accent4 2 3 2 2 2 2 2" xfId="9467"/>
    <cellStyle name="20% - Accent4 2 3 2 2 2 2 2 2" xfId="21406"/>
    <cellStyle name="20% - Accent4 2 3 2 2 2 2 3" xfId="15516"/>
    <cellStyle name="20% - Accent4 2 3 2 2 2 3" xfId="7159"/>
    <cellStyle name="20% - Accent4 2 3 2 2 2 3 2" xfId="19098"/>
    <cellStyle name="20% - Accent4 2 3 2 2 2 4" xfId="13040"/>
    <cellStyle name="20% - Accent4 2 3 2 2 3" xfId="3357"/>
    <cellStyle name="20% - Accent4 2 3 2 2 3 2" xfId="9247"/>
    <cellStyle name="20% - Accent4 2 3 2 2 3 2 2" xfId="21186"/>
    <cellStyle name="20% - Accent4 2 3 2 2 3 3" xfId="15296"/>
    <cellStyle name="20% - Accent4 2 3 2 2 4" xfId="6939"/>
    <cellStyle name="20% - Accent4 2 3 2 2 4 2" xfId="18878"/>
    <cellStyle name="20% - Accent4 2 3 2 2 5" xfId="12820"/>
    <cellStyle name="20% - Accent4 2 3 2 3" xfId="1100"/>
    <cellStyle name="20% - Accent4 2 3 2 3 2" xfId="3576"/>
    <cellStyle name="20% - Accent4 2 3 2 3 2 2" xfId="9466"/>
    <cellStyle name="20% - Accent4 2 3 2 3 2 2 2" xfId="21405"/>
    <cellStyle name="20% - Accent4 2 3 2 3 2 3" xfId="15515"/>
    <cellStyle name="20% - Accent4 2 3 2 3 3" xfId="7158"/>
    <cellStyle name="20% - Accent4 2 3 2 3 3 2" xfId="19097"/>
    <cellStyle name="20% - Accent4 2 3 2 3 4" xfId="13039"/>
    <cellStyle name="20% - Accent4 2 3 2 4" xfId="2949"/>
    <cellStyle name="20% - Accent4 2 3 2 4 2" xfId="8839"/>
    <cellStyle name="20% - Accent4 2 3 2 4 2 2" xfId="20778"/>
    <cellStyle name="20% - Accent4 2 3 2 4 3" xfId="14888"/>
    <cellStyle name="20% - Accent4 2 3 2 5" xfId="6531"/>
    <cellStyle name="20% - Accent4 2 3 2 5 2" xfId="18470"/>
    <cellStyle name="20% - Accent4 2 3 2 6" xfId="12412"/>
    <cellStyle name="20% - Accent4 2 3 3" xfId="683"/>
    <cellStyle name="20% - Accent4 2 3 3 2" xfId="1102"/>
    <cellStyle name="20% - Accent4 2 3 3 2 2" xfId="3578"/>
    <cellStyle name="20% - Accent4 2 3 3 2 2 2" xfId="9468"/>
    <cellStyle name="20% - Accent4 2 3 3 2 2 2 2" xfId="21407"/>
    <cellStyle name="20% - Accent4 2 3 3 2 2 3" xfId="15517"/>
    <cellStyle name="20% - Accent4 2 3 3 2 3" xfId="7160"/>
    <cellStyle name="20% - Accent4 2 3 3 2 3 2" xfId="19099"/>
    <cellStyle name="20% - Accent4 2 3 3 2 4" xfId="13041"/>
    <cellStyle name="20% - Accent4 2 3 3 3" xfId="3160"/>
    <cellStyle name="20% - Accent4 2 3 3 3 2" xfId="9050"/>
    <cellStyle name="20% - Accent4 2 3 3 3 2 2" xfId="20989"/>
    <cellStyle name="20% - Accent4 2 3 3 3 3" xfId="15099"/>
    <cellStyle name="20% - Accent4 2 3 3 4" xfId="6742"/>
    <cellStyle name="20% - Accent4 2 3 3 4 2" xfId="18681"/>
    <cellStyle name="20% - Accent4 2 3 3 5" xfId="12623"/>
    <cellStyle name="20% - Accent4 2 3 4" xfId="1099"/>
    <cellStyle name="20% - Accent4 2 3 4 2" xfId="3575"/>
    <cellStyle name="20% - Accent4 2 3 4 2 2" xfId="9465"/>
    <cellStyle name="20% - Accent4 2 3 4 2 2 2" xfId="21404"/>
    <cellStyle name="20% - Accent4 2 3 4 2 3" xfId="15514"/>
    <cellStyle name="20% - Accent4 2 3 4 3" xfId="7157"/>
    <cellStyle name="20% - Accent4 2 3 4 3 2" xfId="19096"/>
    <cellStyle name="20% - Accent4 2 3 4 4" xfId="13038"/>
    <cellStyle name="20% - Accent4 2 3 5" xfId="2754"/>
    <cellStyle name="20% - Accent4 2 3 5 2" xfId="8644"/>
    <cellStyle name="20% - Accent4 2 3 5 2 2" xfId="20583"/>
    <cellStyle name="20% - Accent4 2 3 5 3" xfId="14693"/>
    <cellStyle name="20% - Accent4 2 3 6" xfId="6336"/>
    <cellStyle name="20% - Accent4 2 3 6 2" xfId="18275"/>
    <cellStyle name="20% - Accent4 2 3 7" xfId="12229"/>
    <cellStyle name="20% - Accent4 2 4" xfId="371"/>
    <cellStyle name="20% - Accent4 2 4 2" xfId="816"/>
    <cellStyle name="20% - Accent4 2 4 2 2" xfId="1104"/>
    <cellStyle name="20% - Accent4 2 4 2 2 2" xfId="3580"/>
    <cellStyle name="20% - Accent4 2 4 2 2 2 2" xfId="9470"/>
    <cellStyle name="20% - Accent4 2 4 2 2 2 2 2" xfId="21409"/>
    <cellStyle name="20% - Accent4 2 4 2 2 2 3" xfId="15519"/>
    <cellStyle name="20% - Accent4 2 4 2 2 3" xfId="7162"/>
    <cellStyle name="20% - Accent4 2 4 2 2 3 2" xfId="19101"/>
    <cellStyle name="20% - Accent4 2 4 2 2 4" xfId="13043"/>
    <cellStyle name="20% - Accent4 2 4 2 3" xfId="3293"/>
    <cellStyle name="20% - Accent4 2 4 2 3 2" xfId="9183"/>
    <cellStyle name="20% - Accent4 2 4 2 3 2 2" xfId="21122"/>
    <cellStyle name="20% - Accent4 2 4 2 3 3" xfId="15232"/>
    <cellStyle name="20% - Accent4 2 4 2 4" xfId="6875"/>
    <cellStyle name="20% - Accent4 2 4 2 4 2" xfId="18814"/>
    <cellStyle name="20% - Accent4 2 4 2 5" xfId="12756"/>
    <cellStyle name="20% - Accent4 2 4 3" xfId="1103"/>
    <cellStyle name="20% - Accent4 2 4 3 2" xfId="3579"/>
    <cellStyle name="20% - Accent4 2 4 3 2 2" xfId="9469"/>
    <cellStyle name="20% - Accent4 2 4 3 2 2 2" xfId="21408"/>
    <cellStyle name="20% - Accent4 2 4 3 2 3" xfId="15518"/>
    <cellStyle name="20% - Accent4 2 4 3 3" xfId="7161"/>
    <cellStyle name="20% - Accent4 2 4 3 3 2" xfId="19100"/>
    <cellStyle name="20% - Accent4 2 4 3 4" xfId="13042"/>
    <cellStyle name="20% - Accent4 2 4 4" xfId="2886"/>
    <cellStyle name="20% - Accent4 2 4 4 2" xfId="8776"/>
    <cellStyle name="20% - Accent4 2 4 4 2 2" xfId="20715"/>
    <cellStyle name="20% - Accent4 2 4 4 3" xfId="14825"/>
    <cellStyle name="20% - Accent4 2 4 5" xfId="6468"/>
    <cellStyle name="20% - Accent4 2 4 5 2" xfId="18407"/>
    <cellStyle name="20% - Accent4 2 4 6" xfId="12340"/>
    <cellStyle name="20% - Accent4 2 5" xfId="568"/>
    <cellStyle name="20% - Accent4 2 5 2" xfId="1105"/>
    <cellStyle name="20% - Accent4 2 5 2 2" xfId="3581"/>
    <cellStyle name="20% - Accent4 2 5 2 2 2" xfId="9471"/>
    <cellStyle name="20% - Accent4 2 5 2 2 2 2" xfId="21410"/>
    <cellStyle name="20% - Accent4 2 5 2 2 3" xfId="15520"/>
    <cellStyle name="20% - Accent4 2 5 2 3" xfId="7163"/>
    <cellStyle name="20% - Accent4 2 5 2 3 2" xfId="19102"/>
    <cellStyle name="20% - Accent4 2 5 2 4" xfId="13044"/>
    <cellStyle name="20% - Accent4 2 5 3" xfId="3045"/>
    <cellStyle name="20% - Accent4 2 5 3 2" xfId="8935"/>
    <cellStyle name="20% - Accent4 2 5 3 2 2" xfId="20874"/>
    <cellStyle name="20% - Accent4 2 5 3 3" xfId="14984"/>
    <cellStyle name="20% - Accent4 2 5 4" xfId="6627"/>
    <cellStyle name="20% - Accent4 2 5 4 2" xfId="18566"/>
    <cellStyle name="20% - Accent4 2 5 5" xfId="12508"/>
    <cellStyle name="20% - Accent4 2 6" xfId="1092"/>
    <cellStyle name="20% - Accent4 2 6 2" xfId="3568"/>
    <cellStyle name="20% - Accent4 2 6 2 2" xfId="9458"/>
    <cellStyle name="20% - Accent4 2 6 2 2 2" xfId="21397"/>
    <cellStyle name="20% - Accent4 2 6 2 3" xfId="15507"/>
    <cellStyle name="20% - Accent4 2 6 3" xfId="7150"/>
    <cellStyle name="20% - Accent4 2 6 3 2" xfId="19089"/>
    <cellStyle name="20% - Accent4 2 6 4" xfId="13031"/>
    <cellStyle name="20% - Accent4 2 7" xfId="2643"/>
    <cellStyle name="20% - Accent4 2 7 2" xfId="8533"/>
    <cellStyle name="20% - Accent4 2 7 2 2" xfId="20472"/>
    <cellStyle name="20% - Accent4 2 7 3" xfId="14582"/>
    <cellStyle name="20% - Accent4 2 8" xfId="6225"/>
    <cellStyle name="20% - Accent4 2 8 2" xfId="18164"/>
    <cellStyle name="20% - Accent4 2 9" xfId="12123"/>
    <cellStyle name="20% - Accent4 3" xfId="127"/>
    <cellStyle name="20% - Accent4 3 2" xfId="241"/>
    <cellStyle name="20% - Accent4 3 2 2" xfId="717"/>
    <cellStyle name="20% - Accent4 3 2 2 2" xfId="1108"/>
    <cellStyle name="20% - Accent4 3 2 2 2 2" xfId="3584"/>
    <cellStyle name="20% - Accent4 3 2 2 2 2 2" xfId="9474"/>
    <cellStyle name="20% - Accent4 3 2 2 2 2 2 2" xfId="21413"/>
    <cellStyle name="20% - Accent4 3 2 2 2 2 3" xfId="15523"/>
    <cellStyle name="20% - Accent4 3 2 2 2 3" xfId="7166"/>
    <cellStyle name="20% - Accent4 3 2 2 2 3 2" xfId="19105"/>
    <cellStyle name="20% - Accent4 3 2 2 2 4" xfId="13047"/>
    <cellStyle name="20% - Accent4 3 2 2 3" xfId="3194"/>
    <cellStyle name="20% - Accent4 3 2 2 3 2" xfId="9084"/>
    <cellStyle name="20% - Accent4 3 2 2 3 2 2" xfId="21023"/>
    <cellStyle name="20% - Accent4 3 2 2 3 3" xfId="15133"/>
    <cellStyle name="20% - Accent4 3 2 2 4" xfId="6776"/>
    <cellStyle name="20% - Accent4 3 2 2 4 2" xfId="18715"/>
    <cellStyle name="20% - Accent4 3 2 2 5" xfId="12657"/>
    <cellStyle name="20% - Accent4 3 2 3" xfId="1107"/>
    <cellStyle name="20% - Accent4 3 2 3 2" xfId="3583"/>
    <cellStyle name="20% - Accent4 3 2 3 2 2" xfId="9473"/>
    <cellStyle name="20% - Accent4 3 2 3 2 2 2" xfId="21412"/>
    <cellStyle name="20% - Accent4 3 2 3 2 3" xfId="15522"/>
    <cellStyle name="20% - Accent4 3 2 3 3" xfId="7165"/>
    <cellStyle name="20% - Accent4 3 2 3 3 2" xfId="19104"/>
    <cellStyle name="20% - Accent4 3 2 3 4" xfId="13046"/>
    <cellStyle name="20% - Accent4 3 2 4" xfId="2788"/>
    <cellStyle name="20% - Accent4 3 2 4 2" xfId="8678"/>
    <cellStyle name="20% - Accent4 3 2 4 2 2" xfId="20617"/>
    <cellStyle name="20% - Accent4 3 2 4 3" xfId="14727"/>
    <cellStyle name="20% - Accent4 3 2 5" xfId="6370"/>
    <cellStyle name="20% - Accent4 3 2 5 2" xfId="18309"/>
    <cellStyle name="20% - Accent4 3 2 6" xfId="12258"/>
    <cellStyle name="20% - Accent4 3 3" xfId="387"/>
    <cellStyle name="20% - Accent4 3 3 2" xfId="828"/>
    <cellStyle name="20% - Accent4 3 3 2 2" xfId="1110"/>
    <cellStyle name="20% - Accent4 3 3 2 2 2" xfId="3586"/>
    <cellStyle name="20% - Accent4 3 3 2 2 2 2" xfId="9476"/>
    <cellStyle name="20% - Accent4 3 3 2 2 2 2 2" xfId="21415"/>
    <cellStyle name="20% - Accent4 3 3 2 2 2 3" xfId="15525"/>
    <cellStyle name="20% - Accent4 3 3 2 2 3" xfId="7168"/>
    <cellStyle name="20% - Accent4 3 3 2 2 3 2" xfId="19107"/>
    <cellStyle name="20% - Accent4 3 3 2 2 4" xfId="13049"/>
    <cellStyle name="20% - Accent4 3 3 2 3" xfId="3305"/>
    <cellStyle name="20% - Accent4 3 3 2 3 2" xfId="9195"/>
    <cellStyle name="20% - Accent4 3 3 2 3 2 2" xfId="21134"/>
    <cellStyle name="20% - Accent4 3 3 2 3 3" xfId="15244"/>
    <cellStyle name="20% - Accent4 3 3 2 4" xfId="6887"/>
    <cellStyle name="20% - Accent4 3 3 2 4 2" xfId="18826"/>
    <cellStyle name="20% - Accent4 3 3 2 5" xfId="12768"/>
    <cellStyle name="20% - Accent4 3 3 3" xfId="1109"/>
    <cellStyle name="20% - Accent4 3 3 3 2" xfId="3585"/>
    <cellStyle name="20% - Accent4 3 3 3 2 2" xfId="9475"/>
    <cellStyle name="20% - Accent4 3 3 3 2 2 2" xfId="21414"/>
    <cellStyle name="20% - Accent4 3 3 3 2 3" xfId="15524"/>
    <cellStyle name="20% - Accent4 3 3 3 3" xfId="7167"/>
    <cellStyle name="20% - Accent4 3 3 3 3 2" xfId="19106"/>
    <cellStyle name="20% - Accent4 3 3 3 4" xfId="13048"/>
    <cellStyle name="20% - Accent4 3 3 4" xfId="2898"/>
    <cellStyle name="20% - Accent4 3 3 4 2" xfId="8788"/>
    <cellStyle name="20% - Accent4 3 3 4 2 2" xfId="20727"/>
    <cellStyle name="20% - Accent4 3 3 4 3" xfId="14837"/>
    <cellStyle name="20% - Accent4 3 3 5" xfId="6480"/>
    <cellStyle name="20% - Accent4 3 3 5 2" xfId="18419"/>
    <cellStyle name="20% - Accent4 3 3 6" xfId="12354"/>
    <cellStyle name="20% - Accent4 3 4" xfId="606"/>
    <cellStyle name="20% - Accent4 3 4 2" xfId="1111"/>
    <cellStyle name="20% - Accent4 3 4 2 2" xfId="3587"/>
    <cellStyle name="20% - Accent4 3 4 2 2 2" xfId="9477"/>
    <cellStyle name="20% - Accent4 3 4 2 2 2 2" xfId="21416"/>
    <cellStyle name="20% - Accent4 3 4 2 2 3" xfId="15526"/>
    <cellStyle name="20% - Accent4 3 4 2 3" xfId="7169"/>
    <cellStyle name="20% - Accent4 3 4 2 3 2" xfId="19108"/>
    <cellStyle name="20% - Accent4 3 4 2 4" xfId="13050"/>
    <cellStyle name="20% - Accent4 3 4 3" xfId="3083"/>
    <cellStyle name="20% - Accent4 3 4 3 2" xfId="8973"/>
    <cellStyle name="20% - Accent4 3 4 3 2 2" xfId="20912"/>
    <cellStyle name="20% - Accent4 3 4 3 3" xfId="15022"/>
    <cellStyle name="20% - Accent4 3 4 4" xfId="6665"/>
    <cellStyle name="20% - Accent4 3 4 4 2" xfId="18604"/>
    <cellStyle name="20% - Accent4 3 4 5" xfId="12546"/>
    <cellStyle name="20% - Accent4 3 5" xfId="1106"/>
    <cellStyle name="20% - Accent4 3 5 2" xfId="3582"/>
    <cellStyle name="20% - Accent4 3 5 2 2" xfId="9472"/>
    <cellStyle name="20% - Accent4 3 5 2 2 2" xfId="21411"/>
    <cellStyle name="20% - Accent4 3 5 2 3" xfId="15521"/>
    <cellStyle name="20% - Accent4 3 5 3" xfId="7164"/>
    <cellStyle name="20% - Accent4 3 5 3 2" xfId="19103"/>
    <cellStyle name="20% - Accent4 3 5 4" xfId="13045"/>
    <cellStyle name="20% - Accent4 3 6" xfId="2677"/>
    <cellStyle name="20% - Accent4 3 6 2" xfId="8567"/>
    <cellStyle name="20% - Accent4 3 6 2 2" xfId="20506"/>
    <cellStyle name="20% - Accent4 3 6 3" xfId="14616"/>
    <cellStyle name="20% - Accent4 3 7" xfId="6259"/>
    <cellStyle name="20% - Accent4 3 7 2" xfId="18198"/>
    <cellStyle name="20% - Accent4 3 8" xfId="12162"/>
    <cellStyle name="20% - Accent4 4" xfId="192"/>
    <cellStyle name="20% - Accent4 4 2" xfId="436"/>
    <cellStyle name="20% - Accent4 4 2 2" xfId="855"/>
    <cellStyle name="20% - Accent4 4 2 2 2" xfId="1114"/>
    <cellStyle name="20% - Accent4 4 2 2 2 2" xfId="3590"/>
    <cellStyle name="20% - Accent4 4 2 2 2 2 2" xfId="9480"/>
    <cellStyle name="20% - Accent4 4 2 2 2 2 2 2" xfId="21419"/>
    <cellStyle name="20% - Accent4 4 2 2 2 2 3" xfId="15529"/>
    <cellStyle name="20% - Accent4 4 2 2 2 3" xfId="7172"/>
    <cellStyle name="20% - Accent4 4 2 2 2 3 2" xfId="19111"/>
    <cellStyle name="20% - Accent4 4 2 2 2 4" xfId="13053"/>
    <cellStyle name="20% - Accent4 4 2 2 3" xfId="3332"/>
    <cellStyle name="20% - Accent4 4 2 2 3 2" xfId="9222"/>
    <cellStyle name="20% - Accent4 4 2 2 3 2 2" xfId="21161"/>
    <cellStyle name="20% - Accent4 4 2 2 3 3" xfId="15271"/>
    <cellStyle name="20% - Accent4 4 2 2 4" xfId="6914"/>
    <cellStyle name="20% - Accent4 4 2 2 4 2" xfId="18853"/>
    <cellStyle name="20% - Accent4 4 2 2 5" xfId="12795"/>
    <cellStyle name="20% - Accent4 4 2 3" xfId="1113"/>
    <cellStyle name="20% - Accent4 4 2 3 2" xfId="3589"/>
    <cellStyle name="20% - Accent4 4 2 3 2 2" xfId="9479"/>
    <cellStyle name="20% - Accent4 4 2 3 2 2 2" xfId="21418"/>
    <cellStyle name="20% - Accent4 4 2 3 2 3" xfId="15528"/>
    <cellStyle name="20% - Accent4 4 2 3 3" xfId="7171"/>
    <cellStyle name="20% - Accent4 4 2 3 3 2" xfId="19110"/>
    <cellStyle name="20% - Accent4 4 2 3 4" xfId="13052"/>
    <cellStyle name="20% - Accent4 4 2 4" xfId="2924"/>
    <cellStyle name="20% - Accent4 4 2 4 2" xfId="8814"/>
    <cellStyle name="20% - Accent4 4 2 4 2 2" xfId="20753"/>
    <cellStyle name="20% - Accent4 4 2 4 3" xfId="14863"/>
    <cellStyle name="20% - Accent4 4 2 5" xfId="6506"/>
    <cellStyle name="20% - Accent4 4 2 5 2" xfId="18445"/>
    <cellStyle name="20% - Accent4 4 2 6" xfId="12385"/>
    <cellStyle name="20% - Accent4 4 3" xfId="668"/>
    <cellStyle name="20% - Accent4 4 3 2" xfId="1115"/>
    <cellStyle name="20% - Accent4 4 3 2 2" xfId="3591"/>
    <cellStyle name="20% - Accent4 4 3 2 2 2" xfId="9481"/>
    <cellStyle name="20% - Accent4 4 3 2 2 2 2" xfId="21420"/>
    <cellStyle name="20% - Accent4 4 3 2 2 3" xfId="15530"/>
    <cellStyle name="20% - Accent4 4 3 2 3" xfId="7173"/>
    <cellStyle name="20% - Accent4 4 3 2 3 2" xfId="19112"/>
    <cellStyle name="20% - Accent4 4 3 2 4" xfId="13054"/>
    <cellStyle name="20% - Accent4 4 3 3" xfId="3145"/>
    <cellStyle name="20% - Accent4 4 3 3 2" xfId="9035"/>
    <cellStyle name="20% - Accent4 4 3 3 2 2" xfId="20974"/>
    <cellStyle name="20% - Accent4 4 3 3 3" xfId="15084"/>
    <cellStyle name="20% - Accent4 4 3 4" xfId="6727"/>
    <cellStyle name="20% - Accent4 4 3 4 2" xfId="18666"/>
    <cellStyle name="20% - Accent4 4 3 5" xfId="12608"/>
    <cellStyle name="20% - Accent4 4 4" xfId="1112"/>
    <cellStyle name="20% - Accent4 4 4 2" xfId="3588"/>
    <cellStyle name="20% - Accent4 4 4 2 2" xfId="9478"/>
    <cellStyle name="20% - Accent4 4 4 2 2 2" xfId="21417"/>
    <cellStyle name="20% - Accent4 4 4 2 3" xfId="15527"/>
    <cellStyle name="20% - Accent4 4 4 3" xfId="7170"/>
    <cellStyle name="20% - Accent4 4 4 3 2" xfId="19109"/>
    <cellStyle name="20% - Accent4 4 4 4" xfId="13051"/>
    <cellStyle name="20% - Accent4 4 5" xfId="2739"/>
    <cellStyle name="20% - Accent4 4 5 2" xfId="8629"/>
    <cellStyle name="20% - Accent4 4 5 2 2" xfId="20568"/>
    <cellStyle name="20% - Accent4 4 5 3" xfId="14678"/>
    <cellStyle name="20% - Accent4 4 6" xfId="6321"/>
    <cellStyle name="20% - Accent4 4 6 2" xfId="18260"/>
    <cellStyle name="20% - Accent4 4 7" xfId="12214"/>
    <cellStyle name="20% - Accent4 5" xfId="457"/>
    <cellStyle name="20% - Accent4 5 2" xfId="867"/>
    <cellStyle name="20% - Accent4 5 2 2" xfId="1117"/>
    <cellStyle name="20% - Accent4 5 2 2 2" xfId="3593"/>
    <cellStyle name="20% - Accent4 5 2 2 2 2" xfId="9483"/>
    <cellStyle name="20% - Accent4 5 2 2 2 2 2" xfId="21422"/>
    <cellStyle name="20% - Accent4 5 2 2 2 3" xfId="15532"/>
    <cellStyle name="20% - Accent4 5 2 2 3" xfId="7175"/>
    <cellStyle name="20% - Accent4 5 2 2 3 2" xfId="19114"/>
    <cellStyle name="20% - Accent4 5 2 2 4" xfId="13056"/>
    <cellStyle name="20% - Accent4 5 2 3" xfId="3344"/>
    <cellStyle name="20% - Accent4 5 2 3 2" xfId="9234"/>
    <cellStyle name="20% - Accent4 5 2 3 2 2" xfId="21173"/>
    <cellStyle name="20% - Accent4 5 2 3 3" xfId="15283"/>
    <cellStyle name="20% - Accent4 5 2 4" xfId="6926"/>
    <cellStyle name="20% - Accent4 5 2 4 2" xfId="18865"/>
    <cellStyle name="20% - Accent4 5 2 5" xfId="12807"/>
    <cellStyle name="20% - Accent4 5 3" xfId="1116"/>
    <cellStyle name="20% - Accent4 5 3 2" xfId="3592"/>
    <cellStyle name="20% - Accent4 5 3 2 2" xfId="9482"/>
    <cellStyle name="20% - Accent4 5 3 2 2 2" xfId="21421"/>
    <cellStyle name="20% - Accent4 5 3 2 3" xfId="15531"/>
    <cellStyle name="20% - Accent4 5 3 3" xfId="7174"/>
    <cellStyle name="20% - Accent4 5 3 3 2" xfId="19113"/>
    <cellStyle name="20% - Accent4 5 3 4" xfId="13055"/>
    <cellStyle name="20% - Accent4 5 4" xfId="2936"/>
    <cellStyle name="20% - Accent4 5 4 2" xfId="8826"/>
    <cellStyle name="20% - Accent4 5 4 2 2" xfId="20765"/>
    <cellStyle name="20% - Accent4 5 4 3" xfId="14875"/>
    <cellStyle name="20% - Accent4 5 5" xfId="6518"/>
    <cellStyle name="20% - Accent4 5 5 2" xfId="18457"/>
    <cellStyle name="20% - Accent4 5 6" xfId="12399"/>
    <cellStyle name="20% - Accent4 6" xfId="484"/>
    <cellStyle name="20% - Accent4 6 2" xfId="893"/>
    <cellStyle name="20% - Accent4 6 2 2" xfId="1119"/>
    <cellStyle name="20% - Accent4 6 2 2 2" xfId="3595"/>
    <cellStyle name="20% - Accent4 6 2 2 2 2" xfId="9485"/>
    <cellStyle name="20% - Accent4 6 2 2 2 2 2" xfId="21424"/>
    <cellStyle name="20% - Accent4 6 2 2 2 3" xfId="15534"/>
    <cellStyle name="20% - Accent4 6 2 2 3" xfId="7177"/>
    <cellStyle name="20% - Accent4 6 2 2 3 2" xfId="19116"/>
    <cellStyle name="20% - Accent4 6 2 2 4" xfId="13058"/>
    <cellStyle name="20% - Accent4 6 2 3" xfId="3370"/>
    <cellStyle name="20% - Accent4 6 2 3 2" xfId="9260"/>
    <cellStyle name="20% - Accent4 6 2 3 2 2" xfId="21199"/>
    <cellStyle name="20% - Accent4 6 2 3 3" xfId="15309"/>
    <cellStyle name="20% - Accent4 6 2 4" xfId="6952"/>
    <cellStyle name="20% - Accent4 6 2 4 2" xfId="18891"/>
    <cellStyle name="20% - Accent4 6 2 5" xfId="12833"/>
    <cellStyle name="20% - Accent4 6 3" xfId="1118"/>
    <cellStyle name="20% - Accent4 6 3 2" xfId="3594"/>
    <cellStyle name="20% - Accent4 6 3 2 2" xfId="9484"/>
    <cellStyle name="20% - Accent4 6 3 2 2 2" xfId="21423"/>
    <cellStyle name="20% - Accent4 6 3 2 3" xfId="15533"/>
    <cellStyle name="20% - Accent4 6 3 3" xfId="7176"/>
    <cellStyle name="20% - Accent4 6 3 3 2" xfId="19115"/>
    <cellStyle name="20% - Accent4 6 3 4" xfId="13057"/>
    <cellStyle name="20% - Accent4 6 4" xfId="2962"/>
    <cellStyle name="20% - Accent4 6 4 2" xfId="8852"/>
    <cellStyle name="20% - Accent4 6 4 2 2" xfId="20791"/>
    <cellStyle name="20% - Accent4 6 4 3" xfId="14901"/>
    <cellStyle name="20% - Accent4 6 5" xfId="6544"/>
    <cellStyle name="20% - Accent4 6 5 2" xfId="18483"/>
    <cellStyle name="20% - Accent4 6 6" xfId="12425"/>
    <cellStyle name="20% - Accent4 7" xfId="497"/>
    <cellStyle name="20% - Accent4 7 2" xfId="906"/>
    <cellStyle name="20% - Accent4 7 2 2" xfId="1121"/>
    <cellStyle name="20% - Accent4 7 2 2 2" xfId="3597"/>
    <cellStyle name="20% - Accent4 7 2 2 2 2" xfId="9487"/>
    <cellStyle name="20% - Accent4 7 2 2 2 2 2" xfId="21426"/>
    <cellStyle name="20% - Accent4 7 2 2 2 3" xfId="15536"/>
    <cellStyle name="20% - Accent4 7 2 2 3" xfId="7179"/>
    <cellStyle name="20% - Accent4 7 2 2 3 2" xfId="19118"/>
    <cellStyle name="20% - Accent4 7 2 2 4" xfId="13060"/>
    <cellStyle name="20% - Accent4 7 2 3" xfId="3383"/>
    <cellStyle name="20% - Accent4 7 2 3 2" xfId="9273"/>
    <cellStyle name="20% - Accent4 7 2 3 2 2" xfId="21212"/>
    <cellStyle name="20% - Accent4 7 2 3 3" xfId="15322"/>
    <cellStyle name="20% - Accent4 7 2 4" xfId="6965"/>
    <cellStyle name="20% - Accent4 7 2 4 2" xfId="18904"/>
    <cellStyle name="20% - Accent4 7 2 5" xfId="12846"/>
    <cellStyle name="20% - Accent4 7 3" xfId="1120"/>
    <cellStyle name="20% - Accent4 7 3 2" xfId="3596"/>
    <cellStyle name="20% - Accent4 7 3 2 2" xfId="9486"/>
    <cellStyle name="20% - Accent4 7 3 2 2 2" xfId="21425"/>
    <cellStyle name="20% - Accent4 7 3 2 3" xfId="15535"/>
    <cellStyle name="20% - Accent4 7 3 3" xfId="7178"/>
    <cellStyle name="20% - Accent4 7 3 3 2" xfId="19117"/>
    <cellStyle name="20% - Accent4 7 3 4" xfId="13059"/>
    <cellStyle name="20% - Accent4 7 4" xfId="2975"/>
    <cellStyle name="20% - Accent4 7 4 2" xfId="8865"/>
    <cellStyle name="20% - Accent4 7 4 2 2" xfId="20804"/>
    <cellStyle name="20% - Accent4 7 4 3" xfId="14914"/>
    <cellStyle name="20% - Accent4 7 5" xfId="6557"/>
    <cellStyle name="20% - Accent4 7 5 2" xfId="18496"/>
    <cellStyle name="20% - Accent4 7 6" xfId="12438"/>
    <cellStyle name="20% - Accent4 8" xfId="510"/>
    <cellStyle name="20% - Accent4 8 2" xfId="919"/>
    <cellStyle name="20% - Accent4 8 2 2" xfId="1123"/>
    <cellStyle name="20% - Accent4 8 2 2 2" xfId="3599"/>
    <cellStyle name="20% - Accent4 8 2 2 2 2" xfId="9489"/>
    <cellStyle name="20% - Accent4 8 2 2 2 2 2" xfId="21428"/>
    <cellStyle name="20% - Accent4 8 2 2 2 3" xfId="15538"/>
    <cellStyle name="20% - Accent4 8 2 2 3" xfId="7181"/>
    <cellStyle name="20% - Accent4 8 2 2 3 2" xfId="19120"/>
    <cellStyle name="20% - Accent4 8 2 2 4" xfId="13062"/>
    <cellStyle name="20% - Accent4 8 2 3" xfId="3396"/>
    <cellStyle name="20% - Accent4 8 2 3 2" xfId="9286"/>
    <cellStyle name="20% - Accent4 8 2 3 2 2" xfId="21225"/>
    <cellStyle name="20% - Accent4 8 2 3 3" xfId="15335"/>
    <cellStyle name="20% - Accent4 8 2 4" xfId="6978"/>
    <cellStyle name="20% - Accent4 8 2 4 2" xfId="18917"/>
    <cellStyle name="20% - Accent4 8 2 5" xfId="12859"/>
    <cellStyle name="20% - Accent4 8 3" xfId="1122"/>
    <cellStyle name="20% - Accent4 8 3 2" xfId="3598"/>
    <cellStyle name="20% - Accent4 8 3 2 2" xfId="9488"/>
    <cellStyle name="20% - Accent4 8 3 2 2 2" xfId="21427"/>
    <cellStyle name="20% - Accent4 8 3 2 3" xfId="15537"/>
    <cellStyle name="20% - Accent4 8 3 3" xfId="7180"/>
    <cellStyle name="20% - Accent4 8 3 3 2" xfId="19119"/>
    <cellStyle name="20% - Accent4 8 3 4" xfId="13061"/>
    <cellStyle name="20% - Accent4 8 4" xfId="2988"/>
    <cellStyle name="20% - Accent4 8 4 2" xfId="8878"/>
    <cellStyle name="20% - Accent4 8 4 2 2" xfId="20817"/>
    <cellStyle name="20% - Accent4 8 4 3" xfId="14927"/>
    <cellStyle name="20% - Accent4 8 5" xfId="6570"/>
    <cellStyle name="20% - Accent4 8 5 2" xfId="18509"/>
    <cellStyle name="20% - Accent4 8 6" xfId="12451"/>
    <cellStyle name="20% - Accent4 9" xfId="523"/>
    <cellStyle name="20% - Accent4 9 2" xfId="932"/>
    <cellStyle name="20% - Accent4 9 2 2" xfId="1125"/>
    <cellStyle name="20% - Accent4 9 2 2 2" xfId="3601"/>
    <cellStyle name="20% - Accent4 9 2 2 2 2" xfId="9491"/>
    <cellStyle name="20% - Accent4 9 2 2 2 2 2" xfId="21430"/>
    <cellStyle name="20% - Accent4 9 2 2 2 3" xfId="15540"/>
    <cellStyle name="20% - Accent4 9 2 2 3" xfId="7183"/>
    <cellStyle name="20% - Accent4 9 2 2 3 2" xfId="19122"/>
    <cellStyle name="20% - Accent4 9 2 2 4" xfId="13064"/>
    <cellStyle name="20% - Accent4 9 2 3" xfId="3409"/>
    <cellStyle name="20% - Accent4 9 2 3 2" xfId="9299"/>
    <cellStyle name="20% - Accent4 9 2 3 2 2" xfId="21238"/>
    <cellStyle name="20% - Accent4 9 2 3 3" xfId="15348"/>
    <cellStyle name="20% - Accent4 9 2 4" xfId="6991"/>
    <cellStyle name="20% - Accent4 9 2 4 2" xfId="18930"/>
    <cellStyle name="20% - Accent4 9 2 5" xfId="12872"/>
    <cellStyle name="20% - Accent4 9 3" xfId="1124"/>
    <cellStyle name="20% - Accent4 9 3 2" xfId="3600"/>
    <cellStyle name="20% - Accent4 9 3 2 2" xfId="9490"/>
    <cellStyle name="20% - Accent4 9 3 2 2 2" xfId="21429"/>
    <cellStyle name="20% - Accent4 9 3 2 3" xfId="15539"/>
    <cellStyle name="20% - Accent4 9 3 3" xfId="7182"/>
    <cellStyle name="20% - Accent4 9 3 3 2" xfId="19121"/>
    <cellStyle name="20% - Accent4 9 3 4" xfId="13063"/>
    <cellStyle name="20% - Accent4 9 4" xfId="3001"/>
    <cellStyle name="20% - Accent4 9 4 2" xfId="8891"/>
    <cellStyle name="20% - Accent4 9 4 2 2" xfId="20830"/>
    <cellStyle name="20% - Accent4 9 4 3" xfId="14940"/>
    <cellStyle name="20% - Accent4 9 5" xfId="6583"/>
    <cellStyle name="20% - Accent4 9 5 2" xfId="18522"/>
    <cellStyle name="20% - Accent4 9 6" xfId="12464"/>
    <cellStyle name="20% - Accent5" xfId="37" builtinId="46" customBuiltin="1"/>
    <cellStyle name="20% - Accent5 10" xfId="538"/>
    <cellStyle name="20% - Accent5 10 2" xfId="947"/>
    <cellStyle name="20% - Accent5 10 2 2" xfId="1127"/>
    <cellStyle name="20% - Accent5 10 2 2 2" xfId="3603"/>
    <cellStyle name="20% - Accent5 10 2 2 2 2" xfId="9493"/>
    <cellStyle name="20% - Accent5 10 2 2 2 2 2" xfId="21432"/>
    <cellStyle name="20% - Accent5 10 2 2 2 3" xfId="15542"/>
    <cellStyle name="20% - Accent5 10 2 2 3" xfId="7185"/>
    <cellStyle name="20% - Accent5 10 2 2 3 2" xfId="19124"/>
    <cellStyle name="20% - Accent5 10 2 2 4" xfId="13066"/>
    <cellStyle name="20% - Accent5 10 2 3" xfId="3424"/>
    <cellStyle name="20% - Accent5 10 2 3 2" xfId="9314"/>
    <cellStyle name="20% - Accent5 10 2 3 2 2" xfId="21253"/>
    <cellStyle name="20% - Accent5 10 2 3 3" xfId="15363"/>
    <cellStyle name="20% - Accent5 10 2 4" xfId="7006"/>
    <cellStyle name="20% - Accent5 10 2 4 2" xfId="18945"/>
    <cellStyle name="20% - Accent5 10 2 5" xfId="12887"/>
    <cellStyle name="20% - Accent5 10 3" xfId="1126"/>
    <cellStyle name="20% - Accent5 10 3 2" xfId="3602"/>
    <cellStyle name="20% - Accent5 10 3 2 2" xfId="9492"/>
    <cellStyle name="20% - Accent5 10 3 2 2 2" xfId="21431"/>
    <cellStyle name="20% - Accent5 10 3 2 3" xfId="15541"/>
    <cellStyle name="20% - Accent5 10 3 3" xfId="7184"/>
    <cellStyle name="20% - Accent5 10 3 3 2" xfId="19123"/>
    <cellStyle name="20% - Accent5 10 3 4" xfId="13065"/>
    <cellStyle name="20% - Accent5 10 4" xfId="3016"/>
    <cellStyle name="20% - Accent5 10 4 2" xfId="8906"/>
    <cellStyle name="20% - Accent5 10 4 2 2" xfId="20845"/>
    <cellStyle name="20% - Accent5 10 4 3" xfId="14955"/>
    <cellStyle name="20% - Accent5 10 5" xfId="6598"/>
    <cellStyle name="20% - Accent5 10 5 2" xfId="18537"/>
    <cellStyle name="20% - Accent5 10 6" xfId="12479"/>
    <cellStyle name="20% - Accent5 11" xfId="355"/>
    <cellStyle name="20% - Accent5 11 2" xfId="805"/>
    <cellStyle name="20% - Accent5 11 2 2" xfId="1129"/>
    <cellStyle name="20% - Accent5 11 2 2 2" xfId="3605"/>
    <cellStyle name="20% - Accent5 11 2 2 2 2" xfId="9495"/>
    <cellStyle name="20% - Accent5 11 2 2 2 2 2" xfId="21434"/>
    <cellStyle name="20% - Accent5 11 2 2 2 3" xfId="15544"/>
    <cellStyle name="20% - Accent5 11 2 2 3" xfId="7187"/>
    <cellStyle name="20% - Accent5 11 2 2 3 2" xfId="19126"/>
    <cellStyle name="20% - Accent5 11 2 2 4" xfId="13068"/>
    <cellStyle name="20% - Accent5 11 2 3" xfId="3282"/>
    <cellStyle name="20% - Accent5 11 2 3 2" xfId="9172"/>
    <cellStyle name="20% - Accent5 11 2 3 2 2" xfId="21111"/>
    <cellStyle name="20% - Accent5 11 2 3 3" xfId="15221"/>
    <cellStyle name="20% - Accent5 11 2 4" xfId="6864"/>
    <cellStyle name="20% - Accent5 11 2 4 2" xfId="18803"/>
    <cellStyle name="20% - Accent5 11 2 5" xfId="12745"/>
    <cellStyle name="20% - Accent5 11 3" xfId="1128"/>
    <cellStyle name="20% - Accent5 11 3 2" xfId="3604"/>
    <cellStyle name="20% - Accent5 11 3 2 2" xfId="9494"/>
    <cellStyle name="20% - Accent5 11 3 2 2 2" xfId="21433"/>
    <cellStyle name="20% - Accent5 11 3 2 3" xfId="15543"/>
    <cellStyle name="20% - Accent5 11 3 3" xfId="7186"/>
    <cellStyle name="20% - Accent5 11 3 3 2" xfId="19125"/>
    <cellStyle name="20% - Accent5 11 3 4" xfId="13067"/>
    <cellStyle name="20% - Accent5 11 4" xfId="2875"/>
    <cellStyle name="20% - Accent5 11 4 2" xfId="8765"/>
    <cellStyle name="20% - Accent5 11 4 2 2" xfId="20704"/>
    <cellStyle name="20% - Accent5 11 4 3" xfId="14814"/>
    <cellStyle name="20% - Accent5 11 5" xfId="6457"/>
    <cellStyle name="20% - Accent5 11 5 2" xfId="18396"/>
    <cellStyle name="20% - Accent5 11 6" xfId="12327"/>
    <cellStyle name="20% - Accent5 12" xfId="555"/>
    <cellStyle name="20% - Accent5 12 2" xfId="1130"/>
    <cellStyle name="20% - Accent5 12 2 2" xfId="3606"/>
    <cellStyle name="20% - Accent5 12 2 2 2" xfId="9496"/>
    <cellStyle name="20% - Accent5 12 2 2 2 2" xfId="21435"/>
    <cellStyle name="20% - Accent5 12 2 2 3" xfId="15545"/>
    <cellStyle name="20% - Accent5 12 2 3" xfId="7188"/>
    <cellStyle name="20% - Accent5 12 2 3 2" xfId="19127"/>
    <cellStyle name="20% - Accent5 12 2 4" xfId="13069"/>
    <cellStyle name="20% - Accent5 12 3" xfId="3032"/>
    <cellStyle name="20% - Accent5 12 3 2" xfId="8922"/>
    <cellStyle name="20% - Accent5 12 3 2 2" xfId="20861"/>
    <cellStyle name="20% - Accent5 12 3 3" xfId="14971"/>
    <cellStyle name="20% - Accent5 12 4" xfId="6614"/>
    <cellStyle name="20% - Accent5 12 4 2" xfId="18553"/>
    <cellStyle name="20% - Accent5 12 5" xfId="12495"/>
    <cellStyle name="20% - Accent5 13" xfId="2630"/>
    <cellStyle name="20% - Accent5 13 2" xfId="8520"/>
    <cellStyle name="20% - Accent5 13 2 2" xfId="20459"/>
    <cellStyle name="20% - Accent5 13 3" xfId="14569"/>
    <cellStyle name="20% - Accent5 14" xfId="6212"/>
    <cellStyle name="20% - Accent5 14 2" xfId="18151"/>
    <cellStyle name="20% - Accent5 15" xfId="12109"/>
    <cellStyle name="20% - Accent5 2" xfId="57"/>
    <cellStyle name="20% - Accent5 2 2" xfId="144"/>
    <cellStyle name="20% - Accent5 2 2 2" xfId="258"/>
    <cellStyle name="20% - Accent5 2 2 2 2" xfId="734"/>
    <cellStyle name="20% - Accent5 2 2 2 2 2" xfId="1134"/>
    <cellStyle name="20% - Accent5 2 2 2 2 2 2" xfId="3610"/>
    <cellStyle name="20% - Accent5 2 2 2 2 2 2 2" xfId="9500"/>
    <cellStyle name="20% - Accent5 2 2 2 2 2 2 2 2" xfId="21439"/>
    <cellStyle name="20% - Accent5 2 2 2 2 2 2 3" xfId="15549"/>
    <cellStyle name="20% - Accent5 2 2 2 2 2 3" xfId="7192"/>
    <cellStyle name="20% - Accent5 2 2 2 2 2 3 2" xfId="19131"/>
    <cellStyle name="20% - Accent5 2 2 2 2 2 4" xfId="13073"/>
    <cellStyle name="20% - Accent5 2 2 2 2 3" xfId="3211"/>
    <cellStyle name="20% - Accent5 2 2 2 2 3 2" xfId="9101"/>
    <cellStyle name="20% - Accent5 2 2 2 2 3 2 2" xfId="21040"/>
    <cellStyle name="20% - Accent5 2 2 2 2 3 3" xfId="15150"/>
    <cellStyle name="20% - Accent5 2 2 2 2 4" xfId="6793"/>
    <cellStyle name="20% - Accent5 2 2 2 2 4 2" xfId="18732"/>
    <cellStyle name="20% - Accent5 2 2 2 2 5" xfId="12674"/>
    <cellStyle name="20% - Accent5 2 2 2 3" xfId="1133"/>
    <cellStyle name="20% - Accent5 2 2 2 3 2" xfId="3609"/>
    <cellStyle name="20% - Accent5 2 2 2 3 2 2" xfId="9499"/>
    <cellStyle name="20% - Accent5 2 2 2 3 2 2 2" xfId="21438"/>
    <cellStyle name="20% - Accent5 2 2 2 3 2 3" xfId="15548"/>
    <cellStyle name="20% - Accent5 2 2 2 3 3" xfId="7191"/>
    <cellStyle name="20% - Accent5 2 2 2 3 3 2" xfId="19130"/>
    <cellStyle name="20% - Accent5 2 2 2 3 4" xfId="13072"/>
    <cellStyle name="20% - Accent5 2 2 2 4" xfId="2805"/>
    <cellStyle name="20% - Accent5 2 2 2 4 2" xfId="8695"/>
    <cellStyle name="20% - Accent5 2 2 2 4 2 2" xfId="20634"/>
    <cellStyle name="20% - Accent5 2 2 2 4 3" xfId="14744"/>
    <cellStyle name="20% - Accent5 2 2 2 5" xfId="6387"/>
    <cellStyle name="20% - Accent5 2 2 2 5 2" xfId="18326"/>
    <cellStyle name="20% - Accent5 2 2 2 6" xfId="12274"/>
    <cellStyle name="20% - Accent5 2 2 3" xfId="402"/>
    <cellStyle name="20% - Accent5 2 2 3 2" xfId="843"/>
    <cellStyle name="20% - Accent5 2 2 3 2 2" xfId="1136"/>
    <cellStyle name="20% - Accent5 2 2 3 2 2 2" xfId="3612"/>
    <cellStyle name="20% - Accent5 2 2 3 2 2 2 2" xfId="9502"/>
    <cellStyle name="20% - Accent5 2 2 3 2 2 2 2 2" xfId="21441"/>
    <cellStyle name="20% - Accent5 2 2 3 2 2 2 3" xfId="15551"/>
    <cellStyle name="20% - Accent5 2 2 3 2 2 3" xfId="7194"/>
    <cellStyle name="20% - Accent5 2 2 3 2 2 3 2" xfId="19133"/>
    <cellStyle name="20% - Accent5 2 2 3 2 2 4" xfId="13075"/>
    <cellStyle name="20% - Accent5 2 2 3 2 3" xfId="3320"/>
    <cellStyle name="20% - Accent5 2 2 3 2 3 2" xfId="9210"/>
    <cellStyle name="20% - Accent5 2 2 3 2 3 2 2" xfId="21149"/>
    <cellStyle name="20% - Accent5 2 2 3 2 3 3" xfId="15259"/>
    <cellStyle name="20% - Accent5 2 2 3 2 4" xfId="6902"/>
    <cellStyle name="20% - Accent5 2 2 3 2 4 2" xfId="18841"/>
    <cellStyle name="20% - Accent5 2 2 3 2 5" xfId="12783"/>
    <cellStyle name="20% - Accent5 2 2 3 3" xfId="1135"/>
    <cellStyle name="20% - Accent5 2 2 3 3 2" xfId="3611"/>
    <cellStyle name="20% - Accent5 2 2 3 3 2 2" xfId="9501"/>
    <cellStyle name="20% - Accent5 2 2 3 3 2 2 2" xfId="21440"/>
    <cellStyle name="20% - Accent5 2 2 3 3 2 3" xfId="15550"/>
    <cellStyle name="20% - Accent5 2 2 3 3 3" xfId="7193"/>
    <cellStyle name="20% - Accent5 2 2 3 3 3 2" xfId="19132"/>
    <cellStyle name="20% - Accent5 2 2 3 3 4" xfId="13074"/>
    <cellStyle name="20% - Accent5 2 2 3 4" xfId="2913"/>
    <cellStyle name="20% - Accent5 2 2 3 4 2" xfId="8803"/>
    <cellStyle name="20% - Accent5 2 2 3 4 2 2" xfId="20742"/>
    <cellStyle name="20% - Accent5 2 2 3 4 3" xfId="14852"/>
    <cellStyle name="20% - Accent5 2 2 3 5" xfId="6495"/>
    <cellStyle name="20% - Accent5 2 2 3 5 2" xfId="18434"/>
    <cellStyle name="20% - Accent5 2 2 3 6" xfId="12369"/>
    <cellStyle name="20% - Accent5 2 2 4" xfId="623"/>
    <cellStyle name="20% - Accent5 2 2 4 2" xfId="1137"/>
    <cellStyle name="20% - Accent5 2 2 4 2 2" xfId="3613"/>
    <cellStyle name="20% - Accent5 2 2 4 2 2 2" xfId="9503"/>
    <cellStyle name="20% - Accent5 2 2 4 2 2 2 2" xfId="21442"/>
    <cellStyle name="20% - Accent5 2 2 4 2 2 3" xfId="15552"/>
    <cellStyle name="20% - Accent5 2 2 4 2 3" xfId="7195"/>
    <cellStyle name="20% - Accent5 2 2 4 2 3 2" xfId="19134"/>
    <cellStyle name="20% - Accent5 2 2 4 2 4" xfId="13076"/>
    <cellStyle name="20% - Accent5 2 2 4 3" xfId="3100"/>
    <cellStyle name="20% - Accent5 2 2 4 3 2" xfId="8990"/>
    <cellStyle name="20% - Accent5 2 2 4 3 2 2" xfId="20929"/>
    <cellStyle name="20% - Accent5 2 2 4 3 3" xfId="15039"/>
    <cellStyle name="20% - Accent5 2 2 4 4" xfId="6682"/>
    <cellStyle name="20% - Accent5 2 2 4 4 2" xfId="18621"/>
    <cellStyle name="20% - Accent5 2 2 4 5" xfId="12563"/>
    <cellStyle name="20% - Accent5 2 2 5" xfId="1132"/>
    <cellStyle name="20% - Accent5 2 2 5 2" xfId="3608"/>
    <cellStyle name="20% - Accent5 2 2 5 2 2" xfId="9498"/>
    <cellStyle name="20% - Accent5 2 2 5 2 2 2" xfId="21437"/>
    <cellStyle name="20% - Accent5 2 2 5 2 3" xfId="15547"/>
    <cellStyle name="20% - Accent5 2 2 5 3" xfId="7190"/>
    <cellStyle name="20% - Accent5 2 2 5 3 2" xfId="19129"/>
    <cellStyle name="20% - Accent5 2 2 5 4" xfId="13071"/>
    <cellStyle name="20% - Accent5 2 2 6" xfId="2694"/>
    <cellStyle name="20% - Accent5 2 2 6 2" xfId="8584"/>
    <cellStyle name="20% - Accent5 2 2 6 2 2" xfId="20523"/>
    <cellStyle name="20% - Accent5 2 2 6 3" xfId="14633"/>
    <cellStyle name="20% - Accent5 2 2 7" xfId="6276"/>
    <cellStyle name="20% - Accent5 2 2 7 2" xfId="18215"/>
    <cellStyle name="20% - Accent5 2 2 8" xfId="12179"/>
    <cellStyle name="20% - Accent5 2 3" xfId="208"/>
    <cellStyle name="20% - Accent5 2 3 2" xfId="472"/>
    <cellStyle name="20% - Accent5 2 3 2 2" xfId="882"/>
    <cellStyle name="20% - Accent5 2 3 2 2 2" xfId="1140"/>
    <cellStyle name="20% - Accent5 2 3 2 2 2 2" xfId="3616"/>
    <cellStyle name="20% - Accent5 2 3 2 2 2 2 2" xfId="9506"/>
    <cellStyle name="20% - Accent5 2 3 2 2 2 2 2 2" xfId="21445"/>
    <cellStyle name="20% - Accent5 2 3 2 2 2 2 3" xfId="15555"/>
    <cellStyle name="20% - Accent5 2 3 2 2 2 3" xfId="7198"/>
    <cellStyle name="20% - Accent5 2 3 2 2 2 3 2" xfId="19137"/>
    <cellStyle name="20% - Accent5 2 3 2 2 2 4" xfId="13079"/>
    <cellStyle name="20% - Accent5 2 3 2 2 3" xfId="3359"/>
    <cellStyle name="20% - Accent5 2 3 2 2 3 2" xfId="9249"/>
    <cellStyle name="20% - Accent5 2 3 2 2 3 2 2" xfId="21188"/>
    <cellStyle name="20% - Accent5 2 3 2 2 3 3" xfId="15298"/>
    <cellStyle name="20% - Accent5 2 3 2 2 4" xfId="6941"/>
    <cellStyle name="20% - Accent5 2 3 2 2 4 2" xfId="18880"/>
    <cellStyle name="20% - Accent5 2 3 2 2 5" xfId="12822"/>
    <cellStyle name="20% - Accent5 2 3 2 3" xfId="1139"/>
    <cellStyle name="20% - Accent5 2 3 2 3 2" xfId="3615"/>
    <cellStyle name="20% - Accent5 2 3 2 3 2 2" xfId="9505"/>
    <cellStyle name="20% - Accent5 2 3 2 3 2 2 2" xfId="21444"/>
    <cellStyle name="20% - Accent5 2 3 2 3 2 3" xfId="15554"/>
    <cellStyle name="20% - Accent5 2 3 2 3 3" xfId="7197"/>
    <cellStyle name="20% - Accent5 2 3 2 3 3 2" xfId="19136"/>
    <cellStyle name="20% - Accent5 2 3 2 3 4" xfId="13078"/>
    <cellStyle name="20% - Accent5 2 3 2 4" xfId="2951"/>
    <cellStyle name="20% - Accent5 2 3 2 4 2" xfId="8841"/>
    <cellStyle name="20% - Accent5 2 3 2 4 2 2" xfId="20780"/>
    <cellStyle name="20% - Accent5 2 3 2 4 3" xfId="14890"/>
    <cellStyle name="20% - Accent5 2 3 2 5" xfId="6533"/>
    <cellStyle name="20% - Accent5 2 3 2 5 2" xfId="18472"/>
    <cellStyle name="20% - Accent5 2 3 2 6" xfId="12414"/>
    <cellStyle name="20% - Accent5 2 3 3" xfId="684"/>
    <cellStyle name="20% - Accent5 2 3 3 2" xfId="1141"/>
    <cellStyle name="20% - Accent5 2 3 3 2 2" xfId="3617"/>
    <cellStyle name="20% - Accent5 2 3 3 2 2 2" xfId="9507"/>
    <cellStyle name="20% - Accent5 2 3 3 2 2 2 2" xfId="21446"/>
    <cellStyle name="20% - Accent5 2 3 3 2 2 3" xfId="15556"/>
    <cellStyle name="20% - Accent5 2 3 3 2 3" xfId="7199"/>
    <cellStyle name="20% - Accent5 2 3 3 2 3 2" xfId="19138"/>
    <cellStyle name="20% - Accent5 2 3 3 2 4" xfId="13080"/>
    <cellStyle name="20% - Accent5 2 3 3 3" xfId="3161"/>
    <cellStyle name="20% - Accent5 2 3 3 3 2" xfId="9051"/>
    <cellStyle name="20% - Accent5 2 3 3 3 2 2" xfId="20990"/>
    <cellStyle name="20% - Accent5 2 3 3 3 3" xfId="15100"/>
    <cellStyle name="20% - Accent5 2 3 3 4" xfId="6743"/>
    <cellStyle name="20% - Accent5 2 3 3 4 2" xfId="18682"/>
    <cellStyle name="20% - Accent5 2 3 3 5" xfId="12624"/>
    <cellStyle name="20% - Accent5 2 3 4" xfId="1138"/>
    <cellStyle name="20% - Accent5 2 3 4 2" xfId="3614"/>
    <cellStyle name="20% - Accent5 2 3 4 2 2" xfId="9504"/>
    <cellStyle name="20% - Accent5 2 3 4 2 2 2" xfId="21443"/>
    <cellStyle name="20% - Accent5 2 3 4 2 3" xfId="15553"/>
    <cellStyle name="20% - Accent5 2 3 4 3" xfId="7196"/>
    <cellStyle name="20% - Accent5 2 3 4 3 2" xfId="19135"/>
    <cellStyle name="20% - Accent5 2 3 4 4" xfId="13077"/>
    <cellStyle name="20% - Accent5 2 3 5" xfId="2755"/>
    <cellStyle name="20% - Accent5 2 3 5 2" xfId="8645"/>
    <cellStyle name="20% - Accent5 2 3 5 2 2" xfId="20584"/>
    <cellStyle name="20% - Accent5 2 3 5 3" xfId="14694"/>
    <cellStyle name="20% - Accent5 2 3 6" xfId="6337"/>
    <cellStyle name="20% - Accent5 2 3 6 2" xfId="18276"/>
    <cellStyle name="20% - Accent5 2 3 7" xfId="12230"/>
    <cellStyle name="20% - Accent5 2 4" xfId="373"/>
    <cellStyle name="20% - Accent5 2 4 2" xfId="818"/>
    <cellStyle name="20% - Accent5 2 4 2 2" xfId="1143"/>
    <cellStyle name="20% - Accent5 2 4 2 2 2" xfId="3619"/>
    <cellStyle name="20% - Accent5 2 4 2 2 2 2" xfId="9509"/>
    <cellStyle name="20% - Accent5 2 4 2 2 2 2 2" xfId="21448"/>
    <cellStyle name="20% - Accent5 2 4 2 2 2 3" xfId="15558"/>
    <cellStyle name="20% - Accent5 2 4 2 2 3" xfId="7201"/>
    <cellStyle name="20% - Accent5 2 4 2 2 3 2" xfId="19140"/>
    <cellStyle name="20% - Accent5 2 4 2 2 4" xfId="13082"/>
    <cellStyle name="20% - Accent5 2 4 2 3" xfId="3295"/>
    <cellStyle name="20% - Accent5 2 4 2 3 2" xfId="9185"/>
    <cellStyle name="20% - Accent5 2 4 2 3 2 2" xfId="21124"/>
    <cellStyle name="20% - Accent5 2 4 2 3 3" xfId="15234"/>
    <cellStyle name="20% - Accent5 2 4 2 4" xfId="6877"/>
    <cellStyle name="20% - Accent5 2 4 2 4 2" xfId="18816"/>
    <cellStyle name="20% - Accent5 2 4 2 5" xfId="12758"/>
    <cellStyle name="20% - Accent5 2 4 3" xfId="1142"/>
    <cellStyle name="20% - Accent5 2 4 3 2" xfId="3618"/>
    <cellStyle name="20% - Accent5 2 4 3 2 2" xfId="9508"/>
    <cellStyle name="20% - Accent5 2 4 3 2 2 2" xfId="21447"/>
    <cellStyle name="20% - Accent5 2 4 3 2 3" xfId="15557"/>
    <cellStyle name="20% - Accent5 2 4 3 3" xfId="7200"/>
    <cellStyle name="20% - Accent5 2 4 3 3 2" xfId="19139"/>
    <cellStyle name="20% - Accent5 2 4 3 4" xfId="13081"/>
    <cellStyle name="20% - Accent5 2 4 4" xfId="2888"/>
    <cellStyle name="20% - Accent5 2 4 4 2" xfId="8778"/>
    <cellStyle name="20% - Accent5 2 4 4 2 2" xfId="20717"/>
    <cellStyle name="20% - Accent5 2 4 4 3" xfId="14827"/>
    <cellStyle name="20% - Accent5 2 4 5" xfId="6470"/>
    <cellStyle name="20% - Accent5 2 4 5 2" xfId="18409"/>
    <cellStyle name="20% - Accent5 2 4 6" xfId="12342"/>
    <cellStyle name="20% - Accent5 2 5" xfId="569"/>
    <cellStyle name="20% - Accent5 2 5 2" xfId="1144"/>
    <cellStyle name="20% - Accent5 2 5 2 2" xfId="3620"/>
    <cellStyle name="20% - Accent5 2 5 2 2 2" xfId="9510"/>
    <cellStyle name="20% - Accent5 2 5 2 2 2 2" xfId="21449"/>
    <cellStyle name="20% - Accent5 2 5 2 2 3" xfId="15559"/>
    <cellStyle name="20% - Accent5 2 5 2 3" xfId="7202"/>
    <cellStyle name="20% - Accent5 2 5 2 3 2" xfId="19141"/>
    <cellStyle name="20% - Accent5 2 5 2 4" xfId="13083"/>
    <cellStyle name="20% - Accent5 2 5 3" xfId="3046"/>
    <cellStyle name="20% - Accent5 2 5 3 2" xfId="8936"/>
    <cellStyle name="20% - Accent5 2 5 3 2 2" xfId="20875"/>
    <cellStyle name="20% - Accent5 2 5 3 3" xfId="14985"/>
    <cellStyle name="20% - Accent5 2 5 4" xfId="6628"/>
    <cellStyle name="20% - Accent5 2 5 4 2" xfId="18567"/>
    <cellStyle name="20% - Accent5 2 5 5" xfId="12509"/>
    <cellStyle name="20% - Accent5 2 6" xfId="1131"/>
    <cellStyle name="20% - Accent5 2 6 2" xfId="3607"/>
    <cellStyle name="20% - Accent5 2 6 2 2" xfId="9497"/>
    <cellStyle name="20% - Accent5 2 6 2 2 2" xfId="21436"/>
    <cellStyle name="20% - Accent5 2 6 2 3" xfId="15546"/>
    <cellStyle name="20% - Accent5 2 6 3" xfId="7189"/>
    <cellStyle name="20% - Accent5 2 6 3 2" xfId="19128"/>
    <cellStyle name="20% - Accent5 2 6 4" xfId="13070"/>
    <cellStyle name="20% - Accent5 2 7" xfId="2644"/>
    <cellStyle name="20% - Accent5 2 7 2" xfId="8534"/>
    <cellStyle name="20% - Accent5 2 7 2 2" xfId="20473"/>
    <cellStyle name="20% - Accent5 2 7 3" xfId="14583"/>
    <cellStyle name="20% - Accent5 2 8" xfId="6226"/>
    <cellStyle name="20% - Accent5 2 8 2" xfId="18165"/>
    <cellStyle name="20% - Accent5 2 9" xfId="12124"/>
    <cellStyle name="20% - Accent5 3" xfId="129"/>
    <cellStyle name="20% - Accent5 3 2" xfId="243"/>
    <cellStyle name="20% - Accent5 3 2 2" xfId="719"/>
    <cellStyle name="20% - Accent5 3 2 2 2" xfId="1147"/>
    <cellStyle name="20% - Accent5 3 2 2 2 2" xfId="3623"/>
    <cellStyle name="20% - Accent5 3 2 2 2 2 2" xfId="9513"/>
    <cellStyle name="20% - Accent5 3 2 2 2 2 2 2" xfId="21452"/>
    <cellStyle name="20% - Accent5 3 2 2 2 2 3" xfId="15562"/>
    <cellStyle name="20% - Accent5 3 2 2 2 3" xfId="7205"/>
    <cellStyle name="20% - Accent5 3 2 2 2 3 2" xfId="19144"/>
    <cellStyle name="20% - Accent5 3 2 2 2 4" xfId="13086"/>
    <cellStyle name="20% - Accent5 3 2 2 3" xfId="3196"/>
    <cellStyle name="20% - Accent5 3 2 2 3 2" xfId="9086"/>
    <cellStyle name="20% - Accent5 3 2 2 3 2 2" xfId="21025"/>
    <cellStyle name="20% - Accent5 3 2 2 3 3" xfId="15135"/>
    <cellStyle name="20% - Accent5 3 2 2 4" xfId="6778"/>
    <cellStyle name="20% - Accent5 3 2 2 4 2" xfId="18717"/>
    <cellStyle name="20% - Accent5 3 2 2 5" xfId="12659"/>
    <cellStyle name="20% - Accent5 3 2 3" xfId="1146"/>
    <cellStyle name="20% - Accent5 3 2 3 2" xfId="3622"/>
    <cellStyle name="20% - Accent5 3 2 3 2 2" xfId="9512"/>
    <cellStyle name="20% - Accent5 3 2 3 2 2 2" xfId="21451"/>
    <cellStyle name="20% - Accent5 3 2 3 2 3" xfId="15561"/>
    <cellStyle name="20% - Accent5 3 2 3 3" xfId="7204"/>
    <cellStyle name="20% - Accent5 3 2 3 3 2" xfId="19143"/>
    <cellStyle name="20% - Accent5 3 2 3 4" xfId="13085"/>
    <cellStyle name="20% - Accent5 3 2 4" xfId="2790"/>
    <cellStyle name="20% - Accent5 3 2 4 2" xfId="8680"/>
    <cellStyle name="20% - Accent5 3 2 4 2 2" xfId="20619"/>
    <cellStyle name="20% - Accent5 3 2 4 3" xfId="14729"/>
    <cellStyle name="20% - Accent5 3 2 5" xfId="6372"/>
    <cellStyle name="20% - Accent5 3 2 5 2" xfId="18311"/>
    <cellStyle name="20% - Accent5 3 2 6" xfId="12260"/>
    <cellStyle name="20% - Accent5 3 3" xfId="389"/>
    <cellStyle name="20% - Accent5 3 3 2" xfId="830"/>
    <cellStyle name="20% - Accent5 3 3 2 2" xfId="1149"/>
    <cellStyle name="20% - Accent5 3 3 2 2 2" xfId="3625"/>
    <cellStyle name="20% - Accent5 3 3 2 2 2 2" xfId="9515"/>
    <cellStyle name="20% - Accent5 3 3 2 2 2 2 2" xfId="21454"/>
    <cellStyle name="20% - Accent5 3 3 2 2 2 3" xfId="15564"/>
    <cellStyle name="20% - Accent5 3 3 2 2 3" xfId="7207"/>
    <cellStyle name="20% - Accent5 3 3 2 2 3 2" xfId="19146"/>
    <cellStyle name="20% - Accent5 3 3 2 2 4" xfId="13088"/>
    <cellStyle name="20% - Accent5 3 3 2 3" xfId="3307"/>
    <cellStyle name="20% - Accent5 3 3 2 3 2" xfId="9197"/>
    <cellStyle name="20% - Accent5 3 3 2 3 2 2" xfId="21136"/>
    <cellStyle name="20% - Accent5 3 3 2 3 3" xfId="15246"/>
    <cellStyle name="20% - Accent5 3 3 2 4" xfId="6889"/>
    <cellStyle name="20% - Accent5 3 3 2 4 2" xfId="18828"/>
    <cellStyle name="20% - Accent5 3 3 2 5" xfId="12770"/>
    <cellStyle name="20% - Accent5 3 3 3" xfId="1148"/>
    <cellStyle name="20% - Accent5 3 3 3 2" xfId="3624"/>
    <cellStyle name="20% - Accent5 3 3 3 2 2" xfId="9514"/>
    <cellStyle name="20% - Accent5 3 3 3 2 2 2" xfId="21453"/>
    <cellStyle name="20% - Accent5 3 3 3 2 3" xfId="15563"/>
    <cellStyle name="20% - Accent5 3 3 3 3" xfId="7206"/>
    <cellStyle name="20% - Accent5 3 3 3 3 2" xfId="19145"/>
    <cellStyle name="20% - Accent5 3 3 3 4" xfId="13087"/>
    <cellStyle name="20% - Accent5 3 3 4" xfId="2900"/>
    <cellStyle name="20% - Accent5 3 3 4 2" xfId="8790"/>
    <cellStyle name="20% - Accent5 3 3 4 2 2" xfId="20729"/>
    <cellStyle name="20% - Accent5 3 3 4 3" xfId="14839"/>
    <cellStyle name="20% - Accent5 3 3 5" xfId="6482"/>
    <cellStyle name="20% - Accent5 3 3 5 2" xfId="18421"/>
    <cellStyle name="20% - Accent5 3 3 6" xfId="12356"/>
    <cellStyle name="20% - Accent5 3 4" xfId="608"/>
    <cellStyle name="20% - Accent5 3 4 2" xfId="1150"/>
    <cellStyle name="20% - Accent5 3 4 2 2" xfId="3626"/>
    <cellStyle name="20% - Accent5 3 4 2 2 2" xfId="9516"/>
    <cellStyle name="20% - Accent5 3 4 2 2 2 2" xfId="21455"/>
    <cellStyle name="20% - Accent5 3 4 2 2 3" xfId="15565"/>
    <cellStyle name="20% - Accent5 3 4 2 3" xfId="7208"/>
    <cellStyle name="20% - Accent5 3 4 2 3 2" xfId="19147"/>
    <cellStyle name="20% - Accent5 3 4 2 4" xfId="13089"/>
    <cellStyle name="20% - Accent5 3 4 3" xfId="3085"/>
    <cellStyle name="20% - Accent5 3 4 3 2" xfId="8975"/>
    <cellStyle name="20% - Accent5 3 4 3 2 2" xfId="20914"/>
    <cellStyle name="20% - Accent5 3 4 3 3" xfId="15024"/>
    <cellStyle name="20% - Accent5 3 4 4" xfId="6667"/>
    <cellStyle name="20% - Accent5 3 4 4 2" xfId="18606"/>
    <cellStyle name="20% - Accent5 3 4 5" xfId="12548"/>
    <cellStyle name="20% - Accent5 3 5" xfId="1145"/>
    <cellStyle name="20% - Accent5 3 5 2" xfId="3621"/>
    <cellStyle name="20% - Accent5 3 5 2 2" xfId="9511"/>
    <cellStyle name="20% - Accent5 3 5 2 2 2" xfId="21450"/>
    <cellStyle name="20% - Accent5 3 5 2 3" xfId="15560"/>
    <cellStyle name="20% - Accent5 3 5 3" xfId="7203"/>
    <cellStyle name="20% - Accent5 3 5 3 2" xfId="19142"/>
    <cellStyle name="20% - Accent5 3 5 4" xfId="13084"/>
    <cellStyle name="20% - Accent5 3 6" xfId="2679"/>
    <cellStyle name="20% - Accent5 3 6 2" xfId="8569"/>
    <cellStyle name="20% - Accent5 3 6 2 2" xfId="20508"/>
    <cellStyle name="20% - Accent5 3 6 3" xfId="14618"/>
    <cellStyle name="20% - Accent5 3 7" xfId="6261"/>
    <cellStyle name="20% - Accent5 3 7 2" xfId="18200"/>
    <cellStyle name="20% - Accent5 3 8" xfId="12164"/>
    <cellStyle name="20% - Accent5 4" xfId="194"/>
    <cellStyle name="20% - Accent5 4 2" xfId="440"/>
    <cellStyle name="20% - Accent5 4 2 2" xfId="857"/>
    <cellStyle name="20% - Accent5 4 2 2 2" xfId="1153"/>
    <cellStyle name="20% - Accent5 4 2 2 2 2" xfId="3629"/>
    <cellStyle name="20% - Accent5 4 2 2 2 2 2" xfId="9519"/>
    <cellStyle name="20% - Accent5 4 2 2 2 2 2 2" xfId="21458"/>
    <cellStyle name="20% - Accent5 4 2 2 2 2 3" xfId="15568"/>
    <cellStyle name="20% - Accent5 4 2 2 2 3" xfId="7211"/>
    <cellStyle name="20% - Accent5 4 2 2 2 3 2" xfId="19150"/>
    <cellStyle name="20% - Accent5 4 2 2 2 4" xfId="13092"/>
    <cellStyle name="20% - Accent5 4 2 2 3" xfId="3334"/>
    <cellStyle name="20% - Accent5 4 2 2 3 2" xfId="9224"/>
    <cellStyle name="20% - Accent5 4 2 2 3 2 2" xfId="21163"/>
    <cellStyle name="20% - Accent5 4 2 2 3 3" xfId="15273"/>
    <cellStyle name="20% - Accent5 4 2 2 4" xfId="6916"/>
    <cellStyle name="20% - Accent5 4 2 2 4 2" xfId="18855"/>
    <cellStyle name="20% - Accent5 4 2 2 5" xfId="12797"/>
    <cellStyle name="20% - Accent5 4 2 3" xfId="1152"/>
    <cellStyle name="20% - Accent5 4 2 3 2" xfId="3628"/>
    <cellStyle name="20% - Accent5 4 2 3 2 2" xfId="9518"/>
    <cellStyle name="20% - Accent5 4 2 3 2 2 2" xfId="21457"/>
    <cellStyle name="20% - Accent5 4 2 3 2 3" xfId="15567"/>
    <cellStyle name="20% - Accent5 4 2 3 3" xfId="7210"/>
    <cellStyle name="20% - Accent5 4 2 3 3 2" xfId="19149"/>
    <cellStyle name="20% - Accent5 4 2 3 4" xfId="13091"/>
    <cellStyle name="20% - Accent5 4 2 4" xfId="2926"/>
    <cellStyle name="20% - Accent5 4 2 4 2" xfId="8816"/>
    <cellStyle name="20% - Accent5 4 2 4 2 2" xfId="20755"/>
    <cellStyle name="20% - Accent5 4 2 4 3" xfId="14865"/>
    <cellStyle name="20% - Accent5 4 2 5" xfId="6508"/>
    <cellStyle name="20% - Accent5 4 2 5 2" xfId="18447"/>
    <cellStyle name="20% - Accent5 4 2 6" xfId="12387"/>
    <cellStyle name="20% - Accent5 4 3" xfId="670"/>
    <cellStyle name="20% - Accent5 4 3 2" xfId="1154"/>
    <cellStyle name="20% - Accent5 4 3 2 2" xfId="3630"/>
    <cellStyle name="20% - Accent5 4 3 2 2 2" xfId="9520"/>
    <cellStyle name="20% - Accent5 4 3 2 2 2 2" xfId="21459"/>
    <cellStyle name="20% - Accent5 4 3 2 2 3" xfId="15569"/>
    <cellStyle name="20% - Accent5 4 3 2 3" xfId="7212"/>
    <cellStyle name="20% - Accent5 4 3 2 3 2" xfId="19151"/>
    <cellStyle name="20% - Accent5 4 3 2 4" xfId="13093"/>
    <cellStyle name="20% - Accent5 4 3 3" xfId="3147"/>
    <cellStyle name="20% - Accent5 4 3 3 2" xfId="9037"/>
    <cellStyle name="20% - Accent5 4 3 3 2 2" xfId="20976"/>
    <cellStyle name="20% - Accent5 4 3 3 3" xfId="15086"/>
    <cellStyle name="20% - Accent5 4 3 4" xfId="6729"/>
    <cellStyle name="20% - Accent5 4 3 4 2" xfId="18668"/>
    <cellStyle name="20% - Accent5 4 3 5" xfId="12610"/>
    <cellStyle name="20% - Accent5 4 4" xfId="1151"/>
    <cellStyle name="20% - Accent5 4 4 2" xfId="3627"/>
    <cellStyle name="20% - Accent5 4 4 2 2" xfId="9517"/>
    <cellStyle name="20% - Accent5 4 4 2 2 2" xfId="21456"/>
    <cellStyle name="20% - Accent5 4 4 2 3" xfId="15566"/>
    <cellStyle name="20% - Accent5 4 4 3" xfId="7209"/>
    <cellStyle name="20% - Accent5 4 4 3 2" xfId="19148"/>
    <cellStyle name="20% - Accent5 4 4 4" xfId="13090"/>
    <cellStyle name="20% - Accent5 4 5" xfId="2741"/>
    <cellStyle name="20% - Accent5 4 5 2" xfId="8631"/>
    <cellStyle name="20% - Accent5 4 5 2 2" xfId="20570"/>
    <cellStyle name="20% - Accent5 4 5 3" xfId="14680"/>
    <cellStyle name="20% - Accent5 4 6" xfId="6323"/>
    <cellStyle name="20% - Accent5 4 6 2" xfId="18262"/>
    <cellStyle name="20% - Accent5 4 7" xfId="12216"/>
    <cellStyle name="20% - Accent5 5" xfId="459"/>
    <cellStyle name="20% - Accent5 5 2" xfId="869"/>
    <cellStyle name="20% - Accent5 5 2 2" xfId="1156"/>
    <cellStyle name="20% - Accent5 5 2 2 2" xfId="3632"/>
    <cellStyle name="20% - Accent5 5 2 2 2 2" xfId="9522"/>
    <cellStyle name="20% - Accent5 5 2 2 2 2 2" xfId="21461"/>
    <cellStyle name="20% - Accent5 5 2 2 2 3" xfId="15571"/>
    <cellStyle name="20% - Accent5 5 2 2 3" xfId="7214"/>
    <cellStyle name="20% - Accent5 5 2 2 3 2" xfId="19153"/>
    <cellStyle name="20% - Accent5 5 2 2 4" xfId="13095"/>
    <cellStyle name="20% - Accent5 5 2 3" xfId="3346"/>
    <cellStyle name="20% - Accent5 5 2 3 2" xfId="9236"/>
    <cellStyle name="20% - Accent5 5 2 3 2 2" xfId="21175"/>
    <cellStyle name="20% - Accent5 5 2 3 3" xfId="15285"/>
    <cellStyle name="20% - Accent5 5 2 4" xfId="6928"/>
    <cellStyle name="20% - Accent5 5 2 4 2" xfId="18867"/>
    <cellStyle name="20% - Accent5 5 2 5" xfId="12809"/>
    <cellStyle name="20% - Accent5 5 3" xfId="1155"/>
    <cellStyle name="20% - Accent5 5 3 2" xfId="3631"/>
    <cellStyle name="20% - Accent5 5 3 2 2" xfId="9521"/>
    <cellStyle name="20% - Accent5 5 3 2 2 2" xfId="21460"/>
    <cellStyle name="20% - Accent5 5 3 2 3" xfId="15570"/>
    <cellStyle name="20% - Accent5 5 3 3" xfId="7213"/>
    <cellStyle name="20% - Accent5 5 3 3 2" xfId="19152"/>
    <cellStyle name="20% - Accent5 5 3 4" xfId="13094"/>
    <cellStyle name="20% - Accent5 5 4" xfId="2938"/>
    <cellStyle name="20% - Accent5 5 4 2" xfId="8828"/>
    <cellStyle name="20% - Accent5 5 4 2 2" xfId="20767"/>
    <cellStyle name="20% - Accent5 5 4 3" xfId="14877"/>
    <cellStyle name="20% - Accent5 5 5" xfId="6520"/>
    <cellStyle name="20% - Accent5 5 5 2" xfId="18459"/>
    <cellStyle name="20% - Accent5 5 6" xfId="12401"/>
    <cellStyle name="20% - Accent5 6" xfId="486"/>
    <cellStyle name="20% - Accent5 6 2" xfId="895"/>
    <cellStyle name="20% - Accent5 6 2 2" xfId="1158"/>
    <cellStyle name="20% - Accent5 6 2 2 2" xfId="3634"/>
    <cellStyle name="20% - Accent5 6 2 2 2 2" xfId="9524"/>
    <cellStyle name="20% - Accent5 6 2 2 2 2 2" xfId="21463"/>
    <cellStyle name="20% - Accent5 6 2 2 2 3" xfId="15573"/>
    <cellStyle name="20% - Accent5 6 2 2 3" xfId="7216"/>
    <cellStyle name="20% - Accent5 6 2 2 3 2" xfId="19155"/>
    <cellStyle name="20% - Accent5 6 2 2 4" xfId="13097"/>
    <cellStyle name="20% - Accent5 6 2 3" xfId="3372"/>
    <cellStyle name="20% - Accent5 6 2 3 2" xfId="9262"/>
    <cellStyle name="20% - Accent5 6 2 3 2 2" xfId="21201"/>
    <cellStyle name="20% - Accent5 6 2 3 3" xfId="15311"/>
    <cellStyle name="20% - Accent5 6 2 4" xfId="6954"/>
    <cellStyle name="20% - Accent5 6 2 4 2" xfId="18893"/>
    <cellStyle name="20% - Accent5 6 2 5" xfId="12835"/>
    <cellStyle name="20% - Accent5 6 3" xfId="1157"/>
    <cellStyle name="20% - Accent5 6 3 2" xfId="3633"/>
    <cellStyle name="20% - Accent5 6 3 2 2" xfId="9523"/>
    <cellStyle name="20% - Accent5 6 3 2 2 2" xfId="21462"/>
    <cellStyle name="20% - Accent5 6 3 2 3" xfId="15572"/>
    <cellStyle name="20% - Accent5 6 3 3" xfId="7215"/>
    <cellStyle name="20% - Accent5 6 3 3 2" xfId="19154"/>
    <cellStyle name="20% - Accent5 6 3 4" xfId="13096"/>
    <cellStyle name="20% - Accent5 6 4" xfId="2964"/>
    <cellStyle name="20% - Accent5 6 4 2" xfId="8854"/>
    <cellStyle name="20% - Accent5 6 4 2 2" xfId="20793"/>
    <cellStyle name="20% - Accent5 6 4 3" xfId="14903"/>
    <cellStyle name="20% - Accent5 6 5" xfId="6546"/>
    <cellStyle name="20% - Accent5 6 5 2" xfId="18485"/>
    <cellStyle name="20% - Accent5 6 6" xfId="12427"/>
    <cellStyle name="20% - Accent5 7" xfId="499"/>
    <cellStyle name="20% - Accent5 7 2" xfId="908"/>
    <cellStyle name="20% - Accent5 7 2 2" xfId="1160"/>
    <cellStyle name="20% - Accent5 7 2 2 2" xfId="3636"/>
    <cellStyle name="20% - Accent5 7 2 2 2 2" xfId="9526"/>
    <cellStyle name="20% - Accent5 7 2 2 2 2 2" xfId="21465"/>
    <cellStyle name="20% - Accent5 7 2 2 2 3" xfId="15575"/>
    <cellStyle name="20% - Accent5 7 2 2 3" xfId="7218"/>
    <cellStyle name="20% - Accent5 7 2 2 3 2" xfId="19157"/>
    <cellStyle name="20% - Accent5 7 2 2 4" xfId="13099"/>
    <cellStyle name="20% - Accent5 7 2 3" xfId="3385"/>
    <cellStyle name="20% - Accent5 7 2 3 2" xfId="9275"/>
    <cellStyle name="20% - Accent5 7 2 3 2 2" xfId="21214"/>
    <cellStyle name="20% - Accent5 7 2 3 3" xfId="15324"/>
    <cellStyle name="20% - Accent5 7 2 4" xfId="6967"/>
    <cellStyle name="20% - Accent5 7 2 4 2" xfId="18906"/>
    <cellStyle name="20% - Accent5 7 2 5" xfId="12848"/>
    <cellStyle name="20% - Accent5 7 3" xfId="1159"/>
    <cellStyle name="20% - Accent5 7 3 2" xfId="3635"/>
    <cellStyle name="20% - Accent5 7 3 2 2" xfId="9525"/>
    <cellStyle name="20% - Accent5 7 3 2 2 2" xfId="21464"/>
    <cellStyle name="20% - Accent5 7 3 2 3" xfId="15574"/>
    <cellStyle name="20% - Accent5 7 3 3" xfId="7217"/>
    <cellStyle name="20% - Accent5 7 3 3 2" xfId="19156"/>
    <cellStyle name="20% - Accent5 7 3 4" xfId="13098"/>
    <cellStyle name="20% - Accent5 7 4" xfId="2977"/>
    <cellStyle name="20% - Accent5 7 4 2" xfId="8867"/>
    <cellStyle name="20% - Accent5 7 4 2 2" xfId="20806"/>
    <cellStyle name="20% - Accent5 7 4 3" xfId="14916"/>
    <cellStyle name="20% - Accent5 7 5" xfId="6559"/>
    <cellStyle name="20% - Accent5 7 5 2" xfId="18498"/>
    <cellStyle name="20% - Accent5 7 6" xfId="12440"/>
    <cellStyle name="20% - Accent5 8" xfId="512"/>
    <cellStyle name="20% - Accent5 8 2" xfId="921"/>
    <cellStyle name="20% - Accent5 8 2 2" xfId="1162"/>
    <cellStyle name="20% - Accent5 8 2 2 2" xfId="3638"/>
    <cellStyle name="20% - Accent5 8 2 2 2 2" xfId="9528"/>
    <cellStyle name="20% - Accent5 8 2 2 2 2 2" xfId="21467"/>
    <cellStyle name="20% - Accent5 8 2 2 2 3" xfId="15577"/>
    <cellStyle name="20% - Accent5 8 2 2 3" xfId="7220"/>
    <cellStyle name="20% - Accent5 8 2 2 3 2" xfId="19159"/>
    <cellStyle name="20% - Accent5 8 2 2 4" xfId="13101"/>
    <cellStyle name="20% - Accent5 8 2 3" xfId="3398"/>
    <cellStyle name="20% - Accent5 8 2 3 2" xfId="9288"/>
    <cellStyle name="20% - Accent5 8 2 3 2 2" xfId="21227"/>
    <cellStyle name="20% - Accent5 8 2 3 3" xfId="15337"/>
    <cellStyle name="20% - Accent5 8 2 4" xfId="6980"/>
    <cellStyle name="20% - Accent5 8 2 4 2" xfId="18919"/>
    <cellStyle name="20% - Accent5 8 2 5" xfId="12861"/>
    <cellStyle name="20% - Accent5 8 3" xfId="1161"/>
    <cellStyle name="20% - Accent5 8 3 2" xfId="3637"/>
    <cellStyle name="20% - Accent5 8 3 2 2" xfId="9527"/>
    <cellStyle name="20% - Accent5 8 3 2 2 2" xfId="21466"/>
    <cellStyle name="20% - Accent5 8 3 2 3" xfId="15576"/>
    <cellStyle name="20% - Accent5 8 3 3" xfId="7219"/>
    <cellStyle name="20% - Accent5 8 3 3 2" xfId="19158"/>
    <cellStyle name="20% - Accent5 8 3 4" xfId="13100"/>
    <cellStyle name="20% - Accent5 8 4" xfId="2990"/>
    <cellStyle name="20% - Accent5 8 4 2" xfId="8880"/>
    <cellStyle name="20% - Accent5 8 4 2 2" xfId="20819"/>
    <cellStyle name="20% - Accent5 8 4 3" xfId="14929"/>
    <cellStyle name="20% - Accent5 8 5" xfId="6572"/>
    <cellStyle name="20% - Accent5 8 5 2" xfId="18511"/>
    <cellStyle name="20% - Accent5 8 6" xfId="12453"/>
    <cellStyle name="20% - Accent5 9" xfId="525"/>
    <cellStyle name="20% - Accent5 9 2" xfId="934"/>
    <cellStyle name="20% - Accent5 9 2 2" xfId="1164"/>
    <cellStyle name="20% - Accent5 9 2 2 2" xfId="3640"/>
    <cellStyle name="20% - Accent5 9 2 2 2 2" xfId="9530"/>
    <cellStyle name="20% - Accent5 9 2 2 2 2 2" xfId="21469"/>
    <cellStyle name="20% - Accent5 9 2 2 2 3" xfId="15579"/>
    <cellStyle name="20% - Accent5 9 2 2 3" xfId="7222"/>
    <cellStyle name="20% - Accent5 9 2 2 3 2" xfId="19161"/>
    <cellStyle name="20% - Accent5 9 2 2 4" xfId="13103"/>
    <cellStyle name="20% - Accent5 9 2 3" xfId="3411"/>
    <cellStyle name="20% - Accent5 9 2 3 2" xfId="9301"/>
    <cellStyle name="20% - Accent5 9 2 3 2 2" xfId="21240"/>
    <cellStyle name="20% - Accent5 9 2 3 3" xfId="15350"/>
    <cellStyle name="20% - Accent5 9 2 4" xfId="6993"/>
    <cellStyle name="20% - Accent5 9 2 4 2" xfId="18932"/>
    <cellStyle name="20% - Accent5 9 2 5" xfId="12874"/>
    <cellStyle name="20% - Accent5 9 3" xfId="1163"/>
    <cellStyle name="20% - Accent5 9 3 2" xfId="3639"/>
    <cellStyle name="20% - Accent5 9 3 2 2" xfId="9529"/>
    <cellStyle name="20% - Accent5 9 3 2 2 2" xfId="21468"/>
    <cellStyle name="20% - Accent5 9 3 2 3" xfId="15578"/>
    <cellStyle name="20% - Accent5 9 3 3" xfId="7221"/>
    <cellStyle name="20% - Accent5 9 3 3 2" xfId="19160"/>
    <cellStyle name="20% - Accent5 9 3 4" xfId="13102"/>
    <cellStyle name="20% - Accent5 9 4" xfId="3003"/>
    <cellStyle name="20% - Accent5 9 4 2" xfId="8893"/>
    <cellStyle name="20% - Accent5 9 4 2 2" xfId="20832"/>
    <cellStyle name="20% - Accent5 9 4 3" xfId="14942"/>
    <cellStyle name="20% - Accent5 9 5" xfId="6585"/>
    <cellStyle name="20% - Accent5 9 5 2" xfId="18524"/>
    <cellStyle name="20% - Accent5 9 6" xfId="12466"/>
    <cellStyle name="20% - Accent6" xfId="41" builtinId="50" customBuiltin="1"/>
    <cellStyle name="20% - Accent6 10" xfId="540"/>
    <cellStyle name="20% - Accent6 10 2" xfId="949"/>
    <cellStyle name="20% - Accent6 10 2 2" xfId="1166"/>
    <cellStyle name="20% - Accent6 10 2 2 2" xfId="3642"/>
    <cellStyle name="20% - Accent6 10 2 2 2 2" xfId="9532"/>
    <cellStyle name="20% - Accent6 10 2 2 2 2 2" xfId="21471"/>
    <cellStyle name="20% - Accent6 10 2 2 2 3" xfId="15581"/>
    <cellStyle name="20% - Accent6 10 2 2 3" xfId="7224"/>
    <cellStyle name="20% - Accent6 10 2 2 3 2" xfId="19163"/>
    <cellStyle name="20% - Accent6 10 2 2 4" xfId="13105"/>
    <cellStyle name="20% - Accent6 10 2 3" xfId="3426"/>
    <cellStyle name="20% - Accent6 10 2 3 2" xfId="9316"/>
    <cellStyle name="20% - Accent6 10 2 3 2 2" xfId="21255"/>
    <cellStyle name="20% - Accent6 10 2 3 3" xfId="15365"/>
    <cellStyle name="20% - Accent6 10 2 4" xfId="7008"/>
    <cellStyle name="20% - Accent6 10 2 4 2" xfId="18947"/>
    <cellStyle name="20% - Accent6 10 2 5" xfId="12889"/>
    <cellStyle name="20% - Accent6 10 3" xfId="1165"/>
    <cellStyle name="20% - Accent6 10 3 2" xfId="3641"/>
    <cellStyle name="20% - Accent6 10 3 2 2" xfId="9531"/>
    <cellStyle name="20% - Accent6 10 3 2 2 2" xfId="21470"/>
    <cellStyle name="20% - Accent6 10 3 2 3" xfId="15580"/>
    <cellStyle name="20% - Accent6 10 3 3" xfId="7223"/>
    <cellStyle name="20% - Accent6 10 3 3 2" xfId="19162"/>
    <cellStyle name="20% - Accent6 10 3 4" xfId="13104"/>
    <cellStyle name="20% - Accent6 10 4" xfId="3018"/>
    <cellStyle name="20% - Accent6 10 4 2" xfId="8908"/>
    <cellStyle name="20% - Accent6 10 4 2 2" xfId="20847"/>
    <cellStyle name="20% - Accent6 10 4 3" xfId="14957"/>
    <cellStyle name="20% - Accent6 10 5" xfId="6600"/>
    <cellStyle name="20% - Accent6 10 5 2" xfId="18539"/>
    <cellStyle name="20% - Accent6 10 6" xfId="12481"/>
    <cellStyle name="20% - Accent6 11" xfId="359"/>
    <cellStyle name="20% - Accent6 11 2" xfId="807"/>
    <cellStyle name="20% - Accent6 11 2 2" xfId="1168"/>
    <cellStyle name="20% - Accent6 11 2 2 2" xfId="3644"/>
    <cellStyle name="20% - Accent6 11 2 2 2 2" xfId="9534"/>
    <cellStyle name="20% - Accent6 11 2 2 2 2 2" xfId="21473"/>
    <cellStyle name="20% - Accent6 11 2 2 2 3" xfId="15583"/>
    <cellStyle name="20% - Accent6 11 2 2 3" xfId="7226"/>
    <cellStyle name="20% - Accent6 11 2 2 3 2" xfId="19165"/>
    <cellStyle name="20% - Accent6 11 2 2 4" xfId="13107"/>
    <cellStyle name="20% - Accent6 11 2 3" xfId="3284"/>
    <cellStyle name="20% - Accent6 11 2 3 2" xfId="9174"/>
    <cellStyle name="20% - Accent6 11 2 3 2 2" xfId="21113"/>
    <cellStyle name="20% - Accent6 11 2 3 3" xfId="15223"/>
    <cellStyle name="20% - Accent6 11 2 4" xfId="6866"/>
    <cellStyle name="20% - Accent6 11 2 4 2" xfId="18805"/>
    <cellStyle name="20% - Accent6 11 2 5" xfId="12747"/>
    <cellStyle name="20% - Accent6 11 3" xfId="1167"/>
    <cellStyle name="20% - Accent6 11 3 2" xfId="3643"/>
    <cellStyle name="20% - Accent6 11 3 2 2" xfId="9533"/>
    <cellStyle name="20% - Accent6 11 3 2 2 2" xfId="21472"/>
    <cellStyle name="20% - Accent6 11 3 2 3" xfId="15582"/>
    <cellStyle name="20% - Accent6 11 3 3" xfId="7225"/>
    <cellStyle name="20% - Accent6 11 3 3 2" xfId="19164"/>
    <cellStyle name="20% - Accent6 11 3 4" xfId="13106"/>
    <cellStyle name="20% - Accent6 11 4" xfId="2877"/>
    <cellStyle name="20% - Accent6 11 4 2" xfId="8767"/>
    <cellStyle name="20% - Accent6 11 4 2 2" xfId="20706"/>
    <cellStyle name="20% - Accent6 11 4 3" xfId="14816"/>
    <cellStyle name="20% - Accent6 11 5" xfId="6459"/>
    <cellStyle name="20% - Accent6 11 5 2" xfId="18398"/>
    <cellStyle name="20% - Accent6 11 6" xfId="12329"/>
    <cellStyle name="20% - Accent6 12" xfId="557"/>
    <cellStyle name="20% - Accent6 12 2" xfId="1169"/>
    <cellStyle name="20% - Accent6 12 2 2" xfId="3645"/>
    <cellStyle name="20% - Accent6 12 2 2 2" xfId="9535"/>
    <cellStyle name="20% - Accent6 12 2 2 2 2" xfId="21474"/>
    <cellStyle name="20% - Accent6 12 2 2 3" xfId="15584"/>
    <cellStyle name="20% - Accent6 12 2 3" xfId="7227"/>
    <cellStyle name="20% - Accent6 12 2 3 2" xfId="19166"/>
    <cellStyle name="20% - Accent6 12 2 4" xfId="13108"/>
    <cellStyle name="20% - Accent6 12 3" xfId="3034"/>
    <cellStyle name="20% - Accent6 12 3 2" xfId="8924"/>
    <cellStyle name="20% - Accent6 12 3 2 2" xfId="20863"/>
    <cellStyle name="20% - Accent6 12 3 3" xfId="14973"/>
    <cellStyle name="20% - Accent6 12 4" xfId="6616"/>
    <cellStyle name="20% - Accent6 12 4 2" xfId="18555"/>
    <cellStyle name="20% - Accent6 12 5" xfId="12497"/>
    <cellStyle name="20% - Accent6 13" xfId="2632"/>
    <cellStyle name="20% - Accent6 13 2" xfId="8522"/>
    <cellStyle name="20% - Accent6 13 2 2" xfId="20461"/>
    <cellStyle name="20% - Accent6 13 3" xfId="14571"/>
    <cellStyle name="20% - Accent6 14" xfId="6214"/>
    <cellStyle name="20% - Accent6 14 2" xfId="18153"/>
    <cellStyle name="20% - Accent6 15" xfId="12111"/>
    <cellStyle name="20% - Accent6 2" xfId="58"/>
    <cellStyle name="20% - Accent6 2 2" xfId="145"/>
    <cellStyle name="20% - Accent6 2 2 2" xfId="259"/>
    <cellStyle name="20% - Accent6 2 2 2 2" xfId="735"/>
    <cellStyle name="20% - Accent6 2 2 2 2 2" xfId="1173"/>
    <cellStyle name="20% - Accent6 2 2 2 2 2 2" xfId="3649"/>
    <cellStyle name="20% - Accent6 2 2 2 2 2 2 2" xfId="9539"/>
    <cellStyle name="20% - Accent6 2 2 2 2 2 2 2 2" xfId="21478"/>
    <cellStyle name="20% - Accent6 2 2 2 2 2 2 3" xfId="15588"/>
    <cellStyle name="20% - Accent6 2 2 2 2 2 3" xfId="7231"/>
    <cellStyle name="20% - Accent6 2 2 2 2 2 3 2" xfId="19170"/>
    <cellStyle name="20% - Accent6 2 2 2 2 2 4" xfId="13112"/>
    <cellStyle name="20% - Accent6 2 2 2 2 3" xfId="3212"/>
    <cellStyle name="20% - Accent6 2 2 2 2 3 2" xfId="9102"/>
    <cellStyle name="20% - Accent6 2 2 2 2 3 2 2" xfId="21041"/>
    <cellStyle name="20% - Accent6 2 2 2 2 3 3" xfId="15151"/>
    <cellStyle name="20% - Accent6 2 2 2 2 4" xfId="6794"/>
    <cellStyle name="20% - Accent6 2 2 2 2 4 2" xfId="18733"/>
    <cellStyle name="20% - Accent6 2 2 2 2 5" xfId="12675"/>
    <cellStyle name="20% - Accent6 2 2 2 3" xfId="1172"/>
    <cellStyle name="20% - Accent6 2 2 2 3 2" xfId="3648"/>
    <cellStyle name="20% - Accent6 2 2 2 3 2 2" xfId="9538"/>
    <cellStyle name="20% - Accent6 2 2 2 3 2 2 2" xfId="21477"/>
    <cellStyle name="20% - Accent6 2 2 2 3 2 3" xfId="15587"/>
    <cellStyle name="20% - Accent6 2 2 2 3 3" xfId="7230"/>
    <cellStyle name="20% - Accent6 2 2 2 3 3 2" xfId="19169"/>
    <cellStyle name="20% - Accent6 2 2 2 3 4" xfId="13111"/>
    <cellStyle name="20% - Accent6 2 2 2 4" xfId="2806"/>
    <cellStyle name="20% - Accent6 2 2 2 4 2" xfId="8696"/>
    <cellStyle name="20% - Accent6 2 2 2 4 2 2" xfId="20635"/>
    <cellStyle name="20% - Accent6 2 2 2 4 3" xfId="14745"/>
    <cellStyle name="20% - Accent6 2 2 2 5" xfId="6388"/>
    <cellStyle name="20% - Accent6 2 2 2 5 2" xfId="18327"/>
    <cellStyle name="20% - Accent6 2 2 2 6" xfId="12275"/>
    <cellStyle name="20% - Accent6 2 2 3" xfId="404"/>
    <cellStyle name="20% - Accent6 2 2 3 2" xfId="845"/>
    <cellStyle name="20% - Accent6 2 2 3 2 2" xfId="1175"/>
    <cellStyle name="20% - Accent6 2 2 3 2 2 2" xfId="3651"/>
    <cellStyle name="20% - Accent6 2 2 3 2 2 2 2" xfId="9541"/>
    <cellStyle name="20% - Accent6 2 2 3 2 2 2 2 2" xfId="21480"/>
    <cellStyle name="20% - Accent6 2 2 3 2 2 2 3" xfId="15590"/>
    <cellStyle name="20% - Accent6 2 2 3 2 2 3" xfId="7233"/>
    <cellStyle name="20% - Accent6 2 2 3 2 2 3 2" xfId="19172"/>
    <cellStyle name="20% - Accent6 2 2 3 2 2 4" xfId="13114"/>
    <cellStyle name="20% - Accent6 2 2 3 2 3" xfId="3322"/>
    <cellStyle name="20% - Accent6 2 2 3 2 3 2" xfId="9212"/>
    <cellStyle name="20% - Accent6 2 2 3 2 3 2 2" xfId="21151"/>
    <cellStyle name="20% - Accent6 2 2 3 2 3 3" xfId="15261"/>
    <cellStyle name="20% - Accent6 2 2 3 2 4" xfId="6904"/>
    <cellStyle name="20% - Accent6 2 2 3 2 4 2" xfId="18843"/>
    <cellStyle name="20% - Accent6 2 2 3 2 5" xfId="12785"/>
    <cellStyle name="20% - Accent6 2 2 3 3" xfId="1174"/>
    <cellStyle name="20% - Accent6 2 2 3 3 2" xfId="3650"/>
    <cellStyle name="20% - Accent6 2 2 3 3 2 2" xfId="9540"/>
    <cellStyle name="20% - Accent6 2 2 3 3 2 2 2" xfId="21479"/>
    <cellStyle name="20% - Accent6 2 2 3 3 2 3" xfId="15589"/>
    <cellStyle name="20% - Accent6 2 2 3 3 3" xfId="7232"/>
    <cellStyle name="20% - Accent6 2 2 3 3 3 2" xfId="19171"/>
    <cellStyle name="20% - Accent6 2 2 3 3 4" xfId="13113"/>
    <cellStyle name="20% - Accent6 2 2 3 4" xfId="2915"/>
    <cellStyle name="20% - Accent6 2 2 3 4 2" xfId="8805"/>
    <cellStyle name="20% - Accent6 2 2 3 4 2 2" xfId="20744"/>
    <cellStyle name="20% - Accent6 2 2 3 4 3" xfId="14854"/>
    <cellStyle name="20% - Accent6 2 2 3 5" xfId="6497"/>
    <cellStyle name="20% - Accent6 2 2 3 5 2" xfId="18436"/>
    <cellStyle name="20% - Accent6 2 2 3 6" xfId="12371"/>
    <cellStyle name="20% - Accent6 2 2 4" xfId="624"/>
    <cellStyle name="20% - Accent6 2 2 4 2" xfId="1176"/>
    <cellStyle name="20% - Accent6 2 2 4 2 2" xfId="3652"/>
    <cellStyle name="20% - Accent6 2 2 4 2 2 2" xfId="9542"/>
    <cellStyle name="20% - Accent6 2 2 4 2 2 2 2" xfId="21481"/>
    <cellStyle name="20% - Accent6 2 2 4 2 2 3" xfId="15591"/>
    <cellStyle name="20% - Accent6 2 2 4 2 3" xfId="7234"/>
    <cellStyle name="20% - Accent6 2 2 4 2 3 2" xfId="19173"/>
    <cellStyle name="20% - Accent6 2 2 4 2 4" xfId="13115"/>
    <cellStyle name="20% - Accent6 2 2 4 3" xfId="3101"/>
    <cellStyle name="20% - Accent6 2 2 4 3 2" xfId="8991"/>
    <cellStyle name="20% - Accent6 2 2 4 3 2 2" xfId="20930"/>
    <cellStyle name="20% - Accent6 2 2 4 3 3" xfId="15040"/>
    <cellStyle name="20% - Accent6 2 2 4 4" xfId="6683"/>
    <cellStyle name="20% - Accent6 2 2 4 4 2" xfId="18622"/>
    <cellStyle name="20% - Accent6 2 2 4 5" xfId="12564"/>
    <cellStyle name="20% - Accent6 2 2 5" xfId="1171"/>
    <cellStyle name="20% - Accent6 2 2 5 2" xfId="3647"/>
    <cellStyle name="20% - Accent6 2 2 5 2 2" xfId="9537"/>
    <cellStyle name="20% - Accent6 2 2 5 2 2 2" xfId="21476"/>
    <cellStyle name="20% - Accent6 2 2 5 2 3" xfId="15586"/>
    <cellStyle name="20% - Accent6 2 2 5 3" xfId="7229"/>
    <cellStyle name="20% - Accent6 2 2 5 3 2" xfId="19168"/>
    <cellStyle name="20% - Accent6 2 2 5 4" xfId="13110"/>
    <cellStyle name="20% - Accent6 2 2 6" xfId="2695"/>
    <cellStyle name="20% - Accent6 2 2 6 2" xfId="8585"/>
    <cellStyle name="20% - Accent6 2 2 6 2 2" xfId="20524"/>
    <cellStyle name="20% - Accent6 2 2 6 3" xfId="14634"/>
    <cellStyle name="20% - Accent6 2 2 7" xfId="6277"/>
    <cellStyle name="20% - Accent6 2 2 7 2" xfId="18216"/>
    <cellStyle name="20% - Accent6 2 2 8" xfId="12180"/>
    <cellStyle name="20% - Accent6 2 3" xfId="209"/>
    <cellStyle name="20% - Accent6 2 3 2" xfId="474"/>
    <cellStyle name="20% - Accent6 2 3 2 2" xfId="884"/>
    <cellStyle name="20% - Accent6 2 3 2 2 2" xfId="1179"/>
    <cellStyle name="20% - Accent6 2 3 2 2 2 2" xfId="3655"/>
    <cellStyle name="20% - Accent6 2 3 2 2 2 2 2" xfId="9545"/>
    <cellStyle name="20% - Accent6 2 3 2 2 2 2 2 2" xfId="21484"/>
    <cellStyle name="20% - Accent6 2 3 2 2 2 2 3" xfId="15594"/>
    <cellStyle name="20% - Accent6 2 3 2 2 2 3" xfId="7237"/>
    <cellStyle name="20% - Accent6 2 3 2 2 2 3 2" xfId="19176"/>
    <cellStyle name="20% - Accent6 2 3 2 2 2 4" xfId="13118"/>
    <cellStyle name="20% - Accent6 2 3 2 2 3" xfId="3361"/>
    <cellStyle name="20% - Accent6 2 3 2 2 3 2" xfId="9251"/>
    <cellStyle name="20% - Accent6 2 3 2 2 3 2 2" xfId="21190"/>
    <cellStyle name="20% - Accent6 2 3 2 2 3 3" xfId="15300"/>
    <cellStyle name="20% - Accent6 2 3 2 2 4" xfId="6943"/>
    <cellStyle name="20% - Accent6 2 3 2 2 4 2" xfId="18882"/>
    <cellStyle name="20% - Accent6 2 3 2 2 5" xfId="12824"/>
    <cellStyle name="20% - Accent6 2 3 2 3" xfId="1178"/>
    <cellStyle name="20% - Accent6 2 3 2 3 2" xfId="3654"/>
    <cellStyle name="20% - Accent6 2 3 2 3 2 2" xfId="9544"/>
    <cellStyle name="20% - Accent6 2 3 2 3 2 2 2" xfId="21483"/>
    <cellStyle name="20% - Accent6 2 3 2 3 2 3" xfId="15593"/>
    <cellStyle name="20% - Accent6 2 3 2 3 3" xfId="7236"/>
    <cellStyle name="20% - Accent6 2 3 2 3 3 2" xfId="19175"/>
    <cellStyle name="20% - Accent6 2 3 2 3 4" xfId="13117"/>
    <cellStyle name="20% - Accent6 2 3 2 4" xfId="2953"/>
    <cellStyle name="20% - Accent6 2 3 2 4 2" xfId="8843"/>
    <cellStyle name="20% - Accent6 2 3 2 4 2 2" xfId="20782"/>
    <cellStyle name="20% - Accent6 2 3 2 4 3" xfId="14892"/>
    <cellStyle name="20% - Accent6 2 3 2 5" xfId="6535"/>
    <cellStyle name="20% - Accent6 2 3 2 5 2" xfId="18474"/>
    <cellStyle name="20% - Accent6 2 3 2 6" xfId="12416"/>
    <cellStyle name="20% - Accent6 2 3 3" xfId="685"/>
    <cellStyle name="20% - Accent6 2 3 3 2" xfId="1180"/>
    <cellStyle name="20% - Accent6 2 3 3 2 2" xfId="3656"/>
    <cellStyle name="20% - Accent6 2 3 3 2 2 2" xfId="9546"/>
    <cellStyle name="20% - Accent6 2 3 3 2 2 2 2" xfId="21485"/>
    <cellStyle name="20% - Accent6 2 3 3 2 2 3" xfId="15595"/>
    <cellStyle name="20% - Accent6 2 3 3 2 3" xfId="7238"/>
    <cellStyle name="20% - Accent6 2 3 3 2 3 2" xfId="19177"/>
    <cellStyle name="20% - Accent6 2 3 3 2 4" xfId="13119"/>
    <cellStyle name="20% - Accent6 2 3 3 3" xfId="3162"/>
    <cellStyle name="20% - Accent6 2 3 3 3 2" xfId="9052"/>
    <cellStyle name="20% - Accent6 2 3 3 3 2 2" xfId="20991"/>
    <cellStyle name="20% - Accent6 2 3 3 3 3" xfId="15101"/>
    <cellStyle name="20% - Accent6 2 3 3 4" xfId="6744"/>
    <cellStyle name="20% - Accent6 2 3 3 4 2" xfId="18683"/>
    <cellStyle name="20% - Accent6 2 3 3 5" xfId="12625"/>
    <cellStyle name="20% - Accent6 2 3 4" xfId="1177"/>
    <cellStyle name="20% - Accent6 2 3 4 2" xfId="3653"/>
    <cellStyle name="20% - Accent6 2 3 4 2 2" xfId="9543"/>
    <cellStyle name="20% - Accent6 2 3 4 2 2 2" xfId="21482"/>
    <cellStyle name="20% - Accent6 2 3 4 2 3" xfId="15592"/>
    <cellStyle name="20% - Accent6 2 3 4 3" xfId="7235"/>
    <cellStyle name="20% - Accent6 2 3 4 3 2" xfId="19174"/>
    <cellStyle name="20% - Accent6 2 3 4 4" xfId="13116"/>
    <cellStyle name="20% - Accent6 2 3 5" xfId="2756"/>
    <cellStyle name="20% - Accent6 2 3 5 2" xfId="8646"/>
    <cellStyle name="20% - Accent6 2 3 5 2 2" xfId="20585"/>
    <cellStyle name="20% - Accent6 2 3 5 3" xfId="14695"/>
    <cellStyle name="20% - Accent6 2 3 6" xfId="6338"/>
    <cellStyle name="20% - Accent6 2 3 6 2" xfId="18277"/>
    <cellStyle name="20% - Accent6 2 3 7" xfId="12231"/>
    <cellStyle name="20% - Accent6 2 4" xfId="375"/>
    <cellStyle name="20% - Accent6 2 4 2" xfId="820"/>
    <cellStyle name="20% - Accent6 2 4 2 2" xfId="1182"/>
    <cellStyle name="20% - Accent6 2 4 2 2 2" xfId="3658"/>
    <cellStyle name="20% - Accent6 2 4 2 2 2 2" xfId="9548"/>
    <cellStyle name="20% - Accent6 2 4 2 2 2 2 2" xfId="21487"/>
    <cellStyle name="20% - Accent6 2 4 2 2 2 3" xfId="15597"/>
    <cellStyle name="20% - Accent6 2 4 2 2 3" xfId="7240"/>
    <cellStyle name="20% - Accent6 2 4 2 2 3 2" xfId="19179"/>
    <cellStyle name="20% - Accent6 2 4 2 2 4" xfId="13121"/>
    <cellStyle name="20% - Accent6 2 4 2 3" xfId="3297"/>
    <cellStyle name="20% - Accent6 2 4 2 3 2" xfId="9187"/>
    <cellStyle name="20% - Accent6 2 4 2 3 2 2" xfId="21126"/>
    <cellStyle name="20% - Accent6 2 4 2 3 3" xfId="15236"/>
    <cellStyle name="20% - Accent6 2 4 2 4" xfId="6879"/>
    <cellStyle name="20% - Accent6 2 4 2 4 2" xfId="18818"/>
    <cellStyle name="20% - Accent6 2 4 2 5" xfId="12760"/>
    <cellStyle name="20% - Accent6 2 4 3" xfId="1181"/>
    <cellStyle name="20% - Accent6 2 4 3 2" xfId="3657"/>
    <cellStyle name="20% - Accent6 2 4 3 2 2" xfId="9547"/>
    <cellStyle name="20% - Accent6 2 4 3 2 2 2" xfId="21486"/>
    <cellStyle name="20% - Accent6 2 4 3 2 3" xfId="15596"/>
    <cellStyle name="20% - Accent6 2 4 3 3" xfId="7239"/>
    <cellStyle name="20% - Accent6 2 4 3 3 2" xfId="19178"/>
    <cellStyle name="20% - Accent6 2 4 3 4" xfId="13120"/>
    <cellStyle name="20% - Accent6 2 4 4" xfId="2890"/>
    <cellStyle name="20% - Accent6 2 4 4 2" xfId="8780"/>
    <cellStyle name="20% - Accent6 2 4 4 2 2" xfId="20719"/>
    <cellStyle name="20% - Accent6 2 4 4 3" xfId="14829"/>
    <cellStyle name="20% - Accent6 2 4 5" xfId="6472"/>
    <cellStyle name="20% - Accent6 2 4 5 2" xfId="18411"/>
    <cellStyle name="20% - Accent6 2 4 6" xfId="12344"/>
    <cellStyle name="20% - Accent6 2 5" xfId="570"/>
    <cellStyle name="20% - Accent6 2 5 2" xfId="1183"/>
    <cellStyle name="20% - Accent6 2 5 2 2" xfId="3659"/>
    <cellStyle name="20% - Accent6 2 5 2 2 2" xfId="9549"/>
    <cellStyle name="20% - Accent6 2 5 2 2 2 2" xfId="21488"/>
    <cellStyle name="20% - Accent6 2 5 2 2 3" xfId="15598"/>
    <cellStyle name="20% - Accent6 2 5 2 3" xfId="7241"/>
    <cellStyle name="20% - Accent6 2 5 2 3 2" xfId="19180"/>
    <cellStyle name="20% - Accent6 2 5 2 4" xfId="13122"/>
    <cellStyle name="20% - Accent6 2 5 3" xfId="3047"/>
    <cellStyle name="20% - Accent6 2 5 3 2" xfId="8937"/>
    <cellStyle name="20% - Accent6 2 5 3 2 2" xfId="20876"/>
    <cellStyle name="20% - Accent6 2 5 3 3" xfId="14986"/>
    <cellStyle name="20% - Accent6 2 5 4" xfId="6629"/>
    <cellStyle name="20% - Accent6 2 5 4 2" xfId="18568"/>
    <cellStyle name="20% - Accent6 2 5 5" xfId="12510"/>
    <cellStyle name="20% - Accent6 2 6" xfId="1170"/>
    <cellStyle name="20% - Accent6 2 6 2" xfId="3646"/>
    <cellStyle name="20% - Accent6 2 6 2 2" xfId="9536"/>
    <cellStyle name="20% - Accent6 2 6 2 2 2" xfId="21475"/>
    <cellStyle name="20% - Accent6 2 6 2 3" xfId="15585"/>
    <cellStyle name="20% - Accent6 2 6 3" xfId="7228"/>
    <cellStyle name="20% - Accent6 2 6 3 2" xfId="19167"/>
    <cellStyle name="20% - Accent6 2 6 4" xfId="13109"/>
    <cellStyle name="20% - Accent6 2 7" xfId="2645"/>
    <cellStyle name="20% - Accent6 2 7 2" xfId="8535"/>
    <cellStyle name="20% - Accent6 2 7 2 2" xfId="20474"/>
    <cellStyle name="20% - Accent6 2 7 3" xfId="14584"/>
    <cellStyle name="20% - Accent6 2 8" xfId="6227"/>
    <cellStyle name="20% - Accent6 2 8 2" xfId="18166"/>
    <cellStyle name="20% - Accent6 2 9" xfId="12125"/>
    <cellStyle name="20% - Accent6 3" xfId="132"/>
    <cellStyle name="20% - Accent6 3 2" xfId="246"/>
    <cellStyle name="20% - Accent6 3 2 2" xfId="722"/>
    <cellStyle name="20% - Accent6 3 2 2 2" xfId="1186"/>
    <cellStyle name="20% - Accent6 3 2 2 2 2" xfId="3662"/>
    <cellStyle name="20% - Accent6 3 2 2 2 2 2" xfId="9552"/>
    <cellStyle name="20% - Accent6 3 2 2 2 2 2 2" xfId="21491"/>
    <cellStyle name="20% - Accent6 3 2 2 2 2 3" xfId="15601"/>
    <cellStyle name="20% - Accent6 3 2 2 2 3" xfId="7244"/>
    <cellStyle name="20% - Accent6 3 2 2 2 3 2" xfId="19183"/>
    <cellStyle name="20% - Accent6 3 2 2 2 4" xfId="13125"/>
    <cellStyle name="20% - Accent6 3 2 2 3" xfId="3199"/>
    <cellStyle name="20% - Accent6 3 2 2 3 2" xfId="9089"/>
    <cellStyle name="20% - Accent6 3 2 2 3 2 2" xfId="21028"/>
    <cellStyle name="20% - Accent6 3 2 2 3 3" xfId="15138"/>
    <cellStyle name="20% - Accent6 3 2 2 4" xfId="6781"/>
    <cellStyle name="20% - Accent6 3 2 2 4 2" xfId="18720"/>
    <cellStyle name="20% - Accent6 3 2 2 5" xfId="12662"/>
    <cellStyle name="20% - Accent6 3 2 3" xfId="1185"/>
    <cellStyle name="20% - Accent6 3 2 3 2" xfId="3661"/>
    <cellStyle name="20% - Accent6 3 2 3 2 2" xfId="9551"/>
    <cellStyle name="20% - Accent6 3 2 3 2 2 2" xfId="21490"/>
    <cellStyle name="20% - Accent6 3 2 3 2 3" xfId="15600"/>
    <cellStyle name="20% - Accent6 3 2 3 3" xfId="7243"/>
    <cellStyle name="20% - Accent6 3 2 3 3 2" xfId="19182"/>
    <cellStyle name="20% - Accent6 3 2 3 4" xfId="13124"/>
    <cellStyle name="20% - Accent6 3 2 4" xfId="2793"/>
    <cellStyle name="20% - Accent6 3 2 4 2" xfId="8683"/>
    <cellStyle name="20% - Accent6 3 2 4 2 2" xfId="20622"/>
    <cellStyle name="20% - Accent6 3 2 4 3" xfId="14732"/>
    <cellStyle name="20% - Accent6 3 2 5" xfId="6375"/>
    <cellStyle name="20% - Accent6 3 2 5 2" xfId="18314"/>
    <cellStyle name="20% - Accent6 3 2 6" xfId="12262"/>
    <cellStyle name="20% - Accent6 3 3" xfId="391"/>
    <cellStyle name="20% - Accent6 3 3 2" xfId="832"/>
    <cellStyle name="20% - Accent6 3 3 2 2" xfId="1188"/>
    <cellStyle name="20% - Accent6 3 3 2 2 2" xfId="3664"/>
    <cellStyle name="20% - Accent6 3 3 2 2 2 2" xfId="9554"/>
    <cellStyle name="20% - Accent6 3 3 2 2 2 2 2" xfId="21493"/>
    <cellStyle name="20% - Accent6 3 3 2 2 2 3" xfId="15603"/>
    <cellStyle name="20% - Accent6 3 3 2 2 3" xfId="7246"/>
    <cellStyle name="20% - Accent6 3 3 2 2 3 2" xfId="19185"/>
    <cellStyle name="20% - Accent6 3 3 2 2 4" xfId="13127"/>
    <cellStyle name="20% - Accent6 3 3 2 3" xfId="3309"/>
    <cellStyle name="20% - Accent6 3 3 2 3 2" xfId="9199"/>
    <cellStyle name="20% - Accent6 3 3 2 3 2 2" xfId="21138"/>
    <cellStyle name="20% - Accent6 3 3 2 3 3" xfId="15248"/>
    <cellStyle name="20% - Accent6 3 3 2 4" xfId="6891"/>
    <cellStyle name="20% - Accent6 3 3 2 4 2" xfId="18830"/>
    <cellStyle name="20% - Accent6 3 3 2 5" xfId="12772"/>
    <cellStyle name="20% - Accent6 3 3 3" xfId="1187"/>
    <cellStyle name="20% - Accent6 3 3 3 2" xfId="3663"/>
    <cellStyle name="20% - Accent6 3 3 3 2 2" xfId="9553"/>
    <cellStyle name="20% - Accent6 3 3 3 2 2 2" xfId="21492"/>
    <cellStyle name="20% - Accent6 3 3 3 2 3" xfId="15602"/>
    <cellStyle name="20% - Accent6 3 3 3 3" xfId="7245"/>
    <cellStyle name="20% - Accent6 3 3 3 3 2" xfId="19184"/>
    <cellStyle name="20% - Accent6 3 3 3 4" xfId="13126"/>
    <cellStyle name="20% - Accent6 3 3 4" xfId="2902"/>
    <cellStyle name="20% - Accent6 3 3 4 2" xfId="8792"/>
    <cellStyle name="20% - Accent6 3 3 4 2 2" xfId="20731"/>
    <cellStyle name="20% - Accent6 3 3 4 3" xfId="14841"/>
    <cellStyle name="20% - Accent6 3 3 5" xfId="6484"/>
    <cellStyle name="20% - Accent6 3 3 5 2" xfId="18423"/>
    <cellStyle name="20% - Accent6 3 3 6" xfId="12358"/>
    <cellStyle name="20% - Accent6 3 4" xfId="611"/>
    <cellStyle name="20% - Accent6 3 4 2" xfId="1189"/>
    <cellStyle name="20% - Accent6 3 4 2 2" xfId="3665"/>
    <cellStyle name="20% - Accent6 3 4 2 2 2" xfId="9555"/>
    <cellStyle name="20% - Accent6 3 4 2 2 2 2" xfId="21494"/>
    <cellStyle name="20% - Accent6 3 4 2 2 3" xfId="15604"/>
    <cellStyle name="20% - Accent6 3 4 2 3" xfId="7247"/>
    <cellStyle name="20% - Accent6 3 4 2 3 2" xfId="19186"/>
    <cellStyle name="20% - Accent6 3 4 2 4" xfId="13128"/>
    <cellStyle name="20% - Accent6 3 4 3" xfId="3088"/>
    <cellStyle name="20% - Accent6 3 4 3 2" xfId="8978"/>
    <cellStyle name="20% - Accent6 3 4 3 2 2" xfId="20917"/>
    <cellStyle name="20% - Accent6 3 4 3 3" xfId="15027"/>
    <cellStyle name="20% - Accent6 3 4 4" xfId="6670"/>
    <cellStyle name="20% - Accent6 3 4 4 2" xfId="18609"/>
    <cellStyle name="20% - Accent6 3 4 5" xfId="12551"/>
    <cellStyle name="20% - Accent6 3 5" xfId="1184"/>
    <cellStyle name="20% - Accent6 3 5 2" xfId="3660"/>
    <cellStyle name="20% - Accent6 3 5 2 2" xfId="9550"/>
    <cellStyle name="20% - Accent6 3 5 2 2 2" xfId="21489"/>
    <cellStyle name="20% - Accent6 3 5 2 3" xfId="15599"/>
    <cellStyle name="20% - Accent6 3 5 3" xfId="7242"/>
    <cellStyle name="20% - Accent6 3 5 3 2" xfId="19181"/>
    <cellStyle name="20% - Accent6 3 5 4" xfId="13123"/>
    <cellStyle name="20% - Accent6 3 6" xfId="2682"/>
    <cellStyle name="20% - Accent6 3 6 2" xfId="8572"/>
    <cellStyle name="20% - Accent6 3 6 2 2" xfId="20511"/>
    <cellStyle name="20% - Accent6 3 6 3" xfId="14621"/>
    <cellStyle name="20% - Accent6 3 7" xfId="6264"/>
    <cellStyle name="20% - Accent6 3 7 2" xfId="18203"/>
    <cellStyle name="20% - Accent6 3 8" xfId="12167"/>
    <cellStyle name="20% - Accent6 4" xfId="196"/>
    <cellStyle name="20% - Accent6 4 2" xfId="444"/>
    <cellStyle name="20% - Accent6 4 2 2" xfId="859"/>
    <cellStyle name="20% - Accent6 4 2 2 2" xfId="1192"/>
    <cellStyle name="20% - Accent6 4 2 2 2 2" xfId="3668"/>
    <cellStyle name="20% - Accent6 4 2 2 2 2 2" xfId="9558"/>
    <cellStyle name="20% - Accent6 4 2 2 2 2 2 2" xfId="21497"/>
    <cellStyle name="20% - Accent6 4 2 2 2 2 3" xfId="15607"/>
    <cellStyle name="20% - Accent6 4 2 2 2 3" xfId="7250"/>
    <cellStyle name="20% - Accent6 4 2 2 2 3 2" xfId="19189"/>
    <cellStyle name="20% - Accent6 4 2 2 2 4" xfId="13131"/>
    <cellStyle name="20% - Accent6 4 2 2 3" xfId="3336"/>
    <cellStyle name="20% - Accent6 4 2 2 3 2" xfId="9226"/>
    <cellStyle name="20% - Accent6 4 2 2 3 2 2" xfId="21165"/>
    <cellStyle name="20% - Accent6 4 2 2 3 3" xfId="15275"/>
    <cellStyle name="20% - Accent6 4 2 2 4" xfId="6918"/>
    <cellStyle name="20% - Accent6 4 2 2 4 2" xfId="18857"/>
    <cellStyle name="20% - Accent6 4 2 2 5" xfId="12799"/>
    <cellStyle name="20% - Accent6 4 2 3" xfId="1191"/>
    <cellStyle name="20% - Accent6 4 2 3 2" xfId="3667"/>
    <cellStyle name="20% - Accent6 4 2 3 2 2" xfId="9557"/>
    <cellStyle name="20% - Accent6 4 2 3 2 2 2" xfId="21496"/>
    <cellStyle name="20% - Accent6 4 2 3 2 3" xfId="15606"/>
    <cellStyle name="20% - Accent6 4 2 3 3" xfId="7249"/>
    <cellStyle name="20% - Accent6 4 2 3 3 2" xfId="19188"/>
    <cellStyle name="20% - Accent6 4 2 3 4" xfId="13130"/>
    <cellStyle name="20% - Accent6 4 2 4" xfId="2928"/>
    <cellStyle name="20% - Accent6 4 2 4 2" xfId="8818"/>
    <cellStyle name="20% - Accent6 4 2 4 2 2" xfId="20757"/>
    <cellStyle name="20% - Accent6 4 2 4 3" xfId="14867"/>
    <cellStyle name="20% - Accent6 4 2 5" xfId="6510"/>
    <cellStyle name="20% - Accent6 4 2 5 2" xfId="18449"/>
    <cellStyle name="20% - Accent6 4 2 6" xfId="12389"/>
    <cellStyle name="20% - Accent6 4 3" xfId="672"/>
    <cellStyle name="20% - Accent6 4 3 2" xfId="1193"/>
    <cellStyle name="20% - Accent6 4 3 2 2" xfId="3669"/>
    <cellStyle name="20% - Accent6 4 3 2 2 2" xfId="9559"/>
    <cellStyle name="20% - Accent6 4 3 2 2 2 2" xfId="21498"/>
    <cellStyle name="20% - Accent6 4 3 2 2 3" xfId="15608"/>
    <cellStyle name="20% - Accent6 4 3 2 3" xfId="7251"/>
    <cellStyle name="20% - Accent6 4 3 2 3 2" xfId="19190"/>
    <cellStyle name="20% - Accent6 4 3 2 4" xfId="13132"/>
    <cellStyle name="20% - Accent6 4 3 3" xfId="3149"/>
    <cellStyle name="20% - Accent6 4 3 3 2" xfId="9039"/>
    <cellStyle name="20% - Accent6 4 3 3 2 2" xfId="20978"/>
    <cellStyle name="20% - Accent6 4 3 3 3" xfId="15088"/>
    <cellStyle name="20% - Accent6 4 3 4" xfId="6731"/>
    <cellStyle name="20% - Accent6 4 3 4 2" xfId="18670"/>
    <cellStyle name="20% - Accent6 4 3 5" xfId="12612"/>
    <cellStyle name="20% - Accent6 4 4" xfId="1190"/>
    <cellStyle name="20% - Accent6 4 4 2" xfId="3666"/>
    <cellStyle name="20% - Accent6 4 4 2 2" xfId="9556"/>
    <cellStyle name="20% - Accent6 4 4 2 2 2" xfId="21495"/>
    <cellStyle name="20% - Accent6 4 4 2 3" xfId="15605"/>
    <cellStyle name="20% - Accent6 4 4 3" xfId="7248"/>
    <cellStyle name="20% - Accent6 4 4 3 2" xfId="19187"/>
    <cellStyle name="20% - Accent6 4 4 4" xfId="13129"/>
    <cellStyle name="20% - Accent6 4 5" xfId="2743"/>
    <cellStyle name="20% - Accent6 4 5 2" xfId="8633"/>
    <cellStyle name="20% - Accent6 4 5 2 2" xfId="20572"/>
    <cellStyle name="20% - Accent6 4 5 3" xfId="14682"/>
    <cellStyle name="20% - Accent6 4 6" xfId="6325"/>
    <cellStyle name="20% - Accent6 4 6 2" xfId="18264"/>
    <cellStyle name="20% - Accent6 4 7" xfId="12218"/>
    <cellStyle name="20% - Accent6 5" xfId="461"/>
    <cellStyle name="20% - Accent6 5 2" xfId="871"/>
    <cellStyle name="20% - Accent6 5 2 2" xfId="1195"/>
    <cellStyle name="20% - Accent6 5 2 2 2" xfId="3671"/>
    <cellStyle name="20% - Accent6 5 2 2 2 2" xfId="9561"/>
    <cellStyle name="20% - Accent6 5 2 2 2 2 2" xfId="21500"/>
    <cellStyle name="20% - Accent6 5 2 2 2 3" xfId="15610"/>
    <cellStyle name="20% - Accent6 5 2 2 3" xfId="7253"/>
    <cellStyle name="20% - Accent6 5 2 2 3 2" xfId="19192"/>
    <cellStyle name="20% - Accent6 5 2 2 4" xfId="13134"/>
    <cellStyle name="20% - Accent6 5 2 3" xfId="3348"/>
    <cellStyle name="20% - Accent6 5 2 3 2" xfId="9238"/>
    <cellStyle name="20% - Accent6 5 2 3 2 2" xfId="21177"/>
    <cellStyle name="20% - Accent6 5 2 3 3" xfId="15287"/>
    <cellStyle name="20% - Accent6 5 2 4" xfId="6930"/>
    <cellStyle name="20% - Accent6 5 2 4 2" xfId="18869"/>
    <cellStyle name="20% - Accent6 5 2 5" xfId="12811"/>
    <cellStyle name="20% - Accent6 5 3" xfId="1194"/>
    <cellStyle name="20% - Accent6 5 3 2" xfId="3670"/>
    <cellStyle name="20% - Accent6 5 3 2 2" xfId="9560"/>
    <cellStyle name="20% - Accent6 5 3 2 2 2" xfId="21499"/>
    <cellStyle name="20% - Accent6 5 3 2 3" xfId="15609"/>
    <cellStyle name="20% - Accent6 5 3 3" xfId="7252"/>
    <cellStyle name="20% - Accent6 5 3 3 2" xfId="19191"/>
    <cellStyle name="20% - Accent6 5 3 4" xfId="13133"/>
    <cellStyle name="20% - Accent6 5 4" xfId="2940"/>
    <cellStyle name="20% - Accent6 5 4 2" xfId="8830"/>
    <cellStyle name="20% - Accent6 5 4 2 2" xfId="20769"/>
    <cellStyle name="20% - Accent6 5 4 3" xfId="14879"/>
    <cellStyle name="20% - Accent6 5 5" xfId="6522"/>
    <cellStyle name="20% - Accent6 5 5 2" xfId="18461"/>
    <cellStyle name="20% - Accent6 5 6" xfId="12403"/>
    <cellStyle name="20% - Accent6 6" xfId="488"/>
    <cellStyle name="20% - Accent6 6 2" xfId="897"/>
    <cellStyle name="20% - Accent6 6 2 2" xfId="1197"/>
    <cellStyle name="20% - Accent6 6 2 2 2" xfId="3673"/>
    <cellStyle name="20% - Accent6 6 2 2 2 2" xfId="9563"/>
    <cellStyle name="20% - Accent6 6 2 2 2 2 2" xfId="21502"/>
    <cellStyle name="20% - Accent6 6 2 2 2 3" xfId="15612"/>
    <cellStyle name="20% - Accent6 6 2 2 3" xfId="7255"/>
    <cellStyle name="20% - Accent6 6 2 2 3 2" xfId="19194"/>
    <cellStyle name="20% - Accent6 6 2 2 4" xfId="13136"/>
    <cellStyle name="20% - Accent6 6 2 3" xfId="3374"/>
    <cellStyle name="20% - Accent6 6 2 3 2" xfId="9264"/>
    <cellStyle name="20% - Accent6 6 2 3 2 2" xfId="21203"/>
    <cellStyle name="20% - Accent6 6 2 3 3" xfId="15313"/>
    <cellStyle name="20% - Accent6 6 2 4" xfId="6956"/>
    <cellStyle name="20% - Accent6 6 2 4 2" xfId="18895"/>
    <cellStyle name="20% - Accent6 6 2 5" xfId="12837"/>
    <cellStyle name="20% - Accent6 6 3" xfId="1196"/>
    <cellStyle name="20% - Accent6 6 3 2" xfId="3672"/>
    <cellStyle name="20% - Accent6 6 3 2 2" xfId="9562"/>
    <cellStyle name="20% - Accent6 6 3 2 2 2" xfId="21501"/>
    <cellStyle name="20% - Accent6 6 3 2 3" xfId="15611"/>
    <cellStyle name="20% - Accent6 6 3 3" xfId="7254"/>
    <cellStyle name="20% - Accent6 6 3 3 2" xfId="19193"/>
    <cellStyle name="20% - Accent6 6 3 4" xfId="13135"/>
    <cellStyle name="20% - Accent6 6 4" xfId="2966"/>
    <cellStyle name="20% - Accent6 6 4 2" xfId="8856"/>
    <cellStyle name="20% - Accent6 6 4 2 2" xfId="20795"/>
    <cellStyle name="20% - Accent6 6 4 3" xfId="14905"/>
    <cellStyle name="20% - Accent6 6 5" xfId="6548"/>
    <cellStyle name="20% - Accent6 6 5 2" xfId="18487"/>
    <cellStyle name="20% - Accent6 6 6" xfId="12429"/>
    <cellStyle name="20% - Accent6 7" xfId="501"/>
    <cellStyle name="20% - Accent6 7 2" xfId="910"/>
    <cellStyle name="20% - Accent6 7 2 2" xfId="1199"/>
    <cellStyle name="20% - Accent6 7 2 2 2" xfId="3675"/>
    <cellStyle name="20% - Accent6 7 2 2 2 2" xfId="9565"/>
    <cellStyle name="20% - Accent6 7 2 2 2 2 2" xfId="21504"/>
    <cellStyle name="20% - Accent6 7 2 2 2 3" xfId="15614"/>
    <cellStyle name="20% - Accent6 7 2 2 3" xfId="7257"/>
    <cellStyle name="20% - Accent6 7 2 2 3 2" xfId="19196"/>
    <cellStyle name="20% - Accent6 7 2 2 4" xfId="13138"/>
    <cellStyle name="20% - Accent6 7 2 3" xfId="3387"/>
    <cellStyle name="20% - Accent6 7 2 3 2" xfId="9277"/>
    <cellStyle name="20% - Accent6 7 2 3 2 2" xfId="21216"/>
    <cellStyle name="20% - Accent6 7 2 3 3" xfId="15326"/>
    <cellStyle name="20% - Accent6 7 2 4" xfId="6969"/>
    <cellStyle name="20% - Accent6 7 2 4 2" xfId="18908"/>
    <cellStyle name="20% - Accent6 7 2 5" xfId="12850"/>
    <cellStyle name="20% - Accent6 7 3" xfId="1198"/>
    <cellStyle name="20% - Accent6 7 3 2" xfId="3674"/>
    <cellStyle name="20% - Accent6 7 3 2 2" xfId="9564"/>
    <cellStyle name="20% - Accent6 7 3 2 2 2" xfId="21503"/>
    <cellStyle name="20% - Accent6 7 3 2 3" xfId="15613"/>
    <cellStyle name="20% - Accent6 7 3 3" xfId="7256"/>
    <cellStyle name="20% - Accent6 7 3 3 2" xfId="19195"/>
    <cellStyle name="20% - Accent6 7 3 4" xfId="13137"/>
    <cellStyle name="20% - Accent6 7 4" xfId="2979"/>
    <cellStyle name="20% - Accent6 7 4 2" xfId="8869"/>
    <cellStyle name="20% - Accent6 7 4 2 2" xfId="20808"/>
    <cellStyle name="20% - Accent6 7 4 3" xfId="14918"/>
    <cellStyle name="20% - Accent6 7 5" xfId="6561"/>
    <cellStyle name="20% - Accent6 7 5 2" xfId="18500"/>
    <cellStyle name="20% - Accent6 7 6" xfId="12442"/>
    <cellStyle name="20% - Accent6 8" xfId="514"/>
    <cellStyle name="20% - Accent6 8 2" xfId="923"/>
    <cellStyle name="20% - Accent6 8 2 2" xfId="1201"/>
    <cellStyle name="20% - Accent6 8 2 2 2" xfId="3677"/>
    <cellStyle name="20% - Accent6 8 2 2 2 2" xfId="9567"/>
    <cellStyle name="20% - Accent6 8 2 2 2 2 2" xfId="21506"/>
    <cellStyle name="20% - Accent6 8 2 2 2 3" xfId="15616"/>
    <cellStyle name="20% - Accent6 8 2 2 3" xfId="7259"/>
    <cellStyle name="20% - Accent6 8 2 2 3 2" xfId="19198"/>
    <cellStyle name="20% - Accent6 8 2 2 4" xfId="13140"/>
    <cellStyle name="20% - Accent6 8 2 3" xfId="3400"/>
    <cellStyle name="20% - Accent6 8 2 3 2" xfId="9290"/>
    <cellStyle name="20% - Accent6 8 2 3 2 2" xfId="21229"/>
    <cellStyle name="20% - Accent6 8 2 3 3" xfId="15339"/>
    <cellStyle name="20% - Accent6 8 2 4" xfId="6982"/>
    <cellStyle name="20% - Accent6 8 2 4 2" xfId="18921"/>
    <cellStyle name="20% - Accent6 8 2 5" xfId="12863"/>
    <cellStyle name="20% - Accent6 8 3" xfId="1200"/>
    <cellStyle name="20% - Accent6 8 3 2" xfId="3676"/>
    <cellStyle name="20% - Accent6 8 3 2 2" xfId="9566"/>
    <cellStyle name="20% - Accent6 8 3 2 2 2" xfId="21505"/>
    <cellStyle name="20% - Accent6 8 3 2 3" xfId="15615"/>
    <cellStyle name="20% - Accent6 8 3 3" xfId="7258"/>
    <cellStyle name="20% - Accent6 8 3 3 2" xfId="19197"/>
    <cellStyle name="20% - Accent6 8 3 4" xfId="13139"/>
    <cellStyle name="20% - Accent6 8 4" xfId="2992"/>
    <cellStyle name="20% - Accent6 8 4 2" xfId="8882"/>
    <cellStyle name="20% - Accent6 8 4 2 2" xfId="20821"/>
    <cellStyle name="20% - Accent6 8 4 3" xfId="14931"/>
    <cellStyle name="20% - Accent6 8 5" xfId="6574"/>
    <cellStyle name="20% - Accent6 8 5 2" xfId="18513"/>
    <cellStyle name="20% - Accent6 8 6" xfId="12455"/>
    <cellStyle name="20% - Accent6 9" xfId="527"/>
    <cellStyle name="20% - Accent6 9 2" xfId="936"/>
    <cellStyle name="20% - Accent6 9 2 2" xfId="1203"/>
    <cellStyle name="20% - Accent6 9 2 2 2" xfId="3679"/>
    <cellStyle name="20% - Accent6 9 2 2 2 2" xfId="9569"/>
    <cellStyle name="20% - Accent6 9 2 2 2 2 2" xfId="21508"/>
    <cellStyle name="20% - Accent6 9 2 2 2 3" xfId="15618"/>
    <cellStyle name="20% - Accent6 9 2 2 3" xfId="7261"/>
    <cellStyle name="20% - Accent6 9 2 2 3 2" xfId="19200"/>
    <cellStyle name="20% - Accent6 9 2 2 4" xfId="13142"/>
    <cellStyle name="20% - Accent6 9 2 3" xfId="3413"/>
    <cellStyle name="20% - Accent6 9 2 3 2" xfId="9303"/>
    <cellStyle name="20% - Accent6 9 2 3 2 2" xfId="21242"/>
    <cellStyle name="20% - Accent6 9 2 3 3" xfId="15352"/>
    <cellStyle name="20% - Accent6 9 2 4" xfId="6995"/>
    <cellStyle name="20% - Accent6 9 2 4 2" xfId="18934"/>
    <cellStyle name="20% - Accent6 9 2 5" xfId="12876"/>
    <cellStyle name="20% - Accent6 9 3" xfId="1202"/>
    <cellStyle name="20% - Accent6 9 3 2" xfId="3678"/>
    <cellStyle name="20% - Accent6 9 3 2 2" xfId="9568"/>
    <cellStyle name="20% - Accent6 9 3 2 2 2" xfId="21507"/>
    <cellStyle name="20% - Accent6 9 3 2 3" xfId="15617"/>
    <cellStyle name="20% - Accent6 9 3 3" xfId="7260"/>
    <cellStyle name="20% - Accent6 9 3 3 2" xfId="19199"/>
    <cellStyle name="20% - Accent6 9 3 4" xfId="13141"/>
    <cellStyle name="20% - Accent6 9 4" xfId="3005"/>
    <cellStyle name="20% - Accent6 9 4 2" xfId="8895"/>
    <cellStyle name="20% - Accent6 9 4 2 2" xfId="20834"/>
    <cellStyle name="20% - Accent6 9 4 3" xfId="14944"/>
    <cellStyle name="20% - Accent6 9 5" xfId="6587"/>
    <cellStyle name="20% - Accent6 9 5 2" xfId="18526"/>
    <cellStyle name="20% - Accent6 9 6" xfId="12468"/>
    <cellStyle name="40% - Accent1" xfId="22" builtinId="31" customBuiltin="1"/>
    <cellStyle name="40% - Accent1 10" xfId="531"/>
    <cellStyle name="40% - Accent1 10 2" xfId="940"/>
    <cellStyle name="40% - Accent1 10 2 2" xfId="1205"/>
    <cellStyle name="40% - Accent1 10 2 2 2" xfId="3681"/>
    <cellStyle name="40% - Accent1 10 2 2 2 2" xfId="9571"/>
    <cellStyle name="40% - Accent1 10 2 2 2 2 2" xfId="21510"/>
    <cellStyle name="40% - Accent1 10 2 2 2 3" xfId="15620"/>
    <cellStyle name="40% - Accent1 10 2 2 3" xfId="7263"/>
    <cellStyle name="40% - Accent1 10 2 2 3 2" xfId="19202"/>
    <cellStyle name="40% - Accent1 10 2 2 4" xfId="13144"/>
    <cellStyle name="40% - Accent1 10 2 3" xfId="3417"/>
    <cellStyle name="40% - Accent1 10 2 3 2" xfId="9307"/>
    <cellStyle name="40% - Accent1 10 2 3 2 2" xfId="21246"/>
    <cellStyle name="40% - Accent1 10 2 3 3" xfId="15356"/>
    <cellStyle name="40% - Accent1 10 2 4" xfId="6999"/>
    <cellStyle name="40% - Accent1 10 2 4 2" xfId="18938"/>
    <cellStyle name="40% - Accent1 10 2 5" xfId="12880"/>
    <cellStyle name="40% - Accent1 10 3" xfId="1204"/>
    <cellStyle name="40% - Accent1 10 3 2" xfId="3680"/>
    <cellStyle name="40% - Accent1 10 3 2 2" xfId="9570"/>
    <cellStyle name="40% - Accent1 10 3 2 2 2" xfId="21509"/>
    <cellStyle name="40% - Accent1 10 3 2 3" xfId="15619"/>
    <cellStyle name="40% - Accent1 10 3 3" xfId="7262"/>
    <cellStyle name="40% - Accent1 10 3 3 2" xfId="19201"/>
    <cellStyle name="40% - Accent1 10 3 4" xfId="13143"/>
    <cellStyle name="40% - Accent1 10 4" xfId="3009"/>
    <cellStyle name="40% - Accent1 10 4 2" xfId="8899"/>
    <cellStyle name="40% - Accent1 10 4 2 2" xfId="20838"/>
    <cellStyle name="40% - Accent1 10 4 3" xfId="14948"/>
    <cellStyle name="40% - Accent1 10 5" xfId="6591"/>
    <cellStyle name="40% - Accent1 10 5 2" xfId="18530"/>
    <cellStyle name="40% - Accent1 10 6" xfId="12472"/>
    <cellStyle name="40% - Accent1 11" xfId="340"/>
    <cellStyle name="40% - Accent1 11 2" xfId="797"/>
    <cellStyle name="40% - Accent1 11 2 2" xfId="1207"/>
    <cellStyle name="40% - Accent1 11 2 2 2" xfId="3683"/>
    <cellStyle name="40% - Accent1 11 2 2 2 2" xfId="9573"/>
    <cellStyle name="40% - Accent1 11 2 2 2 2 2" xfId="21512"/>
    <cellStyle name="40% - Accent1 11 2 2 2 3" xfId="15622"/>
    <cellStyle name="40% - Accent1 11 2 2 3" xfId="7265"/>
    <cellStyle name="40% - Accent1 11 2 2 3 2" xfId="19204"/>
    <cellStyle name="40% - Accent1 11 2 2 4" xfId="13146"/>
    <cellStyle name="40% - Accent1 11 2 3" xfId="3274"/>
    <cellStyle name="40% - Accent1 11 2 3 2" xfId="9164"/>
    <cellStyle name="40% - Accent1 11 2 3 2 2" xfId="21103"/>
    <cellStyle name="40% - Accent1 11 2 3 3" xfId="15213"/>
    <cellStyle name="40% - Accent1 11 2 4" xfId="6856"/>
    <cellStyle name="40% - Accent1 11 2 4 2" xfId="18795"/>
    <cellStyle name="40% - Accent1 11 2 5" xfId="12737"/>
    <cellStyle name="40% - Accent1 11 3" xfId="1206"/>
    <cellStyle name="40% - Accent1 11 3 2" xfId="3682"/>
    <cellStyle name="40% - Accent1 11 3 2 2" xfId="9572"/>
    <cellStyle name="40% - Accent1 11 3 2 2 2" xfId="21511"/>
    <cellStyle name="40% - Accent1 11 3 2 3" xfId="15621"/>
    <cellStyle name="40% - Accent1 11 3 3" xfId="7264"/>
    <cellStyle name="40% - Accent1 11 3 3 2" xfId="19203"/>
    <cellStyle name="40% - Accent1 11 3 4" xfId="13145"/>
    <cellStyle name="40% - Accent1 11 4" xfId="2868"/>
    <cellStyle name="40% - Accent1 11 4 2" xfId="8758"/>
    <cellStyle name="40% - Accent1 11 4 2 2" xfId="20697"/>
    <cellStyle name="40% - Accent1 11 4 3" xfId="14807"/>
    <cellStyle name="40% - Accent1 11 5" xfId="6450"/>
    <cellStyle name="40% - Accent1 11 5 2" xfId="18389"/>
    <cellStyle name="40% - Accent1 11 6" xfId="12317"/>
    <cellStyle name="40% - Accent1 12" xfId="545"/>
    <cellStyle name="40% - Accent1 12 2" xfId="1208"/>
    <cellStyle name="40% - Accent1 12 2 2" xfId="3684"/>
    <cellStyle name="40% - Accent1 12 2 2 2" xfId="9574"/>
    <cellStyle name="40% - Accent1 12 2 2 2 2" xfId="21513"/>
    <cellStyle name="40% - Accent1 12 2 2 3" xfId="15623"/>
    <cellStyle name="40% - Accent1 12 2 3" xfId="7266"/>
    <cellStyle name="40% - Accent1 12 2 3 2" xfId="19205"/>
    <cellStyle name="40% - Accent1 12 2 4" xfId="13147"/>
    <cellStyle name="40% - Accent1 12 3" xfId="3022"/>
    <cellStyle name="40% - Accent1 12 3 2" xfId="8912"/>
    <cellStyle name="40% - Accent1 12 3 2 2" xfId="20851"/>
    <cellStyle name="40% - Accent1 12 3 3" xfId="14961"/>
    <cellStyle name="40% - Accent1 12 4" xfId="6604"/>
    <cellStyle name="40% - Accent1 12 4 2" xfId="18543"/>
    <cellStyle name="40% - Accent1 12 5" xfId="12485"/>
    <cellStyle name="40% - Accent1 13" xfId="2623"/>
    <cellStyle name="40% - Accent1 13 2" xfId="8513"/>
    <cellStyle name="40% - Accent1 13 2 2" xfId="20452"/>
    <cellStyle name="40% - Accent1 13 3" xfId="14562"/>
    <cellStyle name="40% - Accent1 14" xfId="6205"/>
    <cellStyle name="40% - Accent1 14 2" xfId="18144"/>
    <cellStyle name="40% - Accent1 15" xfId="12101"/>
    <cellStyle name="40% - Accent1 2" xfId="59"/>
    <cellStyle name="40% - Accent1 2 2" xfId="146"/>
    <cellStyle name="40% - Accent1 2 2 2" xfId="260"/>
    <cellStyle name="40% - Accent1 2 2 2 2" xfId="736"/>
    <cellStyle name="40% - Accent1 2 2 2 2 2" xfId="1212"/>
    <cellStyle name="40% - Accent1 2 2 2 2 2 2" xfId="3688"/>
    <cellStyle name="40% - Accent1 2 2 2 2 2 2 2" xfId="9578"/>
    <cellStyle name="40% - Accent1 2 2 2 2 2 2 2 2" xfId="21517"/>
    <cellStyle name="40% - Accent1 2 2 2 2 2 2 3" xfId="15627"/>
    <cellStyle name="40% - Accent1 2 2 2 2 2 3" xfId="7270"/>
    <cellStyle name="40% - Accent1 2 2 2 2 2 3 2" xfId="19209"/>
    <cellStyle name="40% - Accent1 2 2 2 2 2 4" xfId="13151"/>
    <cellStyle name="40% - Accent1 2 2 2 2 3" xfId="3213"/>
    <cellStyle name="40% - Accent1 2 2 2 2 3 2" xfId="9103"/>
    <cellStyle name="40% - Accent1 2 2 2 2 3 2 2" xfId="21042"/>
    <cellStyle name="40% - Accent1 2 2 2 2 3 3" xfId="15152"/>
    <cellStyle name="40% - Accent1 2 2 2 2 4" xfId="6795"/>
    <cellStyle name="40% - Accent1 2 2 2 2 4 2" xfId="18734"/>
    <cellStyle name="40% - Accent1 2 2 2 2 5" xfId="12676"/>
    <cellStyle name="40% - Accent1 2 2 2 3" xfId="1211"/>
    <cellStyle name="40% - Accent1 2 2 2 3 2" xfId="3687"/>
    <cellStyle name="40% - Accent1 2 2 2 3 2 2" xfId="9577"/>
    <cellStyle name="40% - Accent1 2 2 2 3 2 2 2" xfId="21516"/>
    <cellStyle name="40% - Accent1 2 2 2 3 2 3" xfId="15626"/>
    <cellStyle name="40% - Accent1 2 2 2 3 3" xfId="7269"/>
    <cellStyle name="40% - Accent1 2 2 2 3 3 2" xfId="19208"/>
    <cellStyle name="40% - Accent1 2 2 2 3 4" xfId="13150"/>
    <cellStyle name="40% - Accent1 2 2 2 4" xfId="2807"/>
    <cellStyle name="40% - Accent1 2 2 2 4 2" xfId="8697"/>
    <cellStyle name="40% - Accent1 2 2 2 4 2 2" xfId="20636"/>
    <cellStyle name="40% - Accent1 2 2 2 4 3" xfId="14746"/>
    <cellStyle name="40% - Accent1 2 2 2 5" xfId="6389"/>
    <cellStyle name="40% - Accent1 2 2 2 5 2" xfId="18328"/>
    <cellStyle name="40% - Accent1 2 2 2 6" xfId="12276"/>
    <cellStyle name="40% - Accent1 2 2 3" xfId="395"/>
    <cellStyle name="40% - Accent1 2 2 3 2" xfId="836"/>
    <cellStyle name="40% - Accent1 2 2 3 2 2" xfId="1214"/>
    <cellStyle name="40% - Accent1 2 2 3 2 2 2" xfId="3690"/>
    <cellStyle name="40% - Accent1 2 2 3 2 2 2 2" xfId="9580"/>
    <cellStyle name="40% - Accent1 2 2 3 2 2 2 2 2" xfId="21519"/>
    <cellStyle name="40% - Accent1 2 2 3 2 2 2 3" xfId="15629"/>
    <cellStyle name="40% - Accent1 2 2 3 2 2 3" xfId="7272"/>
    <cellStyle name="40% - Accent1 2 2 3 2 2 3 2" xfId="19211"/>
    <cellStyle name="40% - Accent1 2 2 3 2 2 4" xfId="13153"/>
    <cellStyle name="40% - Accent1 2 2 3 2 3" xfId="3313"/>
    <cellStyle name="40% - Accent1 2 2 3 2 3 2" xfId="9203"/>
    <cellStyle name="40% - Accent1 2 2 3 2 3 2 2" xfId="21142"/>
    <cellStyle name="40% - Accent1 2 2 3 2 3 3" xfId="15252"/>
    <cellStyle name="40% - Accent1 2 2 3 2 4" xfId="6895"/>
    <cellStyle name="40% - Accent1 2 2 3 2 4 2" xfId="18834"/>
    <cellStyle name="40% - Accent1 2 2 3 2 5" xfId="12776"/>
    <cellStyle name="40% - Accent1 2 2 3 3" xfId="1213"/>
    <cellStyle name="40% - Accent1 2 2 3 3 2" xfId="3689"/>
    <cellStyle name="40% - Accent1 2 2 3 3 2 2" xfId="9579"/>
    <cellStyle name="40% - Accent1 2 2 3 3 2 2 2" xfId="21518"/>
    <cellStyle name="40% - Accent1 2 2 3 3 2 3" xfId="15628"/>
    <cellStyle name="40% - Accent1 2 2 3 3 3" xfId="7271"/>
    <cellStyle name="40% - Accent1 2 2 3 3 3 2" xfId="19210"/>
    <cellStyle name="40% - Accent1 2 2 3 3 4" xfId="13152"/>
    <cellStyle name="40% - Accent1 2 2 3 4" xfId="2906"/>
    <cellStyle name="40% - Accent1 2 2 3 4 2" xfId="8796"/>
    <cellStyle name="40% - Accent1 2 2 3 4 2 2" xfId="20735"/>
    <cellStyle name="40% - Accent1 2 2 3 4 3" xfId="14845"/>
    <cellStyle name="40% - Accent1 2 2 3 5" xfId="6488"/>
    <cellStyle name="40% - Accent1 2 2 3 5 2" xfId="18427"/>
    <cellStyle name="40% - Accent1 2 2 3 6" xfId="12362"/>
    <cellStyle name="40% - Accent1 2 2 4" xfId="625"/>
    <cellStyle name="40% - Accent1 2 2 4 2" xfId="1215"/>
    <cellStyle name="40% - Accent1 2 2 4 2 2" xfId="3691"/>
    <cellStyle name="40% - Accent1 2 2 4 2 2 2" xfId="9581"/>
    <cellStyle name="40% - Accent1 2 2 4 2 2 2 2" xfId="21520"/>
    <cellStyle name="40% - Accent1 2 2 4 2 2 3" xfId="15630"/>
    <cellStyle name="40% - Accent1 2 2 4 2 3" xfId="7273"/>
    <cellStyle name="40% - Accent1 2 2 4 2 3 2" xfId="19212"/>
    <cellStyle name="40% - Accent1 2 2 4 2 4" xfId="13154"/>
    <cellStyle name="40% - Accent1 2 2 4 3" xfId="3102"/>
    <cellStyle name="40% - Accent1 2 2 4 3 2" xfId="8992"/>
    <cellStyle name="40% - Accent1 2 2 4 3 2 2" xfId="20931"/>
    <cellStyle name="40% - Accent1 2 2 4 3 3" xfId="15041"/>
    <cellStyle name="40% - Accent1 2 2 4 4" xfId="6684"/>
    <cellStyle name="40% - Accent1 2 2 4 4 2" xfId="18623"/>
    <cellStyle name="40% - Accent1 2 2 4 5" xfId="12565"/>
    <cellStyle name="40% - Accent1 2 2 5" xfId="1210"/>
    <cellStyle name="40% - Accent1 2 2 5 2" xfId="3686"/>
    <cellStyle name="40% - Accent1 2 2 5 2 2" xfId="9576"/>
    <cellStyle name="40% - Accent1 2 2 5 2 2 2" xfId="21515"/>
    <cellStyle name="40% - Accent1 2 2 5 2 3" xfId="15625"/>
    <cellStyle name="40% - Accent1 2 2 5 3" xfId="7268"/>
    <cellStyle name="40% - Accent1 2 2 5 3 2" xfId="19207"/>
    <cellStyle name="40% - Accent1 2 2 5 4" xfId="13149"/>
    <cellStyle name="40% - Accent1 2 2 6" xfId="2696"/>
    <cellStyle name="40% - Accent1 2 2 6 2" xfId="8586"/>
    <cellStyle name="40% - Accent1 2 2 6 2 2" xfId="20525"/>
    <cellStyle name="40% - Accent1 2 2 6 3" xfId="14635"/>
    <cellStyle name="40% - Accent1 2 2 7" xfId="6278"/>
    <cellStyle name="40% - Accent1 2 2 7 2" xfId="18217"/>
    <cellStyle name="40% - Accent1 2 2 8" xfId="12181"/>
    <cellStyle name="40% - Accent1 2 3" xfId="210"/>
    <cellStyle name="40% - Accent1 2 3 2" xfId="465"/>
    <cellStyle name="40% - Accent1 2 3 2 2" xfId="875"/>
    <cellStyle name="40% - Accent1 2 3 2 2 2" xfId="1218"/>
    <cellStyle name="40% - Accent1 2 3 2 2 2 2" xfId="3694"/>
    <cellStyle name="40% - Accent1 2 3 2 2 2 2 2" xfId="9584"/>
    <cellStyle name="40% - Accent1 2 3 2 2 2 2 2 2" xfId="21523"/>
    <cellStyle name="40% - Accent1 2 3 2 2 2 2 3" xfId="15633"/>
    <cellStyle name="40% - Accent1 2 3 2 2 2 3" xfId="7276"/>
    <cellStyle name="40% - Accent1 2 3 2 2 2 3 2" xfId="19215"/>
    <cellStyle name="40% - Accent1 2 3 2 2 2 4" xfId="13157"/>
    <cellStyle name="40% - Accent1 2 3 2 2 3" xfId="3352"/>
    <cellStyle name="40% - Accent1 2 3 2 2 3 2" xfId="9242"/>
    <cellStyle name="40% - Accent1 2 3 2 2 3 2 2" xfId="21181"/>
    <cellStyle name="40% - Accent1 2 3 2 2 3 3" xfId="15291"/>
    <cellStyle name="40% - Accent1 2 3 2 2 4" xfId="6934"/>
    <cellStyle name="40% - Accent1 2 3 2 2 4 2" xfId="18873"/>
    <cellStyle name="40% - Accent1 2 3 2 2 5" xfId="12815"/>
    <cellStyle name="40% - Accent1 2 3 2 3" xfId="1217"/>
    <cellStyle name="40% - Accent1 2 3 2 3 2" xfId="3693"/>
    <cellStyle name="40% - Accent1 2 3 2 3 2 2" xfId="9583"/>
    <cellStyle name="40% - Accent1 2 3 2 3 2 2 2" xfId="21522"/>
    <cellStyle name="40% - Accent1 2 3 2 3 2 3" xfId="15632"/>
    <cellStyle name="40% - Accent1 2 3 2 3 3" xfId="7275"/>
    <cellStyle name="40% - Accent1 2 3 2 3 3 2" xfId="19214"/>
    <cellStyle name="40% - Accent1 2 3 2 3 4" xfId="13156"/>
    <cellStyle name="40% - Accent1 2 3 2 4" xfId="2944"/>
    <cellStyle name="40% - Accent1 2 3 2 4 2" xfId="8834"/>
    <cellStyle name="40% - Accent1 2 3 2 4 2 2" xfId="20773"/>
    <cellStyle name="40% - Accent1 2 3 2 4 3" xfId="14883"/>
    <cellStyle name="40% - Accent1 2 3 2 5" xfId="6526"/>
    <cellStyle name="40% - Accent1 2 3 2 5 2" xfId="18465"/>
    <cellStyle name="40% - Accent1 2 3 2 6" xfId="12407"/>
    <cellStyle name="40% - Accent1 2 3 3" xfId="686"/>
    <cellStyle name="40% - Accent1 2 3 3 2" xfId="1219"/>
    <cellStyle name="40% - Accent1 2 3 3 2 2" xfId="3695"/>
    <cellStyle name="40% - Accent1 2 3 3 2 2 2" xfId="9585"/>
    <cellStyle name="40% - Accent1 2 3 3 2 2 2 2" xfId="21524"/>
    <cellStyle name="40% - Accent1 2 3 3 2 2 3" xfId="15634"/>
    <cellStyle name="40% - Accent1 2 3 3 2 3" xfId="7277"/>
    <cellStyle name="40% - Accent1 2 3 3 2 3 2" xfId="19216"/>
    <cellStyle name="40% - Accent1 2 3 3 2 4" xfId="13158"/>
    <cellStyle name="40% - Accent1 2 3 3 3" xfId="3163"/>
    <cellStyle name="40% - Accent1 2 3 3 3 2" xfId="9053"/>
    <cellStyle name="40% - Accent1 2 3 3 3 2 2" xfId="20992"/>
    <cellStyle name="40% - Accent1 2 3 3 3 3" xfId="15102"/>
    <cellStyle name="40% - Accent1 2 3 3 4" xfId="6745"/>
    <cellStyle name="40% - Accent1 2 3 3 4 2" xfId="18684"/>
    <cellStyle name="40% - Accent1 2 3 3 5" xfId="12626"/>
    <cellStyle name="40% - Accent1 2 3 4" xfId="1216"/>
    <cellStyle name="40% - Accent1 2 3 4 2" xfId="3692"/>
    <cellStyle name="40% - Accent1 2 3 4 2 2" xfId="9582"/>
    <cellStyle name="40% - Accent1 2 3 4 2 2 2" xfId="21521"/>
    <cellStyle name="40% - Accent1 2 3 4 2 3" xfId="15631"/>
    <cellStyle name="40% - Accent1 2 3 4 3" xfId="7274"/>
    <cellStyle name="40% - Accent1 2 3 4 3 2" xfId="19213"/>
    <cellStyle name="40% - Accent1 2 3 4 4" xfId="13155"/>
    <cellStyle name="40% - Accent1 2 3 5" xfId="2757"/>
    <cellStyle name="40% - Accent1 2 3 5 2" xfId="8647"/>
    <cellStyle name="40% - Accent1 2 3 5 2 2" xfId="20586"/>
    <cellStyle name="40% - Accent1 2 3 5 3" xfId="14696"/>
    <cellStyle name="40% - Accent1 2 3 6" xfId="6339"/>
    <cellStyle name="40% - Accent1 2 3 6 2" xfId="18278"/>
    <cellStyle name="40% - Accent1 2 3 7" xfId="12232"/>
    <cellStyle name="40% - Accent1 2 4" xfId="366"/>
    <cellStyle name="40% - Accent1 2 4 2" xfId="811"/>
    <cellStyle name="40% - Accent1 2 4 2 2" xfId="1221"/>
    <cellStyle name="40% - Accent1 2 4 2 2 2" xfId="3697"/>
    <cellStyle name="40% - Accent1 2 4 2 2 2 2" xfId="9587"/>
    <cellStyle name="40% - Accent1 2 4 2 2 2 2 2" xfId="21526"/>
    <cellStyle name="40% - Accent1 2 4 2 2 2 3" xfId="15636"/>
    <cellStyle name="40% - Accent1 2 4 2 2 3" xfId="7279"/>
    <cellStyle name="40% - Accent1 2 4 2 2 3 2" xfId="19218"/>
    <cellStyle name="40% - Accent1 2 4 2 2 4" xfId="13160"/>
    <cellStyle name="40% - Accent1 2 4 2 3" xfId="3288"/>
    <cellStyle name="40% - Accent1 2 4 2 3 2" xfId="9178"/>
    <cellStyle name="40% - Accent1 2 4 2 3 2 2" xfId="21117"/>
    <cellStyle name="40% - Accent1 2 4 2 3 3" xfId="15227"/>
    <cellStyle name="40% - Accent1 2 4 2 4" xfId="6870"/>
    <cellStyle name="40% - Accent1 2 4 2 4 2" xfId="18809"/>
    <cellStyle name="40% - Accent1 2 4 2 5" xfId="12751"/>
    <cellStyle name="40% - Accent1 2 4 3" xfId="1220"/>
    <cellStyle name="40% - Accent1 2 4 3 2" xfId="3696"/>
    <cellStyle name="40% - Accent1 2 4 3 2 2" xfId="9586"/>
    <cellStyle name="40% - Accent1 2 4 3 2 2 2" xfId="21525"/>
    <cellStyle name="40% - Accent1 2 4 3 2 3" xfId="15635"/>
    <cellStyle name="40% - Accent1 2 4 3 3" xfId="7278"/>
    <cellStyle name="40% - Accent1 2 4 3 3 2" xfId="19217"/>
    <cellStyle name="40% - Accent1 2 4 3 4" xfId="13159"/>
    <cellStyle name="40% - Accent1 2 4 4" xfId="2881"/>
    <cellStyle name="40% - Accent1 2 4 4 2" xfId="8771"/>
    <cellStyle name="40% - Accent1 2 4 4 2 2" xfId="20710"/>
    <cellStyle name="40% - Accent1 2 4 4 3" xfId="14820"/>
    <cellStyle name="40% - Accent1 2 4 5" xfId="6463"/>
    <cellStyle name="40% - Accent1 2 4 5 2" xfId="18402"/>
    <cellStyle name="40% - Accent1 2 4 6" xfId="12335"/>
    <cellStyle name="40% - Accent1 2 5" xfId="571"/>
    <cellStyle name="40% - Accent1 2 5 2" xfId="1222"/>
    <cellStyle name="40% - Accent1 2 5 2 2" xfId="3698"/>
    <cellStyle name="40% - Accent1 2 5 2 2 2" xfId="9588"/>
    <cellStyle name="40% - Accent1 2 5 2 2 2 2" xfId="21527"/>
    <cellStyle name="40% - Accent1 2 5 2 2 3" xfId="15637"/>
    <cellStyle name="40% - Accent1 2 5 2 3" xfId="7280"/>
    <cellStyle name="40% - Accent1 2 5 2 3 2" xfId="19219"/>
    <cellStyle name="40% - Accent1 2 5 2 4" xfId="13161"/>
    <cellStyle name="40% - Accent1 2 5 3" xfId="3048"/>
    <cellStyle name="40% - Accent1 2 5 3 2" xfId="8938"/>
    <cellStyle name="40% - Accent1 2 5 3 2 2" xfId="20877"/>
    <cellStyle name="40% - Accent1 2 5 3 3" xfId="14987"/>
    <cellStyle name="40% - Accent1 2 5 4" xfId="6630"/>
    <cellStyle name="40% - Accent1 2 5 4 2" xfId="18569"/>
    <cellStyle name="40% - Accent1 2 5 5" xfId="12511"/>
    <cellStyle name="40% - Accent1 2 6" xfId="1209"/>
    <cellStyle name="40% - Accent1 2 6 2" xfId="3685"/>
    <cellStyle name="40% - Accent1 2 6 2 2" xfId="9575"/>
    <cellStyle name="40% - Accent1 2 6 2 2 2" xfId="21514"/>
    <cellStyle name="40% - Accent1 2 6 2 3" xfId="15624"/>
    <cellStyle name="40% - Accent1 2 6 3" xfId="7267"/>
    <cellStyle name="40% - Accent1 2 6 3 2" xfId="19206"/>
    <cellStyle name="40% - Accent1 2 6 4" xfId="13148"/>
    <cellStyle name="40% - Accent1 2 7" xfId="2646"/>
    <cellStyle name="40% - Accent1 2 7 2" xfId="8536"/>
    <cellStyle name="40% - Accent1 2 7 2 2" xfId="20475"/>
    <cellStyle name="40% - Accent1 2 7 3" xfId="14585"/>
    <cellStyle name="40% - Accent1 2 8" xfId="6228"/>
    <cellStyle name="40% - Accent1 2 8 2" xfId="18167"/>
    <cellStyle name="40% - Accent1 2 9" xfId="12126"/>
    <cellStyle name="40% - Accent1 3" xfId="121"/>
    <cellStyle name="40% - Accent1 3 2" xfId="235"/>
    <cellStyle name="40% - Accent1 3 2 2" xfId="711"/>
    <cellStyle name="40% - Accent1 3 2 2 2" xfId="1225"/>
    <cellStyle name="40% - Accent1 3 2 2 2 2" xfId="3701"/>
    <cellStyle name="40% - Accent1 3 2 2 2 2 2" xfId="9591"/>
    <cellStyle name="40% - Accent1 3 2 2 2 2 2 2" xfId="21530"/>
    <cellStyle name="40% - Accent1 3 2 2 2 2 3" xfId="15640"/>
    <cellStyle name="40% - Accent1 3 2 2 2 3" xfId="7283"/>
    <cellStyle name="40% - Accent1 3 2 2 2 3 2" xfId="19222"/>
    <cellStyle name="40% - Accent1 3 2 2 2 4" xfId="13164"/>
    <cellStyle name="40% - Accent1 3 2 2 3" xfId="3188"/>
    <cellStyle name="40% - Accent1 3 2 2 3 2" xfId="9078"/>
    <cellStyle name="40% - Accent1 3 2 2 3 2 2" xfId="21017"/>
    <cellStyle name="40% - Accent1 3 2 2 3 3" xfId="15127"/>
    <cellStyle name="40% - Accent1 3 2 2 4" xfId="6770"/>
    <cellStyle name="40% - Accent1 3 2 2 4 2" xfId="18709"/>
    <cellStyle name="40% - Accent1 3 2 2 5" xfId="12651"/>
    <cellStyle name="40% - Accent1 3 2 3" xfId="1224"/>
    <cellStyle name="40% - Accent1 3 2 3 2" xfId="3700"/>
    <cellStyle name="40% - Accent1 3 2 3 2 2" xfId="9590"/>
    <cellStyle name="40% - Accent1 3 2 3 2 2 2" xfId="21529"/>
    <cellStyle name="40% - Accent1 3 2 3 2 3" xfId="15639"/>
    <cellStyle name="40% - Accent1 3 2 3 3" xfId="7282"/>
    <cellStyle name="40% - Accent1 3 2 3 3 2" xfId="19221"/>
    <cellStyle name="40% - Accent1 3 2 3 4" xfId="13163"/>
    <cellStyle name="40% - Accent1 3 2 4" xfId="2782"/>
    <cellStyle name="40% - Accent1 3 2 4 2" xfId="8672"/>
    <cellStyle name="40% - Accent1 3 2 4 2 2" xfId="20611"/>
    <cellStyle name="40% - Accent1 3 2 4 3" xfId="14721"/>
    <cellStyle name="40% - Accent1 3 2 5" xfId="6364"/>
    <cellStyle name="40% - Accent1 3 2 5 2" xfId="18303"/>
    <cellStyle name="40% - Accent1 3 2 6" xfId="12252"/>
    <cellStyle name="40% - Accent1 3 3" xfId="382"/>
    <cellStyle name="40% - Accent1 3 3 2" xfId="823"/>
    <cellStyle name="40% - Accent1 3 3 2 2" xfId="1227"/>
    <cellStyle name="40% - Accent1 3 3 2 2 2" xfId="3703"/>
    <cellStyle name="40% - Accent1 3 3 2 2 2 2" xfId="9593"/>
    <cellStyle name="40% - Accent1 3 3 2 2 2 2 2" xfId="21532"/>
    <cellStyle name="40% - Accent1 3 3 2 2 2 3" xfId="15642"/>
    <cellStyle name="40% - Accent1 3 3 2 2 3" xfId="7285"/>
    <cellStyle name="40% - Accent1 3 3 2 2 3 2" xfId="19224"/>
    <cellStyle name="40% - Accent1 3 3 2 2 4" xfId="13166"/>
    <cellStyle name="40% - Accent1 3 3 2 3" xfId="3300"/>
    <cellStyle name="40% - Accent1 3 3 2 3 2" xfId="9190"/>
    <cellStyle name="40% - Accent1 3 3 2 3 2 2" xfId="21129"/>
    <cellStyle name="40% - Accent1 3 3 2 3 3" xfId="15239"/>
    <cellStyle name="40% - Accent1 3 3 2 4" xfId="6882"/>
    <cellStyle name="40% - Accent1 3 3 2 4 2" xfId="18821"/>
    <cellStyle name="40% - Accent1 3 3 2 5" xfId="12763"/>
    <cellStyle name="40% - Accent1 3 3 3" xfId="1226"/>
    <cellStyle name="40% - Accent1 3 3 3 2" xfId="3702"/>
    <cellStyle name="40% - Accent1 3 3 3 2 2" xfId="9592"/>
    <cellStyle name="40% - Accent1 3 3 3 2 2 2" xfId="21531"/>
    <cellStyle name="40% - Accent1 3 3 3 2 3" xfId="15641"/>
    <cellStyle name="40% - Accent1 3 3 3 3" xfId="7284"/>
    <cellStyle name="40% - Accent1 3 3 3 3 2" xfId="19223"/>
    <cellStyle name="40% - Accent1 3 3 3 4" xfId="13165"/>
    <cellStyle name="40% - Accent1 3 3 4" xfId="2893"/>
    <cellStyle name="40% - Accent1 3 3 4 2" xfId="8783"/>
    <cellStyle name="40% - Accent1 3 3 4 2 2" xfId="20722"/>
    <cellStyle name="40% - Accent1 3 3 4 3" xfId="14832"/>
    <cellStyle name="40% - Accent1 3 3 5" xfId="6475"/>
    <cellStyle name="40% - Accent1 3 3 5 2" xfId="18414"/>
    <cellStyle name="40% - Accent1 3 3 6" xfId="12349"/>
    <cellStyle name="40% - Accent1 3 4" xfId="600"/>
    <cellStyle name="40% - Accent1 3 4 2" xfId="1228"/>
    <cellStyle name="40% - Accent1 3 4 2 2" xfId="3704"/>
    <cellStyle name="40% - Accent1 3 4 2 2 2" xfId="9594"/>
    <cellStyle name="40% - Accent1 3 4 2 2 2 2" xfId="21533"/>
    <cellStyle name="40% - Accent1 3 4 2 2 3" xfId="15643"/>
    <cellStyle name="40% - Accent1 3 4 2 3" xfId="7286"/>
    <cellStyle name="40% - Accent1 3 4 2 3 2" xfId="19225"/>
    <cellStyle name="40% - Accent1 3 4 2 4" xfId="13167"/>
    <cellStyle name="40% - Accent1 3 4 3" xfId="3077"/>
    <cellStyle name="40% - Accent1 3 4 3 2" xfId="8967"/>
    <cellStyle name="40% - Accent1 3 4 3 2 2" xfId="20906"/>
    <cellStyle name="40% - Accent1 3 4 3 3" xfId="15016"/>
    <cellStyle name="40% - Accent1 3 4 4" xfId="6659"/>
    <cellStyle name="40% - Accent1 3 4 4 2" xfId="18598"/>
    <cellStyle name="40% - Accent1 3 4 5" xfId="12540"/>
    <cellStyle name="40% - Accent1 3 5" xfId="1223"/>
    <cellStyle name="40% - Accent1 3 5 2" xfId="3699"/>
    <cellStyle name="40% - Accent1 3 5 2 2" xfId="9589"/>
    <cellStyle name="40% - Accent1 3 5 2 2 2" xfId="21528"/>
    <cellStyle name="40% - Accent1 3 5 2 3" xfId="15638"/>
    <cellStyle name="40% - Accent1 3 5 3" xfId="7281"/>
    <cellStyle name="40% - Accent1 3 5 3 2" xfId="19220"/>
    <cellStyle name="40% - Accent1 3 5 4" xfId="13162"/>
    <cellStyle name="40% - Accent1 3 6" xfId="2671"/>
    <cellStyle name="40% - Accent1 3 6 2" xfId="8561"/>
    <cellStyle name="40% - Accent1 3 6 2 2" xfId="20500"/>
    <cellStyle name="40% - Accent1 3 6 3" xfId="14610"/>
    <cellStyle name="40% - Accent1 3 7" xfId="6253"/>
    <cellStyle name="40% - Accent1 3 7 2" xfId="18192"/>
    <cellStyle name="40% - Accent1 3 8" xfId="12156"/>
    <cellStyle name="40% - Accent1 4" xfId="187"/>
    <cellStyle name="40% - Accent1 4 2" xfId="425"/>
    <cellStyle name="40% - Accent1 4 2 2" xfId="849"/>
    <cellStyle name="40% - Accent1 4 2 2 2" xfId="1231"/>
    <cellStyle name="40% - Accent1 4 2 2 2 2" xfId="3707"/>
    <cellStyle name="40% - Accent1 4 2 2 2 2 2" xfId="9597"/>
    <cellStyle name="40% - Accent1 4 2 2 2 2 2 2" xfId="21536"/>
    <cellStyle name="40% - Accent1 4 2 2 2 2 3" xfId="15646"/>
    <cellStyle name="40% - Accent1 4 2 2 2 3" xfId="7289"/>
    <cellStyle name="40% - Accent1 4 2 2 2 3 2" xfId="19228"/>
    <cellStyle name="40% - Accent1 4 2 2 2 4" xfId="13170"/>
    <cellStyle name="40% - Accent1 4 2 2 3" xfId="3326"/>
    <cellStyle name="40% - Accent1 4 2 2 3 2" xfId="9216"/>
    <cellStyle name="40% - Accent1 4 2 2 3 2 2" xfId="21155"/>
    <cellStyle name="40% - Accent1 4 2 2 3 3" xfId="15265"/>
    <cellStyle name="40% - Accent1 4 2 2 4" xfId="6908"/>
    <cellStyle name="40% - Accent1 4 2 2 4 2" xfId="18847"/>
    <cellStyle name="40% - Accent1 4 2 2 5" xfId="12789"/>
    <cellStyle name="40% - Accent1 4 2 3" xfId="1230"/>
    <cellStyle name="40% - Accent1 4 2 3 2" xfId="3706"/>
    <cellStyle name="40% - Accent1 4 2 3 2 2" xfId="9596"/>
    <cellStyle name="40% - Accent1 4 2 3 2 2 2" xfId="21535"/>
    <cellStyle name="40% - Accent1 4 2 3 2 3" xfId="15645"/>
    <cellStyle name="40% - Accent1 4 2 3 3" xfId="7288"/>
    <cellStyle name="40% - Accent1 4 2 3 3 2" xfId="19227"/>
    <cellStyle name="40% - Accent1 4 2 3 4" xfId="13169"/>
    <cellStyle name="40% - Accent1 4 2 4" xfId="2919"/>
    <cellStyle name="40% - Accent1 4 2 4 2" xfId="8809"/>
    <cellStyle name="40% - Accent1 4 2 4 2 2" xfId="20748"/>
    <cellStyle name="40% - Accent1 4 2 4 3" xfId="14858"/>
    <cellStyle name="40% - Accent1 4 2 5" xfId="6501"/>
    <cellStyle name="40% - Accent1 4 2 5 2" xfId="18440"/>
    <cellStyle name="40% - Accent1 4 2 6" xfId="12378"/>
    <cellStyle name="40% - Accent1 4 3" xfId="663"/>
    <cellStyle name="40% - Accent1 4 3 2" xfId="1232"/>
    <cellStyle name="40% - Accent1 4 3 2 2" xfId="3708"/>
    <cellStyle name="40% - Accent1 4 3 2 2 2" xfId="9598"/>
    <cellStyle name="40% - Accent1 4 3 2 2 2 2" xfId="21537"/>
    <cellStyle name="40% - Accent1 4 3 2 2 3" xfId="15647"/>
    <cellStyle name="40% - Accent1 4 3 2 3" xfId="7290"/>
    <cellStyle name="40% - Accent1 4 3 2 3 2" xfId="19229"/>
    <cellStyle name="40% - Accent1 4 3 2 4" xfId="13171"/>
    <cellStyle name="40% - Accent1 4 3 3" xfId="3140"/>
    <cellStyle name="40% - Accent1 4 3 3 2" xfId="9030"/>
    <cellStyle name="40% - Accent1 4 3 3 2 2" xfId="20969"/>
    <cellStyle name="40% - Accent1 4 3 3 3" xfId="15079"/>
    <cellStyle name="40% - Accent1 4 3 4" xfId="6722"/>
    <cellStyle name="40% - Accent1 4 3 4 2" xfId="18661"/>
    <cellStyle name="40% - Accent1 4 3 5" xfId="12603"/>
    <cellStyle name="40% - Accent1 4 4" xfId="1229"/>
    <cellStyle name="40% - Accent1 4 4 2" xfId="3705"/>
    <cellStyle name="40% - Accent1 4 4 2 2" xfId="9595"/>
    <cellStyle name="40% - Accent1 4 4 2 2 2" xfId="21534"/>
    <cellStyle name="40% - Accent1 4 4 2 3" xfId="15644"/>
    <cellStyle name="40% - Accent1 4 4 3" xfId="7287"/>
    <cellStyle name="40% - Accent1 4 4 3 2" xfId="19226"/>
    <cellStyle name="40% - Accent1 4 4 4" xfId="13168"/>
    <cellStyle name="40% - Accent1 4 5" xfId="2734"/>
    <cellStyle name="40% - Accent1 4 5 2" xfId="8624"/>
    <cellStyle name="40% - Accent1 4 5 2 2" xfId="20563"/>
    <cellStyle name="40% - Accent1 4 5 3" xfId="14673"/>
    <cellStyle name="40% - Accent1 4 6" xfId="6316"/>
    <cellStyle name="40% - Accent1 4 6 2" xfId="18255"/>
    <cellStyle name="40% - Accent1 4 7" xfId="12209"/>
    <cellStyle name="40% - Accent1 5" xfId="452"/>
    <cellStyle name="40% - Accent1 5 2" xfId="862"/>
    <cellStyle name="40% - Accent1 5 2 2" xfId="1234"/>
    <cellStyle name="40% - Accent1 5 2 2 2" xfId="3710"/>
    <cellStyle name="40% - Accent1 5 2 2 2 2" xfId="9600"/>
    <cellStyle name="40% - Accent1 5 2 2 2 2 2" xfId="21539"/>
    <cellStyle name="40% - Accent1 5 2 2 2 3" xfId="15649"/>
    <cellStyle name="40% - Accent1 5 2 2 3" xfId="7292"/>
    <cellStyle name="40% - Accent1 5 2 2 3 2" xfId="19231"/>
    <cellStyle name="40% - Accent1 5 2 2 4" xfId="13173"/>
    <cellStyle name="40% - Accent1 5 2 3" xfId="3339"/>
    <cellStyle name="40% - Accent1 5 2 3 2" xfId="9229"/>
    <cellStyle name="40% - Accent1 5 2 3 2 2" xfId="21168"/>
    <cellStyle name="40% - Accent1 5 2 3 3" xfId="15278"/>
    <cellStyle name="40% - Accent1 5 2 4" xfId="6921"/>
    <cellStyle name="40% - Accent1 5 2 4 2" xfId="18860"/>
    <cellStyle name="40% - Accent1 5 2 5" xfId="12802"/>
    <cellStyle name="40% - Accent1 5 3" xfId="1233"/>
    <cellStyle name="40% - Accent1 5 3 2" xfId="3709"/>
    <cellStyle name="40% - Accent1 5 3 2 2" xfId="9599"/>
    <cellStyle name="40% - Accent1 5 3 2 2 2" xfId="21538"/>
    <cellStyle name="40% - Accent1 5 3 2 3" xfId="15648"/>
    <cellStyle name="40% - Accent1 5 3 3" xfId="7291"/>
    <cellStyle name="40% - Accent1 5 3 3 2" xfId="19230"/>
    <cellStyle name="40% - Accent1 5 3 4" xfId="13172"/>
    <cellStyle name="40% - Accent1 5 4" xfId="2931"/>
    <cellStyle name="40% - Accent1 5 4 2" xfId="8821"/>
    <cellStyle name="40% - Accent1 5 4 2 2" xfId="20760"/>
    <cellStyle name="40% - Accent1 5 4 3" xfId="14870"/>
    <cellStyle name="40% - Accent1 5 5" xfId="6513"/>
    <cellStyle name="40% - Accent1 5 5 2" xfId="18452"/>
    <cellStyle name="40% - Accent1 5 6" xfId="12394"/>
    <cellStyle name="40% - Accent1 6" xfId="479"/>
    <cellStyle name="40% - Accent1 6 2" xfId="888"/>
    <cellStyle name="40% - Accent1 6 2 2" xfId="1236"/>
    <cellStyle name="40% - Accent1 6 2 2 2" xfId="3712"/>
    <cellStyle name="40% - Accent1 6 2 2 2 2" xfId="9602"/>
    <cellStyle name="40% - Accent1 6 2 2 2 2 2" xfId="21541"/>
    <cellStyle name="40% - Accent1 6 2 2 2 3" xfId="15651"/>
    <cellStyle name="40% - Accent1 6 2 2 3" xfId="7294"/>
    <cellStyle name="40% - Accent1 6 2 2 3 2" xfId="19233"/>
    <cellStyle name="40% - Accent1 6 2 2 4" xfId="13175"/>
    <cellStyle name="40% - Accent1 6 2 3" xfId="3365"/>
    <cellStyle name="40% - Accent1 6 2 3 2" xfId="9255"/>
    <cellStyle name="40% - Accent1 6 2 3 2 2" xfId="21194"/>
    <cellStyle name="40% - Accent1 6 2 3 3" xfId="15304"/>
    <cellStyle name="40% - Accent1 6 2 4" xfId="6947"/>
    <cellStyle name="40% - Accent1 6 2 4 2" xfId="18886"/>
    <cellStyle name="40% - Accent1 6 2 5" xfId="12828"/>
    <cellStyle name="40% - Accent1 6 3" xfId="1235"/>
    <cellStyle name="40% - Accent1 6 3 2" xfId="3711"/>
    <cellStyle name="40% - Accent1 6 3 2 2" xfId="9601"/>
    <cellStyle name="40% - Accent1 6 3 2 2 2" xfId="21540"/>
    <cellStyle name="40% - Accent1 6 3 2 3" xfId="15650"/>
    <cellStyle name="40% - Accent1 6 3 3" xfId="7293"/>
    <cellStyle name="40% - Accent1 6 3 3 2" xfId="19232"/>
    <cellStyle name="40% - Accent1 6 3 4" xfId="13174"/>
    <cellStyle name="40% - Accent1 6 4" xfId="2957"/>
    <cellStyle name="40% - Accent1 6 4 2" xfId="8847"/>
    <cellStyle name="40% - Accent1 6 4 2 2" xfId="20786"/>
    <cellStyle name="40% - Accent1 6 4 3" xfId="14896"/>
    <cellStyle name="40% - Accent1 6 5" xfId="6539"/>
    <cellStyle name="40% - Accent1 6 5 2" xfId="18478"/>
    <cellStyle name="40% - Accent1 6 6" xfId="12420"/>
    <cellStyle name="40% - Accent1 7" xfId="492"/>
    <cellStyle name="40% - Accent1 7 2" xfId="901"/>
    <cellStyle name="40% - Accent1 7 2 2" xfId="1238"/>
    <cellStyle name="40% - Accent1 7 2 2 2" xfId="3714"/>
    <cellStyle name="40% - Accent1 7 2 2 2 2" xfId="9604"/>
    <cellStyle name="40% - Accent1 7 2 2 2 2 2" xfId="21543"/>
    <cellStyle name="40% - Accent1 7 2 2 2 3" xfId="15653"/>
    <cellStyle name="40% - Accent1 7 2 2 3" xfId="7296"/>
    <cellStyle name="40% - Accent1 7 2 2 3 2" xfId="19235"/>
    <cellStyle name="40% - Accent1 7 2 2 4" xfId="13177"/>
    <cellStyle name="40% - Accent1 7 2 3" xfId="3378"/>
    <cellStyle name="40% - Accent1 7 2 3 2" xfId="9268"/>
    <cellStyle name="40% - Accent1 7 2 3 2 2" xfId="21207"/>
    <cellStyle name="40% - Accent1 7 2 3 3" xfId="15317"/>
    <cellStyle name="40% - Accent1 7 2 4" xfId="6960"/>
    <cellStyle name="40% - Accent1 7 2 4 2" xfId="18899"/>
    <cellStyle name="40% - Accent1 7 2 5" xfId="12841"/>
    <cellStyle name="40% - Accent1 7 3" xfId="1237"/>
    <cellStyle name="40% - Accent1 7 3 2" xfId="3713"/>
    <cellStyle name="40% - Accent1 7 3 2 2" xfId="9603"/>
    <cellStyle name="40% - Accent1 7 3 2 2 2" xfId="21542"/>
    <cellStyle name="40% - Accent1 7 3 2 3" xfId="15652"/>
    <cellStyle name="40% - Accent1 7 3 3" xfId="7295"/>
    <cellStyle name="40% - Accent1 7 3 3 2" xfId="19234"/>
    <cellStyle name="40% - Accent1 7 3 4" xfId="13176"/>
    <cellStyle name="40% - Accent1 7 4" xfId="2970"/>
    <cellStyle name="40% - Accent1 7 4 2" xfId="8860"/>
    <cellStyle name="40% - Accent1 7 4 2 2" xfId="20799"/>
    <cellStyle name="40% - Accent1 7 4 3" xfId="14909"/>
    <cellStyle name="40% - Accent1 7 5" xfId="6552"/>
    <cellStyle name="40% - Accent1 7 5 2" xfId="18491"/>
    <cellStyle name="40% - Accent1 7 6" xfId="12433"/>
    <cellStyle name="40% - Accent1 8" xfId="505"/>
    <cellStyle name="40% - Accent1 8 2" xfId="914"/>
    <cellStyle name="40% - Accent1 8 2 2" xfId="1240"/>
    <cellStyle name="40% - Accent1 8 2 2 2" xfId="3716"/>
    <cellStyle name="40% - Accent1 8 2 2 2 2" xfId="9606"/>
    <cellStyle name="40% - Accent1 8 2 2 2 2 2" xfId="21545"/>
    <cellStyle name="40% - Accent1 8 2 2 2 3" xfId="15655"/>
    <cellStyle name="40% - Accent1 8 2 2 3" xfId="7298"/>
    <cellStyle name="40% - Accent1 8 2 2 3 2" xfId="19237"/>
    <cellStyle name="40% - Accent1 8 2 2 4" xfId="13179"/>
    <cellStyle name="40% - Accent1 8 2 3" xfId="3391"/>
    <cellStyle name="40% - Accent1 8 2 3 2" xfId="9281"/>
    <cellStyle name="40% - Accent1 8 2 3 2 2" xfId="21220"/>
    <cellStyle name="40% - Accent1 8 2 3 3" xfId="15330"/>
    <cellStyle name="40% - Accent1 8 2 4" xfId="6973"/>
    <cellStyle name="40% - Accent1 8 2 4 2" xfId="18912"/>
    <cellStyle name="40% - Accent1 8 2 5" xfId="12854"/>
    <cellStyle name="40% - Accent1 8 3" xfId="1239"/>
    <cellStyle name="40% - Accent1 8 3 2" xfId="3715"/>
    <cellStyle name="40% - Accent1 8 3 2 2" xfId="9605"/>
    <cellStyle name="40% - Accent1 8 3 2 2 2" xfId="21544"/>
    <cellStyle name="40% - Accent1 8 3 2 3" xfId="15654"/>
    <cellStyle name="40% - Accent1 8 3 3" xfId="7297"/>
    <cellStyle name="40% - Accent1 8 3 3 2" xfId="19236"/>
    <cellStyle name="40% - Accent1 8 3 4" xfId="13178"/>
    <cellStyle name="40% - Accent1 8 4" xfId="2983"/>
    <cellStyle name="40% - Accent1 8 4 2" xfId="8873"/>
    <cellStyle name="40% - Accent1 8 4 2 2" xfId="20812"/>
    <cellStyle name="40% - Accent1 8 4 3" xfId="14922"/>
    <cellStyle name="40% - Accent1 8 5" xfId="6565"/>
    <cellStyle name="40% - Accent1 8 5 2" xfId="18504"/>
    <cellStyle name="40% - Accent1 8 6" xfId="12446"/>
    <cellStyle name="40% - Accent1 9" xfId="518"/>
    <cellStyle name="40% - Accent1 9 2" xfId="927"/>
    <cellStyle name="40% - Accent1 9 2 2" xfId="1242"/>
    <cellStyle name="40% - Accent1 9 2 2 2" xfId="3718"/>
    <cellStyle name="40% - Accent1 9 2 2 2 2" xfId="9608"/>
    <cellStyle name="40% - Accent1 9 2 2 2 2 2" xfId="21547"/>
    <cellStyle name="40% - Accent1 9 2 2 2 3" xfId="15657"/>
    <cellStyle name="40% - Accent1 9 2 2 3" xfId="7300"/>
    <cellStyle name="40% - Accent1 9 2 2 3 2" xfId="19239"/>
    <cellStyle name="40% - Accent1 9 2 2 4" xfId="13181"/>
    <cellStyle name="40% - Accent1 9 2 3" xfId="3404"/>
    <cellStyle name="40% - Accent1 9 2 3 2" xfId="9294"/>
    <cellStyle name="40% - Accent1 9 2 3 2 2" xfId="21233"/>
    <cellStyle name="40% - Accent1 9 2 3 3" xfId="15343"/>
    <cellStyle name="40% - Accent1 9 2 4" xfId="6986"/>
    <cellStyle name="40% - Accent1 9 2 4 2" xfId="18925"/>
    <cellStyle name="40% - Accent1 9 2 5" xfId="12867"/>
    <cellStyle name="40% - Accent1 9 3" xfId="1241"/>
    <cellStyle name="40% - Accent1 9 3 2" xfId="3717"/>
    <cellStyle name="40% - Accent1 9 3 2 2" xfId="9607"/>
    <cellStyle name="40% - Accent1 9 3 2 2 2" xfId="21546"/>
    <cellStyle name="40% - Accent1 9 3 2 3" xfId="15656"/>
    <cellStyle name="40% - Accent1 9 3 3" xfId="7299"/>
    <cellStyle name="40% - Accent1 9 3 3 2" xfId="19238"/>
    <cellStyle name="40% - Accent1 9 3 4" xfId="13180"/>
    <cellStyle name="40% - Accent1 9 4" xfId="2996"/>
    <cellStyle name="40% - Accent1 9 4 2" xfId="8886"/>
    <cellStyle name="40% - Accent1 9 4 2 2" xfId="20825"/>
    <cellStyle name="40% - Accent1 9 4 3" xfId="14935"/>
    <cellStyle name="40% - Accent1 9 5" xfId="6578"/>
    <cellStyle name="40% - Accent1 9 5 2" xfId="18517"/>
    <cellStyle name="40% - Accent1 9 6" xfId="12459"/>
    <cellStyle name="40% - Accent2" xfId="26" builtinId="35" customBuiltin="1"/>
    <cellStyle name="40% - Accent2 10" xfId="533"/>
    <cellStyle name="40% - Accent2 10 2" xfId="942"/>
    <cellStyle name="40% - Accent2 10 2 2" xfId="1244"/>
    <cellStyle name="40% - Accent2 10 2 2 2" xfId="3720"/>
    <cellStyle name="40% - Accent2 10 2 2 2 2" xfId="9610"/>
    <cellStyle name="40% - Accent2 10 2 2 2 2 2" xfId="21549"/>
    <cellStyle name="40% - Accent2 10 2 2 2 3" xfId="15659"/>
    <cellStyle name="40% - Accent2 10 2 2 3" xfId="7302"/>
    <cellStyle name="40% - Accent2 10 2 2 3 2" xfId="19241"/>
    <cellStyle name="40% - Accent2 10 2 2 4" xfId="13183"/>
    <cellStyle name="40% - Accent2 10 2 3" xfId="3419"/>
    <cellStyle name="40% - Accent2 10 2 3 2" xfId="9309"/>
    <cellStyle name="40% - Accent2 10 2 3 2 2" xfId="21248"/>
    <cellStyle name="40% - Accent2 10 2 3 3" xfId="15358"/>
    <cellStyle name="40% - Accent2 10 2 4" xfId="7001"/>
    <cellStyle name="40% - Accent2 10 2 4 2" xfId="18940"/>
    <cellStyle name="40% - Accent2 10 2 5" xfId="12882"/>
    <cellStyle name="40% - Accent2 10 3" xfId="1243"/>
    <cellStyle name="40% - Accent2 10 3 2" xfId="3719"/>
    <cellStyle name="40% - Accent2 10 3 2 2" xfId="9609"/>
    <cellStyle name="40% - Accent2 10 3 2 2 2" xfId="21548"/>
    <cellStyle name="40% - Accent2 10 3 2 3" xfId="15658"/>
    <cellStyle name="40% - Accent2 10 3 3" xfId="7301"/>
    <cellStyle name="40% - Accent2 10 3 3 2" xfId="19240"/>
    <cellStyle name="40% - Accent2 10 3 4" xfId="13182"/>
    <cellStyle name="40% - Accent2 10 4" xfId="3011"/>
    <cellStyle name="40% - Accent2 10 4 2" xfId="8901"/>
    <cellStyle name="40% - Accent2 10 4 2 2" xfId="20840"/>
    <cellStyle name="40% - Accent2 10 4 3" xfId="14950"/>
    <cellStyle name="40% - Accent2 10 5" xfId="6593"/>
    <cellStyle name="40% - Accent2 10 5 2" xfId="18532"/>
    <cellStyle name="40% - Accent2 10 6" xfId="12474"/>
    <cellStyle name="40% - Accent2 11" xfId="344"/>
    <cellStyle name="40% - Accent2 11 2" xfId="800"/>
    <cellStyle name="40% - Accent2 11 2 2" xfId="1246"/>
    <cellStyle name="40% - Accent2 11 2 2 2" xfId="3722"/>
    <cellStyle name="40% - Accent2 11 2 2 2 2" xfId="9612"/>
    <cellStyle name="40% - Accent2 11 2 2 2 2 2" xfId="21551"/>
    <cellStyle name="40% - Accent2 11 2 2 2 3" xfId="15661"/>
    <cellStyle name="40% - Accent2 11 2 2 3" xfId="7304"/>
    <cellStyle name="40% - Accent2 11 2 2 3 2" xfId="19243"/>
    <cellStyle name="40% - Accent2 11 2 2 4" xfId="13185"/>
    <cellStyle name="40% - Accent2 11 2 3" xfId="3277"/>
    <cellStyle name="40% - Accent2 11 2 3 2" xfId="9167"/>
    <cellStyle name="40% - Accent2 11 2 3 2 2" xfId="21106"/>
    <cellStyle name="40% - Accent2 11 2 3 3" xfId="15216"/>
    <cellStyle name="40% - Accent2 11 2 4" xfId="6859"/>
    <cellStyle name="40% - Accent2 11 2 4 2" xfId="18798"/>
    <cellStyle name="40% - Accent2 11 2 5" xfId="12740"/>
    <cellStyle name="40% - Accent2 11 3" xfId="1245"/>
    <cellStyle name="40% - Accent2 11 3 2" xfId="3721"/>
    <cellStyle name="40% - Accent2 11 3 2 2" xfId="9611"/>
    <cellStyle name="40% - Accent2 11 3 2 2 2" xfId="21550"/>
    <cellStyle name="40% - Accent2 11 3 2 3" xfId="15660"/>
    <cellStyle name="40% - Accent2 11 3 3" xfId="7303"/>
    <cellStyle name="40% - Accent2 11 3 3 2" xfId="19242"/>
    <cellStyle name="40% - Accent2 11 3 4" xfId="13184"/>
    <cellStyle name="40% - Accent2 11 4" xfId="2870"/>
    <cellStyle name="40% - Accent2 11 4 2" xfId="8760"/>
    <cellStyle name="40% - Accent2 11 4 2 2" xfId="20699"/>
    <cellStyle name="40% - Accent2 11 4 3" xfId="14809"/>
    <cellStyle name="40% - Accent2 11 5" xfId="6452"/>
    <cellStyle name="40% - Accent2 11 5 2" xfId="18391"/>
    <cellStyle name="40% - Accent2 11 6" xfId="12321"/>
    <cellStyle name="40% - Accent2 12" xfId="548"/>
    <cellStyle name="40% - Accent2 12 2" xfId="1247"/>
    <cellStyle name="40% - Accent2 12 2 2" xfId="3723"/>
    <cellStyle name="40% - Accent2 12 2 2 2" xfId="9613"/>
    <cellStyle name="40% - Accent2 12 2 2 2 2" xfId="21552"/>
    <cellStyle name="40% - Accent2 12 2 2 3" xfId="15662"/>
    <cellStyle name="40% - Accent2 12 2 3" xfId="7305"/>
    <cellStyle name="40% - Accent2 12 2 3 2" xfId="19244"/>
    <cellStyle name="40% - Accent2 12 2 4" xfId="13186"/>
    <cellStyle name="40% - Accent2 12 3" xfId="3025"/>
    <cellStyle name="40% - Accent2 12 3 2" xfId="8915"/>
    <cellStyle name="40% - Accent2 12 3 2 2" xfId="20854"/>
    <cellStyle name="40% - Accent2 12 3 3" xfId="14964"/>
    <cellStyle name="40% - Accent2 12 4" xfId="6607"/>
    <cellStyle name="40% - Accent2 12 4 2" xfId="18546"/>
    <cellStyle name="40% - Accent2 12 5" xfId="12488"/>
    <cellStyle name="40% - Accent2 13" xfId="2625"/>
    <cellStyle name="40% - Accent2 13 2" xfId="8515"/>
    <cellStyle name="40% - Accent2 13 2 2" xfId="20454"/>
    <cellStyle name="40% - Accent2 13 3" xfId="14564"/>
    <cellStyle name="40% - Accent2 14" xfId="6207"/>
    <cellStyle name="40% - Accent2 14 2" xfId="18146"/>
    <cellStyle name="40% - Accent2 15" xfId="12103"/>
    <cellStyle name="40% - Accent2 2" xfId="60"/>
    <cellStyle name="40% - Accent2 2 2" xfId="147"/>
    <cellStyle name="40% - Accent2 2 2 2" xfId="261"/>
    <cellStyle name="40% - Accent2 2 2 2 2" xfId="737"/>
    <cellStyle name="40% - Accent2 2 2 2 2 2" xfId="1251"/>
    <cellStyle name="40% - Accent2 2 2 2 2 2 2" xfId="3727"/>
    <cellStyle name="40% - Accent2 2 2 2 2 2 2 2" xfId="9617"/>
    <cellStyle name="40% - Accent2 2 2 2 2 2 2 2 2" xfId="21556"/>
    <cellStyle name="40% - Accent2 2 2 2 2 2 2 3" xfId="15666"/>
    <cellStyle name="40% - Accent2 2 2 2 2 2 3" xfId="7309"/>
    <cellStyle name="40% - Accent2 2 2 2 2 2 3 2" xfId="19248"/>
    <cellStyle name="40% - Accent2 2 2 2 2 2 4" xfId="13190"/>
    <cellStyle name="40% - Accent2 2 2 2 2 3" xfId="3214"/>
    <cellStyle name="40% - Accent2 2 2 2 2 3 2" xfId="9104"/>
    <cellStyle name="40% - Accent2 2 2 2 2 3 2 2" xfId="21043"/>
    <cellStyle name="40% - Accent2 2 2 2 2 3 3" xfId="15153"/>
    <cellStyle name="40% - Accent2 2 2 2 2 4" xfId="6796"/>
    <cellStyle name="40% - Accent2 2 2 2 2 4 2" xfId="18735"/>
    <cellStyle name="40% - Accent2 2 2 2 2 5" xfId="12677"/>
    <cellStyle name="40% - Accent2 2 2 2 3" xfId="1250"/>
    <cellStyle name="40% - Accent2 2 2 2 3 2" xfId="3726"/>
    <cellStyle name="40% - Accent2 2 2 2 3 2 2" xfId="9616"/>
    <cellStyle name="40% - Accent2 2 2 2 3 2 2 2" xfId="21555"/>
    <cellStyle name="40% - Accent2 2 2 2 3 2 3" xfId="15665"/>
    <cellStyle name="40% - Accent2 2 2 2 3 3" xfId="7308"/>
    <cellStyle name="40% - Accent2 2 2 2 3 3 2" xfId="19247"/>
    <cellStyle name="40% - Accent2 2 2 2 3 4" xfId="13189"/>
    <cellStyle name="40% - Accent2 2 2 2 4" xfId="2808"/>
    <cellStyle name="40% - Accent2 2 2 2 4 2" xfId="8698"/>
    <cellStyle name="40% - Accent2 2 2 2 4 2 2" xfId="20637"/>
    <cellStyle name="40% - Accent2 2 2 2 4 3" xfId="14747"/>
    <cellStyle name="40% - Accent2 2 2 2 5" xfId="6390"/>
    <cellStyle name="40% - Accent2 2 2 2 5 2" xfId="18329"/>
    <cellStyle name="40% - Accent2 2 2 2 6" xfId="12277"/>
    <cellStyle name="40% - Accent2 2 2 3" xfId="397"/>
    <cellStyle name="40% - Accent2 2 2 3 2" xfId="838"/>
    <cellStyle name="40% - Accent2 2 2 3 2 2" xfId="1253"/>
    <cellStyle name="40% - Accent2 2 2 3 2 2 2" xfId="3729"/>
    <cellStyle name="40% - Accent2 2 2 3 2 2 2 2" xfId="9619"/>
    <cellStyle name="40% - Accent2 2 2 3 2 2 2 2 2" xfId="21558"/>
    <cellStyle name="40% - Accent2 2 2 3 2 2 2 3" xfId="15668"/>
    <cellStyle name="40% - Accent2 2 2 3 2 2 3" xfId="7311"/>
    <cellStyle name="40% - Accent2 2 2 3 2 2 3 2" xfId="19250"/>
    <cellStyle name="40% - Accent2 2 2 3 2 2 4" xfId="13192"/>
    <cellStyle name="40% - Accent2 2 2 3 2 3" xfId="3315"/>
    <cellStyle name="40% - Accent2 2 2 3 2 3 2" xfId="9205"/>
    <cellStyle name="40% - Accent2 2 2 3 2 3 2 2" xfId="21144"/>
    <cellStyle name="40% - Accent2 2 2 3 2 3 3" xfId="15254"/>
    <cellStyle name="40% - Accent2 2 2 3 2 4" xfId="6897"/>
    <cellStyle name="40% - Accent2 2 2 3 2 4 2" xfId="18836"/>
    <cellStyle name="40% - Accent2 2 2 3 2 5" xfId="12778"/>
    <cellStyle name="40% - Accent2 2 2 3 3" xfId="1252"/>
    <cellStyle name="40% - Accent2 2 2 3 3 2" xfId="3728"/>
    <cellStyle name="40% - Accent2 2 2 3 3 2 2" xfId="9618"/>
    <cellStyle name="40% - Accent2 2 2 3 3 2 2 2" xfId="21557"/>
    <cellStyle name="40% - Accent2 2 2 3 3 2 3" xfId="15667"/>
    <cellStyle name="40% - Accent2 2 2 3 3 3" xfId="7310"/>
    <cellStyle name="40% - Accent2 2 2 3 3 3 2" xfId="19249"/>
    <cellStyle name="40% - Accent2 2 2 3 3 4" xfId="13191"/>
    <cellStyle name="40% - Accent2 2 2 3 4" xfId="2908"/>
    <cellStyle name="40% - Accent2 2 2 3 4 2" xfId="8798"/>
    <cellStyle name="40% - Accent2 2 2 3 4 2 2" xfId="20737"/>
    <cellStyle name="40% - Accent2 2 2 3 4 3" xfId="14847"/>
    <cellStyle name="40% - Accent2 2 2 3 5" xfId="6490"/>
    <cellStyle name="40% - Accent2 2 2 3 5 2" xfId="18429"/>
    <cellStyle name="40% - Accent2 2 2 3 6" xfId="12364"/>
    <cellStyle name="40% - Accent2 2 2 4" xfId="626"/>
    <cellStyle name="40% - Accent2 2 2 4 2" xfId="1254"/>
    <cellStyle name="40% - Accent2 2 2 4 2 2" xfId="3730"/>
    <cellStyle name="40% - Accent2 2 2 4 2 2 2" xfId="9620"/>
    <cellStyle name="40% - Accent2 2 2 4 2 2 2 2" xfId="21559"/>
    <cellStyle name="40% - Accent2 2 2 4 2 2 3" xfId="15669"/>
    <cellStyle name="40% - Accent2 2 2 4 2 3" xfId="7312"/>
    <cellStyle name="40% - Accent2 2 2 4 2 3 2" xfId="19251"/>
    <cellStyle name="40% - Accent2 2 2 4 2 4" xfId="13193"/>
    <cellStyle name="40% - Accent2 2 2 4 3" xfId="3103"/>
    <cellStyle name="40% - Accent2 2 2 4 3 2" xfId="8993"/>
    <cellStyle name="40% - Accent2 2 2 4 3 2 2" xfId="20932"/>
    <cellStyle name="40% - Accent2 2 2 4 3 3" xfId="15042"/>
    <cellStyle name="40% - Accent2 2 2 4 4" xfId="6685"/>
    <cellStyle name="40% - Accent2 2 2 4 4 2" xfId="18624"/>
    <cellStyle name="40% - Accent2 2 2 4 5" xfId="12566"/>
    <cellStyle name="40% - Accent2 2 2 5" xfId="1249"/>
    <cellStyle name="40% - Accent2 2 2 5 2" xfId="3725"/>
    <cellStyle name="40% - Accent2 2 2 5 2 2" xfId="9615"/>
    <cellStyle name="40% - Accent2 2 2 5 2 2 2" xfId="21554"/>
    <cellStyle name="40% - Accent2 2 2 5 2 3" xfId="15664"/>
    <cellStyle name="40% - Accent2 2 2 5 3" xfId="7307"/>
    <cellStyle name="40% - Accent2 2 2 5 3 2" xfId="19246"/>
    <cellStyle name="40% - Accent2 2 2 5 4" xfId="13188"/>
    <cellStyle name="40% - Accent2 2 2 6" xfId="2697"/>
    <cellStyle name="40% - Accent2 2 2 6 2" xfId="8587"/>
    <cellStyle name="40% - Accent2 2 2 6 2 2" xfId="20526"/>
    <cellStyle name="40% - Accent2 2 2 6 3" xfId="14636"/>
    <cellStyle name="40% - Accent2 2 2 7" xfId="6279"/>
    <cellStyle name="40% - Accent2 2 2 7 2" xfId="18218"/>
    <cellStyle name="40% - Accent2 2 2 8" xfId="12182"/>
    <cellStyle name="40% - Accent2 2 3" xfId="211"/>
    <cellStyle name="40% - Accent2 2 3 2" xfId="467"/>
    <cellStyle name="40% - Accent2 2 3 2 2" xfId="877"/>
    <cellStyle name="40% - Accent2 2 3 2 2 2" xfId="1257"/>
    <cellStyle name="40% - Accent2 2 3 2 2 2 2" xfId="3733"/>
    <cellStyle name="40% - Accent2 2 3 2 2 2 2 2" xfId="9623"/>
    <cellStyle name="40% - Accent2 2 3 2 2 2 2 2 2" xfId="21562"/>
    <cellStyle name="40% - Accent2 2 3 2 2 2 2 3" xfId="15672"/>
    <cellStyle name="40% - Accent2 2 3 2 2 2 3" xfId="7315"/>
    <cellStyle name="40% - Accent2 2 3 2 2 2 3 2" xfId="19254"/>
    <cellStyle name="40% - Accent2 2 3 2 2 2 4" xfId="13196"/>
    <cellStyle name="40% - Accent2 2 3 2 2 3" xfId="3354"/>
    <cellStyle name="40% - Accent2 2 3 2 2 3 2" xfId="9244"/>
    <cellStyle name="40% - Accent2 2 3 2 2 3 2 2" xfId="21183"/>
    <cellStyle name="40% - Accent2 2 3 2 2 3 3" xfId="15293"/>
    <cellStyle name="40% - Accent2 2 3 2 2 4" xfId="6936"/>
    <cellStyle name="40% - Accent2 2 3 2 2 4 2" xfId="18875"/>
    <cellStyle name="40% - Accent2 2 3 2 2 5" xfId="12817"/>
    <cellStyle name="40% - Accent2 2 3 2 3" xfId="1256"/>
    <cellStyle name="40% - Accent2 2 3 2 3 2" xfId="3732"/>
    <cellStyle name="40% - Accent2 2 3 2 3 2 2" xfId="9622"/>
    <cellStyle name="40% - Accent2 2 3 2 3 2 2 2" xfId="21561"/>
    <cellStyle name="40% - Accent2 2 3 2 3 2 3" xfId="15671"/>
    <cellStyle name="40% - Accent2 2 3 2 3 3" xfId="7314"/>
    <cellStyle name="40% - Accent2 2 3 2 3 3 2" xfId="19253"/>
    <cellStyle name="40% - Accent2 2 3 2 3 4" xfId="13195"/>
    <cellStyle name="40% - Accent2 2 3 2 4" xfId="2946"/>
    <cellStyle name="40% - Accent2 2 3 2 4 2" xfId="8836"/>
    <cellStyle name="40% - Accent2 2 3 2 4 2 2" xfId="20775"/>
    <cellStyle name="40% - Accent2 2 3 2 4 3" xfId="14885"/>
    <cellStyle name="40% - Accent2 2 3 2 5" xfId="6528"/>
    <cellStyle name="40% - Accent2 2 3 2 5 2" xfId="18467"/>
    <cellStyle name="40% - Accent2 2 3 2 6" xfId="12409"/>
    <cellStyle name="40% - Accent2 2 3 3" xfId="687"/>
    <cellStyle name="40% - Accent2 2 3 3 2" xfId="1258"/>
    <cellStyle name="40% - Accent2 2 3 3 2 2" xfId="3734"/>
    <cellStyle name="40% - Accent2 2 3 3 2 2 2" xfId="9624"/>
    <cellStyle name="40% - Accent2 2 3 3 2 2 2 2" xfId="21563"/>
    <cellStyle name="40% - Accent2 2 3 3 2 2 3" xfId="15673"/>
    <cellStyle name="40% - Accent2 2 3 3 2 3" xfId="7316"/>
    <cellStyle name="40% - Accent2 2 3 3 2 3 2" xfId="19255"/>
    <cellStyle name="40% - Accent2 2 3 3 2 4" xfId="13197"/>
    <cellStyle name="40% - Accent2 2 3 3 3" xfId="3164"/>
    <cellStyle name="40% - Accent2 2 3 3 3 2" xfId="9054"/>
    <cellStyle name="40% - Accent2 2 3 3 3 2 2" xfId="20993"/>
    <cellStyle name="40% - Accent2 2 3 3 3 3" xfId="15103"/>
    <cellStyle name="40% - Accent2 2 3 3 4" xfId="6746"/>
    <cellStyle name="40% - Accent2 2 3 3 4 2" xfId="18685"/>
    <cellStyle name="40% - Accent2 2 3 3 5" xfId="12627"/>
    <cellStyle name="40% - Accent2 2 3 4" xfId="1255"/>
    <cellStyle name="40% - Accent2 2 3 4 2" xfId="3731"/>
    <cellStyle name="40% - Accent2 2 3 4 2 2" xfId="9621"/>
    <cellStyle name="40% - Accent2 2 3 4 2 2 2" xfId="21560"/>
    <cellStyle name="40% - Accent2 2 3 4 2 3" xfId="15670"/>
    <cellStyle name="40% - Accent2 2 3 4 3" xfId="7313"/>
    <cellStyle name="40% - Accent2 2 3 4 3 2" xfId="19252"/>
    <cellStyle name="40% - Accent2 2 3 4 4" xfId="13194"/>
    <cellStyle name="40% - Accent2 2 3 5" xfId="2758"/>
    <cellStyle name="40% - Accent2 2 3 5 2" xfId="8648"/>
    <cellStyle name="40% - Accent2 2 3 5 2 2" xfId="20587"/>
    <cellStyle name="40% - Accent2 2 3 5 3" xfId="14697"/>
    <cellStyle name="40% - Accent2 2 3 6" xfId="6340"/>
    <cellStyle name="40% - Accent2 2 3 6 2" xfId="18279"/>
    <cellStyle name="40% - Accent2 2 3 7" xfId="12233"/>
    <cellStyle name="40% - Accent2 2 4" xfId="368"/>
    <cellStyle name="40% - Accent2 2 4 2" xfId="813"/>
    <cellStyle name="40% - Accent2 2 4 2 2" xfId="1260"/>
    <cellStyle name="40% - Accent2 2 4 2 2 2" xfId="3736"/>
    <cellStyle name="40% - Accent2 2 4 2 2 2 2" xfId="9626"/>
    <cellStyle name="40% - Accent2 2 4 2 2 2 2 2" xfId="21565"/>
    <cellStyle name="40% - Accent2 2 4 2 2 2 3" xfId="15675"/>
    <cellStyle name="40% - Accent2 2 4 2 2 3" xfId="7318"/>
    <cellStyle name="40% - Accent2 2 4 2 2 3 2" xfId="19257"/>
    <cellStyle name="40% - Accent2 2 4 2 2 4" xfId="13199"/>
    <cellStyle name="40% - Accent2 2 4 2 3" xfId="3290"/>
    <cellStyle name="40% - Accent2 2 4 2 3 2" xfId="9180"/>
    <cellStyle name="40% - Accent2 2 4 2 3 2 2" xfId="21119"/>
    <cellStyle name="40% - Accent2 2 4 2 3 3" xfId="15229"/>
    <cellStyle name="40% - Accent2 2 4 2 4" xfId="6872"/>
    <cellStyle name="40% - Accent2 2 4 2 4 2" xfId="18811"/>
    <cellStyle name="40% - Accent2 2 4 2 5" xfId="12753"/>
    <cellStyle name="40% - Accent2 2 4 3" xfId="1259"/>
    <cellStyle name="40% - Accent2 2 4 3 2" xfId="3735"/>
    <cellStyle name="40% - Accent2 2 4 3 2 2" xfId="9625"/>
    <cellStyle name="40% - Accent2 2 4 3 2 2 2" xfId="21564"/>
    <cellStyle name="40% - Accent2 2 4 3 2 3" xfId="15674"/>
    <cellStyle name="40% - Accent2 2 4 3 3" xfId="7317"/>
    <cellStyle name="40% - Accent2 2 4 3 3 2" xfId="19256"/>
    <cellStyle name="40% - Accent2 2 4 3 4" xfId="13198"/>
    <cellStyle name="40% - Accent2 2 4 4" xfId="2883"/>
    <cellStyle name="40% - Accent2 2 4 4 2" xfId="8773"/>
    <cellStyle name="40% - Accent2 2 4 4 2 2" xfId="20712"/>
    <cellStyle name="40% - Accent2 2 4 4 3" xfId="14822"/>
    <cellStyle name="40% - Accent2 2 4 5" xfId="6465"/>
    <cellStyle name="40% - Accent2 2 4 5 2" xfId="18404"/>
    <cellStyle name="40% - Accent2 2 4 6" xfId="12337"/>
    <cellStyle name="40% - Accent2 2 5" xfId="572"/>
    <cellStyle name="40% - Accent2 2 5 2" xfId="1261"/>
    <cellStyle name="40% - Accent2 2 5 2 2" xfId="3737"/>
    <cellStyle name="40% - Accent2 2 5 2 2 2" xfId="9627"/>
    <cellStyle name="40% - Accent2 2 5 2 2 2 2" xfId="21566"/>
    <cellStyle name="40% - Accent2 2 5 2 2 3" xfId="15676"/>
    <cellStyle name="40% - Accent2 2 5 2 3" xfId="7319"/>
    <cellStyle name="40% - Accent2 2 5 2 3 2" xfId="19258"/>
    <cellStyle name="40% - Accent2 2 5 2 4" xfId="13200"/>
    <cellStyle name="40% - Accent2 2 5 3" xfId="3049"/>
    <cellStyle name="40% - Accent2 2 5 3 2" xfId="8939"/>
    <cellStyle name="40% - Accent2 2 5 3 2 2" xfId="20878"/>
    <cellStyle name="40% - Accent2 2 5 3 3" xfId="14988"/>
    <cellStyle name="40% - Accent2 2 5 4" xfId="6631"/>
    <cellStyle name="40% - Accent2 2 5 4 2" xfId="18570"/>
    <cellStyle name="40% - Accent2 2 5 5" xfId="12512"/>
    <cellStyle name="40% - Accent2 2 6" xfId="1248"/>
    <cellStyle name="40% - Accent2 2 6 2" xfId="3724"/>
    <cellStyle name="40% - Accent2 2 6 2 2" xfId="9614"/>
    <cellStyle name="40% - Accent2 2 6 2 2 2" xfId="21553"/>
    <cellStyle name="40% - Accent2 2 6 2 3" xfId="15663"/>
    <cellStyle name="40% - Accent2 2 6 3" xfId="7306"/>
    <cellStyle name="40% - Accent2 2 6 3 2" xfId="19245"/>
    <cellStyle name="40% - Accent2 2 6 4" xfId="13187"/>
    <cellStyle name="40% - Accent2 2 7" xfId="2647"/>
    <cellStyle name="40% - Accent2 2 7 2" xfId="8537"/>
    <cellStyle name="40% - Accent2 2 7 2 2" xfId="20476"/>
    <cellStyle name="40% - Accent2 2 7 3" xfId="14586"/>
    <cellStyle name="40% - Accent2 2 8" xfId="6229"/>
    <cellStyle name="40% - Accent2 2 8 2" xfId="18168"/>
    <cellStyle name="40% - Accent2 2 9" xfId="12127"/>
    <cellStyle name="40% - Accent2 3" xfId="124"/>
    <cellStyle name="40% - Accent2 3 2" xfId="238"/>
    <cellStyle name="40% - Accent2 3 2 2" xfId="714"/>
    <cellStyle name="40% - Accent2 3 2 2 2" xfId="1264"/>
    <cellStyle name="40% - Accent2 3 2 2 2 2" xfId="3740"/>
    <cellStyle name="40% - Accent2 3 2 2 2 2 2" xfId="9630"/>
    <cellStyle name="40% - Accent2 3 2 2 2 2 2 2" xfId="21569"/>
    <cellStyle name="40% - Accent2 3 2 2 2 2 3" xfId="15679"/>
    <cellStyle name="40% - Accent2 3 2 2 2 3" xfId="7322"/>
    <cellStyle name="40% - Accent2 3 2 2 2 3 2" xfId="19261"/>
    <cellStyle name="40% - Accent2 3 2 2 2 4" xfId="13203"/>
    <cellStyle name="40% - Accent2 3 2 2 3" xfId="3191"/>
    <cellStyle name="40% - Accent2 3 2 2 3 2" xfId="9081"/>
    <cellStyle name="40% - Accent2 3 2 2 3 2 2" xfId="21020"/>
    <cellStyle name="40% - Accent2 3 2 2 3 3" xfId="15130"/>
    <cellStyle name="40% - Accent2 3 2 2 4" xfId="6773"/>
    <cellStyle name="40% - Accent2 3 2 2 4 2" xfId="18712"/>
    <cellStyle name="40% - Accent2 3 2 2 5" xfId="12654"/>
    <cellStyle name="40% - Accent2 3 2 3" xfId="1263"/>
    <cellStyle name="40% - Accent2 3 2 3 2" xfId="3739"/>
    <cellStyle name="40% - Accent2 3 2 3 2 2" xfId="9629"/>
    <cellStyle name="40% - Accent2 3 2 3 2 2 2" xfId="21568"/>
    <cellStyle name="40% - Accent2 3 2 3 2 3" xfId="15678"/>
    <cellStyle name="40% - Accent2 3 2 3 3" xfId="7321"/>
    <cellStyle name="40% - Accent2 3 2 3 3 2" xfId="19260"/>
    <cellStyle name="40% - Accent2 3 2 3 4" xfId="13202"/>
    <cellStyle name="40% - Accent2 3 2 4" xfId="2785"/>
    <cellStyle name="40% - Accent2 3 2 4 2" xfId="8675"/>
    <cellStyle name="40% - Accent2 3 2 4 2 2" xfId="20614"/>
    <cellStyle name="40% - Accent2 3 2 4 3" xfId="14724"/>
    <cellStyle name="40% - Accent2 3 2 5" xfId="6367"/>
    <cellStyle name="40% - Accent2 3 2 5 2" xfId="18306"/>
    <cellStyle name="40% - Accent2 3 2 6" xfId="12255"/>
    <cellStyle name="40% - Accent2 3 3" xfId="384"/>
    <cellStyle name="40% - Accent2 3 3 2" xfId="825"/>
    <cellStyle name="40% - Accent2 3 3 2 2" xfId="1266"/>
    <cellStyle name="40% - Accent2 3 3 2 2 2" xfId="3742"/>
    <cellStyle name="40% - Accent2 3 3 2 2 2 2" xfId="9632"/>
    <cellStyle name="40% - Accent2 3 3 2 2 2 2 2" xfId="21571"/>
    <cellStyle name="40% - Accent2 3 3 2 2 2 3" xfId="15681"/>
    <cellStyle name="40% - Accent2 3 3 2 2 3" xfId="7324"/>
    <cellStyle name="40% - Accent2 3 3 2 2 3 2" xfId="19263"/>
    <cellStyle name="40% - Accent2 3 3 2 2 4" xfId="13205"/>
    <cellStyle name="40% - Accent2 3 3 2 3" xfId="3302"/>
    <cellStyle name="40% - Accent2 3 3 2 3 2" xfId="9192"/>
    <cellStyle name="40% - Accent2 3 3 2 3 2 2" xfId="21131"/>
    <cellStyle name="40% - Accent2 3 3 2 3 3" xfId="15241"/>
    <cellStyle name="40% - Accent2 3 3 2 4" xfId="6884"/>
    <cellStyle name="40% - Accent2 3 3 2 4 2" xfId="18823"/>
    <cellStyle name="40% - Accent2 3 3 2 5" xfId="12765"/>
    <cellStyle name="40% - Accent2 3 3 3" xfId="1265"/>
    <cellStyle name="40% - Accent2 3 3 3 2" xfId="3741"/>
    <cellStyle name="40% - Accent2 3 3 3 2 2" xfId="9631"/>
    <cellStyle name="40% - Accent2 3 3 3 2 2 2" xfId="21570"/>
    <cellStyle name="40% - Accent2 3 3 3 2 3" xfId="15680"/>
    <cellStyle name="40% - Accent2 3 3 3 3" xfId="7323"/>
    <cellStyle name="40% - Accent2 3 3 3 3 2" xfId="19262"/>
    <cellStyle name="40% - Accent2 3 3 3 4" xfId="13204"/>
    <cellStyle name="40% - Accent2 3 3 4" xfId="2895"/>
    <cellStyle name="40% - Accent2 3 3 4 2" xfId="8785"/>
    <cellStyle name="40% - Accent2 3 3 4 2 2" xfId="20724"/>
    <cellStyle name="40% - Accent2 3 3 4 3" xfId="14834"/>
    <cellStyle name="40% - Accent2 3 3 5" xfId="6477"/>
    <cellStyle name="40% - Accent2 3 3 5 2" xfId="18416"/>
    <cellStyle name="40% - Accent2 3 3 6" xfId="12351"/>
    <cellStyle name="40% - Accent2 3 4" xfId="603"/>
    <cellStyle name="40% - Accent2 3 4 2" xfId="1267"/>
    <cellStyle name="40% - Accent2 3 4 2 2" xfId="3743"/>
    <cellStyle name="40% - Accent2 3 4 2 2 2" xfId="9633"/>
    <cellStyle name="40% - Accent2 3 4 2 2 2 2" xfId="21572"/>
    <cellStyle name="40% - Accent2 3 4 2 2 3" xfId="15682"/>
    <cellStyle name="40% - Accent2 3 4 2 3" xfId="7325"/>
    <cellStyle name="40% - Accent2 3 4 2 3 2" xfId="19264"/>
    <cellStyle name="40% - Accent2 3 4 2 4" xfId="13206"/>
    <cellStyle name="40% - Accent2 3 4 3" xfId="3080"/>
    <cellStyle name="40% - Accent2 3 4 3 2" xfId="8970"/>
    <cellStyle name="40% - Accent2 3 4 3 2 2" xfId="20909"/>
    <cellStyle name="40% - Accent2 3 4 3 3" xfId="15019"/>
    <cellStyle name="40% - Accent2 3 4 4" xfId="6662"/>
    <cellStyle name="40% - Accent2 3 4 4 2" xfId="18601"/>
    <cellStyle name="40% - Accent2 3 4 5" xfId="12543"/>
    <cellStyle name="40% - Accent2 3 5" xfId="1262"/>
    <cellStyle name="40% - Accent2 3 5 2" xfId="3738"/>
    <cellStyle name="40% - Accent2 3 5 2 2" xfId="9628"/>
    <cellStyle name="40% - Accent2 3 5 2 2 2" xfId="21567"/>
    <cellStyle name="40% - Accent2 3 5 2 3" xfId="15677"/>
    <cellStyle name="40% - Accent2 3 5 3" xfId="7320"/>
    <cellStyle name="40% - Accent2 3 5 3 2" xfId="19259"/>
    <cellStyle name="40% - Accent2 3 5 4" xfId="13201"/>
    <cellStyle name="40% - Accent2 3 6" xfId="2674"/>
    <cellStyle name="40% - Accent2 3 6 2" xfId="8564"/>
    <cellStyle name="40% - Accent2 3 6 2 2" xfId="20503"/>
    <cellStyle name="40% - Accent2 3 6 3" xfId="14613"/>
    <cellStyle name="40% - Accent2 3 7" xfId="6256"/>
    <cellStyle name="40% - Accent2 3 7 2" xfId="18195"/>
    <cellStyle name="40% - Accent2 3 8" xfId="12159"/>
    <cellStyle name="40% - Accent2 4" xfId="189"/>
    <cellStyle name="40% - Accent2 4 2" xfId="429"/>
    <cellStyle name="40% - Accent2 4 2 2" xfId="852"/>
    <cellStyle name="40% - Accent2 4 2 2 2" xfId="1270"/>
    <cellStyle name="40% - Accent2 4 2 2 2 2" xfId="3746"/>
    <cellStyle name="40% - Accent2 4 2 2 2 2 2" xfId="9636"/>
    <cellStyle name="40% - Accent2 4 2 2 2 2 2 2" xfId="21575"/>
    <cellStyle name="40% - Accent2 4 2 2 2 2 3" xfId="15685"/>
    <cellStyle name="40% - Accent2 4 2 2 2 3" xfId="7328"/>
    <cellStyle name="40% - Accent2 4 2 2 2 3 2" xfId="19267"/>
    <cellStyle name="40% - Accent2 4 2 2 2 4" xfId="13209"/>
    <cellStyle name="40% - Accent2 4 2 2 3" xfId="3329"/>
    <cellStyle name="40% - Accent2 4 2 2 3 2" xfId="9219"/>
    <cellStyle name="40% - Accent2 4 2 2 3 2 2" xfId="21158"/>
    <cellStyle name="40% - Accent2 4 2 2 3 3" xfId="15268"/>
    <cellStyle name="40% - Accent2 4 2 2 4" xfId="6911"/>
    <cellStyle name="40% - Accent2 4 2 2 4 2" xfId="18850"/>
    <cellStyle name="40% - Accent2 4 2 2 5" xfId="12792"/>
    <cellStyle name="40% - Accent2 4 2 3" xfId="1269"/>
    <cellStyle name="40% - Accent2 4 2 3 2" xfId="3745"/>
    <cellStyle name="40% - Accent2 4 2 3 2 2" xfId="9635"/>
    <cellStyle name="40% - Accent2 4 2 3 2 2 2" xfId="21574"/>
    <cellStyle name="40% - Accent2 4 2 3 2 3" xfId="15684"/>
    <cellStyle name="40% - Accent2 4 2 3 3" xfId="7327"/>
    <cellStyle name="40% - Accent2 4 2 3 3 2" xfId="19266"/>
    <cellStyle name="40% - Accent2 4 2 3 4" xfId="13208"/>
    <cellStyle name="40% - Accent2 4 2 4" xfId="2921"/>
    <cellStyle name="40% - Accent2 4 2 4 2" xfId="8811"/>
    <cellStyle name="40% - Accent2 4 2 4 2 2" xfId="20750"/>
    <cellStyle name="40% - Accent2 4 2 4 3" xfId="14860"/>
    <cellStyle name="40% - Accent2 4 2 5" xfId="6503"/>
    <cellStyle name="40% - Accent2 4 2 5 2" xfId="18442"/>
    <cellStyle name="40% - Accent2 4 2 6" xfId="12381"/>
    <cellStyle name="40% - Accent2 4 3" xfId="665"/>
    <cellStyle name="40% - Accent2 4 3 2" xfId="1271"/>
    <cellStyle name="40% - Accent2 4 3 2 2" xfId="3747"/>
    <cellStyle name="40% - Accent2 4 3 2 2 2" xfId="9637"/>
    <cellStyle name="40% - Accent2 4 3 2 2 2 2" xfId="21576"/>
    <cellStyle name="40% - Accent2 4 3 2 2 3" xfId="15686"/>
    <cellStyle name="40% - Accent2 4 3 2 3" xfId="7329"/>
    <cellStyle name="40% - Accent2 4 3 2 3 2" xfId="19268"/>
    <cellStyle name="40% - Accent2 4 3 2 4" xfId="13210"/>
    <cellStyle name="40% - Accent2 4 3 3" xfId="3142"/>
    <cellStyle name="40% - Accent2 4 3 3 2" xfId="9032"/>
    <cellStyle name="40% - Accent2 4 3 3 2 2" xfId="20971"/>
    <cellStyle name="40% - Accent2 4 3 3 3" xfId="15081"/>
    <cellStyle name="40% - Accent2 4 3 4" xfId="6724"/>
    <cellStyle name="40% - Accent2 4 3 4 2" xfId="18663"/>
    <cellStyle name="40% - Accent2 4 3 5" xfId="12605"/>
    <cellStyle name="40% - Accent2 4 4" xfId="1268"/>
    <cellStyle name="40% - Accent2 4 4 2" xfId="3744"/>
    <cellStyle name="40% - Accent2 4 4 2 2" xfId="9634"/>
    <cellStyle name="40% - Accent2 4 4 2 2 2" xfId="21573"/>
    <cellStyle name="40% - Accent2 4 4 2 3" xfId="15683"/>
    <cellStyle name="40% - Accent2 4 4 3" xfId="7326"/>
    <cellStyle name="40% - Accent2 4 4 3 2" xfId="19265"/>
    <cellStyle name="40% - Accent2 4 4 4" xfId="13207"/>
    <cellStyle name="40% - Accent2 4 5" xfId="2736"/>
    <cellStyle name="40% - Accent2 4 5 2" xfId="8626"/>
    <cellStyle name="40% - Accent2 4 5 2 2" xfId="20565"/>
    <cellStyle name="40% - Accent2 4 5 3" xfId="14675"/>
    <cellStyle name="40% - Accent2 4 6" xfId="6318"/>
    <cellStyle name="40% - Accent2 4 6 2" xfId="18257"/>
    <cellStyle name="40% - Accent2 4 7" xfId="12211"/>
    <cellStyle name="40% - Accent2 5" xfId="454"/>
    <cellStyle name="40% - Accent2 5 2" xfId="864"/>
    <cellStyle name="40% - Accent2 5 2 2" xfId="1273"/>
    <cellStyle name="40% - Accent2 5 2 2 2" xfId="3749"/>
    <cellStyle name="40% - Accent2 5 2 2 2 2" xfId="9639"/>
    <cellStyle name="40% - Accent2 5 2 2 2 2 2" xfId="21578"/>
    <cellStyle name="40% - Accent2 5 2 2 2 3" xfId="15688"/>
    <cellStyle name="40% - Accent2 5 2 2 3" xfId="7331"/>
    <cellStyle name="40% - Accent2 5 2 2 3 2" xfId="19270"/>
    <cellStyle name="40% - Accent2 5 2 2 4" xfId="13212"/>
    <cellStyle name="40% - Accent2 5 2 3" xfId="3341"/>
    <cellStyle name="40% - Accent2 5 2 3 2" xfId="9231"/>
    <cellStyle name="40% - Accent2 5 2 3 2 2" xfId="21170"/>
    <cellStyle name="40% - Accent2 5 2 3 3" xfId="15280"/>
    <cellStyle name="40% - Accent2 5 2 4" xfId="6923"/>
    <cellStyle name="40% - Accent2 5 2 4 2" xfId="18862"/>
    <cellStyle name="40% - Accent2 5 2 5" xfId="12804"/>
    <cellStyle name="40% - Accent2 5 3" xfId="1272"/>
    <cellStyle name="40% - Accent2 5 3 2" xfId="3748"/>
    <cellStyle name="40% - Accent2 5 3 2 2" xfId="9638"/>
    <cellStyle name="40% - Accent2 5 3 2 2 2" xfId="21577"/>
    <cellStyle name="40% - Accent2 5 3 2 3" xfId="15687"/>
    <cellStyle name="40% - Accent2 5 3 3" xfId="7330"/>
    <cellStyle name="40% - Accent2 5 3 3 2" xfId="19269"/>
    <cellStyle name="40% - Accent2 5 3 4" xfId="13211"/>
    <cellStyle name="40% - Accent2 5 4" xfId="2933"/>
    <cellStyle name="40% - Accent2 5 4 2" xfId="8823"/>
    <cellStyle name="40% - Accent2 5 4 2 2" xfId="20762"/>
    <cellStyle name="40% - Accent2 5 4 3" xfId="14872"/>
    <cellStyle name="40% - Accent2 5 5" xfId="6515"/>
    <cellStyle name="40% - Accent2 5 5 2" xfId="18454"/>
    <cellStyle name="40% - Accent2 5 6" xfId="12396"/>
    <cellStyle name="40% - Accent2 6" xfId="481"/>
    <cellStyle name="40% - Accent2 6 2" xfId="890"/>
    <cellStyle name="40% - Accent2 6 2 2" xfId="1275"/>
    <cellStyle name="40% - Accent2 6 2 2 2" xfId="3751"/>
    <cellStyle name="40% - Accent2 6 2 2 2 2" xfId="9641"/>
    <cellStyle name="40% - Accent2 6 2 2 2 2 2" xfId="21580"/>
    <cellStyle name="40% - Accent2 6 2 2 2 3" xfId="15690"/>
    <cellStyle name="40% - Accent2 6 2 2 3" xfId="7333"/>
    <cellStyle name="40% - Accent2 6 2 2 3 2" xfId="19272"/>
    <cellStyle name="40% - Accent2 6 2 2 4" xfId="13214"/>
    <cellStyle name="40% - Accent2 6 2 3" xfId="3367"/>
    <cellStyle name="40% - Accent2 6 2 3 2" xfId="9257"/>
    <cellStyle name="40% - Accent2 6 2 3 2 2" xfId="21196"/>
    <cellStyle name="40% - Accent2 6 2 3 3" xfId="15306"/>
    <cellStyle name="40% - Accent2 6 2 4" xfId="6949"/>
    <cellStyle name="40% - Accent2 6 2 4 2" xfId="18888"/>
    <cellStyle name="40% - Accent2 6 2 5" xfId="12830"/>
    <cellStyle name="40% - Accent2 6 3" xfId="1274"/>
    <cellStyle name="40% - Accent2 6 3 2" xfId="3750"/>
    <cellStyle name="40% - Accent2 6 3 2 2" xfId="9640"/>
    <cellStyle name="40% - Accent2 6 3 2 2 2" xfId="21579"/>
    <cellStyle name="40% - Accent2 6 3 2 3" xfId="15689"/>
    <cellStyle name="40% - Accent2 6 3 3" xfId="7332"/>
    <cellStyle name="40% - Accent2 6 3 3 2" xfId="19271"/>
    <cellStyle name="40% - Accent2 6 3 4" xfId="13213"/>
    <cellStyle name="40% - Accent2 6 4" xfId="2959"/>
    <cellStyle name="40% - Accent2 6 4 2" xfId="8849"/>
    <cellStyle name="40% - Accent2 6 4 2 2" xfId="20788"/>
    <cellStyle name="40% - Accent2 6 4 3" xfId="14898"/>
    <cellStyle name="40% - Accent2 6 5" xfId="6541"/>
    <cellStyle name="40% - Accent2 6 5 2" xfId="18480"/>
    <cellStyle name="40% - Accent2 6 6" xfId="12422"/>
    <cellStyle name="40% - Accent2 7" xfId="494"/>
    <cellStyle name="40% - Accent2 7 2" xfId="903"/>
    <cellStyle name="40% - Accent2 7 2 2" xfId="1277"/>
    <cellStyle name="40% - Accent2 7 2 2 2" xfId="3753"/>
    <cellStyle name="40% - Accent2 7 2 2 2 2" xfId="9643"/>
    <cellStyle name="40% - Accent2 7 2 2 2 2 2" xfId="21582"/>
    <cellStyle name="40% - Accent2 7 2 2 2 3" xfId="15692"/>
    <cellStyle name="40% - Accent2 7 2 2 3" xfId="7335"/>
    <cellStyle name="40% - Accent2 7 2 2 3 2" xfId="19274"/>
    <cellStyle name="40% - Accent2 7 2 2 4" xfId="13216"/>
    <cellStyle name="40% - Accent2 7 2 3" xfId="3380"/>
    <cellStyle name="40% - Accent2 7 2 3 2" xfId="9270"/>
    <cellStyle name="40% - Accent2 7 2 3 2 2" xfId="21209"/>
    <cellStyle name="40% - Accent2 7 2 3 3" xfId="15319"/>
    <cellStyle name="40% - Accent2 7 2 4" xfId="6962"/>
    <cellStyle name="40% - Accent2 7 2 4 2" xfId="18901"/>
    <cellStyle name="40% - Accent2 7 2 5" xfId="12843"/>
    <cellStyle name="40% - Accent2 7 3" xfId="1276"/>
    <cellStyle name="40% - Accent2 7 3 2" xfId="3752"/>
    <cellStyle name="40% - Accent2 7 3 2 2" xfId="9642"/>
    <cellStyle name="40% - Accent2 7 3 2 2 2" xfId="21581"/>
    <cellStyle name="40% - Accent2 7 3 2 3" xfId="15691"/>
    <cellStyle name="40% - Accent2 7 3 3" xfId="7334"/>
    <cellStyle name="40% - Accent2 7 3 3 2" xfId="19273"/>
    <cellStyle name="40% - Accent2 7 3 4" xfId="13215"/>
    <cellStyle name="40% - Accent2 7 4" xfId="2972"/>
    <cellStyle name="40% - Accent2 7 4 2" xfId="8862"/>
    <cellStyle name="40% - Accent2 7 4 2 2" xfId="20801"/>
    <cellStyle name="40% - Accent2 7 4 3" xfId="14911"/>
    <cellStyle name="40% - Accent2 7 5" xfId="6554"/>
    <cellStyle name="40% - Accent2 7 5 2" xfId="18493"/>
    <cellStyle name="40% - Accent2 7 6" xfId="12435"/>
    <cellStyle name="40% - Accent2 8" xfId="507"/>
    <cellStyle name="40% - Accent2 8 2" xfId="916"/>
    <cellStyle name="40% - Accent2 8 2 2" xfId="1279"/>
    <cellStyle name="40% - Accent2 8 2 2 2" xfId="3755"/>
    <cellStyle name="40% - Accent2 8 2 2 2 2" xfId="9645"/>
    <cellStyle name="40% - Accent2 8 2 2 2 2 2" xfId="21584"/>
    <cellStyle name="40% - Accent2 8 2 2 2 3" xfId="15694"/>
    <cellStyle name="40% - Accent2 8 2 2 3" xfId="7337"/>
    <cellStyle name="40% - Accent2 8 2 2 3 2" xfId="19276"/>
    <cellStyle name="40% - Accent2 8 2 2 4" xfId="13218"/>
    <cellStyle name="40% - Accent2 8 2 3" xfId="3393"/>
    <cellStyle name="40% - Accent2 8 2 3 2" xfId="9283"/>
    <cellStyle name="40% - Accent2 8 2 3 2 2" xfId="21222"/>
    <cellStyle name="40% - Accent2 8 2 3 3" xfId="15332"/>
    <cellStyle name="40% - Accent2 8 2 4" xfId="6975"/>
    <cellStyle name="40% - Accent2 8 2 4 2" xfId="18914"/>
    <cellStyle name="40% - Accent2 8 2 5" xfId="12856"/>
    <cellStyle name="40% - Accent2 8 3" xfId="1278"/>
    <cellStyle name="40% - Accent2 8 3 2" xfId="3754"/>
    <cellStyle name="40% - Accent2 8 3 2 2" xfId="9644"/>
    <cellStyle name="40% - Accent2 8 3 2 2 2" xfId="21583"/>
    <cellStyle name="40% - Accent2 8 3 2 3" xfId="15693"/>
    <cellStyle name="40% - Accent2 8 3 3" xfId="7336"/>
    <cellStyle name="40% - Accent2 8 3 3 2" xfId="19275"/>
    <cellStyle name="40% - Accent2 8 3 4" xfId="13217"/>
    <cellStyle name="40% - Accent2 8 4" xfId="2985"/>
    <cellStyle name="40% - Accent2 8 4 2" xfId="8875"/>
    <cellStyle name="40% - Accent2 8 4 2 2" xfId="20814"/>
    <cellStyle name="40% - Accent2 8 4 3" xfId="14924"/>
    <cellStyle name="40% - Accent2 8 5" xfId="6567"/>
    <cellStyle name="40% - Accent2 8 5 2" xfId="18506"/>
    <cellStyle name="40% - Accent2 8 6" xfId="12448"/>
    <cellStyle name="40% - Accent2 9" xfId="520"/>
    <cellStyle name="40% - Accent2 9 2" xfId="929"/>
    <cellStyle name="40% - Accent2 9 2 2" xfId="1281"/>
    <cellStyle name="40% - Accent2 9 2 2 2" xfId="3757"/>
    <cellStyle name="40% - Accent2 9 2 2 2 2" xfId="9647"/>
    <cellStyle name="40% - Accent2 9 2 2 2 2 2" xfId="21586"/>
    <cellStyle name="40% - Accent2 9 2 2 2 3" xfId="15696"/>
    <cellStyle name="40% - Accent2 9 2 2 3" xfId="7339"/>
    <cellStyle name="40% - Accent2 9 2 2 3 2" xfId="19278"/>
    <cellStyle name="40% - Accent2 9 2 2 4" xfId="13220"/>
    <cellStyle name="40% - Accent2 9 2 3" xfId="3406"/>
    <cellStyle name="40% - Accent2 9 2 3 2" xfId="9296"/>
    <cellStyle name="40% - Accent2 9 2 3 2 2" xfId="21235"/>
    <cellStyle name="40% - Accent2 9 2 3 3" xfId="15345"/>
    <cellStyle name="40% - Accent2 9 2 4" xfId="6988"/>
    <cellStyle name="40% - Accent2 9 2 4 2" xfId="18927"/>
    <cellStyle name="40% - Accent2 9 2 5" xfId="12869"/>
    <cellStyle name="40% - Accent2 9 3" xfId="1280"/>
    <cellStyle name="40% - Accent2 9 3 2" xfId="3756"/>
    <cellStyle name="40% - Accent2 9 3 2 2" xfId="9646"/>
    <cellStyle name="40% - Accent2 9 3 2 2 2" xfId="21585"/>
    <cellStyle name="40% - Accent2 9 3 2 3" xfId="15695"/>
    <cellStyle name="40% - Accent2 9 3 3" xfId="7338"/>
    <cellStyle name="40% - Accent2 9 3 3 2" xfId="19277"/>
    <cellStyle name="40% - Accent2 9 3 4" xfId="13219"/>
    <cellStyle name="40% - Accent2 9 4" xfId="2998"/>
    <cellStyle name="40% - Accent2 9 4 2" xfId="8888"/>
    <cellStyle name="40% - Accent2 9 4 2 2" xfId="20827"/>
    <cellStyle name="40% - Accent2 9 4 3" xfId="14937"/>
    <cellStyle name="40% - Accent2 9 5" xfId="6580"/>
    <cellStyle name="40% - Accent2 9 5 2" xfId="18519"/>
    <cellStyle name="40% - Accent2 9 6" xfId="12461"/>
    <cellStyle name="40% - Accent3" xfId="30" builtinId="39" customBuiltin="1"/>
    <cellStyle name="40% - Accent3 10" xfId="535"/>
    <cellStyle name="40% - Accent3 10 2" xfId="944"/>
    <cellStyle name="40% - Accent3 10 2 2" xfId="1283"/>
    <cellStyle name="40% - Accent3 10 2 2 2" xfId="3759"/>
    <cellStyle name="40% - Accent3 10 2 2 2 2" xfId="9649"/>
    <cellStyle name="40% - Accent3 10 2 2 2 2 2" xfId="21588"/>
    <cellStyle name="40% - Accent3 10 2 2 2 3" xfId="15698"/>
    <cellStyle name="40% - Accent3 10 2 2 3" xfId="7341"/>
    <cellStyle name="40% - Accent3 10 2 2 3 2" xfId="19280"/>
    <cellStyle name="40% - Accent3 10 2 2 4" xfId="13222"/>
    <cellStyle name="40% - Accent3 10 2 3" xfId="3421"/>
    <cellStyle name="40% - Accent3 10 2 3 2" xfId="9311"/>
    <cellStyle name="40% - Accent3 10 2 3 2 2" xfId="21250"/>
    <cellStyle name="40% - Accent3 10 2 3 3" xfId="15360"/>
    <cellStyle name="40% - Accent3 10 2 4" xfId="7003"/>
    <cellStyle name="40% - Accent3 10 2 4 2" xfId="18942"/>
    <cellStyle name="40% - Accent3 10 2 5" xfId="12884"/>
    <cellStyle name="40% - Accent3 10 3" xfId="1282"/>
    <cellStyle name="40% - Accent3 10 3 2" xfId="3758"/>
    <cellStyle name="40% - Accent3 10 3 2 2" xfId="9648"/>
    <cellStyle name="40% - Accent3 10 3 2 2 2" xfId="21587"/>
    <cellStyle name="40% - Accent3 10 3 2 3" xfId="15697"/>
    <cellStyle name="40% - Accent3 10 3 3" xfId="7340"/>
    <cellStyle name="40% - Accent3 10 3 3 2" xfId="19279"/>
    <cellStyle name="40% - Accent3 10 3 4" xfId="13221"/>
    <cellStyle name="40% - Accent3 10 4" xfId="3013"/>
    <cellStyle name="40% - Accent3 10 4 2" xfId="8903"/>
    <cellStyle name="40% - Accent3 10 4 2 2" xfId="20842"/>
    <cellStyle name="40% - Accent3 10 4 3" xfId="14952"/>
    <cellStyle name="40% - Accent3 10 5" xfId="6595"/>
    <cellStyle name="40% - Accent3 10 5 2" xfId="18534"/>
    <cellStyle name="40% - Accent3 10 6" xfId="12476"/>
    <cellStyle name="40% - Accent3 11" xfId="348"/>
    <cellStyle name="40% - Accent3 11 2" xfId="802"/>
    <cellStyle name="40% - Accent3 11 2 2" xfId="1285"/>
    <cellStyle name="40% - Accent3 11 2 2 2" xfId="3761"/>
    <cellStyle name="40% - Accent3 11 2 2 2 2" xfId="9651"/>
    <cellStyle name="40% - Accent3 11 2 2 2 2 2" xfId="21590"/>
    <cellStyle name="40% - Accent3 11 2 2 2 3" xfId="15700"/>
    <cellStyle name="40% - Accent3 11 2 2 3" xfId="7343"/>
    <cellStyle name="40% - Accent3 11 2 2 3 2" xfId="19282"/>
    <cellStyle name="40% - Accent3 11 2 2 4" xfId="13224"/>
    <cellStyle name="40% - Accent3 11 2 3" xfId="3279"/>
    <cellStyle name="40% - Accent3 11 2 3 2" xfId="9169"/>
    <cellStyle name="40% - Accent3 11 2 3 2 2" xfId="21108"/>
    <cellStyle name="40% - Accent3 11 2 3 3" xfId="15218"/>
    <cellStyle name="40% - Accent3 11 2 4" xfId="6861"/>
    <cellStyle name="40% - Accent3 11 2 4 2" xfId="18800"/>
    <cellStyle name="40% - Accent3 11 2 5" xfId="12742"/>
    <cellStyle name="40% - Accent3 11 3" xfId="1284"/>
    <cellStyle name="40% - Accent3 11 3 2" xfId="3760"/>
    <cellStyle name="40% - Accent3 11 3 2 2" xfId="9650"/>
    <cellStyle name="40% - Accent3 11 3 2 2 2" xfId="21589"/>
    <cellStyle name="40% - Accent3 11 3 2 3" xfId="15699"/>
    <cellStyle name="40% - Accent3 11 3 3" xfId="7342"/>
    <cellStyle name="40% - Accent3 11 3 3 2" xfId="19281"/>
    <cellStyle name="40% - Accent3 11 3 4" xfId="13223"/>
    <cellStyle name="40% - Accent3 11 4" xfId="2872"/>
    <cellStyle name="40% - Accent3 11 4 2" xfId="8762"/>
    <cellStyle name="40% - Accent3 11 4 2 2" xfId="20701"/>
    <cellStyle name="40% - Accent3 11 4 3" xfId="14811"/>
    <cellStyle name="40% - Accent3 11 5" xfId="6454"/>
    <cellStyle name="40% - Accent3 11 5 2" xfId="18393"/>
    <cellStyle name="40% - Accent3 11 6" xfId="12323"/>
    <cellStyle name="40% - Accent3 12" xfId="551"/>
    <cellStyle name="40% - Accent3 12 2" xfId="1286"/>
    <cellStyle name="40% - Accent3 12 2 2" xfId="3762"/>
    <cellStyle name="40% - Accent3 12 2 2 2" xfId="9652"/>
    <cellStyle name="40% - Accent3 12 2 2 2 2" xfId="21591"/>
    <cellStyle name="40% - Accent3 12 2 2 3" xfId="15701"/>
    <cellStyle name="40% - Accent3 12 2 3" xfId="7344"/>
    <cellStyle name="40% - Accent3 12 2 3 2" xfId="19283"/>
    <cellStyle name="40% - Accent3 12 2 4" xfId="13225"/>
    <cellStyle name="40% - Accent3 12 3" xfId="3028"/>
    <cellStyle name="40% - Accent3 12 3 2" xfId="8918"/>
    <cellStyle name="40% - Accent3 12 3 2 2" xfId="20857"/>
    <cellStyle name="40% - Accent3 12 3 3" xfId="14967"/>
    <cellStyle name="40% - Accent3 12 4" xfId="6610"/>
    <cellStyle name="40% - Accent3 12 4 2" xfId="18549"/>
    <cellStyle name="40% - Accent3 12 5" xfId="12491"/>
    <cellStyle name="40% - Accent3 13" xfId="2627"/>
    <cellStyle name="40% - Accent3 13 2" xfId="8517"/>
    <cellStyle name="40% - Accent3 13 2 2" xfId="20456"/>
    <cellStyle name="40% - Accent3 13 3" xfId="14566"/>
    <cellStyle name="40% - Accent3 14" xfId="6209"/>
    <cellStyle name="40% - Accent3 14 2" xfId="18148"/>
    <cellStyle name="40% - Accent3 15" xfId="12105"/>
    <cellStyle name="40% - Accent3 2" xfId="61"/>
    <cellStyle name="40% - Accent3 2 2" xfId="148"/>
    <cellStyle name="40% - Accent3 2 2 2" xfId="262"/>
    <cellStyle name="40% - Accent3 2 2 2 2" xfId="738"/>
    <cellStyle name="40% - Accent3 2 2 2 2 2" xfId="1290"/>
    <cellStyle name="40% - Accent3 2 2 2 2 2 2" xfId="3766"/>
    <cellStyle name="40% - Accent3 2 2 2 2 2 2 2" xfId="9656"/>
    <cellStyle name="40% - Accent3 2 2 2 2 2 2 2 2" xfId="21595"/>
    <cellStyle name="40% - Accent3 2 2 2 2 2 2 3" xfId="15705"/>
    <cellStyle name="40% - Accent3 2 2 2 2 2 3" xfId="7348"/>
    <cellStyle name="40% - Accent3 2 2 2 2 2 3 2" xfId="19287"/>
    <cellStyle name="40% - Accent3 2 2 2 2 2 4" xfId="13229"/>
    <cellStyle name="40% - Accent3 2 2 2 2 3" xfId="3215"/>
    <cellStyle name="40% - Accent3 2 2 2 2 3 2" xfId="9105"/>
    <cellStyle name="40% - Accent3 2 2 2 2 3 2 2" xfId="21044"/>
    <cellStyle name="40% - Accent3 2 2 2 2 3 3" xfId="15154"/>
    <cellStyle name="40% - Accent3 2 2 2 2 4" xfId="6797"/>
    <cellStyle name="40% - Accent3 2 2 2 2 4 2" xfId="18736"/>
    <cellStyle name="40% - Accent3 2 2 2 2 5" xfId="12678"/>
    <cellStyle name="40% - Accent3 2 2 2 3" xfId="1289"/>
    <cellStyle name="40% - Accent3 2 2 2 3 2" xfId="3765"/>
    <cellStyle name="40% - Accent3 2 2 2 3 2 2" xfId="9655"/>
    <cellStyle name="40% - Accent3 2 2 2 3 2 2 2" xfId="21594"/>
    <cellStyle name="40% - Accent3 2 2 2 3 2 3" xfId="15704"/>
    <cellStyle name="40% - Accent3 2 2 2 3 3" xfId="7347"/>
    <cellStyle name="40% - Accent3 2 2 2 3 3 2" xfId="19286"/>
    <cellStyle name="40% - Accent3 2 2 2 3 4" xfId="13228"/>
    <cellStyle name="40% - Accent3 2 2 2 4" xfId="2809"/>
    <cellStyle name="40% - Accent3 2 2 2 4 2" xfId="8699"/>
    <cellStyle name="40% - Accent3 2 2 2 4 2 2" xfId="20638"/>
    <cellStyle name="40% - Accent3 2 2 2 4 3" xfId="14748"/>
    <cellStyle name="40% - Accent3 2 2 2 5" xfId="6391"/>
    <cellStyle name="40% - Accent3 2 2 2 5 2" xfId="18330"/>
    <cellStyle name="40% - Accent3 2 2 2 6" xfId="12278"/>
    <cellStyle name="40% - Accent3 2 2 3" xfId="399"/>
    <cellStyle name="40% - Accent3 2 2 3 2" xfId="840"/>
    <cellStyle name="40% - Accent3 2 2 3 2 2" xfId="1292"/>
    <cellStyle name="40% - Accent3 2 2 3 2 2 2" xfId="3768"/>
    <cellStyle name="40% - Accent3 2 2 3 2 2 2 2" xfId="9658"/>
    <cellStyle name="40% - Accent3 2 2 3 2 2 2 2 2" xfId="21597"/>
    <cellStyle name="40% - Accent3 2 2 3 2 2 2 3" xfId="15707"/>
    <cellStyle name="40% - Accent3 2 2 3 2 2 3" xfId="7350"/>
    <cellStyle name="40% - Accent3 2 2 3 2 2 3 2" xfId="19289"/>
    <cellStyle name="40% - Accent3 2 2 3 2 2 4" xfId="13231"/>
    <cellStyle name="40% - Accent3 2 2 3 2 3" xfId="3317"/>
    <cellStyle name="40% - Accent3 2 2 3 2 3 2" xfId="9207"/>
    <cellStyle name="40% - Accent3 2 2 3 2 3 2 2" xfId="21146"/>
    <cellStyle name="40% - Accent3 2 2 3 2 3 3" xfId="15256"/>
    <cellStyle name="40% - Accent3 2 2 3 2 4" xfId="6899"/>
    <cellStyle name="40% - Accent3 2 2 3 2 4 2" xfId="18838"/>
    <cellStyle name="40% - Accent3 2 2 3 2 5" xfId="12780"/>
    <cellStyle name="40% - Accent3 2 2 3 3" xfId="1291"/>
    <cellStyle name="40% - Accent3 2 2 3 3 2" xfId="3767"/>
    <cellStyle name="40% - Accent3 2 2 3 3 2 2" xfId="9657"/>
    <cellStyle name="40% - Accent3 2 2 3 3 2 2 2" xfId="21596"/>
    <cellStyle name="40% - Accent3 2 2 3 3 2 3" xfId="15706"/>
    <cellStyle name="40% - Accent3 2 2 3 3 3" xfId="7349"/>
    <cellStyle name="40% - Accent3 2 2 3 3 3 2" xfId="19288"/>
    <cellStyle name="40% - Accent3 2 2 3 3 4" xfId="13230"/>
    <cellStyle name="40% - Accent3 2 2 3 4" xfId="2910"/>
    <cellStyle name="40% - Accent3 2 2 3 4 2" xfId="8800"/>
    <cellStyle name="40% - Accent3 2 2 3 4 2 2" xfId="20739"/>
    <cellStyle name="40% - Accent3 2 2 3 4 3" xfId="14849"/>
    <cellStyle name="40% - Accent3 2 2 3 5" xfId="6492"/>
    <cellStyle name="40% - Accent3 2 2 3 5 2" xfId="18431"/>
    <cellStyle name="40% - Accent3 2 2 3 6" xfId="12366"/>
    <cellStyle name="40% - Accent3 2 2 4" xfId="627"/>
    <cellStyle name="40% - Accent3 2 2 4 2" xfId="1293"/>
    <cellStyle name="40% - Accent3 2 2 4 2 2" xfId="3769"/>
    <cellStyle name="40% - Accent3 2 2 4 2 2 2" xfId="9659"/>
    <cellStyle name="40% - Accent3 2 2 4 2 2 2 2" xfId="21598"/>
    <cellStyle name="40% - Accent3 2 2 4 2 2 3" xfId="15708"/>
    <cellStyle name="40% - Accent3 2 2 4 2 3" xfId="7351"/>
    <cellStyle name="40% - Accent3 2 2 4 2 3 2" xfId="19290"/>
    <cellStyle name="40% - Accent3 2 2 4 2 4" xfId="13232"/>
    <cellStyle name="40% - Accent3 2 2 4 3" xfId="3104"/>
    <cellStyle name="40% - Accent3 2 2 4 3 2" xfId="8994"/>
    <cellStyle name="40% - Accent3 2 2 4 3 2 2" xfId="20933"/>
    <cellStyle name="40% - Accent3 2 2 4 3 3" xfId="15043"/>
    <cellStyle name="40% - Accent3 2 2 4 4" xfId="6686"/>
    <cellStyle name="40% - Accent3 2 2 4 4 2" xfId="18625"/>
    <cellStyle name="40% - Accent3 2 2 4 5" xfId="12567"/>
    <cellStyle name="40% - Accent3 2 2 5" xfId="1288"/>
    <cellStyle name="40% - Accent3 2 2 5 2" xfId="3764"/>
    <cellStyle name="40% - Accent3 2 2 5 2 2" xfId="9654"/>
    <cellStyle name="40% - Accent3 2 2 5 2 2 2" xfId="21593"/>
    <cellStyle name="40% - Accent3 2 2 5 2 3" xfId="15703"/>
    <cellStyle name="40% - Accent3 2 2 5 3" xfId="7346"/>
    <cellStyle name="40% - Accent3 2 2 5 3 2" xfId="19285"/>
    <cellStyle name="40% - Accent3 2 2 5 4" xfId="13227"/>
    <cellStyle name="40% - Accent3 2 2 6" xfId="2698"/>
    <cellStyle name="40% - Accent3 2 2 6 2" xfId="8588"/>
    <cellStyle name="40% - Accent3 2 2 6 2 2" xfId="20527"/>
    <cellStyle name="40% - Accent3 2 2 6 3" xfId="14637"/>
    <cellStyle name="40% - Accent3 2 2 7" xfId="6280"/>
    <cellStyle name="40% - Accent3 2 2 7 2" xfId="18219"/>
    <cellStyle name="40% - Accent3 2 2 8" xfId="12183"/>
    <cellStyle name="40% - Accent3 2 3" xfId="212"/>
    <cellStyle name="40% - Accent3 2 3 2" xfId="469"/>
    <cellStyle name="40% - Accent3 2 3 2 2" xfId="879"/>
    <cellStyle name="40% - Accent3 2 3 2 2 2" xfId="1296"/>
    <cellStyle name="40% - Accent3 2 3 2 2 2 2" xfId="3772"/>
    <cellStyle name="40% - Accent3 2 3 2 2 2 2 2" xfId="9662"/>
    <cellStyle name="40% - Accent3 2 3 2 2 2 2 2 2" xfId="21601"/>
    <cellStyle name="40% - Accent3 2 3 2 2 2 2 3" xfId="15711"/>
    <cellStyle name="40% - Accent3 2 3 2 2 2 3" xfId="7354"/>
    <cellStyle name="40% - Accent3 2 3 2 2 2 3 2" xfId="19293"/>
    <cellStyle name="40% - Accent3 2 3 2 2 2 4" xfId="13235"/>
    <cellStyle name="40% - Accent3 2 3 2 2 3" xfId="3356"/>
    <cellStyle name="40% - Accent3 2 3 2 2 3 2" xfId="9246"/>
    <cellStyle name="40% - Accent3 2 3 2 2 3 2 2" xfId="21185"/>
    <cellStyle name="40% - Accent3 2 3 2 2 3 3" xfId="15295"/>
    <cellStyle name="40% - Accent3 2 3 2 2 4" xfId="6938"/>
    <cellStyle name="40% - Accent3 2 3 2 2 4 2" xfId="18877"/>
    <cellStyle name="40% - Accent3 2 3 2 2 5" xfId="12819"/>
    <cellStyle name="40% - Accent3 2 3 2 3" xfId="1295"/>
    <cellStyle name="40% - Accent3 2 3 2 3 2" xfId="3771"/>
    <cellStyle name="40% - Accent3 2 3 2 3 2 2" xfId="9661"/>
    <cellStyle name="40% - Accent3 2 3 2 3 2 2 2" xfId="21600"/>
    <cellStyle name="40% - Accent3 2 3 2 3 2 3" xfId="15710"/>
    <cellStyle name="40% - Accent3 2 3 2 3 3" xfId="7353"/>
    <cellStyle name="40% - Accent3 2 3 2 3 3 2" xfId="19292"/>
    <cellStyle name="40% - Accent3 2 3 2 3 4" xfId="13234"/>
    <cellStyle name="40% - Accent3 2 3 2 4" xfId="2948"/>
    <cellStyle name="40% - Accent3 2 3 2 4 2" xfId="8838"/>
    <cellStyle name="40% - Accent3 2 3 2 4 2 2" xfId="20777"/>
    <cellStyle name="40% - Accent3 2 3 2 4 3" xfId="14887"/>
    <cellStyle name="40% - Accent3 2 3 2 5" xfId="6530"/>
    <cellStyle name="40% - Accent3 2 3 2 5 2" xfId="18469"/>
    <cellStyle name="40% - Accent3 2 3 2 6" xfId="12411"/>
    <cellStyle name="40% - Accent3 2 3 3" xfId="688"/>
    <cellStyle name="40% - Accent3 2 3 3 2" xfId="1297"/>
    <cellStyle name="40% - Accent3 2 3 3 2 2" xfId="3773"/>
    <cellStyle name="40% - Accent3 2 3 3 2 2 2" xfId="9663"/>
    <cellStyle name="40% - Accent3 2 3 3 2 2 2 2" xfId="21602"/>
    <cellStyle name="40% - Accent3 2 3 3 2 2 3" xfId="15712"/>
    <cellStyle name="40% - Accent3 2 3 3 2 3" xfId="7355"/>
    <cellStyle name="40% - Accent3 2 3 3 2 3 2" xfId="19294"/>
    <cellStyle name="40% - Accent3 2 3 3 2 4" xfId="13236"/>
    <cellStyle name="40% - Accent3 2 3 3 3" xfId="3165"/>
    <cellStyle name="40% - Accent3 2 3 3 3 2" xfId="9055"/>
    <cellStyle name="40% - Accent3 2 3 3 3 2 2" xfId="20994"/>
    <cellStyle name="40% - Accent3 2 3 3 3 3" xfId="15104"/>
    <cellStyle name="40% - Accent3 2 3 3 4" xfId="6747"/>
    <cellStyle name="40% - Accent3 2 3 3 4 2" xfId="18686"/>
    <cellStyle name="40% - Accent3 2 3 3 5" xfId="12628"/>
    <cellStyle name="40% - Accent3 2 3 4" xfId="1294"/>
    <cellStyle name="40% - Accent3 2 3 4 2" xfId="3770"/>
    <cellStyle name="40% - Accent3 2 3 4 2 2" xfId="9660"/>
    <cellStyle name="40% - Accent3 2 3 4 2 2 2" xfId="21599"/>
    <cellStyle name="40% - Accent3 2 3 4 2 3" xfId="15709"/>
    <cellStyle name="40% - Accent3 2 3 4 3" xfId="7352"/>
    <cellStyle name="40% - Accent3 2 3 4 3 2" xfId="19291"/>
    <cellStyle name="40% - Accent3 2 3 4 4" xfId="13233"/>
    <cellStyle name="40% - Accent3 2 3 5" xfId="2759"/>
    <cellStyle name="40% - Accent3 2 3 5 2" xfId="8649"/>
    <cellStyle name="40% - Accent3 2 3 5 2 2" xfId="20588"/>
    <cellStyle name="40% - Accent3 2 3 5 3" xfId="14698"/>
    <cellStyle name="40% - Accent3 2 3 6" xfId="6341"/>
    <cellStyle name="40% - Accent3 2 3 6 2" xfId="18280"/>
    <cellStyle name="40% - Accent3 2 3 7" xfId="12234"/>
    <cellStyle name="40% - Accent3 2 4" xfId="370"/>
    <cellStyle name="40% - Accent3 2 4 2" xfId="815"/>
    <cellStyle name="40% - Accent3 2 4 2 2" xfId="1299"/>
    <cellStyle name="40% - Accent3 2 4 2 2 2" xfId="3775"/>
    <cellStyle name="40% - Accent3 2 4 2 2 2 2" xfId="9665"/>
    <cellStyle name="40% - Accent3 2 4 2 2 2 2 2" xfId="21604"/>
    <cellStyle name="40% - Accent3 2 4 2 2 2 3" xfId="15714"/>
    <cellStyle name="40% - Accent3 2 4 2 2 3" xfId="7357"/>
    <cellStyle name="40% - Accent3 2 4 2 2 3 2" xfId="19296"/>
    <cellStyle name="40% - Accent3 2 4 2 2 4" xfId="13238"/>
    <cellStyle name="40% - Accent3 2 4 2 3" xfId="3292"/>
    <cellStyle name="40% - Accent3 2 4 2 3 2" xfId="9182"/>
    <cellStyle name="40% - Accent3 2 4 2 3 2 2" xfId="21121"/>
    <cellStyle name="40% - Accent3 2 4 2 3 3" xfId="15231"/>
    <cellStyle name="40% - Accent3 2 4 2 4" xfId="6874"/>
    <cellStyle name="40% - Accent3 2 4 2 4 2" xfId="18813"/>
    <cellStyle name="40% - Accent3 2 4 2 5" xfId="12755"/>
    <cellStyle name="40% - Accent3 2 4 3" xfId="1298"/>
    <cellStyle name="40% - Accent3 2 4 3 2" xfId="3774"/>
    <cellStyle name="40% - Accent3 2 4 3 2 2" xfId="9664"/>
    <cellStyle name="40% - Accent3 2 4 3 2 2 2" xfId="21603"/>
    <cellStyle name="40% - Accent3 2 4 3 2 3" xfId="15713"/>
    <cellStyle name="40% - Accent3 2 4 3 3" xfId="7356"/>
    <cellStyle name="40% - Accent3 2 4 3 3 2" xfId="19295"/>
    <cellStyle name="40% - Accent3 2 4 3 4" xfId="13237"/>
    <cellStyle name="40% - Accent3 2 4 4" xfId="2885"/>
    <cellStyle name="40% - Accent3 2 4 4 2" xfId="8775"/>
    <cellStyle name="40% - Accent3 2 4 4 2 2" xfId="20714"/>
    <cellStyle name="40% - Accent3 2 4 4 3" xfId="14824"/>
    <cellStyle name="40% - Accent3 2 4 5" xfId="6467"/>
    <cellStyle name="40% - Accent3 2 4 5 2" xfId="18406"/>
    <cellStyle name="40% - Accent3 2 4 6" xfId="12339"/>
    <cellStyle name="40% - Accent3 2 5" xfId="573"/>
    <cellStyle name="40% - Accent3 2 5 2" xfId="1300"/>
    <cellStyle name="40% - Accent3 2 5 2 2" xfId="3776"/>
    <cellStyle name="40% - Accent3 2 5 2 2 2" xfId="9666"/>
    <cellStyle name="40% - Accent3 2 5 2 2 2 2" xfId="21605"/>
    <cellStyle name="40% - Accent3 2 5 2 2 3" xfId="15715"/>
    <cellStyle name="40% - Accent3 2 5 2 3" xfId="7358"/>
    <cellStyle name="40% - Accent3 2 5 2 3 2" xfId="19297"/>
    <cellStyle name="40% - Accent3 2 5 2 4" xfId="13239"/>
    <cellStyle name="40% - Accent3 2 5 3" xfId="3050"/>
    <cellStyle name="40% - Accent3 2 5 3 2" xfId="8940"/>
    <cellStyle name="40% - Accent3 2 5 3 2 2" xfId="20879"/>
    <cellStyle name="40% - Accent3 2 5 3 3" xfId="14989"/>
    <cellStyle name="40% - Accent3 2 5 4" xfId="6632"/>
    <cellStyle name="40% - Accent3 2 5 4 2" xfId="18571"/>
    <cellStyle name="40% - Accent3 2 5 5" xfId="12513"/>
    <cellStyle name="40% - Accent3 2 6" xfId="1287"/>
    <cellStyle name="40% - Accent3 2 6 2" xfId="3763"/>
    <cellStyle name="40% - Accent3 2 6 2 2" xfId="9653"/>
    <cellStyle name="40% - Accent3 2 6 2 2 2" xfId="21592"/>
    <cellStyle name="40% - Accent3 2 6 2 3" xfId="15702"/>
    <cellStyle name="40% - Accent3 2 6 3" xfId="7345"/>
    <cellStyle name="40% - Accent3 2 6 3 2" xfId="19284"/>
    <cellStyle name="40% - Accent3 2 6 4" xfId="13226"/>
    <cellStyle name="40% - Accent3 2 7" xfId="2648"/>
    <cellStyle name="40% - Accent3 2 7 2" xfId="8538"/>
    <cellStyle name="40% - Accent3 2 7 2 2" xfId="20477"/>
    <cellStyle name="40% - Accent3 2 7 3" xfId="14587"/>
    <cellStyle name="40% - Accent3 2 8" xfId="6230"/>
    <cellStyle name="40% - Accent3 2 8 2" xfId="18169"/>
    <cellStyle name="40% - Accent3 2 9" xfId="12128"/>
    <cellStyle name="40% - Accent3 3" xfId="126"/>
    <cellStyle name="40% - Accent3 3 2" xfId="240"/>
    <cellStyle name="40% - Accent3 3 2 2" xfId="716"/>
    <cellStyle name="40% - Accent3 3 2 2 2" xfId="1303"/>
    <cellStyle name="40% - Accent3 3 2 2 2 2" xfId="3779"/>
    <cellStyle name="40% - Accent3 3 2 2 2 2 2" xfId="9669"/>
    <cellStyle name="40% - Accent3 3 2 2 2 2 2 2" xfId="21608"/>
    <cellStyle name="40% - Accent3 3 2 2 2 2 3" xfId="15718"/>
    <cellStyle name="40% - Accent3 3 2 2 2 3" xfId="7361"/>
    <cellStyle name="40% - Accent3 3 2 2 2 3 2" xfId="19300"/>
    <cellStyle name="40% - Accent3 3 2 2 2 4" xfId="13242"/>
    <cellStyle name="40% - Accent3 3 2 2 3" xfId="3193"/>
    <cellStyle name="40% - Accent3 3 2 2 3 2" xfId="9083"/>
    <cellStyle name="40% - Accent3 3 2 2 3 2 2" xfId="21022"/>
    <cellStyle name="40% - Accent3 3 2 2 3 3" xfId="15132"/>
    <cellStyle name="40% - Accent3 3 2 2 4" xfId="6775"/>
    <cellStyle name="40% - Accent3 3 2 2 4 2" xfId="18714"/>
    <cellStyle name="40% - Accent3 3 2 2 5" xfId="12656"/>
    <cellStyle name="40% - Accent3 3 2 3" xfId="1302"/>
    <cellStyle name="40% - Accent3 3 2 3 2" xfId="3778"/>
    <cellStyle name="40% - Accent3 3 2 3 2 2" xfId="9668"/>
    <cellStyle name="40% - Accent3 3 2 3 2 2 2" xfId="21607"/>
    <cellStyle name="40% - Accent3 3 2 3 2 3" xfId="15717"/>
    <cellStyle name="40% - Accent3 3 2 3 3" xfId="7360"/>
    <cellStyle name="40% - Accent3 3 2 3 3 2" xfId="19299"/>
    <cellStyle name="40% - Accent3 3 2 3 4" xfId="13241"/>
    <cellStyle name="40% - Accent3 3 2 4" xfId="2787"/>
    <cellStyle name="40% - Accent3 3 2 4 2" xfId="8677"/>
    <cellStyle name="40% - Accent3 3 2 4 2 2" xfId="20616"/>
    <cellStyle name="40% - Accent3 3 2 4 3" xfId="14726"/>
    <cellStyle name="40% - Accent3 3 2 5" xfId="6369"/>
    <cellStyle name="40% - Accent3 3 2 5 2" xfId="18308"/>
    <cellStyle name="40% - Accent3 3 2 6" xfId="12257"/>
    <cellStyle name="40% - Accent3 3 3" xfId="386"/>
    <cellStyle name="40% - Accent3 3 3 2" xfId="827"/>
    <cellStyle name="40% - Accent3 3 3 2 2" xfId="1305"/>
    <cellStyle name="40% - Accent3 3 3 2 2 2" xfId="3781"/>
    <cellStyle name="40% - Accent3 3 3 2 2 2 2" xfId="9671"/>
    <cellStyle name="40% - Accent3 3 3 2 2 2 2 2" xfId="21610"/>
    <cellStyle name="40% - Accent3 3 3 2 2 2 3" xfId="15720"/>
    <cellStyle name="40% - Accent3 3 3 2 2 3" xfId="7363"/>
    <cellStyle name="40% - Accent3 3 3 2 2 3 2" xfId="19302"/>
    <cellStyle name="40% - Accent3 3 3 2 2 4" xfId="13244"/>
    <cellStyle name="40% - Accent3 3 3 2 3" xfId="3304"/>
    <cellStyle name="40% - Accent3 3 3 2 3 2" xfId="9194"/>
    <cellStyle name="40% - Accent3 3 3 2 3 2 2" xfId="21133"/>
    <cellStyle name="40% - Accent3 3 3 2 3 3" xfId="15243"/>
    <cellStyle name="40% - Accent3 3 3 2 4" xfId="6886"/>
    <cellStyle name="40% - Accent3 3 3 2 4 2" xfId="18825"/>
    <cellStyle name="40% - Accent3 3 3 2 5" xfId="12767"/>
    <cellStyle name="40% - Accent3 3 3 3" xfId="1304"/>
    <cellStyle name="40% - Accent3 3 3 3 2" xfId="3780"/>
    <cellStyle name="40% - Accent3 3 3 3 2 2" xfId="9670"/>
    <cellStyle name="40% - Accent3 3 3 3 2 2 2" xfId="21609"/>
    <cellStyle name="40% - Accent3 3 3 3 2 3" xfId="15719"/>
    <cellStyle name="40% - Accent3 3 3 3 3" xfId="7362"/>
    <cellStyle name="40% - Accent3 3 3 3 3 2" xfId="19301"/>
    <cellStyle name="40% - Accent3 3 3 3 4" xfId="13243"/>
    <cellStyle name="40% - Accent3 3 3 4" xfId="2897"/>
    <cellStyle name="40% - Accent3 3 3 4 2" xfId="8787"/>
    <cellStyle name="40% - Accent3 3 3 4 2 2" xfId="20726"/>
    <cellStyle name="40% - Accent3 3 3 4 3" xfId="14836"/>
    <cellStyle name="40% - Accent3 3 3 5" xfId="6479"/>
    <cellStyle name="40% - Accent3 3 3 5 2" xfId="18418"/>
    <cellStyle name="40% - Accent3 3 3 6" xfId="12353"/>
    <cellStyle name="40% - Accent3 3 4" xfId="605"/>
    <cellStyle name="40% - Accent3 3 4 2" xfId="1306"/>
    <cellStyle name="40% - Accent3 3 4 2 2" xfId="3782"/>
    <cellStyle name="40% - Accent3 3 4 2 2 2" xfId="9672"/>
    <cellStyle name="40% - Accent3 3 4 2 2 2 2" xfId="21611"/>
    <cellStyle name="40% - Accent3 3 4 2 2 3" xfId="15721"/>
    <cellStyle name="40% - Accent3 3 4 2 3" xfId="7364"/>
    <cellStyle name="40% - Accent3 3 4 2 3 2" xfId="19303"/>
    <cellStyle name="40% - Accent3 3 4 2 4" xfId="13245"/>
    <cellStyle name="40% - Accent3 3 4 3" xfId="3082"/>
    <cellStyle name="40% - Accent3 3 4 3 2" xfId="8972"/>
    <cellStyle name="40% - Accent3 3 4 3 2 2" xfId="20911"/>
    <cellStyle name="40% - Accent3 3 4 3 3" xfId="15021"/>
    <cellStyle name="40% - Accent3 3 4 4" xfId="6664"/>
    <cellStyle name="40% - Accent3 3 4 4 2" xfId="18603"/>
    <cellStyle name="40% - Accent3 3 4 5" xfId="12545"/>
    <cellStyle name="40% - Accent3 3 5" xfId="1301"/>
    <cellStyle name="40% - Accent3 3 5 2" xfId="3777"/>
    <cellStyle name="40% - Accent3 3 5 2 2" xfId="9667"/>
    <cellStyle name="40% - Accent3 3 5 2 2 2" xfId="21606"/>
    <cellStyle name="40% - Accent3 3 5 2 3" xfId="15716"/>
    <cellStyle name="40% - Accent3 3 5 3" xfId="7359"/>
    <cellStyle name="40% - Accent3 3 5 3 2" xfId="19298"/>
    <cellStyle name="40% - Accent3 3 5 4" xfId="13240"/>
    <cellStyle name="40% - Accent3 3 6" xfId="2676"/>
    <cellStyle name="40% - Accent3 3 6 2" xfId="8566"/>
    <cellStyle name="40% - Accent3 3 6 2 2" xfId="20505"/>
    <cellStyle name="40% - Accent3 3 6 3" xfId="14615"/>
    <cellStyle name="40% - Accent3 3 7" xfId="6258"/>
    <cellStyle name="40% - Accent3 3 7 2" xfId="18197"/>
    <cellStyle name="40% - Accent3 3 8" xfId="12161"/>
    <cellStyle name="40% - Accent3 4" xfId="191"/>
    <cellStyle name="40% - Accent3 4 2" xfId="433"/>
    <cellStyle name="40% - Accent3 4 2 2" xfId="854"/>
    <cellStyle name="40% - Accent3 4 2 2 2" xfId="1309"/>
    <cellStyle name="40% - Accent3 4 2 2 2 2" xfId="3785"/>
    <cellStyle name="40% - Accent3 4 2 2 2 2 2" xfId="9675"/>
    <cellStyle name="40% - Accent3 4 2 2 2 2 2 2" xfId="21614"/>
    <cellStyle name="40% - Accent3 4 2 2 2 2 3" xfId="15724"/>
    <cellStyle name="40% - Accent3 4 2 2 2 3" xfId="7367"/>
    <cellStyle name="40% - Accent3 4 2 2 2 3 2" xfId="19306"/>
    <cellStyle name="40% - Accent3 4 2 2 2 4" xfId="13248"/>
    <cellStyle name="40% - Accent3 4 2 2 3" xfId="3331"/>
    <cellStyle name="40% - Accent3 4 2 2 3 2" xfId="9221"/>
    <cellStyle name="40% - Accent3 4 2 2 3 2 2" xfId="21160"/>
    <cellStyle name="40% - Accent3 4 2 2 3 3" xfId="15270"/>
    <cellStyle name="40% - Accent3 4 2 2 4" xfId="6913"/>
    <cellStyle name="40% - Accent3 4 2 2 4 2" xfId="18852"/>
    <cellStyle name="40% - Accent3 4 2 2 5" xfId="12794"/>
    <cellStyle name="40% - Accent3 4 2 3" xfId="1308"/>
    <cellStyle name="40% - Accent3 4 2 3 2" xfId="3784"/>
    <cellStyle name="40% - Accent3 4 2 3 2 2" xfId="9674"/>
    <cellStyle name="40% - Accent3 4 2 3 2 2 2" xfId="21613"/>
    <cellStyle name="40% - Accent3 4 2 3 2 3" xfId="15723"/>
    <cellStyle name="40% - Accent3 4 2 3 3" xfId="7366"/>
    <cellStyle name="40% - Accent3 4 2 3 3 2" xfId="19305"/>
    <cellStyle name="40% - Accent3 4 2 3 4" xfId="13247"/>
    <cellStyle name="40% - Accent3 4 2 4" xfId="2923"/>
    <cellStyle name="40% - Accent3 4 2 4 2" xfId="8813"/>
    <cellStyle name="40% - Accent3 4 2 4 2 2" xfId="20752"/>
    <cellStyle name="40% - Accent3 4 2 4 3" xfId="14862"/>
    <cellStyle name="40% - Accent3 4 2 5" xfId="6505"/>
    <cellStyle name="40% - Accent3 4 2 5 2" xfId="18444"/>
    <cellStyle name="40% - Accent3 4 2 6" xfId="12383"/>
    <cellStyle name="40% - Accent3 4 3" xfId="667"/>
    <cellStyle name="40% - Accent3 4 3 2" xfId="1310"/>
    <cellStyle name="40% - Accent3 4 3 2 2" xfId="3786"/>
    <cellStyle name="40% - Accent3 4 3 2 2 2" xfId="9676"/>
    <cellStyle name="40% - Accent3 4 3 2 2 2 2" xfId="21615"/>
    <cellStyle name="40% - Accent3 4 3 2 2 3" xfId="15725"/>
    <cellStyle name="40% - Accent3 4 3 2 3" xfId="7368"/>
    <cellStyle name="40% - Accent3 4 3 2 3 2" xfId="19307"/>
    <cellStyle name="40% - Accent3 4 3 2 4" xfId="13249"/>
    <cellStyle name="40% - Accent3 4 3 3" xfId="3144"/>
    <cellStyle name="40% - Accent3 4 3 3 2" xfId="9034"/>
    <cellStyle name="40% - Accent3 4 3 3 2 2" xfId="20973"/>
    <cellStyle name="40% - Accent3 4 3 3 3" xfId="15083"/>
    <cellStyle name="40% - Accent3 4 3 4" xfId="6726"/>
    <cellStyle name="40% - Accent3 4 3 4 2" xfId="18665"/>
    <cellStyle name="40% - Accent3 4 3 5" xfId="12607"/>
    <cellStyle name="40% - Accent3 4 4" xfId="1307"/>
    <cellStyle name="40% - Accent3 4 4 2" xfId="3783"/>
    <cellStyle name="40% - Accent3 4 4 2 2" xfId="9673"/>
    <cellStyle name="40% - Accent3 4 4 2 2 2" xfId="21612"/>
    <cellStyle name="40% - Accent3 4 4 2 3" xfId="15722"/>
    <cellStyle name="40% - Accent3 4 4 3" xfId="7365"/>
    <cellStyle name="40% - Accent3 4 4 3 2" xfId="19304"/>
    <cellStyle name="40% - Accent3 4 4 4" xfId="13246"/>
    <cellStyle name="40% - Accent3 4 5" xfId="2738"/>
    <cellStyle name="40% - Accent3 4 5 2" xfId="8628"/>
    <cellStyle name="40% - Accent3 4 5 2 2" xfId="20567"/>
    <cellStyle name="40% - Accent3 4 5 3" xfId="14677"/>
    <cellStyle name="40% - Accent3 4 6" xfId="6320"/>
    <cellStyle name="40% - Accent3 4 6 2" xfId="18259"/>
    <cellStyle name="40% - Accent3 4 7" xfId="12213"/>
    <cellStyle name="40% - Accent3 5" xfId="456"/>
    <cellStyle name="40% - Accent3 5 2" xfId="866"/>
    <cellStyle name="40% - Accent3 5 2 2" xfId="1312"/>
    <cellStyle name="40% - Accent3 5 2 2 2" xfId="3788"/>
    <cellStyle name="40% - Accent3 5 2 2 2 2" xfId="9678"/>
    <cellStyle name="40% - Accent3 5 2 2 2 2 2" xfId="21617"/>
    <cellStyle name="40% - Accent3 5 2 2 2 3" xfId="15727"/>
    <cellStyle name="40% - Accent3 5 2 2 3" xfId="7370"/>
    <cellStyle name="40% - Accent3 5 2 2 3 2" xfId="19309"/>
    <cellStyle name="40% - Accent3 5 2 2 4" xfId="13251"/>
    <cellStyle name="40% - Accent3 5 2 3" xfId="3343"/>
    <cellStyle name="40% - Accent3 5 2 3 2" xfId="9233"/>
    <cellStyle name="40% - Accent3 5 2 3 2 2" xfId="21172"/>
    <cellStyle name="40% - Accent3 5 2 3 3" xfId="15282"/>
    <cellStyle name="40% - Accent3 5 2 4" xfId="6925"/>
    <cellStyle name="40% - Accent3 5 2 4 2" xfId="18864"/>
    <cellStyle name="40% - Accent3 5 2 5" xfId="12806"/>
    <cellStyle name="40% - Accent3 5 3" xfId="1311"/>
    <cellStyle name="40% - Accent3 5 3 2" xfId="3787"/>
    <cellStyle name="40% - Accent3 5 3 2 2" xfId="9677"/>
    <cellStyle name="40% - Accent3 5 3 2 2 2" xfId="21616"/>
    <cellStyle name="40% - Accent3 5 3 2 3" xfId="15726"/>
    <cellStyle name="40% - Accent3 5 3 3" xfId="7369"/>
    <cellStyle name="40% - Accent3 5 3 3 2" xfId="19308"/>
    <cellStyle name="40% - Accent3 5 3 4" xfId="13250"/>
    <cellStyle name="40% - Accent3 5 4" xfId="2935"/>
    <cellStyle name="40% - Accent3 5 4 2" xfId="8825"/>
    <cellStyle name="40% - Accent3 5 4 2 2" xfId="20764"/>
    <cellStyle name="40% - Accent3 5 4 3" xfId="14874"/>
    <cellStyle name="40% - Accent3 5 5" xfId="6517"/>
    <cellStyle name="40% - Accent3 5 5 2" xfId="18456"/>
    <cellStyle name="40% - Accent3 5 6" xfId="12398"/>
    <cellStyle name="40% - Accent3 6" xfId="483"/>
    <cellStyle name="40% - Accent3 6 2" xfId="892"/>
    <cellStyle name="40% - Accent3 6 2 2" xfId="1314"/>
    <cellStyle name="40% - Accent3 6 2 2 2" xfId="3790"/>
    <cellStyle name="40% - Accent3 6 2 2 2 2" xfId="9680"/>
    <cellStyle name="40% - Accent3 6 2 2 2 2 2" xfId="21619"/>
    <cellStyle name="40% - Accent3 6 2 2 2 3" xfId="15729"/>
    <cellStyle name="40% - Accent3 6 2 2 3" xfId="7372"/>
    <cellStyle name="40% - Accent3 6 2 2 3 2" xfId="19311"/>
    <cellStyle name="40% - Accent3 6 2 2 4" xfId="13253"/>
    <cellStyle name="40% - Accent3 6 2 3" xfId="3369"/>
    <cellStyle name="40% - Accent3 6 2 3 2" xfId="9259"/>
    <cellStyle name="40% - Accent3 6 2 3 2 2" xfId="21198"/>
    <cellStyle name="40% - Accent3 6 2 3 3" xfId="15308"/>
    <cellStyle name="40% - Accent3 6 2 4" xfId="6951"/>
    <cellStyle name="40% - Accent3 6 2 4 2" xfId="18890"/>
    <cellStyle name="40% - Accent3 6 2 5" xfId="12832"/>
    <cellStyle name="40% - Accent3 6 3" xfId="1313"/>
    <cellStyle name="40% - Accent3 6 3 2" xfId="3789"/>
    <cellStyle name="40% - Accent3 6 3 2 2" xfId="9679"/>
    <cellStyle name="40% - Accent3 6 3 2 2 2" xfId="21618"/>
    <cellStyle name="40% - Accent3 6 3 2 3" xfId="15728"/>
    <cellStyle name="40% - Accent3 6 3 3" xfId="7371"/>
    <cellStyle name="40% - Accent3 6 3 3 2" xfId="19310"/>
    <cellStyle name="40% - Accent3 6 3 4" xfId="13252"/>
    <cellStyle name="40% - Accent3 6 4" xfId="2961"/>
    <cellStyle name="40% - Accent3 6 4 2" xfId="8851"/>
    <cellStyle name="40% - Accent3 6 4 2 2" xfId="20790"/>
    <cellStyle name="40% - Accent3 6 4 3" xfId="14900"/>
    <cellStyle name="40% - Accent3 6 5" xfId="6543"/>
    <cellStyle name="40% - Accent3 6 5 2" xfId="18482"/>
    <cellStyle name="40% - Accent3 6 6" xfId="12424"/>
    <cellStyle name="40% - Accent3 7" xfId="496"/>
    <cellStyle name="40% - Accent3 7 2" xfId="905"/>
    <cellStyle name="40% - Accent3 7 2 2" xfId="1316"/>
    <cellStyle name="40% - Accent3 7 2 2 2" xfId="3792"/>
    <cellStyle name="40% - Accent3 7 2 2 2 2" xfId="9682"/>
    <cellStyle name="40% - Accent3 7 2 2 2 2 2" xfId="21621"/>
    <cellStyle name="40% - Accent3 7 2 2 2 3" xfId="15731"/>
    <cellStyle name="40% - Accent3 7 2 2 3" xfId="7374"/>
    <cellStyle name="40% - Accent3 7 2 2 3 2" xfId="19313"/>
    <cellStyle name="40% - Accent3 7 2 2 4" xfId="13255"/>
    <cellStyle name="40% - Accent3 7 2 3" xfId="3382"/>
    <cellStyle name="40% - Accent3 7 2 3 2" xfId="9272"/>
    <cellStyle name="40% - Accent3 7 2 3 2 2" xfId="21211"/>
    <cellStyle name="40% - Accent3 7 2 3 3" xfId="15321"/>
    <cellStyle name="40% - Accent3 7 2 4" xfId="6964"/>
    <cellStyle name="40% - Accent3 7 2 4 2" xfId="18903"/>
    <cellStyle name="40% - Accent3 7 2 5" xfId="12845"/>
    <cellStyle name="40% - Accent3 7 3" xfId="1315"/>
    <cellStyle name="40% - Accent3 7 3 2" xfId="3791"/>
    <cellStyle name="40% - Accent3 7 3 2 2" xfId="9681"/>
    <cellStyle name="40% - Accent3 7 3 2 2 2" xfId="21620"/>
    <cellStyle name="40% - Accent3 7 3 2 3" xfId="15730"/>
    <cellStyle name="40% - Accent3 7 3 3" xfId="7373"/>
    <cellStyle name="40% - Accent3 7 3 3 2" xfId="19312"/>
    <cellStyle name="40% - Accent3 7 3 4" xfId="13254"/>
    <cellStyle name="40% - Accent3 7 4" xfId="2974"/>
    <cellStyle name="40% - Accent3 7 4 2" xfId="8864"/>
    <cellStyle name="40% - Accent3 7 4 2 2" xfId="20803"/>
    <cellStyle name="40% - Accent3 7 4 3" xfId="14913"/>
    <cellStyle name="40% - Accent3 7 5" xfId="6556"/>
    <cellStyle name="40% - Accent3 7 5 2" xfId="18495"/>
    <cellStyle name="40% - Accent3 7 6" xfId="12437"/>
    <cellStyle name="40% - Accent3 8" xfId="509"/>
    <cellStyle name="40% - Accent3 8 2" xfId="918"/>
    <cellStyle name="40% - Accent3 8 2 2" xfId="1318"/>
    <cellStyle name="40% - Accent3 8 2 2 2" xfId="3794"/>
    <cellStyle name="40% - Accent3 8 2 2 2 2" xfId="9684"/>
    <cellStyle name="40% - Accent3 8 2 2 2 2 2" xfId="21623"/>
    <cellStyle name="40% - Accent3 8 2 2 2 3" xfId="15733"/>
    <cellStyle name="40% - Accent3 8 2 2 3" xfId="7376"/>
    <cellStyle name="40% - Accent3 8 2 2 3 2" xfId="19315"/>
    <cellStyle name="40% - Accent3 8 2 2 4" xfId="13257"/>
    <cellStyle name="40% - Accent3 8 2 3" xfId="3395"/>
    <cellStyle name="40% - Accent3 8 2 3 2" xfId="9285"/>
    <cellStyle name="40% - Accent3 8 2 3 2 2" xfId="21224"/>
    <cellStyle name="40% - Accent3 8 2 3 3" xfId="15334"/>
    <cellStyle name="40% - Accent3 8 2 4" xfId="6977"/>
    <cellStyle name="40% - Accent3 8 2 4 2" xfId="18916"/>
    <cellStyle name="40% - Accent3 8 2 5" xfId="12858"/>
    <cellStyle name="40% - Accent3 8 3" xfId="1317"/>
    <cellStyle name="40% - Accent3 8 3 2" xfId="3793"/>
    <cellStyle name="40% - Accent3 8 3 2 2" xfId="9683"/>
    <cellStyle name="40% - Accent3 8 3 2 2 2" xfId="21622"/>
    <cellStyle name="40% - Accent3 8 3 2 3" xfId="15732"/>
    <cellStyle name="40% - Accent3 8 3 3" xfId="7375"/>
    <cellStyle name="40% - Accent3 8 3 3 2" xfId="19314"/>
    <cellStyle name="40% - Accent3 8 3 4" xfId="13256"/>
    <cellStyle name="40% - Accent3 8 4" xfId="2987"/>
    <cellStyle name="40% - Accent3 8 4 2" xfId="8877"/>
    <cellStyle name="40% - Accent3 8 4 2 2" xfId="20816"/>
    <cellStyle name="40% - Accent3 8 4 3" xfId="14926"/>
    <cellStyle name="40% - Accent3 8 5" xfId="6569"/>
    <cellStyle name="40% - Accent3 8 5 2" xfId="18508"/>
    <cellStyle name="40% - Accent3 8 6" xfId="12450"/>
    <cellStyle name="40% - Accent3 9" xfId="522"/>
    <cellStyle name="40% - Accent3 9 2" xfId="931"/>
    <cellStyle name="40% - Accent3 9 2 2" xfId="1320"/>
    <cellStyle name="40% - Accent3 9 2 2 2" xfId="3796"/>
    <cellStyle name="40% - Accent3 9 2 2 2 2" xfId="9686"/>
    <cellStyle name="40% - Accent3 9 2 2 2 2 2" xfId="21625"/>
    <cellStyle name="40% - Accent3 9 2 2 2 3" xfId="15735"/>
    <cellStyle name="40% - Accent3 9 2 2 3" xfId="7378"/>
    <cellStyle name="40% - Accent3 9 2 2 3 2" xfId="19317"/>
    <cellStyle name="40% - Accent3 9 2 2 4" xfId="13259"/>
    <cellStyle name="40% - Accent3 9 2 3" xfId="3408"/>
    <cellStyle name="40% - Accent3 9 2 3 2" xfId="9298"/>
    <cellStyle name="40% - Accent3 9 2 3 2 2" xfId="21237"/>
    <cellStyle name="40% - Accent3 9 2 3 3" xfId="15347"/>
    <cellStyle name="40% - Accent3 9 2 4" xfId="6990"/>
    <cellStyle name="40% - Accent3 9 2 4 2" xfId="18929"/>
    <cellStyle name="40% - Accent3 9 2 5" xfId="12871"/>
    <cellStyle name="40% - Accent3 9 3" xfId="1319"/>
    <cellStyle name="40% - Accent3 9 3 2" xfId="3795"/>
    <cellStyle name="40% - Accent3 9 3 2 2" xfId="9685"/>
    <cellStyle name="40% - Accent3 9 3 2 2 2" xfId="21624"/>
    <cellStyle name="40% - Accent3 9 3 2 3" xfId="15734"/>
    <cellStyle name="40% - Accent3 9 3 3" xfId="7377"/>
    <cellStyle name="40% - Accent3 9 3 3 2" xfId="19316"/>
    <cellStyle name="40% - Accent3 9 3 4" xfId="13258"/>
    <cellStyle name="40% - Accent3 9 4" xfId="3000"/>
    <cellStyle name="40% - Accent3 9 4 2" xfId="8890"/>
    <cellStyle name="40% - Accent3 9 4 2 2" xfId="20829"/>
    <cellStyle name="40% - Accent3 9 4 3" xfId="14939"/>
    <cellStyle name="40% - Accent3 9 5" xfId="6582"/>
    <cellStyle name="40% - Accent3 9 5 2" xfId="18521"/>
    <cellStyle name="40% - Accent3 9 6" xfId="12463"/>
    <cellStyle name="40% - Accent4" xfId="34" builtinId="43" customBuiltin="1"/>
    <cellStyle name="40% - Accent4 10" xfId="537"/>
    <cellStyle name="40% - Accent4 10 2" xfId="946"/>
    <cellStyle name="40% - Accent4 10 2 2" xfId="1322"/>
    <cellStyle name="40% - Accent4 10 2 2 2" xfId="3798"/>
    <cellStyle name="40% - Accent4 10 2 2 2 2" xfId="9688"/>
    <cellStyle name="40% - Accent4 10 2 2 2 2 2" xfId="21627"/>
    <cellStyle name="40% - Accent4 10 2 2 2 3" xfId="15737"/>
    <cellStyle name="40% - Accent4 10 2 2 3" xfId="7380"/>
    <cellStyle name="40% - Accent4 10 2 2 3 2" xfId="19319"/>
    <cellStyle name="40% - Accent4 10 2 2 4" xfId="13261"/>
    <cellStyle name="40% - Accent4 10 2 3" xfId="3423"/>
    <cellStyle name="40% - Accent4 10 2 3 2" xfId="9313"/>
    <cellStyle name="40% - Accent4 10 2 3 2 2" xfId="21252"/>
    <cellStyle name="40% - Accent4 10 2 3 3" xfId="15362"/>
    <cellStyle name="40% - Accent4 10 2 4" xfId="7005"/>
    <cellStyle name="40% - Accent4 10 2 4 2" xfId="18944"/>
    <cellStyle name="40% - Accent4 10 2 5" xfId="12886"/>
    <cellStyle name="40% - Accent4 10 3" xfId="1321"/>
    <cellStyle name="40% - Accent4 10 3 2" xfId="3797"/>
    <cellStyle name="40% - Accent4 10 3 2 2" xfId="9687"/>
    <cellStyle name="40% - Accent4 10 3 2 2 2" xfId="21626"/>
    <cellStyle name="40% - Accent4 10 3 2 3" xfId="15736"/>
    <cellStyle name="40% - Accent4 10 3 3" xfId="7379"/>
    <cellStyle name="40% - Accent4 10 3 3 2" xfId="19318"/>
    <cellStyle name="40% - Accent4 10 3 4" xfId="13260"/>
    <cellStyle name="40% - Accent4 10 4" xfId="3015"/>
    <cellStyle name="40% - Accent4 10 4 2" xfId="8905"/>
    <cellStyle name="40% - Accent4 10 4 2 2" xfId="20844"/>
    <cellStyle name="40% - Accent4 10 4 3" xfId="14954"/>
    <cellStyle name="40% - Accent4 10 5" xfId="6597"/>
    <cellStyle name="40% - Accent4 10 5 2" xfId="18536"/>
    <cellStyle name="40% - Accent4 10 6" xfId="12478"/>
    <cellStyle name="40% - Accent4 11" xfId="352"/>
    <cellStyle name="40% - Accent4 11 2" xfId="804"/>
    <cellStyle name="40% - Accent4 11 2 2" xfId="1324"/>
    <cellStyle name="40% - Accent4 11 2 2 2" xfId="3800"/>
    <cellStyle name="40% - Accent4 11 2 2 2 2" xfId="9690"/>
    <cellStyle name="40% - Accent4 11 2 2 2 2 2" xfId="21629"/>
    <cellStyle name="40% - Accent4 11 2 2 2 3" xfId="15739"/>
    <cellStyle name="40% - Accent4 11 2 2 3" xfId="7382"/>
    <cellStyle name="40% - Accent4 11 2 2 3 2" xfId="19321"/>
    <cellStyle name="40% - Accent4 11 2 2 4" xfId="13263"/>
    <cellStyle name="40% - Accent4 11 2 3" xfId="3281"/>
    <cellStyle name="40% - Accent4 11 2 3 2" xfId="9171"/>
    <cellStyle name="40% - Accent4 11 2 3 2 2" xfId="21110"/>
    <cellStyle name="40% - Accent4 11 2 3 3" xfId="15220"/>
    <cellStyle name="40% - Accent4 11 2 4" xfId="6863"/>
    <cellStyle name="40% - Accent4 11 2 4 2" xfId="18802"/>
    <cellStyle name="40% - Accent4 11 2 5" xfId="12744"/>
    <cellStyle name="40% - Accent4 11 3" xfId="1323"/>
    <cellStyle name="40% - Accent4 11 3 2" xfId="3799"/>
    <cellStyle name="40% - Accent4 11 3 2 2" xfId="9689"/>
    <cellStyle name="40% - Accent4 11 3 2 2 2" xfId="21628"/>
    <cellStyle name="40% - Accent4 11 3 2 3" xfId="15738"/>
    <cellStyle name="40% - Accent4 11 3 3" xfId="7381"/>
    <cellStyle name="40% - Accent4 11 3 3 2" xfId="19320"/>
    <cellStyle name="40% - Accent4 11 3 4" xfId="13262"/>
    <cellStyle name="40% - Accent4 11 4" xfId="2874"/>
    <cellStyle name="40% - Accent4 11 4 2" xfId="8764"/>
    <cellStyle name="40% - Accent4 11 4 2 2" xfId="20703"/>
    <cellStyle name="40% - Accent4 11 4 3" xfId="14813"/>
    <cellStyle name="40% - Accent4 11 5" xfId="6456"/>
    <cellStyle name="40% - Accent4 11 5 2" xfId="18395"/>
    <cellStyle name="40% - Accent4 11 6" xfId="12326"/>
    <cellStyle name="40% - Accent4 12" xfId="554"/>
    <cellStyle name="40% - Accent4 12 2" xfId="1325"/>
    <cellStyle name="40% - Accent4 12 2 2" xfId="3801"/>
    <cellStyle name="40% - Accent4 12 2 2 2" xfId="9691"/>
    <cellStyle name="40% - Accent4 12 2 2 2 2" xfId="21630"/>
    <cellStyle name="40% - Accent4 12 2 2 3" xfId="15740"/>
    <cellStyle name="40% - Accent4 12 2 3" xfId="7383"/>
    <cellStyle name="40% - Accent4 12 2 3 2" xfId="19322"/>
    <cellStyle name="40% - Accent4 12 2 4" xfId="13264"/>
    <cellStyle name="40% - Accent4 12 3" xfId="3031"/>
    <cellStyle name="40% - Accent4 12 3 2" xfId="8921"/>
    <cellStyle name="40% - Accent4 12 3 2 2" xfId="20860"/>
    <cellStyle name="40% - Accent4 12 3 3" xfId="14970"/>
    <cellStyle name="40% - Accent4 12 4" xfId="6613"/>
    <cellStyle name="40% - Accent4 12 4 2" xfId="18552"/>
    <cellStyle name="40% - Accent4 12 5" xfId="12494"/>
    <cellStyle name="40% - Accent4 13" xfId="2629"/>
    <cellStyle name="40% - Accent4 13 2" xfId="8519"/>
    <cellStyle name="40% - Accent4 13 2 2" xfId="20458"/>
    <cellStyle name="40% - Accent4 13 3" xfId="14568"/>
    <cellStyle name="40% - Accent4 14" xfId="6211"/>
    <cellStyle name="40% - Accent4 14 2" xfId="18150"/>
    <cellStyle name="40% - Accent4 15" xfId="12107"/>
    <cellStyle name="40% - Accent4 2" xfId="62"/>
    <cellStyle name="40% - Accent4 2 2" xfId="149"/>
    <cellStyle name="40% - Accent4 2 2 2" xfId="263"/>
    <cellStyle name="40% - Accent4 2 2 2 2" xfId="739"/>
    <cellStyle name="40% - Accent4 2 2 2 2 2" xfId="1329"/>
    <cellStyle name="40% - Accent4 2 2 2 2 2 2" xfId="3805"/>
    <cellStyle name="40% - Accent4 2 2 2 2 2 2 2" xfId="9695"/>
    <cellStyle name="40% - Accent4 2 2 2 2 2 2 2 2" xfId="21634"/>
    <cellStyle name="40% - Accent4 2 2 2 2 2 2 3" xfId="15744"/>
    <cellStyle name="40% - Accent4 2 2 2 2 2 3" xfId="7387"/>
    <cellStyle name="40% - Accent4 2 2 2 2 2 3 2" xfId="19326"/>
    <cellStyle name="40% - Accent4 2 2 2 2 2 4" xfId="13268"/>
    <cellStyle name="40% - Accent4 2 2 2 2 3" xfId="3216"/>
    <cellStyle name="40% - Accent4 2 2 2 2 3 2" xfId="9106"/>
    <cellStyle name="40% - Accent4 2 2 2 2 3 2 2" xfId="21045"/>
    <cellStyle name="40% - Accent4 2 2 2 2 3 3" xfId="15155"/>
    <cellStyle name="40% - Accent4 2 2 2 2 4" xfId="6798"/>
    <cellStyle name="40% - Accent4 2 2 2 2 4 2" xfId="18737"/>
    <cellStyle name="40% - Accent4 2 2 2 2 5" xfId="12679"/>
    <cellStyle name="40% - Accent4 2 2 2 3" xfId="1328"/>
    <cellStyle name="40% - Accent4 2 2 2 3 2" xfId="3804"/>
    <cellStyle name="40% - Accent4 2 2 2 3 2 2" xfId="9694"/>
    <cellStyle name="40% - Accent4 2 2 2 3 2 2 2" xfId="21633"/>
    <cellStyle name="40% - Accent4 2 2 2 3 2 3" xfId="15743"/>
    <cellStyle name="40% - Accent4 2 2 2 3 3" xfId="7386"/>
    <cellStyle name="40% - Accent4 2 2 2 3 3 2" xfId="19325"/>
    <cellStyle name="40% - Accent4 2 2 2 3 4" xfId="13267"/>
    <cellStyle name="40% - Accent4 2 2 2 4" xfId="2810"/>
    <cellStyle name="40% - Accent4 2 2 2 4 2" xfId="8700"/>
    <cellStyle name="40% - Accent4 2 2 2 4 2 2" xfId="20639"/>
    <cellStyle name="40% - Accent4 2 2 2 4 3" xfId="14749"/>
    <cellStyle name="40% - Accent4 2 2 2 5" xfId="6392"/>
    <cellStyle name="40% - Accent4 2 2 2 5 2" xfId="18331"/>
    <cellStyle name="40% - Accent4 2 2 2 6" xfId="12279"/>
    <cellStyle name="40% - Accent4 2 2 3" xfId="401"/>
    <cellStyle name="40% - Accent4 2 2 3 2" xfId="842"/>
    <cellStyle name="40% - Accent4 2 2 3 2 2" xfId="1331"/>
    <cellStyle name="40% - Accent4 2 2 3 2 2 2" xfId="3807"/>
    <cellStyle name="40% - Accent4 2 2 3 2 2 2 2" xfId="9697"/>
    <cellStyle name="40% - Accent4 2 2 3 2 2 2 2 2" xfId="21636"/>
    <cellStyle name="40% - Accent4 2 2 3 2 2 2 3" xfId="15746"/>
    <cellStyle name="40% - Accent4 2 2 3 2 2 3" xfId="7389"/>
    <cellStyle name="40% - Accent4 2 2 3 2 2 3 2" xfId="19328"/>
    <cellStyle name="40% - Accent4 2 2 3 2 2 4" xfId="13270"/>
    <cellStyle name="40% - Accent4 2 2 3 2 3" xfId="3319"/>
    <cellStyle name="40% - Accent4 2 2 3 2 3 2" xfId="9209"/>
    <cellStyle name="40% - Accent4 2 2 3 2 3 2 2" xfId="21148"/>
    <cellStyle name="40% - Accent4 2 2 3 2 3 3" xfId="15258"/>
    <cellStyle name="40% - Accent4 2 2 3 2 4" xfId="6901"/>
    <cellStyle name="40% - Accent4 2 2 3 2 4 2" xfId="18840"/>
    <cellStyle name="40% - Accent4 2 2 3 2 5" xfId="12782"/>
    <cellStyle name="40% - Accent4 2 2 3 3" xfId="1330"/>
    <cellStyle name="40% - Accent4 2 2 3 3 2" xfId="3806"/>
    <cellStyle name="40% - Accent4 2 2 3 3 2 2" xfId="9696"/>
    <cellStyle name="40% - Accent4 2 2 3 3 2 2 2" xfId="21635"/>
    <cellStyle name="40% - Accent4 2 2 3 3 2 3" xfId="15745"/>
    <cellStyle name="40% - Accent4 2 2 3 3 3" xfId="7388"/>
    <cellStyle name="40% - Accent4 2 2 3 3 3 2" xfId="19327"/>
    <cellStyle name="40% - Accent4 2 2 3 3 4" xfId="13269"/>
    <cellStyle name="40% - Accent4 2 2 3 4" xfId="2912"/>
    <cellStyle name="40% - Accent4 2 2 3 4 2" xfId="8802"/>
    <cellStyle name="40% - Accent4 2 2 3 4 2 2" xfId="20741"/>
    <cellStyle name="40% - Accent4 2 2 3 4 3" xfId="14851"/>
    <cellStyle name="40% - Accent4 2 2 3 5" xfId="6494"/>
    <cellStyle name="40% - Accent4 2 2 3 5 2" xfId="18433"/>
    <cellStyle name="40% - Accent4 2 2 3 6" xfId="12368"/>
    <cellStyle name="40% - Accent4 2 2 4" xfId="628"/>
    <cellStyle name="40% - Accent4 2 2 4 2" xfId="1332"/>
    <cellStyle name="40% - Accent4 2 2 4 2 2" xfId="3808"/>
    <cellStyle name="40% - Accent4 2 2 4 2 2 2" xfId="9698"/>
    <cellStyle name="40% - Accent4 2 2 4 2 2 2 2" xfId="21637"/>
    <cellStyle name="40% - Accent4 2 2 4 2 2 3" xfId="15747"/>
    <cellStyle name="40% - Accent4 2 2 4 2 3" xfId="7390"/>
    <cellStyle name="40% - Accent4 2 2 4 2 3 2" xfId="19329"/>
    <cellStyle name="40% - Accent4 2 2 4 2 4" xfId="13271"/>
    <cellStyle name="40% - Accent4 2 2 4 3" xfId="3105"/>
    <cellStyle name="40% - Accent4 2 2 4 3 2" xfId="8995"/>
    <cellStyle name="40% - Accent4 2 2 4 3 2 2" xfId="20934"/>
    <cellStyle name="40% - Accent4 2 2 4 3 3" xfId="15044"/>
    <cellStyle name="40% - Accent4 2 2 4 4" xfId="6687"/>
    <cellStyle name="40% - Accent4 2 2 4 4 2" xfId="18626"/>
    <cellStyle name="40% - Accent4 2 2 4 5" xfId="12568"/>
    <cellStyle name="40% - Accent4 2 2 5" xfId="1327"/>
    <cellStyle name="40% - Accent4 2 2 5 2" xfId="3803"/>
    <cellStyle name="40% - Accent4 2 2 5 2 2" xfId="9693"/>
    <cellStyle name="40% - Accent4 2 2 5 2 2 2" xfId="21632"/>
    <cellStyle name="40% - Accent4 2 2 5 2 3" xfId="15742"/>
    <cellStyle name="40% - Accent4 2 2 5 3" xfId="7385"/>
    <cellStyle name="40% - Accent4 2 2 5 3 2" xfId="19324"/>
    <cellStyle name="40% - Accent4 2 2 5 4" xfId="13266"/>
    <cellStyle name="40% - Accent4 2 2 6" xfId="2699"/>
    <cellStyle name="40% - Accent4 2 2 6 2" xfId="8589"/>
    <cellStyle name="40% - Accent4 2 2 6 2 2" xfId="20528"/>
    <cellStyle name="40% - Accent4 2 2 6 3" xfId="14638"/>
    <cellStyle name="40% - Accent4 2 2 7" xfId="6281"/>
    <cellStyle name="40% - Accent4 2 2 7 2" xfId="18220"/>
    <cellStyle name="40% - Accent4 2 2 8" xfId="12184"/>
    <cellStyle name="40% - Accent4 2 3" xfId="213"/>
    <cellStyle name="40% - Accent4 2 3 2" xfId="471"/>
    <cellStyle name="40% - Accent4 2 3 2 2" xfId="881"/>
    <cellStyle name="40% - Accent4 2 3 2 2 2" xfId="1335"/>
    <cellStyle name="40% - Accent4 2 3 2 2 2 2" xfId="3811"/>
    <cellStyle name="40% - Accent4 2 3 2 2 2 2 2" xfId="9701"/>
    <cellStyle name="40% - Accent4 2 3 2 2 2 2 2 2" xfId="21640"/>
    <cellStyle name="40% - Accent4 2 3 2 2 2 2 3" xfId="15750"/>
    <cellStyle name="40% - Accent4 2 3 2 2 2 3" xfId="7393"/>
    <cellStyle name="40% - Accent4 2 3 2 2 2 3 2" xfId="19332"/>
    <cellStyle name="40% - Accent4 2 3 2 2 2 4" xfId="13274"/>
    <cellStyle name="40% - Accent4 2 3 2 2 3" xfId="3358"/>
    <cellStyle name="40% - Accent4 2 3 2 2 3 2" xfId="9248"/>
    <cellStyle name="40% - Accent4 2 3 2 2 3 2 2" xfId="21187"/>
    <cellStyle name="40% - Accent4 2 3 2 2 3 3" xfId="15297"/>
    <cellStyle name="40% - Accent4 2 3 2 2 4" xfId="6940"/>
    <cellStyle name="40% - Accent4 2 3 2 2 4 2" xfId="18879"/>
    <cellStyle name="40% - Accent4 2 3 2 2 5" xfId="12821"/>
    <cellStyle name="40% - Accent4 2 3 2 3" xfId="1334"/>
    <cellStyle name="40% - Accent4 2 3 2 3 2" xfId="3810"/>
    <cellStyle name="40% - Accent4 2 3 2 3 2 2" xfId="9700"/>
    <cellStyle name="40% - Accent4 2 3 2 3 2 2 2" xfId="21639"/>
    <cellStyle name="40% - Accent4 2 3 2 3 2 3" xfId="15749"/>
    <cellStyle name="40% - Accent4 2 3 2 3 3" xfId="7392"/>
    <cellStyle name="40% - Accent4 2 3 2 3 3 2" xfId="19331"/>
    <cellStyle name="40% - Accent4 2 3 2 3 4" xfId="13273"/>
    <cellStyle name="40% - Accent4 2 3 2 4" xfId="2950"/>
    <cellStyle name="40% - Accent4 2 3 2 4 2" xfId="8840"/>
    <cellStyle name="40% - Accent4 2 3 2 4 2 2" xfId="20779"/>
    <cellStyle name="40% - Accent4 2 3 2 4 3" xfId="14889"/>
    <cellStyle name="40% - Accent4 2 3 2 5" xfId="6532"/>
    <cellStyle name="40% - Accent4 2 3 2 5 2" xfId="18471"/>
    <cellStyle name="40% - Accent4 2 3 2 6" xfId="12413"/>
    <cellStyle name="40% - Accent4 2 3 3" xfId="689"/>
    <cellStyle name="40% - Accent4 2 3 3 2" xfId="1336"/>
    <cellStyle name="40% - Accent4 2 3 3 2 2" xfId="3812"/>
    <cellStyle name="40% - Accent4 2 3 3 2 2 2" xfId="9702"/>
    <cellStyle name="40% - Accent4 2 3 3 2 2 2 2" xfId="21641"/>
    <cellStyle name="40% - Accent4 2 3 3 2 2 3" xfId="15751"/>
    <cellStyle name="40% - Accent4 2 3 3 2 3" xfId="7394"/>
    <cellStyle name="40% - Accent4 2 3 3 2 3 2" xfId="19333"/>
    <cellStyle name="40% - Accent4 2 3 3 2 4" xfId="13275"/>
    <cellStyle name="40% - Accent4 2 3 3 3" xfId="3166"/>
    <cellStyle name="40% - Accent4 2 3 3 3 2" xfId="9056"/>
    <cellStyle name="40% - Accent4 2 3 3 3 2 2" xfId="20995"/>
    <cellStyle name="40% - Accent4 2 3 3 3 3" xfId="15105"/>
    <cellStyle name="40% - Accent4 2 3 3 4" xfId="6748"/>
    <cellStyle name="40% - Accent4 2 3 3 4 2" xfId="18687"/>
    <cellStyle name="40% - Accent4 2 3 3 5" xfId="12629"/>
    <cellStyle name="40% - Accent4 2 3 4" xfId="1333"/>
    <cellStyle name="40% - Accent4 2 3 4 2" xfId="3809"/>
    <cellStyle name="40% - Accent4 2 3 4 2 2" xfId="9699"/>
    <cellStyle name="40% - Accent4 2 3 4 2 2 2" xfId="21638"/>
    <cellStyle name="40% - Accent4 2 3 4 2 3" xfId="15748"/>
    <cellStyle name="40% - Accent4 2 3 4 3" xfId="7391"/>
    <cellStyle name="40% - Accent4 2 3 4 3 2" xfId="19330"/>
    <cellStyle name="40% - Accent4 2 3 4 4" xfId="13272"/>
    <cellStyle name="40% - Accent4 2 3 5" xfId="2760"/>
    <cellStyle name="40% - Accent4 2 3 5 2" xfId="8650"/>
    <cellStyle name="40% - Accent4 2 3 5 2 2" xfId="20589"/>
    <cellStyle name="40% - Accent4 2 3 5 3" xfId="14699"/>
    <cellStyle name="40% - Accent4 2 3 6" xfId="6342"/>
    <cellStyle name="40% - Accent4 2 3 6 2" xfId="18281"/>
    <cellStyle name="40% - Accent4 2 3 7" xfId="12235"/>
    <cellStyle name="40% - Accent4 2 4" xfId="372"/>
    <cellStyle name="40% - Accent4 2 4 2" xfId="817"/>
    <cellStyle name="40% - Accent4 2 4 2 2" xfId="1338"/>
    <cellStyle name="40% - Accent4 2 4 2 2 2" xfId="3814"/>
    <cellStyle name="40% - Accent4 2 4 2 2 2 2" xfId="9704"/>
    <cellStyle name="40% - Accent4 2 4 2 2 2 2 2" xfId="21643"/>
    <cellStyle name="40% - Accent4 2 4 2 2 2 3" xfId="15753"/>
    <cellStyle name="40% - Accent4 2 4 2 2 3" xfId="7396"/>
    <cellStyle name="40% - Accent4 2 4 2 2 3 2" xfId="19335"/>
    <cellStyle name="40% - Accent4 2 4 2 2 4" xfId="13277"/>
    <cellStyle name="40% - Accent4 2 4 2 3" xfId="3294"/>
    <cellStyle name="40% - Accent4 2 4 2 3 2" xfId="9184"/>
    <cellStyle name="40% - Accent4 2 4 2 3 2 2" xfId="21123"/>
    <cellStyle name="40% - Accent4 2 4 2 3 3" xfId="15233"/>
    <cellStyle name="40% - Accent4 2 4 2 4" xfId="6876"/>
    <cellStyle name="40% - Accent4 2 4 2 4 2" xfId="18815"/>
    <cellStyle name="40% - Accent4 2 4 2 5" xfId="12757"/>
    <cellStyle name="40% - Accent4 2 4 3" xfId="1337"/>
    <cellStyle name="40% - Accent4 2 4 3 2" xfId="3813"/>
    <cellStyle name="40% - Accent4 2 4 3 2 2" xfId="9703"/>
    <cellStyle name="40% - Accent4 2 4 3 2 2 2" xfId="21642"/>
    <cellStyle name="40% - Accent4 2 4 3 2 3" xfId="15752"/>
    <cellStyle name="40% - Accent4 2 4 3 3" xfId="7395"/>
    <cellStyle name="40% - Accent4 2 4 3 3 2" xfId="19334"/>
    <cellStyle name="40% - Accent4 2 4 3 4" xfId="13276"/>
    <cellStyle name="40% - Accent4 2 4 4" xfId="2887"/>
    <cellStyle name="40% - Accent4 2 4 4 2" xfId="8777"/>
    <cellStyle name="40% - Accent4 2 4 4 2 2" xfId="20716"/>
    <cellStyle name="40% - Accent4 2 4 4 3" xfId="14826"/>
    <cellStyle name="40% - Accent4 2 4 5" xfId="6469"/>
    <cellStyle name="40% - Accent4 2 4 5 2" xfId="18408"/>
    <cellStyle name="40% - Accent4 2 4 6" xfId="12341"/>
    <cellStyle name="40% - Accent4 2 5" xfId="574"/>
    <cellStyle name="40% - Accent4 2 5 2" xfId="1339"/>
    <cellStyle name="40% - Accent4 2 5 2 2" xfId="3815"/>
    <cellStyle name="40% - Accent4 2 5 2 2 2" xfId="9705"/>
    <cellStyle name="40% - Accent4 2 5 2 2 2 2" xfId="21644"/>
    <cellStyle name="40% - Accent4 2 5 2 2 3" xfId="15754"/>
    <cellStyle name="40% - Accent4 2 5 2 3" xfId="7397"/>
    <cellStyle name="40% - Accent4 2 5 2 3 2" xfId="19336"/>
    <cellStyle name="40% - Accent4 2 5 2 4" xfId="13278"/>
    <cellStyle name="40% - Accent4 2 5 3" xfId="3051"/>
    <cellStyle name="40% - Accent4 2 5 3 2" xfId="8941"/>
    <cellStyle name="40% - Accent4 2 5 3 2 2" xfId="20880"/>
    <cellStyle name="40% - Accent4 2 5 3 3" xfId="14990"/>
    <cellStyle name="40% - Accent4 2 5 4" xfId="6633"/>
    <cellStyle name="40% - Accent4 2 5 4 2" xfId="18572"/>
    <cellStyle name="40% - Accent4 2 5 5" xfId="12514"/>
    <cellStyle name="40% - Accent4 2 6" xfId="1326"/>
    <cellStyle name="40% - Accent4 2 6 2" xfId="3802"/>
    <cellStyle name="40% - Accent4 2 6 2 2" xfId="9692"/>
    <cellStyle name="40% - Accent4 2 6 2 2 2" xfId="21631"/>
    <cellStyle name="40% - Accent4 2 6 2 3" xfId="15741"/>
    <cellStyle name="40% - Accent4 2 6 3" xfId="7384"/>
    <cellStyle name="40% - Accent4 2 6 3 2" xfId="19323"/>
    <cellStyle name="40% - Accent4 2 6 4" xfId="13265"/>
    <cellStyle name="40% - Accent4 2 7" xfId="2649"/>
    <cellStyle name="40% - Accent4 2 7 2" xfId="8539"/>
    <cellStyle name="40% - Accent4 2 7 2 2" xfId="20478"/>
    <cellStyle name="40% - Accent4 2 7 3" xfId="14588"/>
    <cellStyle name="40% - Accent4 2 8" xfId="6231"/>
    <cellStyle name="40% - Accent4 2 8 2" xfId="18170"/>
    <cellStyle name="40% - Accent4 2 9" xfId="12129"/>
    <cellStyle name="40% - Accent4 3" xfId="128"/>
    <cellStyle name="40% - Accent4 3 2" xfId="242"/>
    <cellStyle name="40% - Accent4 3 2 2" xfId="718"/>
    <cellStyle name="40% - Accent4 3 2 2 2" xfId="1342"/>
    <cellStyle name="40% - Accent4 3 2 2 2 2" xfId="3818"/>
    <cellStyle name="40% - Accent4 3 2 2 2 2 2" xfId="9708"/>
    <cellStyle name="40% - Accent4 3 2 2 2 2 2 2" xfId="21647"/>
    <cellStyle name="40% - Accent4 3 2 2 2 2 3" xfId="15757"/>
    <cellStyle name="40% - Accent4 3 2 2 2 3" xfId="7400"/>
    <cellStyle name="40% - Accent4 3 2 2 2 3 2" xfId="19339"/>
    <cellStyle name="40% - Accent4 3 2 2 2 4" xfId="13281"/>
    <cellStyle name="40% - Accent4 3 2 2 3" xfId="3195"/>
    <cellStyle name="40% - Accent4 3 2 2 3 2" xfId="9085"/>
    <cellStyle name="40% - Accent4 3 2 2 3 2 2" xfId="21024"/>
    <cellStyle name="40% - Accent4 3 2 2 3 3" xfId="15134"/>
    <cellStyle name="40% - Accent4 3 2 2 4" xfId="6777"/>
    <cellStyle name="40% - Accent4 3 2 2 4 2" xfId="18716"/>
    <cellStyle name="40% - Accent4 3 2 2 5" xfId="12658"/>
    <cellStyle name="40% - Accent4 3 2 3" xfId="1341"/>
    <cellStyle name="40% - Accent4 3 2 3 2" xfId="3817"/>
    <cellStyle name="40% - Accent4 3 2 3 2 2" xfId="9707"/>
    <cellStyle name="40% - Accent4 3 2 3 2 2 2" xfId="21646"/>
    <cellStyle name="40% - Accent4 3 2 3 2 3" xfId="15756"/>
    <cellStyle name="40% - Accent4 3 2 3 3" xfId="7399"/>
    <cellStyle name="40% - Accent4 3 2 3 3 2" xfId="19338"/>
    <cellStyle name="40% - Accent4 3 2 3 4" xfId="13280"/>
    <cellStyle name="40% - Accent4 3 2 4" xfId="2789"/>
    <cellStyle name="40% - Accent4 3 2 4 2" xfId="8679"/>
    <cellStyle name="40% - Accent4 3 2 4 2 2" xfId="20618"/>
    <cellStyle name="40% - Accent4 3 2 4 3" xfId="14728"/>
    <cellStyle name="40% - Accent4 3 2 5" xfId="6371"/>
    <cellStyle name="40% - Accent4 3 2 5 2" xfId="18310"/>
    <cellStyle name="40% - Accent4 3 2 6" xfId="12259"/>
    <cellStyle name="40% - Accent4 3 3" xfId="388"/>
    <cellStyle name="40% - Accent4 3 3 2" xfId="829"/>
    <cellStyle name="40% - Accent4 3 3 2 2" xfId="1344"/>
    <cellStyle name="40% - Accent4 3 3 2 2 2" xfId="3820"/>
    <cellStyle name="40% - Accent4 3 3 2 2 2 2" xfId="9710"/>
    <cellStyle name="40% - Accent4 3 3 2 2 2 2 2" xfId="21649"/>
    <cellStyle name="40% - Accent4 3 3 2 2 2 3" xfId="15759"/>
    <cellStyle name="40% - Accent4 3 3 2 2 3" xfId="7402"/>
    <cellStyle name="40% - Accent4 3 3 2 2 3 2" xfId="19341"/>
    <cellStyle name="40% - Accent4 3 3 2 2 4" xfId="13283"/>
    <cellStyle name="40% - Accent4 3 3 2 3" xfId="3306"/>
    <cellStyle name="40% - Accent4 3 3 2 3 2" xfId="9196"/>
    <cellStyle name="40% - Accent4 3 3 2 3 2 2" xfId="21135"/>
    <cellStyle name="40% - Accent4 3 3 2 3 3" xfId="15245"/>
    <cellStyle name="40% - Accent4 3 3 2 4" xfId="6888"/>
    <cellStyle name="40% - Accent4 3 3 2 4 2" xfId="18827"/>
    <cellStyle name="40% - Accent4 3 3 2 5" xfId="12769"/>
    <cellStyle name="40% - Accent4 3 3 3" xfId="1343"/>
    <cellStyle name="40% - Accent4 3 3 3 2" xfId="3819"/>
    <cellStyle name="40% - Accent4 3 3 3 2 2" xfId="9709"/>
    <cellStyle name="40% - Accent4 3 3 3 2 2 2" xfId="21648"/>
    <cellStyle name="40% - Accent4 3 3 3 2 3" xfId="15758"/>
    <cellStyle name="40% - Accent4 3 3 3 3" xfId="7401"/>
    <cellStyle name="40% - Accent4 3 3 3 3 2" xfId="19340"/>
    <cellStyle name="40% - Accent4 3 3 3 4" xfId="13282"/>
    <cellStyle name="40% - Accent4 3 3 4" xfId="2899"/>
    <cellStyle name="40% - Accent4 3 3 4 2" xfId="8789"/>
    <cellStyle name="40% - Accent4 3 3 4 2 2" xfId="20728"/>
    <cellStyle name="40% - Accent4 3 3 4 3" xfId="14838"/>
    <cellStyle name="40% - Accent4 3 3 5" xfId="6481"/>
    <cellStyle name="40% - Accent4 3 3 5 2" xfId="18420"/>
    <cellStyle name="40% - Accent4 3 3 6" xfId="12355"/>
    <cellStyle name="40% - Accent4 3 4" xfId="607"/>
    <cellStyle name="40% - Accent4 3 4 2" xfId="1345"/>
    <cellStyle name="40% - Accent4 3 4 2 2" xfId="3821"/>
    <cellStyle name="40% - Accent4 3 4 2 2 2" xfId="9711"/>
    <cellStyle name="40% - Accent4 3 4 2 2 2 2" xfId="21650"/>
    <cellStyle name="40% - Accent4 3 4 2 2 3" xfId="15760"/>
    <cellStyle name="40% - Accent4 3 4 2 3" xfId="7403"/>
    <cellStyle name="40% - Accent4 3 4 2 3 2" xfId="19342"/>
    <cellStyle name="40% - Accent4 3 4 2 4" xfId="13284"/>
    <cellStyle name="40% - Accent4 3 4 3" xfId="3084"/>
    <cellStyle name="40% - Accent4 3 4 3 2" xfId="8974"/>
    <cellStyle name="40% - Accent4 3 4 3 2 2" xfId="20913"/>
    <cellStyle name="40% - Accent4 3 4 3 3" xfId="15023"/>
    <cellStyle name="40% - Accent4 3 4 4" xfId="6666"/>
    <cellStyle name="40% - Accent4 3 4 4 2" xfId="18605"/>
    <cellStyle name="40% - Accent4 3 4 5" xfId="12547"/>
    <cellStyle name="40% - Accent4 3 5" xfId="1340"/>
    <cellStyle name="40% - Accent4 3 5 2" xfId="3816"/>
    <cellStyle name="40% - Accent4 3 5 2 2" xfId="9706"/>
    <cellStyle name="40% - Accent4 3 5 2 2 2" xfId="21645"/>
    <cellStyle name="40% - Accent4 3 5 2 3" xfId="15755"/>
    <cellStyle name="40% - Accent4 3 5 3" xfId="7398"/>
    <cellStyle name="40% - Accent4 3 5 3 2" xfId="19337"/>
    <cellStyle name="40% - Accent4 3 5 4" xfId="13279"/>
    <cellStyle name="40% - Accent4 3 6" xfId="2678"/>
    <cellStyle name="40% - Accent4 3 6 2" xfId="8568"/>
    <cellStyle name="40% - Accent4 3 6 2 2" xfId="20507"/>
    <cellStyle name="40% - Accent4 3 6 3" xfId="14617"/>
    <cellStyle name="40% - Accent4 3 7" xfId="6260"/>
    <cellStyle name="40% - Accent4 3 7 2" xfId="18199"/>
    <cellStyle name="40% - Accent4 3 8" xfId="12163"/>
    <cellStyle name="40% - Accent4 4" xfId="193"/>
    <cellStyle name="40% - Accent4 4 2" xfId="437"/>
    <cellStyle name="40% - Accent4 4 2 2" xfId="856"/>
    <cellStyle name="40% - Accent4 4 2 2 2" xfId="1348"/>
    <cellStyle name="40% - Accent4 4 2 2 2 2" xfId="3824"/>
    <cellStyle name="40% - Accent4 4 2 2 2 2 2" xfId="9714"/>
    <cellStyle name="40% - Accent4 4 2 2 2 2 2 2" xfId="21653"/>
    <cellStyle name="40% - Accent4 4 2 2 2 2 3" xfId="15763"/>
    <cellStyle name="40% - Accent4 4 2 2 2 3" xfId="7406"/>
    <cellStyle name="40% - Accent4 4 2 2 2 3 2" xfId="19345"/>
    <cellStyle name="40% - Accent4 4 2 2 2 4" xfId="13287"/>
    <cellStyle name="40% - Accent4 4 2 2 3" xfId="3333"/>
    <cellStyle name="40% - Accent4 4 2 2 3 2" xfId="9223"/>
    <cellStyle name="40% - Accent4 4 2 2 3 2 2" xfId="21162"/>
    <cellStyle name="40% - Accent4 4 2 2 3 3" xfId="15272"/>
    <cellStyle name="40% - Accent4 4 2 2 4" xfId="6915"/>
    <cellStyle name="40% - Accent4 4 2 2 4 2" xfId="18854"/>
    <cellStyle name="40% - Accent4 4 2 2 5" xfId="12796"/>
    <cellStyle name="40% - Accent4 4 2 3" xfId="1347"/>
    <cellStyle name="40% - Accent4 4 2 3 2" xfId="3823"/>
    <cellStyle name="40% - Accent4 4 2 3 2 2" xfId="9713"/>
    <cellStyle name="40% - Accent4 4 2 3 2 2 2" xfId="21652"/>
    <cellStyle name="40% - Accent4 4 2 3 2 3" xfId="15762"/>
    <cellStyle name="40% - Accent4 4 2 3 3" xfId="7405"/>
    <cellStyle name="40% - Accent4 4 2 3 3 2" xfId="19344"/>
    <cellStyle name="40% - Accent4 4 2 3 4" xfId="13286"/>
    <cellStyle name="40% - Accent4 4 2 4" xfId="2925"/>
    <cellStyle name="40% - Accent4 4 2 4 2" xfId="8815"/>
    <cellStyle name="40% - Accent4 4 2 4 2 2" xfId="20754"/>
    <cellStyle name="40% - Accent4 4 2 4 3" xfId="14864"/>
    <cellStyle name="40% - Accent4 4 2 5" xfId="6507"/>
    <cellStyle name="40% - Accent4 4 2 5 2" xfId="18446"/>
    <cellStyle name="40% - Accent4 4 2 6" xfId="12386"/>
    <cellStyle name="40% - Accent4 4 3" xfId="669"/>
    <cellStyle name="40% - Accent4 4 3 2" xfId="1349"/>
    <cellStyle name="40% - Accent4 4 3 2 2" xfId="3825"/>
    <cellStyle name="40% - Accent4 4 3 2 2 2" xfId="9715"/>
    <cellStyle name="40% - Accent4 4 3 2 2 2 2" xfId="21654"/>
    <cellStyle name="40% - Accent4 4 3 2 2 3" xfId="15764"/>
    <cellStyle name="40% - Accent4 4 3 2 3" xfId="7407"/>
    <cellStyle name="40% - Accent4 4 3 2 3 2" xfId="19346"/>
    <cellStyle name="40% - Accent4 4 3 2 4" xfId="13288"/>
    <cellStyle name="40% - Accent4 4 3 3" xfId="3146"/>
    <cellStyle name="40% - Accent4 4 3 3 2" xfId="9036"/>
    <cellStyle name="40% - Accent4 4 3 3 2 2" xfId="20975"/>
    <cellStyle name="40% - Accent4 4 3 3 3" xfId="15085"/>
    <cellStyle name="40% - Accent4 4 3 4" xfId="6728"/>
    <cellStyle name="40% - Accent4 4 3 4 2" xfId="18667"/>
    <cellStyle name="40% - Accent4 4 3 5" xfId="12609"/>
    <cellStyle name="40% - Accent4 4 4" xfId="1346"/>
    <cellStyle name="40% - Accent4 4 4 2" xfId="3822"/>
    <cellStyle name="40% - Accent4 4 4 2 2" xfId="9712"/>
    <cellStyle name="40% - Accent4 4 4 2 2 2" xfId="21651"/>
    <cellStyle name="40% - Accent4 4 4 2 3" xfId="15761"/>
    <cellStyle name="40% - Accent4 4 4 3" xfId="7404"/>
    <cellStyle name="40% - Accent4 4 4 3 2" xfId="19343"/>
    <cellStyle name="40% - Accent4 4 4 4" xfId="13285"/>
    <cellStyle name="40% - Accent4 4 5" xfId="2740"/>
    <cellStyle name="40% - Accent4 4 5 2" xfId="8630"/>
    <cellStyle name="40% - Accent4 4 5 2 2" xfId="20569"/>
    <cellStyle name="40% - Accent4 4 5 3" xfId="14679"/>
    <cellStyle name="40% - Accent4 4 6" xfId="6322"/>
    <cellStyle name="40% - Accent4 4 6 2" xfId="18261"/>
    <cellStyle name="40% - Accent4 4 7" xfId="12215"/>
    <cellStyle name="40% - Accent4 5" xfId="458"/>
    <cellStyle name="40% - Accent4 5 2" xfId="868"/>
    <cellStyle name="40% - Accent4 5 2 2" xfId="1351"/>
    <cellStyle name="40% - Accent4 5 2 2 2" xfId="3827"/>
    <cellStyle name="40% - Accent4 5 2 2 2 2" xfId="9717"/>
    <cellStyle name="40% - Accent4 5 2 2 2 2 2" xfId="21656"/>
    <cellStyle name="40% - Accent4 5 2 2 2 3" xfId="15766"/>
    <cellStyle name="40% - Accent4 5 2 2 3" xfId="7409"/>
    <cellStyle name="40% - Accent4 5 2 2 3 2" xfId="19348"/>
    <cellStyle name="40% - Accent4 5 2 2 4" xfId="13290"/>
    <cellStyle name="40% - Accent4 5 2 3" xfId="3345"/>
    <cellStyle name="40% - Accent4 5 2 3 2" xfId="9235"/>
    <cellStyle name="40% - Accent4 5 2 3 2 2" xfId="21174"/>
    <cellStyle name="40% - Accent4 5 2 3 3" xfId="15284"/>
    <cellStyle name="40% - Accent4 5 2 4" xfId="6927"/>
    <cellStyle name="40% - Accent4 5 2 4 2" xfId="18866"/>
    <cellStyle name="40% - Accent4 5 2 5" xfId="12808"/>
    <cellStyle name="40% - Accent4 5 3" xfId="1350"/>
    <cellStyle name="40% - Accent4 5 3 2" xfId="3826"/>
    <cellStyle name="40% - Accent4 5 3 2 2" xfId="9716"/>
    <cellStyle name="40% - Accent4 5 3 2 2 2" xfId="21655"/>
    <cellStyle name="40% - Accent4 5 3 2 3" xfId="15765"/>
    <cellStyle name="40% - Accent4 5 3 3" xfId="7408"/>
    <cellStyle name="40% - Accent4 5 3 3 2" xfId="19347"/>
    <cellStyle name="40% - Accent4 5 3 4" xfId="13289"/>
    <cellStyle name="40% - Accent4 5 4" xfId="2937"/>
    <cellStyle name="40% - Accent4 5 4 2" xfId="8827"/>
    <cellStyle name="40% - Accent4 5 4 2 2" xfId="20766"/>
    <cellStyle name="40% - Accent4 5 4 3" xfId="14876"/>
    <cellStyle name="40% - Accent4 5 5" xfId="6519"/>
    <cellStyle name="40% - Accent4 5 5 2" xfId="18458"/>
    <cellStyle name="40% - Accent4 5 6" xfId="12400"/>
    <cellStyle name="40% - Accent4 6" xfId="485"/>
    <cellStyle name="40% - Accent4 6 2" xfId="894"/>
    <cellStyle name="40% - Accent4 6 2 2" xfId="1353"/>
    <cellStyle name="40% - Accent4 6 2 2 2" xfId="3829"/>
    <cellStyle name="40% - Accent4 6 2 2 2 2" xfId="9719"/>
    <cellStyle name="40% - Accent4 6 2 2 2 2 2" xfId="21658"/>
    <cellStyle name="40% - Accent4 6 2 2 2 3" xfId="15768"/>
    <cellStyle name="40% - Accent4 6 2 2 3" xfId="7411"/>
    <cellStyle name="40% - Accent4 6 2 2 3 2" xfId="19350"/>
    <cellStyle name="40% - Accent4 6 2 2 4" xfId="13292"/>
    <cellStyle name="40% - Accent4 6 2 3" xfId="3371"/>
    <cellStyle name="40% - Accent4 6 2 3 2" xfId="9261"/>
    <cellStyle name="40% - Accent4 6 2 3 2 2" xfId="21200"/>
    <cellStyle name="40% - Accent4 6 2 3 3" xfId="15310"/>
    <cellStyle name="40% - Accent4 6 2 4" xfId="6953"/>
    <cellStyle name="40% - Accent4 6 2 4 2" xfId="18892"/>
    <cellStyle name="40% - Accent4 6 2 5" xfId="12834"/>
    <cellStyle name="40% - Accent4 6 3" xfId="1352"/>
    <cellStyle name="40% - Accent4 6 3 2" xfId="3828"/>
    <cellStyle name="40% - Accent4 6 3 2 2" xfId="9718"/>
    <cellStyle name="40% - Accent4 6 3 2 2 2" xfId="21657"/>
    <cellStyle name="40% - Accent4 6 3 2 3" xfId="15767"/>
    <cellStyle name="40% - Accent4 6 3 3" xfId="7410"/>
    <cellStyle name="40% - Accent4 6 3 3 2" xfId="19349"/>
    <cellStyle name="40% - Accent4 6 3 4" xfId="13291"/>
    <cellStyle name="40% - Accent4 6 4" xfId="2963"/>
    <cellStyle name="40% - Accent4 6 4 2" xfId="8853"/>
    <cellStyle name="40% - Accent4 6 4 2 2" xfId="20792"/>
    <cellStyle name="40% - Accent4 6 4 3" xfId="14902"/>
    <cellStyle name="40% - Accent4 6 5" xfId="6545"/>
    <cellStyle name="40% - Accent4 6 5 2" xfId="18484"/>
    <cellStyle name="40% - Accent4 6 6" xfId="12426"/>
    <cellStyle name="40% - Accent4 7" xfId="498"/>
    <cellStyle name="40% - Accent4 7 2" xfId="907"/>
    <cellStyle name="40% - Accent4 7 2 2" xfId="1355"/>
    <cellStyle name="40% - Accent4 7 2 2 2" xfId="3831"/>
    <cellStyle name="40% - Accent4 7 2 2 2 2" xfId="9721"/>
    <cellStyle name="40% - Accent4 7 2 2 2 2 2" xfId="21660"/>
    <cellStyle name="40% - Accent4 7 2 2 2 3" xfId="15770"/>
    <cellStyle name="40% - Accent4 7 2 2 3" xfId="7413"/>
    <cellStyle name="40% - Accent4 7 2 2 3 2" xfId="19352"/>
    <cellStyle name="40% - Accent4 7 2 2 4" xfId="13294"/>
    <cellStyle name="40% - Accent4 7 2 3" xfId="3384"/>
    <cellStyle name="40% - Accent4 7 2 3 2" xfId="9274"/>
    <cellStyle name="40% - Accent4 7 2 3 2 2" xfId="21213"/>
    <cellStyle name="40% - Accent4 7 2 3 3" xfId="15323"/>
    <cellStyle name="40% - Accent4 7 2 4" xfId="6966"/>
    <cellStyle name="40% - Accent4 7 2 4 2" xfId="18905"/>
    <cellStyle name="40% - Accent4 7 2 5" xfId="12847"/>
    <cellStyle name="40% - Accent4 7 3" xfId="1354"/>
    <cellStyle name="40% - Accent4 7 3 2" xfId="3830"/>
    <cellStyle name="40% - Accent4 7 3 2 2" xfId="9720"/>
    <cellStyle name="40% - Accent4 7 3 2 2 2" xfId="21659"/>
    <cellStyle name="40% - Accent4 7 3 2 3" xfId="15769"/>
    <cellStyle name="40% - Accent4 7 3 3" xfId="7412"/>
    <cellStyle name="40% - Accent4 7 3 3 2" xfId="19351"/>
    <cellStyle name="40% - Accent4 7 3 4" xfId="13293"/>
    <cellStyle name="40% - Accent4 7 4" xfId="2976"/>
    <cellStyle name="40% - Accent4 7 4 2" xfId="8866"/>
    <cellStyle name="40% - Accent4 7 4 2 2" xfId="20805"/>
    <cellStyle name="40% - Accent4 7 4 3" xfId="14915"/>
    <cellStyle name="40% - Accent4 7 5" xfId="6558"/>
    <cellStyle name="40% - Accent4 7 5 2" xfId="18497"/>
    <cellStyle name="40% - Accent4 7 6" xfId="12439"/>
    <cellStyle name="40% - Accent4 8" xfId="511"/>
    <cellStyle name="40% - Accent4 8 2" xfId="920"/>
    <cellStyle name="40% - Accent4 8 2 2" xfId="1357"/>
    <cellStyle name="40% - Accent4 8 2 2 2" xfId="3833"/>
    <cellStyle name="40% - Accent4 8 2 2 2 2" xfId="9723"/>
    <cellStyle name="40% - Accent4 8 2 2 2 2 2" xfId="21662"/>
    <cellStyle name="40% - Accent4 8 2 2 2 3" xfId="15772"/>
    <cellStyle name="40% - Accent4 8 2 2 3" xfId="7415"/>
    <cellStyle name="40% - Accent4 8 2 2 3 2" xfId="19354"/>
    <cellStyle name="40% - Accent4 8 2 2 4" xfId="13296"/>
    <cellStyle name="40% - Accent4 8 2 3" xfId="3397"/>
    <cellStyle name="40% - Accent4 8 2 3 2" xfId="9287"/>
    <cellStyle name="40% - Accent4 8 2 3 2 2" xfId="21226"/>
    <cellStyle name="40% - Accent4 8 2 3 3" xfId="15336"/>
    <cellStyle name="40% - Accent4 8 2 4" xfId="6979"/>
    <cellStyle name="40% - Accent4 8 2 4 2" xfId="18918"/>
    <cellStyle name="40% - Accent4 8 2 5" xfId="12860"/>
    <cellStyle name="40% - Accent4 8 3" xfId="1356"/>
    <cellStyle name="40% - Accent4 8 3 2" xfId="3832"/>
    <cellStyle name="40% - Accent4 8 3 2 2" xfId="9722"/>
    <cellStyle name="40% - Accent4 8 3 2 2 2" xfId="21661"/>
    <cellStyle name="40% - Accent4 8 3 2 3" xfId="15771"/>
    <cellStyle name="40% - Accent4 8 3 3" xfId="7414"/>
    <cellStyle name="40% - Accent4 8 3 3 2" xfId="19353"/>
    <cellStyle name="40% - Accent4 8 3 4" xfId="13295"/>
    <cellStyle name="40% - Accent4 8 4" xfId="2989"/>
    <cellStyle name="40% - Accent4 8 4 2" xfId="8879"/>
    <cellStyle name="40% - Accent4 8 4 2 2" xfId="20818"/>
    <cellStyle name="40% - Accent4 8 4 3" xfId="14928"/>
    <cellStyle name="40% - Accent4 8 5" xfId="6571"/>
    <cellStyle name="40% - Accent4 8 5 2" xfId="18510"/>
    <cellStyle name="40% - Accent4 8 6" xfId="12452"/>
    <cellStyle name="40% - Accent4 9" xfId="524"/>
    <cellStyle name="40% - Accent4 9 2" xfId="933"/>
    <cellStyle name="40% - Accent4 9 2 2" xfId="1359"/>
    <cellStyle name="40% - Accent4 9 2 2 2" xfId="3835"/>
    <cellStyle name="40% - Accent4 9 2 2 2 2" xfId="9725"/>
    <cellStyle name="40% - Accent4 9 2 2 2 2 2" xfId="21664"/>
    <cellStyle name="40% - Accent4 9 2 2 2 3" xfId="15774"/>
    <cellStyle name="40% - Accent4 9 2 2 3" xfId="7417"/>
    <cellStyle name="40% - Accent4 9 2 2 3 2" xfId="19356"/>
    <cellStyle name="40% - Accent4 9 2 2 4" xfId="13298"/>
    <cellStyle name="40% - Accent4 9 2 3" xfId="3410"/>
    <cellStyle name="40% - Accent4 9 2 3 2" xfId="9300"/>
    <cellStyle name="40% - Accent4 9 2 3 2 2" xfId="21239"/>
    <cellStyle name="40% - Accent4 9 2 3 3" xfId="15349"/>
    <cellStyle name="40% - Accent4 9 2 4" xfId="6992"/>
    <cellStyle name="40% - Accent4 9 2 4 2" xfId="18931"/>
    <cellStyle name="40% - Accent4 9 2 5" xfId="12873"/>
    <cellStyle name="40% - Accent4 9 3" xfId="1358"/>
    <cellStyle name="40% - Accent4 9 3 2" xfId="3834"/>
    <cellStyle name="40% - Accent4 9 3 2 2" xfId="9724"/>
    <cellStyle name="40% - Accent4 9 3 2 2 2" xfId="21663"/>
    <cellStyle name="40% - Accent4 9 3 2 3" xfId="15773"/>
    <cellStyle name="40% - Accent4 9 3 3" xfId="7416"/>
    <cellStyle name="40% - Accent4 9 3 3 2" xfId="19355"/>
    <cellStyle name="40% - Accent4 9 3 4" xfId="13297"/>
    <cellStyle name="40% - Accent4 9 4" xfId="3002"/>
    <cellStyle name="40% - Accent4 9 4 2" xfId="8892"/>
    <cellStyle name="40% - Accent4 9 4 2 2" xfId="20831"/>
    <cellStyle name="40% - Accent4 9 4 3" xfId="14941"/>
    <cellStyle name="40% - Accent4 9 5" xfId="6584"/>
    <cellStyle name="40% - Accent4 9 5 2" xfId="18523"/>
    <cellStyle name="40% - Accent4 9 6" xfId="12465"/>
    <cellStyle name="40% - Accent5" xfId="38" builtinId="47" customBuiltin="1"/>
    <cellStyle name="40% - Accent5 10" xfId="539"/>
    <cellStyle name="40% - Accent5 10 2" xfId="948"/>
    <cellStyle name="40% - Accent5 10 2 2" xfId="1361"/>
    <cellStyle name="40% - Accent5 10 2 2 2" xfId="3837"/>
    <cellStyle name="40% - Accent5 10 2 2 2 2" xfId="9727"/>
    <cellStyle name="40% - Accent5 10 2 2 2 2 2" xfId="21666"/>
    <cellStyle name="40% - Accent5 10 2 2 2 3" xfId="15776"/>
    <cellStyle name="40% - Accent5 10 2 2 3" xfId="7419"/>
    <cellStyle name="40% - Accent5 10 2 2 3 2" xfId="19358"/>
    <cellStyle name="40% - Accent5 10 2 2 4" xfId="13300"/>
    <cellStyle name="40% - Accent5 10 2 3" xfId="3425"/>
    <cellStyle name="40% - Accent5 10 2 3 2" xfId="9315"/>
    <cellStyle name="40% - Accent5 10 2 3 2 2" xfId="21254"/>
    <cellStyle name="40% - Accent5 10 2 3 3" xfId="15364"/>
    <cellStyle name="40% - Accent5 10 2 4" xfId="7007"/>
    <cellStyle name="40% - Accent5 10 2 4 2" xfId="18946"/>
    <cellStyle name="40% - Accent5 10 2 5" xfId="12888"/>
    <cellStyle name="40% - Accent5 10 3" xfId="1360"/>
    <cellStyle name="40% - Accent5 10 3 2" xfId="3836"/>
    <cellStyle name="40% - Accent5 10 3 2 2" xfId="9726"/>
    <cellStyle name="40% - Accent5 10 3 2 2 2" xfId="21665"/>
    <cellStyle name="40% - Accent5 10 3 2 3" xfId="15775"/>
    <cellStyle name="40% - Accent5 10 3 3" xfId="7418"/>
    <cellStyle name="40% - Accent5 10 3 3 2" xfId="19357"/>
    <cellStyle name="40% - Accent5 10 3 4" xfId="13299"/>
    <cellStyle name="40% - Accent5 10 4" xfId="3017"/>
    <cellStyle name="40% - Accent5 10 4 2" xfId="8907"/>
    <cellStyle name="40% - Accent5 10 4 2 2" xfId="20846"/>
    <cellStyle name="40% - Accent5 10 4 3" xfId="14956"/>
    <cellStyle name="40% - Accent5 10 5" xfId="6599"/>
    <cellStyle name="40% - Accent5 10 5 2" xfId="18538"/>
    <cellStyle name="40% - Accent5 10 6" xfId="12480"/>
    <cellStyle name="40% - Accent5 11" xfId="356"/>
    <cellStyle name="40% - Accent5 11 2" xfId="806"/>
    <cellStyle name="40% - Accent5 11 2 2" xfId="1363"/>
    <cellStyle name="40% - Accent5 11 2 2 2" xfId="3839"/>
    <cellStyle name="40% - Accent5 11 2 2 2 2" xfId="9729"/>
    <cellStyle name="40% - Accent5 11 2 2 2 2 2" xfId="21668"/>
    <cellStyle name="40% - Accent5 11 2 2 2 3" xfId="15778"/>
    <cellStyle name="40% - Accent5 11 2 2 3" xfId="7421"/>
    <cellStyle name="40% - Accent5 11 2 2 3 2" xfId="19360"/>
    <cellStyle name="40% - Accent5 11 2 2 4" xfId="13302"/>
    <cellStyle name="40% - Accent5 11 2 3" xfId="3283"/>
    <cellStyle name="40% - Accent5 11 2 3 2" xfId="9173"/>
    <cellStyle name="40% - Accent5 11 2 3 2 2" xfId="21112"/>
    <cellStyle name="40% - Accent5 11 2 3 3" xfId="15222"/>
    <cellStyle name="40% - Accent5 11 2 4" xfId="6865"/>
    <cellStyle name="40% - Accent5 11 2 4 2" xfId="18804"/>
    <cellStyle name="40% - Accent5 11 2 5" xfId="12746"/>
    <cellStyle name="40% - Accent5 11 3" xfId="1362"/>
    <cellStyle name="40% - Accent5 11 3 2" xfId="3838"/>
    <cellStyle name="40% - Accent5 11 3 2 2" xfId="9728"/>
    <cellStyle name="40% - Accent5 11 3 2 2 2" xfId="21667"/>
    <cellStyle name="40% - Accent5 11 3 2 3" xfId="15777"/>
    <cellStyle name="40% - Accent5 11 3 3" xfId="7420"/>
    <cellStyle name="40% - Accent5 11 3 3 2" xfId="19359"/>
    <cellStyle name="40% - Accent5 11 3 4" xfId="13301"/>
    <cellStyle name="40% - Accent5 11 4" xfId="2876"/>
    <cellStyle name="40% - Accent5 11 4 2" xfId="8766"/>
    <cellStyle name="40% - Accent5 11 4 2 2" xfId="20705"/>
    <cellStyle name="40% - Accent5 11 4 3" xfId="14815"/>
    <cellStyle name="40% - Accent5 11 5" xfId="6458"/>
    <cellStyle name="40% - Accent5 11 5 2" xfId="18397"/>
    <cellStyle name="40% - Accent5 11 6" xfId="12328"/>
    <cellStyle name="40% - Accent5 12" xfId="556"/>
    <cellStyle name="40% - Accent5 12 2" xfId="1364"/>
    <cellStyle name="40% - Accent5 12 2 2" xfId="3840"/>
    <cellStyle name="40% - Accent5 12 2 2 2" xfId="9730"/>
    <cellStyle name="40% - Accent5 12 2 2 2 2" xfId="21669"/>
    <cellStyle name="40% - Accent5 12 2 2 3" xfId="15779"/>
    <cellStyle name="40% - Accent5 12 2 3" xfId="7422"/>
    <cellStyle name="40% - Accent5 12 2 3 2" xfId="19361"/>
    <cellStyle name="40% - Accent5 12 2 4" xfId="13303"/>
    <cellStyle name="40% - Accent5 12 3" xfId="3033"/>
    <cellStyle name="40% - Accent5 12 3 2" xfId="8923"/>
    <cellStyle name="40% - Accent5 12 3 2 2" xfId="20862"/>
    <cellStyle name="40% - Accent5 12 3 3" xfId="14972"/>
    <cellStyle name="40% - Accent5 12 4" xfId="6615"/>
    <cellStyle name="40% - Accent5 12 4 2" xfId="18554"/>
    <cellStyle name="40% - Accent5 12 5" xfId="12496"/>
    <cellStyle name="40% - Accent5 13" xfId="2631"/>
    <cellStyle name="40% - Accent5 13 2" xfId="8521"/>
    <cellStyle name="40% - Accent5 13 2 2" xfId="20460"/>
    <cellStyle name="40% - Accent5 13 3" xfId="14570"/>
    <cellStyle name="40% - Accent5 14" xfId="6213"/>
    <cellStyle name="40% - Accent5 14 2" xfId="18152"/>
    <cellStyle name="40% - Accent5 15" xfId="12110"/>
    <cellStyle name="40% - Accent5 2" xfId="63"/>
    <cellStyle name="40% - Accent5 2 2" xfId="150"/>
    <cellStyle name="40% - Accent5 2 2 2" xfId="264"/>
    <cellStyle name="40% - Accent5 2 2 2 2" xfId="740"/>
    <cellStyle name="40% - Accent5 2 2 2 2 2" xfId="1368"/>
    <cellStyle name="40% - Accent5 2 2 2 2 2 2" xfId="3844"/>
    <cellStyle name="40% - Accent5 2 2 2 2 2 2 2" xfId="9734"/>
    <cellStyle name="40% - Accent5 2 2 2 2 2 2 2 2" xfId="21673"/>
    <cellStyle name="40% - Accent5 2 2 2 2 2 2 3" xfId="15783"/>
    <cellStyle name="40% - Accent5 2 2 2 2 2 3" xfId="7426"/>
    <cellStyle name="40% - Accent5 2 2 2 2 2 3 2" xfId="19365"/>
    <cellStyle name="40% - Accent5 2 2 2 2 2 4" xfId="13307"/>
    <cellStyle name="40% - Accent5 2 2 2 2 3" xfId="3217"/>
    <cellStyle name="40% - Accent5 2 2 2 2 3 2" xfId="9107"/>
    <cellStyle name="40% - Accent5 2 2 2 2 3 2 2" xfId="21046"/>
    <cellStyle name="40% - Accent5 2 2 2 2 3 3" xfId="15156"/>
    <cellStyle name="40% - Accent5 2 2 2 2 4" xfId="6799"/>
    <cellStyle name="40% - Accent5 2 2 2 2 4 2" xfId="18738"/>
    <cellStyle name="40% - Accent5 2 2 2 2 5" xfId="12680"/>
    <cellStyle name="40% - Accent5 2 2 2 3" xfId="1367"/>
    <cellStyle name="40% - Accent5 2 2 2 3 2" xfId="3843"/>
    <cellStyle name="40% - Accent5 2 2 2 3 2 2" xfId="9733"/>
    <cellStyle name="40% - Accent5 2 2 2 3 2 2 2" xfId="21672"/>
    <cellStyle name="40% - Accent5 2 2 2 3 2 3" xfId="15782"/>
    <cellStyle name="40% - Accent5 2 2 2 3 3" xfId="7425"/>
    <cellStyle name="40% - Accent5 2 2 2 3 3 2" xfId="19364"/>
    <cellStyle name="40% - Accent5 2 2 2 3 4" xfId="13306"/>
    <cellStyle name="40% - Accent5 2 2 2 4" xfId="2811"/>
    <cellStyle name="40% - Accent5 2 2 2 4 2" xfId="8701"/>
    <cellStyle name="40% - Accent5 2 2 2 4 2 2" xfId="20640"/>
    <cellStyle name="40% - Accent5 2 2 2 4 3" xfId="14750"/>
    <cellStyle name="40% - Accent5 2 2 2 5" xfId="6393"/>
    <cellStyle name="40% - Accent5 2 2 2 5 2" xfId="18332"/>
    <cellStyle name="40% - Accent5 2 2 2 6" xfId="12280"/>
    <cellStyle name="40% - Accent5 2 2 3" xfId="403"/>
    <cellStyle name="40% - Accent5 2 2 3 2" xfId="844"/>
    <cellStyle name="40% - Accent5 2 2 3 2 2" xfId="1370"/>
    <cellStyle name="40% - Accent5 2 2 3 2 2 2" xfId="3846"/>
    <cellStyle name="40% - Accent5 2 2 3 2 2 2 2" xfId="9736"/>
    <cellStyle name="40% - Accent5 2 2 3 2 2 2 2 2" xfId="21675"/>
    <cellStyle name="40% - Accent5 2 2 3 2 2 2 3" xfId="15785"/>
    <cellStyle name="40% - Accent5 2 2 3 2 2 3" xfId="7428"/>
    <cellStyle name="40% - Accent5 2 2 3 2 2 3 2" xfId="19367"/>
    <cellStyle name="40% - Accent5 2 2 3 2 2 4" xfId="13309"/>
    <cellStyle name="40% - Accent5 2 2 3 2 3" xfId="3321"/>
    <cellStyle name="40% - Accent5 2 2 3 2 3 2" xfId="9211"/>
    <cellStyle name="40% - Accent5 2 2 3 2 3 2 2" xfId="21150"/>
    <cellStyle name="40% - Accent5 2 2 3 2 3 3" xfId="15260"/>
    <cellStyle name="40% - Accent5 2 2 3 2 4" xfId="6903"/>
    <cellStyle name="40% - Accent5 2 2 3 2 4 2" xfId="18842"/>
    <cellStyle name="40% - Accent5 2 2 3 2 5" xfId="12784"/>
    <cellStyle name="40% - Accent5 2 2 3 3" xfId="1369"/>
    <cellStyle name="40% - Accent5 2 2 3 3 2" xfId="3845"/>
    <cellStyle name="40% - Accent5 2 2 3 3 2 2" xfId="9735"/>
    <cellStyle name="40% - Accent5 2 2 3 3 2 2 2" xfId="21674"/>
    <cellStyle name="40% - Accent5 2 2 3 3 2 3" xfId="15784"/>
    <cellStyle name="40% - Accent5 2 2 3 3 3" xfId="7427"/>
    <cellStyle name="40% - Accent5 2 2 3 3 3 2" xfId="19366"/>
    <cellStyle name="40% - Accent5 2 2 3 3 4" xfId="13308"/>
    <cellStyle name="40% - Accent5 2 2 3 4" xfId="2914"/>
    <cellStyle name="40% - Accent5 2 2 3 4 2" xfId="8804"/>
    <cellStyle name="40% - Accent5 2 2 3 4 2 2" xfId="20743"/>
    <cellStyle name="40% - Accent5 2 2 3 4 3" xfId="14853"/>
    <cellStyle name="40% - Accent5 2 2 3 5" xfId="6496"/>
    <cellStyle name="40% - Accent5 2 2 3 5 2" xfId="18435"/>
    <cellStyle name="40% - Accent5 2 2 3 6" xfId="12370"/>
    <cellStyle name="40% - Accent5 2 2 4" xfId="629"/>
    <cellStyle name="40% - Accent5 2 2 4 2" xfId="1371"/>
    <cellStyle name="40% - Accent5 2 2 4 2 2" xfId="3847"/>
    <cellStyle name="40% - Accent5 2 2 4 2 2 2" xfId="9737"/>
    <cellStyle name="40% - Accent5 2 2 4 2 2 2 2" xfId="21676"/>
    <cellStyle name="40% - Accent5 2 2 4 2 2 3" xfId="15786"/>
    <cellStyle name="40% - Accent5 2 2 4 2 3" xfId="7429"/>
    <cellStyle name="40% - Accent5 2 2 4 2 3 2" xfId="19368"/>
    <cellStyle name="40% - Accent5 2 2 4 2 4" xfId="13310"/>
    <cellStyle name="40% - Accent5 2 2 4 3" xfId="3106"/>
    <cellStyle name="40% - Accent5 2 2 4 3 2" xfId="8996"/>
    <cellStyle name="40% - Accent5 2 2 4 3 2 2" xfId="20935"/>
    <cellStyle name="40% - Accent5 2 2 4 3 3" xfId="15045"/>
    <cellStyle name="40% - Accent5 2 2 4 4" xfId="6688"/>
    <cellStyle name="40% - Accent5 2 2 4 4 2" xfId="18627"/>
    <cellStyle name="40% - Accent5 2 2 4 5" xfId="12569"/>
    <cellStyle name="40% - Accent5 2 2 5" xfId="1366"/>
    <cellStyle name="40% - Accent5 2 2 5 2" xfId="3842"/>
    <cellStyle name="40% - Accent5 2 2 5 2 2" xfId="9732"/>
    <cellStyle name="40% - Accent5 2 2 5 2 2 2" xfId="21671"/>
    <cellStyle name="40% - Accent5 2 2 5 2 3" xfId="15781"/>
    <cellStyle name="40% - Accent5 2 2 5 3" xfId="7424"/>
    <cellStyle name="40% - Accent5 2 2 5 3 2" xfId="19363"/>
    <cellStyle name="40% - Accent5 2 2 5 4" xfId="13305"/>
    <cellStyle name="40% - Accent5 2 2 6" xfId="2700"/>
    <cellStyle name="40% - Accent5 2 2 6 2" xfId="8590"/>
    <cellStyle name="40% - Accent5 2 2 6 2 2" xfId="20529"/>
    <cellStyle name="40% - Accent5 2 2 6 3" xfId="14639"/>
    <cellStyle name="40% - Accent5 2 2 7" xfId="6282"/>
    <cellStyle name="40% - Accent5 2 2 7 2" xfId="18221"/>
    <cellStyle name="40% - Accent5 2 2 8" xfId="12185"/>
    <cellStyle name="40% - Accent5 2 3" xfId="214"/>
    <cellStyle name="40% - Accent5 2 3 2" xfId="473"/>
    <cellStyle name="40% - Accent5 2 3 2 2" xfId="883"/>
    <cellStyle name="40% - Accent5 2 3 2 2 2" xfId="1374"/>
    <cellStyle name="40% - Accent5 2 3 2 2 2 2" xfId="3850"/>
    <cellStyle name="40% - Accent5 2 3 2 2 2 2 2" xfId="9740"/>
    <cellStyle name="40% - Accent5 2 3 2 2 2 2 2 2" xfId="21679"/>
    <cellStyle name="40% - Accent5 2 3 2 2 2 2 3" xfId="15789"/>
    <cellStyle name="40% - Accent5 2 3 2 2 2 3" xfId="7432"/>
    <cellStyle name="40% - Accent5 2 3 2 2 2 3 2" xfId="19371"/>
    <cellStyle name="40% - Accent5 2 3 2 2 2 4" xfId="13313"/>
    <cellStyle name="40% - Accent5 2 3 2 2 3" xfId="3360"/>
    <cellStyle name="40% - Accent5 2 3 2 2 3 2" xfId="9250"/>
    <cellStyle name="40% - Accent5 2 3 2 2 3 2 2" xfId="21189"/>
    <cellStyle name="40% - Accent5 2 3 2 2 3 3" xfId="15299"/>
    <cellStyle name="40% - Accent5 2 3 2 2 4" xfId="6942"/>
    <cellStyle name="40% - Accent5 2 3 2 2 4 2" xfId="18881"/>
    <cellStyle name="40% - Accent5 2 3 2 2 5" xfId="12823"/>
    <cellStyle name="40% - Accent5 2 3 2 3" xfId="1373"/>
    <cellStyle name="40% - Accent5 2 3 2 3 2" xfId="3849"/>
    <cellStyle name="40% - Accent5 2 3 2 3 2 2" xfId="9739"/>
    <cellStyle name="40% - Accent5 2 3 2 3 2 2 2" xfId="21678"/>
    <cellStyle name="40% - Accent5 2 3 2 3 2 3" xfId="15788"/>
    <cellStyle name="40% - Accent5 2 3 2 3 3" xfId="7431"/>
    <cellStyle name="40% - Accent5 2 3 2 3 3 2" xfId="19370"/>
    <cellStyle name="40% - Accent5 2 3 2 3 4" xfId="13312"/>
    <cellStyle name="40% - Accent5 2 3 2 4" xfId="2952"/>
    <cellStyle name="40% - Accent5 2 3 2 4 2" xfId="8842"/>
    <cellStyle name="40% - Accent5 2 3 2 4 2 2" xfId="20781"/>
    <cellStyle name="40% - Accent5 2 3 2 4 3" xfId="14891"/>
    <cellStyle name="40% - Accent5 2 3 2 5" xfId="6534"/>
    <cellStyle name="40% - Accent5 2 3 2 5 2" xfId="18473"/>
    <cellStyle name="40% - Accent5 2 3 2 6" xfId="12415"/>
    <cellStyle name="40% - Accent5 2 3 3" xfId="690"/>
    <cellStyle name="40% - Accent5 2 3 3 2" xfId="1375"/>
    <cellStyle name="40% - Accent5 2 3 3 2 2" xfId="3851"/>
    <cellStyle name="40% - Accent5 2 3 3 2 2 2" xfId="9741"/>
    <cellStyle name="40% - Accent5 2 3 3 2 2 2 2" xfId="21680"/>
    <cellStyle name="40% - Accent5 2 3 3 2 2 3" xfId="15790"/>
    <cellStyle name="40% - Accent5 2 3 3 2 3" xfId="7433"/>
    <cellStyle name="40% - Accent5 2 3 3 2 3 2" xfId="19372"/>
    <cellStyle name="40% - Accent5 2 3 3 2 4" xfId="13314"/>
    <cellStyle name="40% - Accent5 2 3 3 3" xfId="3167"/>
    <cellStyle name="40% - Accent5 2 3 3 3 2" xfId="9057"/>
    <cellStyle name="40% - Accent5 2 3 3 3 2 2" xfId="20996"/>
    <cellStyle name="40% - Accent5 2 3 3 3 3" xfId="15106"/>
    <cellStyle name="40% - Accent5 2 3 3 4" xfId="6749"/>
    <cellStyle name="40% - Accent5 2 3 3 4 2" xfId="18688"/>
    <cellStyle name="40% - Accent5 2 3 3 5" xfId="12630"/>
    <cellStyle name="40% - Accent5 2 3 4" xfId="1372"/>
    <cellStyle name="40% - Accent5 2 3 4 2" xfId="3848"/>
    <cellStyle name="40% - Accent5 2 3 4 2 2" xfId="9738"/>
    <cellStyle name="40% - Accent5 2 3 4 2 2 2" xfId="21677"/>
    <cellStyle name="40% - Accent5 2 3 4 2 3" xfId="15787"/>
    <cellStyle name="40% - Accent5 2 3 4 3" xfId="7430"/>
    <cellStyle name="40% - Accent5 2 3 4 3 2" xfId="19369"/>
    <cellStyle name="40% - Accent5 2 3 4 4" xfId="13311"/>
    <cellStyle name="40% - Accent5 2 3 5" xfId="2761"/>
    <cellStyle name="40% - Accent5 2 3 5 2" xfId="8651"/>
    <cellStyle name="40% - Accent5 2 3 5 2 2" xfId="20590"/>
    <cellStyle name="40% - Accent5 2 3 5 3" xfId="14700"/>
    <cellStyle name="40% - Accent5 2 3 6" xfId="6343"/>
    <cellStyle name="40% - Accent5 2 3 6 2" xfId="18282"/>
    <cellStyle name="40% - Accent5 2 3 7" xfId="12236"/>
    <cellStyle name="40% - Accent5 2 4" xfId="374"/>
    <cellStyle name="40% - Accent5 2 4 2" xfId="819"/>
    <cellStyle name="40% - Accent5 2 4 2 2" xfId="1377"/>
    <cellStyle name="40% - Accent5 2 4 2 2 2" xfId="3853"/>
    <cellStyle name="40% - Accent5 2 4 2 2 2 2" xfId="9743"/>
    <cellStyle name="40% - Accent5 2 4 2 2 2 2 2" xfId="21682"/>
    <cellStyle name="40% - Accent5 2 4 2 2 2 3" xfId="15792"/>
    <cellStyle name="40% - Accent5 2 4 2 2 3" xfId="7435"/>
    <cellStyle name="40% - Accent5 2 4 2 2 3 2" xfId="19374"/>
    <cellStyle name="40% - Accent5 2 4 2 2 4" xfId="13316"/>
    <cellStyle name="40% - Accent5 2 4 2 3" xfId="3296"/>
    <cellStyle name="40% - Accent5 2 4 2 3 2" xfId="9186"/>
    <cellStyle name="40% - Accent5 2 4 2 3 2 2" xfId="21125"/>
    <cellStyle name="40% - Accent5 2 4 2 3 3" xfId="15235"/>
    <cellStyle name="40% - Accent5 2 4 2 4" xfId="6878"/>
    <cellStyle name="40% - Accent5 2 4 2 4 2" xfId="18817"/>
    <cellStyle name="40% - Accent5 2 4 2 5" xfId="12759"/>
    <cellStyle name="40% - Accent5 2 4 3" xfId="1376"/>
    <cellStyle name="40% - Accent5 2 4 3 2" xfId="3852"/>
    <cellStyle name="40% - Accent5 2 4 3 2 2" xfId="9742"/>
    <cellStyle name="40% - Accent5 2 4 3 2 2 2" xfId="21681"/>
    <cellStyle name="40% - Accent5 2 4 3 2 3" xfId="15791"/>
    <cellStyle name="40% - Accent5 2 4 3 3" xfId="7434"/>
    <cellStyle name="40% - Accent5 2 4 3 3 2" xfId="19373"/>
    <cellStyle name="40% - Accent5 2 4 3 4" xfId="13315"/>
    <cellStyle name="40% - Accent5 2 4 4" xfId="2889"/>
    <cellStyle name="40% - Accent5 2 4 4 2" xfId="8779"/>
    <cellStyle name="40% - Accent5 2 4 4 2 2" xfId="20718"/>
    <cellStyle name="40% - Accent5 2 4 4 3" xfId="14828"/>
    <cellStyle name="40% - Accent5 2 4 5" xfId="6471"/>
    <cellStyle name="40% - Accent5 2 4 5 2" xfId="18410"/>
    <cellStyle name="40% - Accent5 2 4 6" xfId="12343"/>
    <cellStyle name="40% - Accent5 2 5" xfId="575"/>
    <cellStyle name="40% - Accent5 2 5 2" xfId="1378"/>
    <cellStyle name="40% - Accent5 2 5 2 2" xfId="3854"/>
    <cellStyle name="40% - Accent5 2 5 2 2 2" xfId="9744"/>
    <cellStyle name="40% - Accent5 2 5 2 2 2 2" xfId="21683"/>
    <cellStyle name="40% - Accent5 2 5 2 2 3" xfId="15793"/>
    <cellStyle name="40% - Accent5 2 5 2 3" xfId="7436"/>
    <cellStyle name="40% - Accent5 2 5 2 3 2" xfId="19375"/>
    <cellStyle name="40% - Accent5 2 5 2 4" xfId="13317"/>
    <cellStyle name="40% - Accent5 2 5 3" xfId="3052"/>
    <cellStyle name="40% - Accent5 2 5 3 2" xfId="8942"/>
    <cellStyle name="40% - Accent5 2 5 3 2 2" xfId="20881"/>
    <cellStyle name="40% - Accent5 2 5 3 3" xfId="14991"/>
    <cellStyle name="40% - Accent5 2 5 4" xfId="6634"/>
    <cellStyle name="40% - Accent5 2 5 4 2" xfId="18573"/>
    <cellStyle name="40% - Accent5 2 5 5" xfId="12515"/>
    <cellStyle name="40% - Accent5 2 6" xfId="1365"/>
    <cellStyle name="40% - Accent5 2 6 2" xfId="3841"/>
    <cellStyle name="40% - Accent5 2 6 2 2" xfId="9731"/>
    <cellStyle name="40% - Accent5 2 6 2 2 2" xfId="21670"/>
    <cellStyle name="40% - Accent5 2 6 2 3" xfId="15780"/>
    <cellStyle name="40% - Accent5 2 6 3" xfId="7423"/>
    <cellStyle name="40% - Accent5 2 6 3 2" xfId="19362"/>
    <cellStyle name="40% - Accent5 2 6 4" xfId="13304"/>
    <cellStyle name="40% - Accent5 2 7" xfId="2650"/>
    <cellStyle name="40% - Accent5 2 7 2" xfId="8540"/>
    <cellStyle name="40% - Accent5 2 7 2 2" xfId="20479"/>
    <cellStyle name="40% - Accent5 2 7 3" xfId="14589"/>
    <cellStyle name="40% - Accent5 2 8" xfId="6232"/>
    <cellStyle name="40% - Accent5 2 8 2" xfId="18171"/>
    <cellStyle name="40% - Accent5 2 9" xfId="12130"/>
    <cellStyle name="40% - Accent5 3" xfId="130"/>
    <cellStyle name="40% - Accent5 3 2" xfId="244"/>
    <cellStyle name="40% - Accent5 3 2 2" xfId="720"/>
    <cellStyle name="40% - Accent5 3 2 2 2" xfId="1381"/>
    <cellStyle name="40% - Accent5 3 2 2 2 2" xfId="3857"/>
    <cellStyle name="40% - Accent5 3 2 2 2 2 2" xfId="9747"/>
    <cellStyle name="40% - Accent5 3 2 2 2 2 2 2" xfId="21686"/>
    <cellStyle name="40% - Accent5 3 2 2 2 2 3" xfId="15796"/>
    <cellStyle name="40% - Accent5 3 2 2 2 3" xfId="7439"/>
    <cellStyle name="40% - Accent5 3 2 2 2 3 2" xfId="19378"/>
    <cellStyle name="40% - Accent5 3 2 2 2 4" xfId="13320"/>
    <cellStyle name="40% - Accent5 3 2 2 3" xfId="3197"/>
    <cellStyle name="40% - Accent5 3 2 2 3 2" xfId="9087"/>
    <cellStyle name="40% - Accent5 3 2 2 3 2 2" xfId="21026"/>
    <cellStyle name="40% - Accent5 3 2 2 3 3" xfId="15136"/>
    <cellStyle name="40% - Accent5 3 2 2 4" xfId="6779"/>
    <cellStyle name="40% - Accent5 3 2 2 4 2" xfId="18718"/>
    <cellStyle name="40% - Accent5 3 2 2 5" xfId="12660"/>
    <cellStyle name="40% - Accent5 3 2 3" xfId="1380"/>
    <cellStyle name="40% - Accent5 3 2 3 2" xfId="3856"/>
    <cellStyle name="40% - Accent5 3 2 3 2 2" xfId="9746"/>
    <cellStyle name="40% - Accent5 3 2 3 2 2 2" xfId="21685"/>
    <cellStyle name="40% - Accent5 3 2 3 2 3" xfId="15795"/>
    <cellStyle name="40% - Accent5 3 2 3 3" xfId="7438"/>
    <cellStyle name="40% - Accent5 3 2 3 3 2" xfId="19377"/>
    <cellStyle name="40% - Accent5 3 2 3 4" xfId="13319"/>
    <cellStyle name="40% - Accent5 3 2 4" xfId="2791"/>
    <cellStyle name="40% - Accent5 3 2 4 2" xfId="8681"/>
    <cellStyle name="40% - Accent5 3 2 4 2 2" xfId="20620"/>
    <cellStyle name="40% - Accent5 3 2 4 3" xfId="14730"/>
    <cellStyle name="40% - Accent5 3 2 5" xfId="6373"/>
    <cellStyle name="40% - Accent5 3 2 5 2" xfId="18312"/>
    <cellStyle name="40% - Accent5 3 2 6" xfId="12261"/>
    <cellStyle name="40% - Accent5 3 3" xfId="390"/>
    <cellStyle name="40% - Accent5 3 3 2" xfId="831"/>
    <cellStyle name="40% - Accent5 3 3 2 2" xfId="1383"/>
    <cellStyle name="40% - Accent5 3 3 2 2 2" xfId="3859"/>
    <cellStyle name="40% - Accent5 3 3 2 2 2 2" xfId="9749"/>
    <cellStyle name="40% - Accent5 3 3 2 2 2 2 2" xfId="21688"/>
    <cellStyle name="40% - Accent5 3 3 2 2 2 3" xfId="15798"/>
    <cellStyle name="40% - Accent5 3 3 2 2 3" xfId="7441"/>
    <cellStyle name="40% - Accent5 3 3 2 2 3 2" xfId="19380"/>
    <cellStyle name="40% - Accent5 3 3 2 2 4" xfId="13322"/>
    <cellStyle name="40% - Accent5 3 3 2 3" xfId="3308"/>
    <cellStyle name="40% - Accent5 3 3 2 3 2" xfId="9198"/>
    <cellStyle name="40% - Accent5 3 3 2 3 2 2" xfId="21137"/>
    <cellStyle name="40% - Accent5 3 3 2 3 3" xfId="15247"/>
    <cellStyle name="40% - Accent5 3 3 2 4" xfId="6890"/>
    <cellStyle name="40% - Accent5 3 3 2 4 2" xfId="18829"/>
    <cellStyle name="40% - Accent5 3 3 2 5" xfId="12771"/>
    <cellStyle name="40% - Accent5 3 3 3" xfId="1382"/>
    <cellStyle name="40% - Accent5 3 3 3 2" xfId="3858"/>
    <cellStyle name="40% - Accent5 3 3 3 2 2" xfId="9748"/>
    <cellStyle name="40% - Accent5 3 3 3 2 2 2" xfId="21687"/>
    <cellStyle name="40% - Accent5 3 3 3 2 3" xfId="15797"/>
    <cellStyle name="40% - Accent5 3 3 3 3" xfId="7440"/>
    <cellStyle name="40% - Accent5 3 3 3 3 2" xfId="19379"/>
    <cellStyle name="40% - Accent5 3 3 3 4" xfId="13321"/>
    <cellStyle name="40% - Accent5 3 3 4" xfId="2901"/>
    <cellStyle name="40% - Accent5 3 3 4 2" xfId="8791"/>
    <cellStyle name="40% - Accent5 3 3 4 2 2" xfId="20730"/>
    <cellStyle name="40% - Accent5 3 3 4 3" xfId="14840"/>
    <cellStyle name="40% - Accent5 3 3 5" xfId="6483"/>
    <cellStyle name="40% - Accent5 3 3 5 2" xfId="18422"/>
    <cellStyle name="40% - Accent5 3 3 6" xfId="12357"/>
    <cellStyle name="40% - Accent5 3 4" xfId="609"/>
    <cellStyle name="40% - Accent5 3 4 2" xfId="1384"/>
    <cellStyle name="40% - Accent5 3 4 2 2" xfId="3860"/>
    <cellStyle name="40% - Accent5 3 4 2 2 2" xfId="9750"/>
    <cellStyle name="40% - Accent5 3 4 2 2 2 2" xfId="21689"/>
    <cellStyle name="40% - Accent5 3 4 2 2 3" xfId="15799"/>
    <cellStyle name="40% - Accent5 3 4 2 3" xfId="7442"/>
    <cellStyle name="40% - Accent5 3 4 2 3 2" xfId="19381"/>
    <cellStyle name="40% - Accent5 3 4 2 4" xfId="13323"/>
    <cellStyle name="40% - Accent5 3 4 3" xfId="3086"/>
    <cellStyle name="40% - Accent5 3 4 3 2" xfId="8976"/>
    <cellStyle name="40% - Accent5 3 4 3 2 2" xfId="20915"/>
    <cellStyle name="40% - Accent5 3 4 3 3" xfId="15025"/>
    <cellStyle name="40% - Accent5 3 4 4" xfId="6668"/>
    <cellStyle name="40% - Accent5 3 4 4 2" xfId="18607"/>
    <cellStyle name="40% - Accent5 3 4 5" xfId="12549"/>
    <cellStyle name="40% - Accent5 3 5" xfId="1379"/>
    <cellStyle name="40% - Accent5 3 5 2" xfId="3855"/>
    <cellStyle name="40% - Accent5 3 5 2 2" xfId="9745"/>
    <cellStyle name="40% - Accent5 3 5 2 2 2" xfId="21684"/>
    <cellStyle name="40% - Accent5 3 5 2 3" xfId="15794"/>
    <cellStyle name="40% - Accent5 3 5 3" xfId="7437"/>
    <cellStyle name="40% - Accent5 3 5 3 2" xfId="19376"/>
    <cellStyle name="40% - Accent5 3 5 4" xfId="13318"/>
    <cellStyle name="40% - Accent5 3 6" xfId="2680"/>
    <cellStyle name="40% - Accent5 3 6 2" xfId="8570"/>
    <cellStyle name="40% - Accent5 3 6 2 2" xfId="20509"/>
    <cellStyle name="40% - Accent5 3 6 3" xfId="14619"/>
    <cellStyle name="40% - Accent5 3 7" xfId="6262"/>
    <cellStyle name="40% - Accent5 3 7 2" xfId="18201"/>
    <cellStyle name="40% - Accent5 3 8" xfId="12165"/>
    <cellStyle name="40% - Accent5 4" xfId="195"/>
    <cellStyle name="40% - Accent5 4 2" xfId="441"/>
    <cellStyle name="40% - Accent5 4 2 2" xfId="858"/>
    <cellStyle name="40% - Accent5 4 2 2 2" xfId="1387"/>
    <cellStyle name="40% - Accent5 4 2 2 2 2" xfId="3863"/>
    <cellStyle name="40% - Accent5 4 2 2 2 2 2" xfId="9753"/>
    <cellStyle name="40% - Accent5 4 2 2 2 2 2 2" xfId="21692"/>
    <cellStyle name="40% - Accent5 4 2 2 2 2 3" xfId="15802"/>
    <cellStyle name="40% - Accent5 4 2 2 2 3" xfId="7445"/>
    <cellStyle name="40% - Accent5 4 2 2 2 3 2" xfId="19384"/>
    <cellStyle name="40% - Accent5 4 2 2 2 4" xfId="13326"/>
    <cellStyle name="40% - Accent5 4 2 2 3" xfId="3335"/>
    <cellStyle name="40% - Accent5 4 2 2 3 2" xfId="9225"/>
    <cellStyle name="40% - Accent5 4 2 2 3 2 2" xfId="21164"/>
    <cellStyle name="40% - Accent5 4 2 2 3 3" xfId="15274"/>
    <cellStyle name="40% - Accent5 4 2 2 4" xfId="6917"/>
    <cellStyle name="40% - Accent5 4 2 2 4 2" xfId="18856"/>
    <cellStyle name="40% - Accent5 4 2 2 5" xfId="12798"/>
    <cellStyle name="40% - Accent5 4 2 3" xfId="1386"/>
    <cellStyle name="40% - Accent5 4 2 3 2" xfId="3862"/>
    <cellStyle name="40% - Accent5 4 2 3 2 2" xfId="9752"/>
    <cellStyle name="40% - Accent5 4 2 3 2 2 2" xfId="21691"/>
    <cellStyle name="40% - Accent5 4 2 3 2 3" xfId="15801"/>
    <cellStyle name="40% - Accent5 4 2 3 3" xfId="7444"/>
    <cellStyle name="40% - Accent5 4 2 3 3 2" xfId="19383"/>
    <cellStyle name="40% - Accent5 4 2 3 4" xfId="13325"/>
    <cellStyle name="40% - Accent5 4 2 4" xfId="2927"/>
    <cellStyle name="40% - Accent5 4 2 4 2" xfId="8817"/>
    <cellStyle name="40% - Accent5 4 2 4 2 2" xfId="20756"/>
    <cellStyle name="40% - Accent5 4 2 4 3" xfId="14866"/>
    <cellStyle name="40% - Accent5 4 2 5" xfId="6509"/>
    <cellStyle name="40% - Accent5 4 2 5 2" xfId="18448"/>
    <cellStyle name="40% - Accent5 4 2 6" xfId="12388"/>
    <cellStyle name="40% - Accent5 4 3" xfId="671"/>
    <cellStyle name="40% - Accent5 4 3 2" xfId="1388"/>
    <cellStyle name="40% - Accent5 4 3 2 2" xfId="3864"/>
    <cellStyle name="40% - Accent5 4 3 2 2 2" xfId="9754"/>
    <cellStyle name="40% - Accent5 4 3 2 2 2 2" xfId="21693"/>
    <cellStyle name="40% - Accent5 4 3 2 2 3" xfId="15803"/>
    <cellStyle name="40% - Accent5 4 3 2 3" xfId="7446"/>
    <cellStyle name="40% - Accent5 4 3 2 3 2" xfId="19385"/>
    <cellStyle name="40% - Accent5 4 3 2 4" xfId="13327"/>
    <cellStyle name="40% - Accent5 4 3 3" xfId="3148"/>
    <cellStyle name="40% - Accent5 4 3 3 2" xfId="9038"/>
    <cellStyle name="40% - Accent5 4 3 3 2 2" xfId="20977"/>
    <cellStyle name="40% - Accent5 4 3 3 3" xfId="15087"/>
    <cellStyle name="40% - Accent5 4 3 4" xfId="6730"/>
    <cellStyle name="40% - Accent5 4 3 4 2" xfId="18669"/>
    <cellStyle name="40% - Accent5 4 3 5" xfId="12611"/>
    <cellStyle name="40% - Accent5 4 4" xfId="1385"/>
    <cellStyle name="40% - Accent5 4 4 2" xfId="3861"/>
    <cellStyle name="40% - Accent5 4 4 2 2" xfId="9751"/>
    <cellStyle name="40% - Accent5 4 4 2 2 2" xfId="21690"/>
    <cellStyle name="40% - Accent5 4 4 2 3" xfId="15800"/>
    <cellStyle name="40% - Accent5 4 4 3" xfId="7443"/>
    <cellStyle name="40% - Accent5 4 4 3 2" xfId="19382"/>
    <cellStyle name="40% - Accent5 4 4 4" xfId="13324"/>
    <cellStyle name="40% - Accent5 4 5" xfId="2742"/>
    <cellStyle name="40% - Accent5 4 5 2" xfId="8632"/>
    <cellStyle name="40% - Accent5 4 5 2 2" xfId="20571"/>
    <cellStyle name="40% - Accent5 4 5 3" xfId="14681"/>
    <cellStyle name="40% - Accent5 4 6" xfId="6324"/>
    <cellStyle name="40% - Accent5 4 6 2" xfId="18263"/>
    <cellStyle name="40% - Accent5 4 7" xfId="12217"/>
    <cellStyle name="40% - Accent5 5" xfId="460"/>
    <cellStyle name="40% - Accent5 5 2" xfId="870"/>
    <cellStyle name="40% - Accent5 5 2 2" xfId="1390"/>
    <cellStyle name="40% - Accent5 5 2 2 2" xfId="3866"/>
    <cellStyle name="40% - Accent5 5 2 2 2 2" xfId="9756"/>
    <cellStyle name="40% - Accent5 5 2 2 2 2 2" xfId="21695"/>
    <cellStyle name="40% - Accent5 5 2 2 2 3" xfId="15805"/>
    <cellStyle name="40% - Accent5 5 2 2 3" xfId="7448"/>
    <cellStyle name="40% - Accent5 5 2 2 3 2" xfId="19387"/>
    <cellStyle name="40% - Accent5 5 2 2 4" xfId="13329"/>
    <cellStyle name="40% - Accent5 5 2 3" xfId="3347"/>
    <cellStyle name="40% - Accent5 5 2 3 2" xfId="9237"/>
    <cellStyle name="40% - Accent5 5 2 3 2 2" xfId="21176"/>
    <cellStyle name="40% - Accent5 5 2 3 3" xfId="15286"/>
    <cellStyle name="40% - Accent5 5 2 4" xfId="6929"/>
    <cellStyle name="40% - Accent5 5 2 4 2" xfId="18868"/>
    <cellStyle name="40% - Accent5 5 2 5" xfId="12810"/>
    <cellStyle name="40% - Accent5 5 3" xfId="1389"/>
    <cellStyle name="40% - Accent5 5 3 2" xfId="3865"/>
    <cellStyle name="40% - Accent5 5 3 2 2" xfId="9755"/>
    <cellStyle name="40% - Accent5 5 3 2 2 2" xfId="21694"/>
    <cellStyle name="40% - Accent5 5 3 2 3" xfId="15804"/>
    <cellStyle name="40% - Accent5 5 3 3" xfId="7447"/>
    <cellStyle name="40% - Accent5 5 3 3 2" xfId="19386"/>
    <cellStyle name="40% - Accent5 5 3 4" xfId="13328"/>
    <cellStyle name="40% - Accent5 5 4" xfId="2939"/>
    <cellStyle name="40% - Accent5 5 4 2" xfId="8829"/>
    <cellStyle name="40% - Accent5 5 4 2 2" xfId="20768"/>
    <cellStyle name="40% - Accent5 5 4 3" xfId="14878"/>
    <cellStyle name="40% - Accent5 5 5" xfId="6521"/>
    <cellStyle name="40% - Accent5 5 5 2" xfId="18460"/>
    <cellStyle name="40% - Accent5 5 6" xfId="12402"/>
    <cellStyle name="40% - Accent5 6" xfId="487"/>
    <cellStyle name="40% - Accent5 6 2" xfId="896"/>
    <cellStyle name="40% - Accent5 6 2 2" xfId="1392"/>
    <cellStyle name="40% - Accent5 6 2 2 2" xfId="3868"/>
    <cellStyle name="40% - Accent5 6 2 2 2 2" xfId="9758"/>
    <cellStyle name="40% - Accent5 6 2 2 2 2 2" xfId="21697"/>
    <cellStyle name="40% - Accent5 6 2 2 2 3" xfId="15807"/>
    <cellStyle name="40% - Accent5 6 2 2 3" xfId="7450"/>
    <cellStyle name="40% - Accent5 6 2 2 3 2" xfId="19389"/>
    <cellStyle name="40% - Accent5 6 2 2 4" xfId="13331"/>
    <cellStyle name="40% - Accent5 6 2 3" xfId="3373"/>
    <cellStyle name="40% - Accent5 6 2 3 2" xfId="9263"/>
    <cellStyle name="40% - Accent5 6 2 3 2 2" xfId="21202"/>
    <cellStyle name="40% - Accent5 6 2 3 3" xfId="15312"/>
    <cellStyle name="40% - Accent5 6 2 4" xfId="6955"/>
    <cellStyle name="40% - Accent5 6 2 4 2" xfId="18894"/>
    <cellStyle name="40% - Accent5 6 2 5" xfId="12836"/>
    <cellStyle name="40% - Accent5 6 3" xfId="1391"/>
    <cellStyle name="40% - Accent5 6 3 2" xfId="3867"/>
    <cellStyle name="40% - Accent5 6 3 2 2" xfId="9757"/>
    <cellStyle name="40% - Accent5 6 3 2 2 2" xfId="21696"/>
    <cellStyle name="40% - Accent5 6 3 2 3" xfId="15806"/>
    <cellStyle name="40% - Accent5 6 3 3" xfId="7449"/>
    <cellStyle name="40% - Accent5 6 3 3 2" xfId="19388"/>
    <cellStyle name="40% - Accent5 6 3 4" xfId="13330"/>
    <cellStyle name="40% - Accent5 6 4" xfId="2965"/>
    <cellStyle name="40% - Accent5 6 4 2" xfId="8855"/>
    <cellStyle name="40% - Accent5 6 4 2 2" xfId="20794"/>
    <cellStyle name="40% - Accent5 6 4 3" xfId="14904"/>
    <cellStyle name="40% - Accent5 6 5" xfId="6547"/>
    <cellStyle name="40% - Accent5 6 5 2" xfId="18486"/>
    <cellStyle name="40% - Accent5 6 6" xfId="12428"/>
    <cellStyle name="40% - Accent5 7" xfId="500"/>
    <cellStyle name="40% - Accent5 7 2" xfId="909"/>
    <cellStyle name="40% - Accent5 7 2 2" xfId="1394"/>
    <cellStyle name="40% - Accent5 7 2 2 2" xfId="3870"/>
    <cellStyle name="40% - Accent5 7 2 2 2 2" xfId="9760"/>
    <cellStyle name="40% - Accent5 7 2 2 2 2 2" xfId="21699"/>
    <cellStyle name="40% - Accent5 7 2 2 2 3" xfId="15809"/>
    <cellStyle name="40% - Accent5 7 2 2 3" xfId="7452"/>
    <cellStyle name="40% - Accent5 7 2 2 3 2" xfId="19391"/>
    <cellStyle name="40% - Accent5 7 2 2 4" xfId="13333"/>
    <cellStyle name="40% - Accent5 7 2 3" xfId="3386"/>
    <cellStyle name="40% - Accent5 7 2 3 2" xfId="9276"/>
    <cellStyle name="40% - Accent5 7 2 3 2 2" xfId="21215"/>
    <cellStyle name="40% - Accent5 7 2 3 3" xfId="15325"/>
    <cellStyle name="40% - Accent5 7 2 4" xfId="6968"/>
    <cellStyle name="40% - Accent5 7 2 4 2" xfId="18907"/>
    <cellStyle name="40% - Accent5 7 2 5" xfId="12849"/>
    <cellStyle name="40% - Accent5 7 3" xfId="1393"/>
    <cellStyle name="40% - Accent5 7 3 2" xfId="3869"/>
    <cellStyle name="40% - Accent5 7 3 2 2" xfId="9759"/>
    <cellStyle name="40% - Accent5 7 3 2 2 2" xfId="21698"/>
    <cellStyle name="40% - Accent5 7 3 2 3" xfId="15808"/>
    <cellStyle name="40% - Accent5 7 3 3" xfId="7451"/>
    <cellStyle name="40% - Accent5 7 3 3 2" xfId="19390"/>
    <cellStyle name="40% - Accent5 7 3 4" xfId="13332"/>
    <cellStyle name="40% - Accent5 7 4" xfId="2978"/>
    <cellStyle name="40% - Accent5 7 4 2" xfId="8868"/>
    <cellStyle name="40% - Accent5 7 4 2 2" xfId="20807"/>
    <cellStyle name="40% - Accent5 7 4 3" xfId="14917"/>
    <cellStyle name="40% - Accent5 7 5" xfId="6560"/>
    <cellStyle name="40% - Accent5 7 5 2" xfId="18499"/>
    <cellStyle name="40% - Accent5 7 6" xfId="12441"/>
    <cellStyle name="40% - Accent5 8" xfId="513"/>
    <cellStyle name="40% - Accent5 8 2" xfId="922"/>
    <cellStyle name="40% - Accent5 8 2 2" xfId="1396"/>
    <cellStyle name="40% - Accent5 8 2 2 2" xfId="3872"/>
    <cellStyle name="40% - Accent5 8 2 2 2 2" xfId="9762"/>
    <cellStyle name="40% - Accent5 8 2 2 2 2 2" xfId="21701"/>
    <cellStyle name="40% - Accent5 8 2 2 2 3" xfId="15811"/>
    <cellStyle name="40% - Accent5 8 2 2 3" xfId="7454"/>
    <cellStyle name="40% - Accent5 8 2 2 3 2" xfId="19393"/>
    <cellStyle name="40% - Accent5 8 2 2 4" xfId="13335"/>
    <cellStyle name="40% - Accent5 8 2 3" xfId="3399"/>
    <cellStyle name="40% - Accent5 8 2 3 2" xfId="9289"/>
    <cellStyle name="40% - Accent5 8 2 3 2 2" xfId="21228"/>
    <cellStyle name="40% - Accent5 8 2 3 3" xfId="15338"/>
    <cellStyle name="40% - Accent5 8 2 4" xfId="6981"/>
    <cellStyle name="40% - Accent5 8 2 4 2" xfId="18920"/>
    <cellStyle name="40% - Accent5 8 2 5" xfId="12862"/>
    <cellStyle name="40% - Accent5 8 3" xfId="1395"/>
    <cellStyle name="40% - Accent5 8 3 2" xfId="3871"/>
    <cellStyle name="40% - Accent5 8 3 2 2" xfId="9761"/>
    <cellStyle name="40% - Accent5 8 3 2 2 2" xfId="21700"/>
    <cellStyle name="40% - Accent5 8 3 2 3" xfId="15810"/>
    <cellStyle name="40% - Accent5 8 3 3" xfId="7453"/>
    <cellStyle name="40% - Accent5 8 3 3 2" xfId="19392"/>
    <cellStyle name="40% - Accent5 8 3 4" xfId="13334"/>
    <cellStyle name="40% - Accent5 8 4" xfId="2991"/>
    <cellStyle name="40% - Accent5 8 4 2" xfId="8881"/>
    <cellStyle name="40% - Accent5 8 4 2 2" xfId="20820"/>
    <cellStyle name="40% - Accent5 8 4 3" xfId="14930"/>
    <cellStyle name="40% - Accent5 8 5" xfId="6573"/>
    <cellStyle name="40% - Accent5 8 5 2" xfId="18512"/>
    <cellStyle name="40% - Accent5 8 6" xfId="12454"/>
    <cellStyle name="40% - Accent5 9" xfId="526"/>
    <cellStyle name="40% - Accent5 9 2" xfId="935"/>
    <cellStyle name="40% - Accent5 9 2 2" xfId="1398"/>
    <cellStyle name="40% - Accent5 9 2 2 2" xfId="3874"/>
    <cellStyle name="40% - Accent5 9 2 2 2 2" xfId="9764"/>
    <cellStyle name="40% - Accent5 9 2 2 2 2 2" xfId="21703"/>
    <cellStyle name="40% - Accent5 9 2 2 2 3" xfId="15813"/>
    <cellStyle name="40% - Accent5 9 2 2 3" xfId="7456"/>
    <cellStyle name="40% - Accent5 9 2 2 3 2" xfId="19395"/>
    <cellStyle name="40% - Accent5 9 2 2 4" xfId="13337"/>
    <cellStyle name="40% - Accent5 9 2 3" xfId="3412"/>
    <cellStyle name="40% - Accent5 9 2 3 2" xfId="9302"/>
    <cellStyle name="40% - Accent5 9 2 3 2 2" xfId="21241"/>
    <cellStyle name="40% - Accent5 9 2 3 3" xfId="15351"/>
    <cellStyle name="40% - Accent5 9 2 4" xfId="6994"/>
    <cellStyle name="40% - Accent5 9 2 4 2" xfId="18933"/>
    <cellStyle name="40% - Accent5 9 2 5" xfId="12875"/>
    <cellStyle name="40% - Accent5 9 3" xfId="1397"/>
    <cellStyle name="40% - Accent5 9 3 2" xfId="3873"/>
    <cellStyle name="40% - Accent5 9 3 2 2" xfId="9763"/>
    <cellStyle name="40% - Accent5 9 3 2 2 2" xfId="21702"/>
    <cellStyle name="40% - Accent5 9 3 2 3" xfId="15812"/>
    <cellStyle name="40% - Accent5 9 3 3" xfId="7455"/>
    <cellStyle name="40% - Accent5 9 3 3 2" xfId="19394"/>
    <cellStyle name="40% - Accent5 9 3 4" xfId="13336"/>
    <cellStyle name="40% - Accent5 9 4" xfId="3004"/>
    <cellStyle name="40% - Accent5 9 4 2" xfId="8894"/>
    <cellStyle name="40% - Accent5 9 4 2 2" xfId="20833"/>
    <cellStyle name="40% - Accent5 9 4 3" xfId="14943"/>
    <cellStyle name="40% - Accent5 9 5" xfId="6586"/>
    <cellStyle name="40% - Accent5 9 5 2" xfId="18525"/>
    <cellStyle name="40% - Accent5 9 6" xfId="12467"/>
    <cellStyle name="40% - Accent6" xfId="42" builtinId="51" customBuiltin="1"/>
    <cellStyle name="40% - Accent6 10" xfId="541"/>
    <cellStyle name="40% - Accent6 10 2" xfId="950"/>
    <cellStyle name="40% - Accent6 10 2 2" xfId="1400"/>
    <cellStyle name="40% - Accent6 10 2 2 2" xfId="3876"/>
    <cellStyle name="40% - Accent6 10 2 2 2 2" xfId="9766"/>
    <cellStyle name="40% - Accent6 10 2 2 2 2 2" xfId="21705"/>
    <cellStyle name="40% - Accent6 10 2 2 2 3" xfId="15815"/>
    <cellStyle name="40% - Accent6 10 2 2 3" xfId="7458"/>
    <cellStyle name="40% - Accent6 10 2 2 3 2" xfId="19397"/>
    <cellStyle name="40% - Accent6 10 2 2 4" xfId="13339"/>
    <cellStyle name="40% - Accent6 10 2 3" xfId="3427"/>
    <cellStyle name="40% - Accent6 10 2 3 2" xfId="9317"/>
    <cellStyle name="40% - Accent6 10 2 3 2 2" xfId="21256"/>
    <cellStyle name="40% - Accent6 10 2 3 3" xfId="15366"/>
    <cellStyle name="40% - Accent6 10 2 4" xfId="7009"/>
    <cellStyle name="40% - Accent6 10 2 4 2" xfId="18948"/>
    <cellStyle name="40% - Accent6 10 2 5" xfId="12890"/>
    <cellStyle name="40% - Accent6 10 3" xfId="1399"/>
    <cellStyle name="40% - Accent6 10 3 2" xfId="3875"/>
    <cellStyle name="40% - Accent6 10 3 2 2" xfId="9765"/>
    <cellStyle name="40% - Accent6 10 3 2 2 2" xfId="21704"/>
    <cellStyle name="40% - Accent6 10 3 2 3" xfId="15814"/>
    <cellStyle name="40% - Accent6 10 3 3" xfId="7457"/>
    <cellStyle name="40% - Accent6 10 3 3 2" xfId="19396"/>
    <cellStyle name="40% - Accent6 10 3 4" xfId="13338"/>
    <cellStyle name="40% - Accent6 10 4" xfId="3019"/>
    <cellStyle name="40% - Accent6 10 4 2" xfId="8909"/>
    <cellStyle name="40% - Accent6 10 4 2 2" xfId="20848"/>
    <cellStyle name="40% - Accent6 10 4 3" xfId="14958"/>
    <cellStyle name="40% - Accent6 10 5" xfId="6601"/>
    <cellStyle name="40% - Accent6 10 5 2" xfId="18540"/>
    <cellStyle name="40% - Accent6 10 6" xfId="12482"/>
    <cellStyle name="40% - Accent6 11" xfId="360"/>
    <cellStyle name="40% - Accent6 11 2" xfId="808"/>
    <cellStyle name="40% - Accent6 11 2 2" xfId="1402"/>
    <cellStyle name="40% - Accent6 11 2 2 2" xfId="3878"/>
    <cellStyle name="40% - Accent6 11 2 2 2 2" xfId="9768"/>
    <cellStyle name="40% - Accent6 11 2 2 2 2 2" xfId="21707"/>
    <cellStyle name="40% - Accent6 11 2 2 2 3" xfId="15817"/>
    <cellStyle name="40% - Accent6 11 2 2 3" xfId="7460"/>
    <cellStyle name="40% - Accent6 11 2 2 3 2" xfId="19399"/>
    <cellStyle name="40% - Accent6 11 2 2 4" xfId="13341"/>
    <cellStyle name="40% - Accent6 11 2 3" xfId="3285"/>
    <cellStyle name="40% - Accent6 11 2 3 2" xfId="9175"/>
    <cellStyle name="40% - Accent6 11 2 3 2 2" xfId="21114"/>
    <cellStyle name="40% - Accent6 11 2 3 3" xfId="15224"/>
    <cellStyle name="40% - Accent6 11 2 4" xfId="6867"/>
    <cellStyle name="40% - Accent6 11 2 4 2" xfId="18806"/>
    <cellStyle name="40% - Accent6 11 2 5" xfId="12748"/>
    <cellStyle name="40% - Accent6 11 3" xfId="1401"/>
    <cellStyle name="40% - Accent6 11 3 2" xfId="3877"/>
    <cellStyle name="40% - Accent6 11 3 2 2" xfId="9767"/>
    <cellStyle name="40% - Accent6 11 3 2 2 2" xfId="21706"/>
    <cellStyle name="40% - Accent6 11 3 2 3" xfId="15816"/>
    <cellStyle name="40% - Accent6 11 3 3" xfId="7459"/>
    <cellStyle name="40% - Accent6 11 3 3 2" xfId="19398"/>
    <cellStyle name="40% - Accent6 11 3 4" xfId="13340"/>
    <cellStyle name="40% - Accent6 11 4" xfId="2878"/>
    <cellStyle name="40% - Accent6 11 4 2" xfId="8768"/>
    <cellStyle name="40% - Accent6 11 4 2 2" xfId="20707"/>
    <cellStyle name="40% - Accent6 11 4 3" xfId="14817"/>
    <cellStyle name="40% - Accent6 11 5" xfId="6460"/>
    <cellStyle name="40% - Accent6 11 5 2" xfId="18399"/>
    <cellStyle name="40% - Accent6 11 6" xfId="12330"/>
    <cellStyle name="40% - Accent6 12" xfId="558"/>
    <cellStyle name="40% - Accent6 12 2" xfId="1403"/>
    <cellStyle name="40% - Accent6 12 2 2" xfId="3879"/>
    <cellStyle name="40% - Accent6 12 2 2 2" xfId="9769"/>
    <cellStyle name="40% - Accent6 12 2 2 2 2" xfId="21708"/>
    <cellStyle name="40% - Accent6 12 2 2 3" xfId="15818"/>
    <cellStyle name="40% - Accent6 12 2 3" xfId="7461"/>
    <cellStyle name="40% - Accent6 12 2 3 2" xfId="19400"/>
    <cellStyle name="40% - Accent6 12 2 4" xfId="13342"/>
    <cellStyle name="40% - Accent6 12 3" xfId="3035"/>
    <cellStyle name="40% - Accent6 12 3 2" xfId="8925"/>
    <cellStyle name="40% - Accent6 12 3 2 2" xfId="20864"/>
    <cellStyle name="40% - Accent6 12 3 3" xfId="14974"/>
    <cellStyle name="40% - Accent6 12 4" xfId="6617"/>
    <cellStyle name="40% - Accent6 12 4 2" xfId="18556"/>
    <cellStyle name="40% - Accent6 12 5" xfId="12498"/>
    <cellStyle name="40% - Accent6 13" xfId="2633"/>
    <cellStyle name="40% - Accent6 13 2" xfId="8523"/>
    <cellStyle name="40% - Accent6 13 2 2" xfId="20462"/>
    <cellStyle name="40% - Accent6 13 3" xfId="14572"/>
    <cellStyle name="40% - Accent6 14" xfId="6215"/>
    <cellStyle name="40% - Accent6 14 2" xfId="18154"/>
    <cellStyle name="40% - Accent6 15" xfId="12112"/>
    <cellStyle name="40% - Accent6 2" xfId="64"/>
    <cellStyle name="40% - Accent6 2 2" xfId="151"/>
    <cellStyle name="40% - Accent6 2 2 2" xfId="265"/>
    <cellStyle name="40% - Accent6 2 2 2 2" xfId="741"/>
    <cellStyle name="40% - Accent6 2 2 2 2 2" xfId="1407"/>
    <cellStyle name="40% - Accent6 2 2 2 2 2 2" xfId="3883"/>
    <cellStyle name="40% - Accent6 2 2 2 2 2 2 2" xfId="9773"/>
    <cellStyle name="40% - Accent6 2 2 2 2 2 2 2 2" xfId="21712"/>
    <cellStyle name="40% - Accent6 2 2 2 2 2 2 3" xfId="15822"/>
    <cellStyle name="40% - Accent6 2 2 2 2 2 3" xfId="7465"/>
    <cellStyle name="40% - Accent6 2 2 2 2 2 3 2" xfId="19404"/>
    <cellStyle name="40% - Accent6 2 2 2 2 2 4" xfId="13346"/>
    <cellStyle name="40% - Accent6 2 2 2 2 3" xfId="3218"/>
    <cellStyle name="40% - Accent6 2 2 2 2 3 2" xfId="9108"/>
    <cellStyle name="40% - Accent6 2 2 2 2 3 2 2" xfId="21047"/>
    <cellStyle name="40% - Accent6 2 2 2 2 3 3" xfId="15157"/>
    <cellStyle name="40% - Accent6 2 2 2 2 4" xfId="6800"/>
    <cellStyle name="40% - Accent6 2 2 2 2 4 2" xfId="18739"/>
    <cellStyle name="40% - Accent6 2 2 2 2 5" xfId="12681"/>
    <cellStyle name="40% - Accent6 2 2 2 3" xfId="1406"/>
    <cellStyle name="40% - Accent6 2 2 2 3 2" xfId="3882"/>
    <cellStyle name="40% - Accent6 2 2 2 3 2 2" xfId="9772"/>
    <cellStyle name="40% - Accent6 2 2 2 3 2 2 2" xfId="21711"/>
    <cellStyle name="40% - Accent6 2 2 2 3 2 3" xfId="15821"/>
    <cellStyle name="40% - Accent6 2 2 2 3 3" xfId="7464"/>
    <cellStyle name="40% - Accent6 2 2 2 3 3 2" xfId="19403"/>
    <cellStyle name="40% - Accent6 2 2 2 3 4" xfId="13345"/>
    <cellStyle name="40% - Accent6 2 2 2 4" xfId="2812"/>
    <cellStyle name="40% - Accent6 2 2 2 4 2" xfId="8702"/>
    <cellStyle name="40% - Accent6 2 2 2 4 2 2" xfId="20641"/>
    <cellStyle name="40% - Accent6 2 2 2 4 3" xfId="14751"/>
    <cellStyle name="40% - Accent6 2 2 2 5" xfId="6394"/>
    <cellStyle name="40% - Accent6 2 2 2 5 2" xfId="18333"/>
    <cellStyle name="40% - Accent6 2 2 2 6" xfId="12281"/>
    <cellStyle name="40% - Accent6 2 2 3" xfId="405"/>
    <cellStyle name="40% - Accent6 2 2 3 2" xfId="846"/>
    <cellStyle name="40% - Accent6 2 2 3 2 2" xfId="1409"/>
    <cellStyle name="40% - Accent6 2 2 3 2 2 2" xfId="3885"/>
    <cellStyle name="40% - Accent6 2 2 3 2 2 2 2" xfId="9775"/>
    <cellStyle name="40% - Accent6 2 2 3 2 2 2 2 2" xfId="21714"/>
    <cellStyle name="40% - Accent6 2 2 3 2 2 2 3" xfId="15824"/>
    <cellStyle name="40% - Accent6 2 2 3 2 2 3" xfId="7467"/>
    <cellStyle name="40% - Accent6 2 2 3 2 2 3 2" xfId="19406"/>
    <cellStyle name="40% - Accent6 2 2 3 2 2 4" xfId="13348"/>
    <cellStyle name="40% - Accent6 2 2 3 2 3" xfId="3323"/>
    <cellStyle name="40% - Accent6 2 2 3 2 3 2" xfId="9213"/>
    <cellStyle name="40% - Accent6 2 2 3 2 3 2 2" xfId="21152"/>
    <cellStyle name="40% - Accent6 2 2 3 2 3 3" xfId="15262"/>
    <cellStyle name="40% - Accent6 2 2 3 2 4" xfId="6905"/>
    <cellStyle name="40% - Accent6 2 2 3 2 4 2" xfId="18844"/>
    <cellStyle name="40% - Accent6 2 2 3 2 5" xfId="12786"/>
    <cellStyle name="40% - Accent6 2 2 3 3" xfId="1408"/>
    <cellStyle name="40% - Accent6 2 2 3 3 2" xfId="3884"/>
    <cellStyle name="40% - Accent6 2 2 3 3 2 2" xfId="9774"/>
    <cellStyle name="40% - Accent6 2 2 3 3 2 2 2" xfId="21713"/>
    <cellStyle name="40% - Accent6 2 2 3 3 2 3" xfId="15823"/>
    <cellStyle name="40% - Accent6 2 2 3 3 3" xfId="7466"/>
    <cellStyle name="40% - Accent6 2 2 3 3 3 2" xfId="19405"/>
    <cellStyle name="40% - Accent6 2 2 3 3 4" xfId="13347"/>
    <cellStyle name="40% - Accent6 2 2 3 4" xfId="2916"/>
    <cellStyle name="40% - Accent6 2 2 3 4 2" xfId="8806"/>
    <cellStyle name="40% - Accent6 2 2 3 4 2 2" xfId="20745"/>
    <cellStyle name="40% - Accent6 2 2 3 4 3" xfId="14855"/>
    <cellStyle name="40% - Accent6 2 2 3 5" xfId="6498"/>
    <cellStyle name="40% - Accent6 2 2 3 5 2" xfId="18437"/>
    <cellStyle name="40% - Accent6 2 2 3 6" xfId="12372"/>
    <cellStyle name="40% - Accent6 2 2 4" xfId="630"/>
    <cellStyle name="40% - Accent6 2 2 4 2" xfId="1410"/>
    <cellStyle name="40% - Accent6 2 2 4 2 2" xfId="3886"/>
    <cellStyle name="40% - Accent6 2 2 4 2 2 2" xfId="9776"/>
    <cellStyle name="40% - Accent6 2 2 4 2 2 2 2" xfId="21715"/>
    <cellStyle name="40% - Accent6 2 2 4 2 2 3" xfId="15825"/>
    <cellStyle name="40% - Accent6 2 2 4 2 3" xfId="7468"/>
    <cellStyle name="40% - Accent6 2 2 4 2 3 2" xfId="19407"/>
    <cellStyle name="40% - Accent6 2 2 4 2 4" xfId="13349"/>
    <cellStyle name="40% - Accent6 2 2 4 3" xfId="3107"/>
    <cellStyle name="40% - Accent6 2 2 4 3 2" xfId="8997"/>
    <cellStyle name="40% - Accent6 2 2 4 3 2 2" xfId="20936"/>
    <cellStyle name="40% - Accent6 2 2 4 3 3" xfId="15046"/>
    <cellStyle name="40% - Accent6 2 2 4 4" xfId="6689"/>
    <cellStyle name="40% - Accent6 2 2 4 4 2" xfId="18628"/>
    <cellStyle name="40% - Accent6 2 2 4 5" xfId="12570"/>
    <cellStyle name="40% - Accent6 2 2 5" xfId="1405"/>
    <cellStyle name="40% - Accent6 2 2 5 2" xfId="3881"/>
    <cellStyle name="40% - Accent6 2 2 5 2 2" xfId="9771"/>
    <cellStyle name="40% - Accent6 2 2 5 2 2 2" xfId="21710"/>
    <cellStyle name="40% - Accent6 2 2 5 2 3" xfId="15820"/>
    <cellStyle name="40% - Accent6 2 2 5 3" xfId="7463"/>
    <cellStyle name="40% - Accent6 2 2 5 3 2" xfId="19402"/>
    <cellStyle name="40% - Accent6 2 2 5 4" xfId="13344"/>
    <cellStyle name="40% - Accent6 2 2 6" xfId="2701"/>
    <cellStyle name="40% - Accent6 2 2 6 2" xfId="8591"/>
    <cellStyle name="40% - Accent6 2 2 6 2 2" xfId="20530"/>
    <cellStyle name="40% - Accent6 2 2 6 3" xfId="14640"/>
    <cellStyle name="40% - Accent6 2 2 7" xfId="6283"/>
    <cellStyle name="40% - Accent6 2 2 7 2" xfId="18222"/>
    <cellStyle name="40% - Accent6 2 2 8" xfId="12186"/>
    <cellStyle name="40% - Accent6 2 3" xfId="215"/>
    <cellStyle name="40% - Accent6 2 3 2" xfId="475"/>
    <cellStyle name="40% - Accent6 2 3 2 2" xfId="885"/>
    <cellStyle name="40% - Accent6 2 3 2 2 2" xfId="1413"/>
    <cellStyle name="40% - Accent6 2 3 2 2 2 2" xfId="3889"/>
    <cellStyle name="40% - Accent6 2 3 2 2 2 2 2" xfId="9779"/>
    <cellStyle name="40% - Accent6 2 3 2 2 2 2 2 2" xfId="21718"/>
    <cellStyle name="40% - Accent6 2 3 2 2 2 2 3" xfId="15828"/>
    <cellStyle name="40% - Accent6 2 3 2 2 2 3" xfId="7471"/>
    <cellStyle name="40% - Accent6 2 3 2 2 2 3 2" xfId="19410"/>
    <cellStyle name="40% - Accent6 2 3 2 2 2 4" xfId="13352"/>
    <cellStyle name="40% - Accent6 2 3 2 2 3" xfId="3362"/>
    <cellStyle name="40% - Accent6 2 3 2 2 3 2" xfId="9252"/>
    <cellStyle name="40% - Accent6 2 3 2 2 3 2 2" xfId="21191"/>
    <cellStyle name="40% - Accent6 2 3 2 2 3 3" xfId="15301"/>
    <cellStyle name="40% - Accent6 2 3 2 2 4" xfId="6944"/>
    <cellStyle name="40% - Accent6 2 3 2 2 4 2" xfId="18883"/>
    <cellStyle name="40% - Accent6 2 3 2 2 5" xfId="12825"/>
    <cellStyle name="40% - Accent6 2 3 2 3" xfId="1412"/>
    <cellStyle name="40% - Accent6 2 3 2 3 2" xfId="3888"/>
    <cellStyle name="40% - Accent6 2 3 2 3 2 2" xfId="9778"/>
    <cellStyle name="40% - Accent6 2 3 2 3 2 2 2" xfId="21717"/>
    <cellStyle name="40% - Accent6 2 3 2 3 2 3" xfId="15827"/>
    <cellStyle name="40% - Accent6 2 3 2 3 3" xfId="7470"/>
    <cellStyle name="40% - Accent6 2 3 2 3 3 2" xfId="19409"/>
    <cellStyle name="40% - Accent6 2 3 2 3 4" xfId="13351"/>
    <cellStyle name="40% - Accent6 2 3 2 4" xfId="2954"/>
    <cellStyle name="40% - Accent6 2 3 2 4 2" xfId="8844"/>
    <cellStyle name="40% - Accent6 2 3 2 4 2 2" xfId="20783"/>
    <cellStyle name="40% - Accent6 2 3 2 4 3" xfId="14893"/>
    <cellStyle name="40% - Accent6 2 3 2 5" xfId="6536"/>
    <cellStyle name="40% - Accent6 2 3 2 5 2" xfId="18475"/>
    <cellStyle name="40% - Accent6 2 3 2 6" xfId="12417"/>
    <cellStyle name="40% - Accent6 2 3 3" xfId="691"/>
    <cellStyle name="40% - Accent6 2 3 3 2" xfId="1414"/>
    <cellStyle name="40% - Accent6 2 3 3 2 2" xfId="3890"/>
    <cellStyle name="40% - Accent6 2 3 3 2 2 2" xfId="9780"/>
    <cellStyle name="40% - Accent6 2 3 3 2 2 2 2" xfId="21719"/>
    <cellStyle name="40% - Accent6 2 3 3 2 2 3" xfId="15829"/>
    <cellStyle name="40% - Accent6 2 3 3 2 3" xfId="7472"/>
    <cellStyle name="40% - Accent6 2 3 3 2 3 2" xfId="19411"/>
    <cellStyle name="40% - Accent6 2 3 3 2 4" xfId="13353"/>
    <cellStyle name="40% - Accent6 2 3 3 3" xfId="3168"/>
    <cellStyle name="40% - Accent6 2 3 3 3 2" xfId="9058"/>
    <cellStyle name="40% - Accent6 2 3 3 3 2 2" xfId="20997"/>
    <cellStyle name="40% - Accent6 2 3 3 3 3" xfId="15107"/>
    <cellStyle name="40% - Accent6 2 3 3 4" xfId="6750"/>
    <cellStyle name="40% - Accent6 2 3 3 4 2" xfId="18689"/>
    <cellStyle name="40% - Accent6 2 3 3 5" xfId="12631"/>
    <cellStyle name="40% - Accent6 2 3 4" xfId="1411"/>
    <cellStyle name="40% - Accent6 2 3 4 2" xfId="3887"/>
    <cellStyle name="40% - Accent6 2 3 4 2 2" xfId="9777"/>
    <cellStyle name="40% - Accent6 2 3 4 2 2 2" xfId="21716"/>
    <cellStyle name="40% - Accent6 2 3 4 2 3" xfId="15826"/>
    <cellStyle name="40% - Accent6 2 3 4 3" xfId="7469"/>
    <cellStyle name="40% - Accent6 2 3 4 3 2" xfId="19408"/>
    <cellStyle name="40% - Accent6 2 3 4 4" xfId="13350"/>
    <cellStyle name="40% - Accent6 2 3 5" xfId="2762"/>
    <cellStyle name="40% - Accent6 2 3 5 2" xfId="8652"/>
    <cellStyle name="40% - Accent6 2 3 5 2 2" xfId="20591"/>
    <cellStyle name="40% - Accent6 2 3 5 3" xfId="14701"/>
    <cellStyle name="40% - Accent6 2 3 6" xfId="6344"/>
    <cellStyle name="40% - Accent6 2 3 6 2" xfId="18283"/>
    <cellStyle name="40% - Accent6 2 3 7" xfId="12237"/>
    <cellStyle name="40% - Accent6 2 4" xfId="376"/>
    <cellStyle name="40% - Accent6 2 4 2" xfId="821"/>
    <cellStyle name="40% - Accent6 2 4 2 2" xfId="1416"/>
    <cellStyle name="40% - Accent6 2 4 2 2 2" xfId="3892"/>
    <cellStyle name="40% - Accent6 2 4 2 2 2 2" xfId="9782"/>
    <cellStyle name="40% - Accent6 2 4 2 2 2 2 2" xfId="21721"/>
    <cellStyle name="40% - Accent6 2 4 2 2 2 3" xfId="15831"/>
    <cellStyle name="40% - Accent6 2 4 2 2 3" xfId="7474"/>
    <cellStyle name="40% - Accent6 2 4 2 2 3 2" xfId="19413"/>
    <cellStyle name="40% - Accent6 2 4 2 2 4" xfId="13355"/>
    <cellStyle name="40% - Accent6 2 4 2 3" xfId="3298"/>
    <cellStyle name="40% - Accent6 2 4 2 3 2" xfId="9188"/>
    <cellStyle name="40% - Accent6 2 4 2 3 2 2" xfId="21127"/>
    <cellStyle name="40% - Accent6 2 4 2 3 3" xfId="15237"/>
    <cellStyle name="40% - Accent6 2 4 2 4" xfId="6880"/>
    <cellStyle name="40% - Accent6 2 4 2 4 2" xfId="18819"/>
    <cellStyle name="40% - Accent6 2 4 2 5" xfId="12761"/>
    <cellStyle name="40% - Accent6 2 4 3" xfId="1415"/>
    <cellStyle name="40% - Accent6 2 4 3 2" xfId="3891"/>
    <cellStyle name="40% - Accent6 2 4 3 2 2" xfId="9781"/>
    <cellStyle name="40% - Accent6 2 4 3 2 2 2" xfId="21720"/>
    <cellStyle name="40% - Accent6 2 4 3 2 3" xfId="15830"/>
    <cellStyle name="40% - Accent6 2 4 3 3" xfId="7473"/>
    <cellStyle name="40% - Accent6 2 4 3 3 2" xfId="19412"/>
    <cellStyle name="40% - Accent6 2 4 3 4" xfId="13354"/>
    <cellStyle name="40% - Accent6 2 4 4" xfId="2891"/>
    <cellStyle name="40% - Accent6 2 4 4 2" xfId="8781"/>
    <cellStyle name="40% - Accent6 2 4 4 2 2" xfId="20720"/>
    <cellStyle name="40% - Accent6 2 4 4 3" xfId="14830"/>
    <cellStyle name="40% - Accent6 2 4 5" xfId="6473"/>
    <cellStyle name="40% - Accent6 2 4 5 2" xfId="18412"/>
    <cellStyle name="40% - Accent6 2 4 6" xfId="12345"/>
    <cellStyle name="40% - Accent6 2 5" xfId="576"/>
    <cellStyle name="40% - Accent6 2 5 2" xfId="1417"/>
    <cellStyle name="40% - Accent6 2 5 2 2" xfId="3893"/>
    <cellStyle name="40% - Accent6 2 5 2 2 2" xfId="9783"/>
    <cellStyle name="40% - Accent6 2 5 2 2 2 2" xfId="21722"/>
    <cellStyle name="40% - Accent6 2 5 2 2 3" xfId="15832"/>
    <cellStyle name="40% - Accent6 2 5 2 3" xfId="7475"/>
    <cellStyle name="40% - Accent6 2 5 2 3 2" xfId="19414"/>
    <cellStyle name="40% - Accent6 2 5 2 4" xfId="13356"/>
    <cellStyle name="40% - Accent6 2 5 3" xfId="3053"/>
    <cellStyle name="40% - Accent6 2 5 3 2" xfId="8943"/>
    <cellStyle name="40% - Accent6 2 5 3 2 2" xfId="20882"/>
    <cellStyle name="40% - Accent6 2 5 3 3" xfId="14992"/>
    <cellStyle name="40% - Accent6 2 5 4" xfId="6635"/>
    <cellStyle name="40% - Accent6 2 5 4 2" xfId="18574"/>
    <cellStyle name="40% - Accent6 2 5 5" xfId="12516"/>
    <cellStyle name="40% - Accent6 2 6" xfId="1404"/>
    <cellStyle name="40% - Accent6 2 6 2" xfId="3880"/>
    <cellStyle name="40% - Accent6 2 6 2 2" xfId="9770"/>
    <cellStyle name="40% - Accent6 2 6 2 2 2" xfId="21709"/>
    <cellStyle name="40% - Accent6 2 6 2 3" xfId="15819"/>
    <cellStyle name="40% - Accent6 2 6 3" xfId="7462"/>
    <cellStyle name="40% - Accent6 2 6 3 2" xfId="19401"/>
    <cellStyle name="40% - Accent6 2 6 4" xfId="13343"/>
    <cellStyle name="40% - Accent6 2 7" xfId="2651"/>
    <cellStyle name="40% - Accent6 2 7 2" xfId="8541"/>
    <cellStyle name="40% - Accent6 2 7 2 2" xfId="20480"/>
    <cellStyle name="40% - Accent6 2 7 3" xfId="14590"/>
    <cellStyle name="40% - Accent6 2 8" xfId="6233"/>
    <cellStyle name="40% - Accent6 2 8 2" xfId="18172"/>
    <cellStyle name="40% - Accent6 2 9" xfId="12131"/>
    <cellStyle name="40% - Accent6 3" xfId="133"/>
    <cellStyle name="40% - Accent6 3 2" xfId="247"/>
    <cellStyle name="40% - Accent6 3 2 2" xfId="723"/>
    <cellStyle name="40% - Accent6 3 2 2 2" xfId="1420"/>
    <cellStyle name="40% - Accent6 3 2 2 2 2" xfId="3896"/>
    <cellStyle name="40% - Accent6 3 2 2 2 2 2" xfId="9786"/>
    <cellStyle name="40% - Accent6 3 2 2 2 2 2 2" xfId="21725"/>
    <cellStyle name="40% - Accent6 3 2 2 2 2 3" xfId="15835"/>
    <cellStyle name="40% - Accent6 3 2 2 2 3" xfId="7478"/>
    <cellStyle name="40% - Accent6 3 2 2 2 3 2" xfId="19417"/>
    <cellStyle name="40% - Accent6 3 2 2 2 4" xfId="13359"/>
    <cellStyle name="40% - Accent6 3 2 2 3" xfId="3200"/>
    <cellStyle name="40% - Accent6 3 2 2 3 2" xfId="9090"/>
    <cellStyle name="40% - Accent6 3 2 2 3 2 2" xfId="21029"/>
    <cellStyle name="40% - Accent6 3 2 2 3 3" xfId="15139"/>
    <cellStyle name="40% - Accent6 3 2 2 4" xfId="6782"/>
    <cellStyle name="40% - Accent6 3 2 2 4 2" xfId="18721"/>
    <cellStyle name="40% - Accent6 3 2 2 5" xfId="12663"/>
    <cellStyle name="40% - Accent6 3 2 3" xfId="1419"/>
    <cellStyle name="40% - Accent6 3 2 3 2" xfId="3895"/>
    <cellStyle name="40% - Accent6 3 2 3 2 2" xfId="9785"/>
    <cellStyle name="40% - Accent6 3 2 3 2 2 2" xfId="21724"/>
    <cellStyle name="40% - Accent6 3 2 3 2 3" xfId="15834"/>
    <cellStyle name="40% - Accent6 3 2 3 3" xfId="7477"/>
    <cellStyle name="40% - Accent6 3 2 3 3 2" xfId="19416"/>
    <cellStyle name="40% - Accent6 3 2 3 4" xfId="13358"/>
    <cellStyle name="40% - Accent6 3 2 4" xfId="2794"/>
    <cellStyle name="40% - Accent6 3 2 4 2" xfId="8684"/>
    <cellStyle name="40% - Accent6 3 2 4 2 2" xfId="20623"/>
    <cellStyle name="40% - Accent6 3 2 4 3" xfId="14733"/>
    <cellStyle name="40% - Accent6 3 2 5" xfId="6376"/>
    <cellStyle name="40% - Accent6 3 2 5 2" xfId="18315"/>
    <cellStyle name="40% - Accent6 3 2 6" xfId="12263"/>
    <cellStyle name="40% - Accent6 3 3" xfId="392"/>
    <cellStyle name="40% - Accent6 3 3 2" xfId="833"/>
    <cellStyle name="40% - Accent6 3 3 2 2" xfId="1422"/>
    <cellStyle name="40% - Accent6 3 3 2 2 2" xfId="3898"/>
    <cellStyle name="40% - Accent6 3 3 2 2 2 2" xfId="9788"/>
    <cellStyle name="40% - Accent6 3 3 2 2 2 2 2" xfId="21727"/>
    <cellStyle name="40% - Accent6 3 3 2 2 2 3" xfId="15837"/>
    <cellStyle name="40% - Accent6 3 3 2 2 3" xfId="7480"/>
    <cellStyle name="40% - Accent6 3 3 2 2 3 2" xfId="19419"/>
    <cellStyle name="40% - Accent6 3 3 2 2 4" xfId="13361"/>
    <cellStyle name="40% - Accent6 3 3 2 3" xfId="3310"/>
    <cellStyle name="40% - Accent6 3 3 2 3 2" xfId="9200"/>
    <cellStyle name="40% - Accent6 3 3 2 3 2 2" xfId="21139"/>
    <cellStyle name="40% - Accent6 3 3 2 3 3" xfId="15249"/>
    <cellStyle name="40% - Accent6 3 3 2 4" xfId="6892"/>
    <cellStyle name="40% - Accent6 3 3 2 4 2" xfId="18831"/>
    <cellStyle name="40% - Accent6 3 3 2 5" xfId="12773"/>
    <cellStyle name="40% - Accent6 3 3 3" xfId="1421"/>
    <cellStyle name="40% - Accent6 3 3 3 2" xfId="3897"/>
    <cellStyle name="40% - Accent6 3 3 3 2 2" xfId="9787"/>
    <cellStyle name="40% - Accent6 3 3 3 2 2 2" xfId="21726"/>
    <cellStyle name="40% - Accent6 3 3 3 2 3" xfId="15836"/>
    <cellStyle name="40% - Accent6 3 3 3 3" xfId="7479"/>
    <cellStyle name="40% - Accent6 3 3 3 3 2" xfId="19418"/>
    <cellStyle name="40% - Accent6 3 3 3 4" xfId="13360"/>
    <cellStyle name="40% - Accent6 3 3 4" xfId="2903"/>
    <cellStyle name="40% - Accent6 3 3 4 2" xfId="8793"/>
    <cellStyle name="40% - Accent6 3 3 4 2 2" xfId="20732"/>
    <cellStyle name="40% - Accent6 3 3 4 3" xfId="14842"/>
    <cellStyle name="40% - Accent6 3 3 5" xfId="6485"/>
    <cellStyle name="40% - Accent6 3 3 5 2" xfId="18424"/>
    <cellStyle name="40% - Accent6 3 3 6" xfId="12359"/>
    <cellStyle name="40% - Accent6 3 4" xfId="612"/>
    <cellStyle name="40% - Accent6 3 4 2" xfId="1423"/>
    <cellStyle name="40% - Accent6 3 4 2 2" xfId="3899"/>
    <cellStyle name="40% - Accent6 3 4 2 2 2" xfId="9789"/>
    <cellStyle name="40% - Accent6 3 4 2 2 2 2" xfId="21728"/>
    <cellStyle name="40% - Accent6 3 4 2 2 3" xfId="15838"/>
    <cellStyle name="40% - Accent6 3 4 2 3" xfId="7481"/>
    <cellStyle name="40% - Accent6 3 4 2 3 2" xfId="19420"/>
    <cellStyle name="40% - Accent6 3 4 2 4" xfId="13362"/>
    <cellStyle name="40% - Accent6 3 4 3" xfId="3089"/>
    <cellStyle name="40% - Accent6 3 4 3 2" xfId="8979"/>
    <cellStyle name="40% - Accent6 3 4 3 2 2" xfId="20918"/>
    <cellStyle name="40% - Accent6 3 4 3 3" xfId="15028"/>
    <cellStyle name="40% - Accent6 3 4 4" xfId="6671"/>
    <cellStyle name="40% - Accent6 3 4 4 2" xfId="18610"/>
    <cellStyle name="40% - Accent6 3 4 5" xfId="12552"/>
    <cellStyle name="40% - Accent6 3 5" xfId="1418"/>
    <cellStyle name="40% - Accent6 3 5 2" xfId="3894"/>
    <cellStyle name="40% - Accent6 3 5 2 2" xfId="9784"/>
    <cellStyle name="40% - Accent6 3 5 2 2 2" xfId="21723"/>
    <cellStyle name="40% - Accent6 3 5 2 3" xfId="15833"/>
    <cellStyle name="40% - Accent6 3 5 3" xfId="7476"/>
    <cellStyle name="40% - Accent6 3 5 3 2" xfId="19415"/>
    <cellStyle name="40% - Accent6 3 5 4" xfId="13357"/>
    <cellStyle name="40% - Accent6 3 6" xfId="2683"/>
    <cellStyle name="40% - Accent6 3 6 2" xfId="8573"/>
    <cellStyle name="40% - Accent6 3 6 2 2" xfId="20512"/>
    <cellStyle name="40% - Accent6 3 6 3" xfId="14622"/>
    <cellStyle name="40% - Accent6 3 7" xfId="6265"/>
    <cellStyle name="40% - Accent6 3 7 2" xfId="18204"/>
    <cellStyle name="40% - Accent6 3 8" xfId="12168"/>
    <cellStyle name="40% - Accent6 4" xfId="197"/>
    <cellStyle name="40% - Accent6 4 2" xfId="445"/>
    <cellStyle name="40% - Accent6 4 2 2" xfId="860"/>
    <cellStyle name="40% - Accent6 4 2 2 2" xfId="1426"/>
    <cellStyle name="40% - Accent6 4 2 2 2 2" xfId="3902"/>
    <cellStyle name="40% - Accent6 4 2 2 2 2 2" xfId="9792"/>
    <cellStyle name="40% - Accent6 4 2 2 2 2 2 2" xfId="21731"/>
    <cellStyle name="40% - Accent6 4 2 2 2 2 3" xfId="15841"/>
    <cellStyle name="40% - Accent6 4 2 2 2 3" xfId="7484"/>
    <cellStyle name="40% - Accent6 4 2 2 2 3 2" xfId="19423"/>
    <cellStyle name="40% - Accent6 4 2 2 2 4" xfId="13365"/>
    <cellStyle name="40% - Accent6 4 2 2 3" xfId="3337"/>
    <cellStyle name="40% - Accent6 4 2 2 3 2" xfId="9227"/>
    <cellStyle name="40% - Accent6 4 2 2 3 2 2" xfId="21166"/>
    <cellStyle name="40% - Accent6 4 2 2 3 3" xfId="15276"/>
    <cellStyle name="40% - Accent6 4 2 2 4" xfId="6919"/>
    <cellStyle name="40% - Accent6 4 2 2 4 2" xfId="18858"/>
    <cellStyle name="40% - Accent6 4 2 2 5" xfId="12800"/>
    <cellStyle name="40% - Accent6 4 2 3" xfId="1425"/>
    <cellStyle name="40% - Accent6 4 2 3 2" xfId="3901"/>
    <cellStyle name="40% - Accent6 4 2 3 2 2" xfId="9791"/>
    <cellStyle name="40% - Accent6 4 2 3 2 2 2" xfId="21730"/>
    <cellStyle name="40% - Accent6 4 2 3 2 3" xfId="15840"/>
    <cellStyle name="40% - Accent6 4 2 3 3" xfId="7483"/>
    <cellStyle name="40% - Accent6 4 2 3 3 2" xfId="19422"/>
    <cellStyle name="40% - Accent6 4 2 3 4" xfId="13364"/>
    <cellStyle name="40% - Accent6 4 2 4" xfId="2929"/>
    <cellStyle name="40% - Accent6 4 2 4 2" xfId="8819"/>
    <cellStyle name="40% - Accent6 4 2 4 2 2" xfId="20758"/>
    <cellStyle name="40% - Accent6 4 2 4 3" xfId="14868"/>
    <cellStyle name="40% - Accent6 4 2 5" xfId="6511"/>
    <cellStyle name="40% - Accent6 4 2 5 2" xfId="18450"/>
    <cellStyle name="40% - Accent6 4 2 6" xfId="12390"/>
    <cellStyle name="40% - Accent6 4 3" xfId="673"/>
    <cellStyle name="40% - Accent6 4 3 2" xfId="1427"/>
    <cellStyle name="40% - Accent6 4 3 2 2" xfId="3903"/>
    <cellStyle name="40% - Accent6 4 3 2 2 2" xfId="9793"/>
    <cellStyle name="40% - Accent6 4 3 2 2 2 2" xfId="21732"/>
    <cellStyle name="40% - Accent6 4 3 2 2 3" xfId="15842"/>
    <cellStyle name="40% - Accent6 4 3 2 3" xfId="7485"/>
    <cellStyle name="40% - Accent6 4 3 2 3 2" xfId="19424"/>
    <cellStyle name="40% - Accent6 4 3 2 4" xfId="13366"/>
    <cellStyle name="40% - Accent6 4 3 3" xfId="3150"/>
    <cellStyle name="40% - Accent6 4 3 3 2" xfId="9040"/>
    <cellStyle name="40% - Accent6 4 3 3 2 2" xfId="20979"/>
    <cellStyle name="40% - Accent6 4 3 3 3" xfId="15089"/>
    <cellStyle name="40% - Accent6 4 3 4" xfId="6732"/>
    <cellStyle name="40% - Accent6 4 3 4 2" xfId="18671"/>
    <cellStyle name="40% - Accent6 4 3 5" xfId="12613"/>
    <cellStyle name="40% - Accent6 4 4" xfId="1424"/>
    <cellStyle name="40% - Accent6 4 4 2" xfId="3900"/>
    <cellStyle name="40% - Accent6 4 4 2 2" xfId="9790"/>
    <cellStyle name="40% - Accent6 4 4 2 2 2" xfId="21729"/>
    <cellStyle name="40% - Accent6 4 4 2 3" xfId="15839"/>
    <cellStyle name="40% - Accent6 4 4 3" xfId="7482"/>
    <cellStyle name="40% - Accent6 4 4 3 2" xfId="19421"/>
    <cellStyle name="40% - Accent6 4 4 4" xfId="13363"/>
    <cellStyle name="40% - Accent6 4 5" xfId="2744"/>
    <cellStyle name="40% - Accent6 4 5 2" xfId="8634"/>
    <cellStyle name="40% - Accent6 4 5 2 2" xfId="20573"/>
    <cellStyle name="40% - Accent6 4 5 3" xfId="14683"/>
    <cellStyle name="40% - Accent6 4 6" xfId="6326"/>
    <cellStyle name="40% - Accent6 4 6 2" xfId="18265"/>
    <cellStyle name="40% - Accent6 4 7" xfId="12219"/>
    <cellStyle name="40% - Accent6 5" xfId="462"/>
    <cellStyle name="40% - Accent6 5 2" xfId="872"/>
    <cellStyle name="40% - Accent6 5 2 2" xfId="1429"/>
    <cellStyle name="40% - Accent6 5 2 2 2" xfId="3905"/>
    <cellStyle name="40% - Accent6 5 2 2 2 2" xfId="9795"/>
    <cellStyle name="40% - Accent6 5 2 2 2 2 2" xfId="21734"/>
    <cellStyle name="40% - Accent6 5 2 2 2 3" xfId="15844"/>
    <cellStyle name="40% - Accent6 5 2 2 3" xfId="7487"/>
    <cellStyle name="40% - Accent6 5 2 2 3 2" xfId="19426"/>
    <cellStyle name="40% - Accent6 5 2 2 4" xfId="13368"/>
    <cellStyle name="40% - Accent6 5 2 3" xfId="3349"/>
    <cellStyle name="40% - Accent6 5 2 3 2" xfId="9239"/>
    <cellStyle name="40% - Accent6 5 2 3 2 2" xfId="21178"/>
    <cellStyle name="40% - Accent6 5 2 3 3" xfId="15288"/>
    <cellStyle name="40% - Accent6 5 2 4" xfId="6931"/>
    <cellStyle name="40% - Accent6 5 2 4 2" xfId="18870"/>
    <cellStyle name="40% - Accent6 5 2 5" xfId="12812"/>
    <cellStyle name="40% - Accent6 5 3" xfId="1428"/>
    <cellStyle name="40% - Accent6 5 3 2" xfId="3904"/>
    <cellStyle name="40% - Accent6 5 3 2 2" xfId="9794"/>
    <cellStyle name="40% - Accent6 5 3 2 2 2" xfId="21733"/>
    <cellStyle name="40% - Accent6 5 3 2 3" xfId="15843"/>
    <cellStyle name="40% - Accent6 5 3 3" xfId="7486"/>
    <cellStyle name="40% - Accent6 5 3 3 2" xfId="19425"/>
    <cellStyle name="40% - Accent6 5 3 4" xfId="13367"/>
    <cellStyle name="40% - Accent6 5 4" xfId="2941"/>
    <cellStyle name="40% - Accent6 5 4 2" xfId="8831"/>
    <cellStyle name="40% - Accent6 5 4 2 2" xfId="20770"/>
    <cellStyle name="40% - Accent6 5 4 3" xfId="14880"/>
    <cellStyle name="40% - Accent6 5 5" xfId="6523"/>
    <cellStyle name="40% - Accent6 5 5 2" xfId="18462"/>
    <cellStyle name="40% - Accent6 5 6" xfId="12404"/>
    <cellStyle name="40% - Accent6 6" xfId="489"/>
    <cellStyle name="40% - Accent6 6 2" xfId="898"/>
    <cellStyle name="40% - Accent6 6 2 2" xfId="1431"/>
    <cellStyle name="40% - Accent6 6 2 2 2" xfId="3907"/>
    <cellStyle name="40% - Accent6 6 2 2 2 2" xfId="9797"/>
    <cellStyle name="40% - Accent6 6 2 2 2 2 2" xfId="21736"/>
    <cellStyle name="40% - Accent6 6 2 2 2 3" xfId="15846"/>
    <cellStyle name="40% - Accent6 6 2 2 3" xfId="7489"/>
    <cellStyle name="40% - Accent6 6 2 2 3 2" xfId="19428"/>
    <cellStyle name="40% - Accent6 6 2 2 4" xfId="13370"/>
    <cellStyle name="40% - Accent6 6 2 3" xfId="3375"/>
    <cellStyle name="40% - Accent6 6 2 3 2" xfId="9265"/>
    <cellStyle name="40% - Accent6 6 2 3 2 2" xfId="21204"/>
    <cellStyle name="40% - Accent6 6 2 3 3" xfId="15314"/>
    <cellStyle name="40% - Accent6 6 2 4" xfId="6957"/>
    <cellStyle name="40% - Accent6 6 2 4 2" xfId="18896"/>
    <cellStyle name="40% - Accent6 6 2 5" xfId="12838"/>
    <cellStyle name="40% - Accent6 6 3" xfId="1430"/>
    <cellStyle name="40% - Accent6 6 3 2" xfId="3906"/>
    <cellStyle name="40% - Accent6 6 3 2 2" xfId="9796"/>
    <cellStyle name="40% - Accent6 6 3 2 2 2" xfId="21735"/>
    <cellStyle name="40% - Accent6 6 3 2 3" xfId="15845"/>
    <cellStyle name="40% - Accent6 6 3 3" xfId="7488"/>
    <cellStyle name="40% - Accent6 6 3 3 2" xfId="19427"/>
    <cellStyle name="40% - Accent6 6 3 4" xfId="13369"/>
    <cellStyle name="40% - Accent6 6 4" xfId="2967"/>
    <cellStyle name="40% - Accent6 6 4 2" xfId="8857"/>
    <cellStyle name="40% - Accent6 6 4 2 2" xfId="20796"/>
    <cellStyle name="40% - Accent6 6 4 3" xfId="14906"/>
    <cellStyle name="40% - Accent6 6 5" xfId="6549"/>
    <cellStyle name="40% - Accent6 6 5 2" xfId="18488"/>
    <cellStyle name="40% - Accent6 6 6" xfId="12430"/>
    <cellStyle name="40% - Accent6 7" xfId="502"/>
    <cellStyle name="40% - Accent6 7 2" xfId="911"/>
    <cellStyle name="40% - Accent6 7 2 2" xfId="1433"/>
    <cellStyle name="40% - Accent6 7 2 2 2" xfId="3909"/>
    <cellStyle name="40% - Accent6 7 2 2 2 2" xfId="9799"/>
    <cellStyle name="40% - Accent6 7 2 2 2 2 2" xfId="21738"/>
    <cellStyle name="40% - Accent6 7 2 2 2 3" xfId="15848"/>
    <cellStyle name="40% - Accent6 7 2 2 3" xfId="7491"/>
    <cellStyle name="40% - Accent6 7 2 2 3 2" xfId="19430"/>
    <cellStyle name="40% - Accent6 7 2 2 4" xfId="13372"/>
    <cellStyle name="40% - Accent6 7 2 3" xfId="3388"/>
    <cellStyle name="40% - Accent6 7 2 3 2" xfId="9278"/>
    <cellStyle name="40% - Accent6 7 2 3 2 2" xfId="21217"/>
    <cellStyle name="40% - Accent6 7 2 3 3" xfId="15327"/>
    <cellStyle name="40% - Accent6 7 2 4" xfId="6970"/>
    <cellStyle name="40% - Accent6 7 2 4 2" xfId="18909"/>
    <cellStyle name="40% - Accent6 7 2 5" xfId="12851"/>
    <cellStyle name="40% - Accent6 7 3" xfId="1432"/>
    <cellStyle name="40% - Accent6 7 3 2" xfId="3908"/>
    <cellStyle name="40% - Accent6 7 3 2 2" xfId="9798"/>
    <cellStyle name="40% - Accent6 7 3 2 2 2" xfId="21737"/>
    <cellStyle name="40% - Accent6 7 3 2 3" xfId="15847"/>
    <cellStyle name="40% - Accent6 7 3 3" xfId="7490"/>
    <cellStyle name="40% - Accent6 7 3 3 2" xfId="19429"/>
    <cellStyle name="40% - Accent6 7 3 4" xfId="13371"/>
    <cellStyle name="40% - Accent6 7 4" xfId="2980"/>
    <cellStyle name="40% - Accent6 7 4 2" xfId="8870"/>
    <cellStyle name="40% - Accent6 7 4 2 2" xfId="20809"/>
    <cellStyle name="40% - Accent6 7 4 3" xfId="14919"/>
    <cellStyle name="40% - Accent6 7 5" xfId="6562"/>
    <cellStyle name="40% - Accent6 7 5 2" xfId="18501"/>
    <cellStyle name="40% - Accent6 7 6" xfId="12443"/>
    <cellStyle name="40% - Accent6 8" xfId="515"/>
    <cellStyle name="40% - Accent6 8 2" xfId="924"/>
    <cellStyle name="40% - Accent6 8 2 2" xfId="1435"/>
    <cellStyle name="40% - Accent6 8 2 2 2" xfId="3911"/>
    <cellStyle name="40% - Accent6 8 2 2 2 2" xfId="9801"/>
    <cellStyle name="40% - Accent6 8 2 2 2 2 2" xfId="21740"/>
    <cellStyle name="40% - Accent6 8 2 2 2 3" xfId="15850"/>
    <cellStyle name="40% - Accent6 8 2 2 3" xfId="7493"/>
    <cellStyle name="40% - Accent6 8 2 2 3 2" xfId="19432"/>
    <cellStyle name="40% - Accent6 8 2 2 4" xfId="13374"/>
    <cellStyle name="40% - Accent6 8 2 3" xfId="3401"/>
    <cellStyle name="40% - Accent6 8 2 3 2" xfId="9291"/>
    <cellStyle name="40% - Accent6 8 2 3 2 2" xfId="21230"/>
    <cellStyle name="40% - Accent6 8 2 3 3" xfId="15340"/>
    <cellStyle name="40% - Accent6 8 2 4" xfId="6983"/>
    <cellStyle name="40% - Accent6 8 2 4 2" xfId="18922"/>
    <cellStyle name="40% - Accent6 8 2 5" xfId="12864"/>
    <cellStyle name="40% - Accent6 8 3" xfId="1434"/>
    <cellStyle name="40% - Accent6 8 3 2" xfId="3910"/>
    <cellStyle name="40% - Accent6 8 3 2 2" xfId="9800"/>
    <cellStyle name="40% - Accent6 8 3 2 2 2" xfId="21739"/>
    <cellStyle name="40% - Accent6 8 3 2 3" xfId="15849"/>
    <cellStyle name="40% - Accent6 8 3 3" xfId="7492"/>
    <cellStyle name="40% - Accent6 8 3 3 2" xfId="19431"/>
    <cellStyle name="40% - Accent6 8 3 4" xfId="13373"/>
    <cellStyle name="40% - Accent6 8 4" xfId="2993"/>
    <cellStyle name="40% - Accent6 8 4 2" xfId="8883"/>
    <cellStyle name="40% - Accent6 8 4 2 2" xfId="20822"/>
    <cellStyle name="40% - Accent6 8 4 3" xfId="14932"/>
    <cellStyle name="40% - Accent6 8 5" xfId="6575"/>
    <cellStyle name="40% - Accent6 8 5 2" xfId="18514"/>
    <cellStyle name="40% - Accent6 8 6" xfId="12456"/>
    <cellStyle name="40% - Accent6 9" xfId="528"/>
    <cellStyle name="40% - Accent6 9 2" xfId="937"/>
    <cellStyle name="40% - Accent6 9 2 2" xfId="1437"/>
    <cellStyle name="40% - Accent6 9 2 2 2" xfId="3913"/>
    <cellStyle name="40% - Accent6 9 2 2 2 2" xfId="9803"/>
    <cellStyle name="40% - Accent6 9 2 2 2 2 2" xfId="21742"/>
    <cellStyle name="40% - Accent6 9 2 2 2 3" xfId="15852"/>
    <cellStyle name="40% - Accent6 9 2 2 3" xfId="7495"/>
    <cellStyle name="40% - Accent6 9 2 2 3 2" xfId="19434"/>
    <cellStyle name="40% - Accent6 9 2 2 4" xfId="13376"/>
    <cellStyle name="40% - Accent6 9 2 3" xfId="3414"/>
    <cellStyle name="40% - Accent6 9 2 3 2" xfId="9304"/>
    <cellStyle name="40% - Accent6 9 2 3 2 2" xfId="21243"/>
    <cellStyle name="40% - Accent6 9 2 3 3" xfId="15353"/>
    <cellStyle name="40% - Accent6 9 2 4" xfId="6996"/>
    <cellStyle name="40% - Accent6 9 2 4 2" xfId="18935"/>
    <cellStyle name="40% - Accent6 9 2 5" xfId="12877"/>
    <cellStyle name="40% - Accent6 9 3" xfId="1436"/>
    <cellStyle name="40% - Accent6 9 3 2" xfId="3912"/>
    <cellStyle name="40% - Accent6 9 3 2 2" xfId="9802"/>
    <cellStyle name="40% - Accent6 9 3 2 2 2" xfId="21741"/>
    <cellStyle name="40% - Accent6 9 3 2 3" xfId="15851"/>
    <cellStyle name="40% - Accent6 9 3 3" xfId="7494"/>
    <cellStyle name="40% - Accent6 9 3 3 2" xfId="19433"/>
    <cellStyle name="40% - Accent6 9 3 4" xfId="13375"/>
    <cellStyle name="40% - Accent6 9 4" xfId="3006"/>
    <cellStyle name="40% - Accent6 9 4 2" xfId="8896"/>
    <cellStyle name="40% - Accent6 9 4 2 2" xfId="20835"/>
    <cellStyle name="40% - Accent6 9 4 3" xfId="14945"/>
    <cellStyle name="40% - Accent6 9 5" xfId="6588"/>
    <cellStyle name="40% - Accent6 9 5 2" xfId="18527"/>
    <cellStyle name="40% - Accent6 9 6" xfId="12469"/>
    <cellStyle name="60% - Accent1" xfId="23" builtinId="32" customBuiltin="1"/>
    <cellStyle name="60% - Accent1 2" xfId="65"/>
    <cellStyle name="60% - Accent1 2 2" xfId="426"/>
    <cellStyle name="60% - Accent1 3" xfId="341"/>
    <cellStyle name="60% - Accent2" xfId="27" builtinId="36" customBuiltin="1"/>
    <cellStyle name="60% - Accent2 2" xfId="66"/>
    <cellStyle name="60% - Accent2 2 2" xfId="430"/>
    <cellStyle name="60% - Accent2 3" xfId="345"/>
    <cellStyle name="60% - Accent3" xfId="31" builtinId="40" customBuiltin="1"/>
    <cellStyle name="60% - Accent3 2" xfId="67"/>
    <cellStyle name="60% - Accent3 2 2" xfId="434"/>
    <cellStyle name="60% - Accent3 3" xfId="349"/>
    <cellStyle name="60% - Accent4" xfId="35" builtinId="44" customBuiltin="1"/>
    <cellStyle name="60% - Accent4 2" xfId="68"/>
    <cellStyle name="60% - Accent4 2 2" xfId="438"/>
    <cellStyle name="60% - Accent4 3" xfId="353"/>
    <cellStyle name="60% - Accent5" xfId="39" builtinId="48" customBuiltin="1"/>
    <cellStyle name="60% - Accent5 2" xfId="69"/>
    <cellStyle name="60% - Accent5 2 2" xfId="442"/>
    <cellStyle name="60% - Accent5 3" xfId="357"/>
    <cellStyle name="60% - Accent6" xfId="43" builtinId="52" customBuiltin="1"/>
    <cellStyle name="60% - Accent6 2" xfId="70"/>
    <cellStyle name="60% - Accent6 2 2" xfId="446"/>
    <cellStyle name="60% - Accent6 3" xfId="361"/>
    <cellStyle name="Accent1" xfId="20" builtinId="29" customBuiltin="1"/>
    <cellStyle name="Accent1 2" xfId="71"/>
    <cellStyle name="Accent1 2 2" xfId="423"/>
    <cellStyle name="Accent1 3" xfId="338"/>
    <cellStyle name="Accent2" xfId="24" builtinId="33" customBuiltin="1"/>
    <cellStyle name="Accent2 2" xfId="72"/>
    <cellStyle name="Accent2 2 2" xfId="427"/>
    <cellStyle name="Accent2 3" xfId="342"/>
    <cellStyle name="Accent3" xfId="28" builtinId="37" customBuiltin="1"/>
    <cellStyle name="Accent3 2" xfId="73"/>
    <cellStyle name="Accent3 2 2" xfId="431"/>
    <cellStyle name="Accent3 3" xfId="346"/>
    <cellStyle name="Accent4" xfId="32" builtinId="41" customBuiltin="1"/>
    <cellStyle name="Accent4 2" xfId="74"/>
    <cellStyle name="Accent4 2 2" xfId="435"/>
    <cellStyle name="Accent4 3" xfId="350"/>
    <cellStyle name="Accent5" xfId="36" builtinId="45" customBuiltin="1"/>
    <cellStyle name="Accent5 2" xfId="75"/>
    <cellStyle name="Accent5 2 2" xfId="439"/>
    <cellStyle name="Accent5 3" xfId="354"/>
    <cellStyle name="Accent6" xfId="40" builtinId="49" customBuiltin="1"/>
    <cellStyle name="Accent6 2" xfId="76"/>
    <cellStyle name="Accent6 2 2" xfId="443"/>
    <cellStyle name="Accent6 3" xfId="358"/>
    <cellStyle name="Bad" xfId="11" builtinId="27" customBuiltin="1"/>
    <cellStyle name="Bad 2" xfId="50"/>
    <cellStyle name="Bad 2 2" xfId="413"/>
    <cellStyle name="Bad 3" xfId="77"/>
    <cellStyle name="Calculation" xfId="2" builtinId="22" customBuiltin="1"/>
    <cellStyle name="Calculation 2" xfId="78"/>
    <cellStyle name="Calculation 2 2" xfId="417"/>
    <cellStyle name="Calculation 3" xfId="331"/>
    <cellStyle name="Check Cell" xfId="15" builtinId="23" customBuiltin="1"/>
    <cellStyle name="Check Cell 2" xfId="79"/>
    <cellStyle name="Check Cell 2 2" xfId="419"/>
    <cellStyle name="Check Cell 3" xfId="333"/>
    <cellStyle name="Comma 2" xfId="3"/>
    <cellStyle name="Comma 2 2" xfId="154"/>
    <cellStyle name="Comma 2 2 2" xfId="268"/>
    <cellStyle name="Comma 2 2 2 2" xfId="744"/>
    <cellStyle name="Comma 2 2 2 2 2" xfId="1441"/>
    <cellStyle name="Comma 2 2 2 2 2 2" xfId="3917"/>
    <cellStyle name="Comma 2 2 2 2 2 2 2" xfId="9807"/>
    <cellStyle name="Comma 2 2 2 2 2 2 2 2" xfId="21746"/>
    <cellStyle name="Comma 2 2 2 2 2 2 3" xfId="15856"/>
    <cellStyle name="Comma 2 2 2 2 2 3" xfId="7499"/>
    <cellStyle name="Comma 2 2 2 2 2 3 2" xfId="19438"/>
    <cellStyle name="Comma 2 2 2 2 2 4" xfId="13380"/>
    <cellStyle name="Comma 2 2 2 2 3" xfId="3221"/>
    <cellStyle name="Comma 2 2 2 2 3 2" xfId="9111"/>
    <cellStyle name="Comma 2 2 2 2 3 2 2" xfId="21050"/>
    <cellStyle name="Comma 2 2 2 2 3 3" xfId="15160"/>
    <cellStyle name="Comma 2 2 2 2 4" xfId="6803"/>
    <cellStyle name="Comma 2 2 2 2 4 2" xfId="18742"/>
    <cellStyle name="Comma 2 2 2 2 5" xfId="12684"/>
    <cellStyle name="Comma 2 2 2 3" xfId="1440"/>
    <cellStyle name="Comma 2 2 2 3 2" xfId="3916"/>
    <cellStyle name="Comma 2 2 2 3 2 2" xfId="9806"/>
    <cellStyle name="Comma 2 2 2 3 2 2 2" xfId="21745"/>
    <cellStyle name="Comma 2 2 2 3 2 3" xfId="15855"/>
    <cellStyle name="Comma 2 2 2 3 3" xfId="7498"/>
    <cellStyle name="Comma 2 2 2 3 3 2" xfId="19437"/>
    <cellStyle name="Comma 2 2 2 3 4" xfId="13379"/>
    <cellStyle name="Comma 2 2 2 4" xfId="2815"/>
    <cellStyle name="Comma 2 2 2 4 2" xfId="8705"/>
    <cellStyle name="Comma 2 2 2 4 2 2" xfId="20644"/>
    <cellStyle name="Comma 2 2 2 4 3" xfId="14754"/>
    <cellStyle name="Comma 2 2 2 5" xfId="6397"/>
    <cellStyle name="Comma 2 2 2 5 2" xfId="18336"/>
    <cellStyle name="Comma 2 2 2 6" xfId="12283"/>
    <cellStyle name="Comma 2 2 3" xfId="633"/>
    <cellStyle name="Comma 2 2 3 2" xfId="1442"/>
    <cellStyle name="Comma 2 2 3 2 2" xfId="3918"/>
    <cellStyle name="Comma 2 2 3 2 2 2" xfId="9808"/>
    <cellStyle name="Comma 2 2 3 2 2 2 2" xfId="21747"/>
    <cellStyle name="Comma 2 2 3 2 2 3" xfId="15857"/>
    <cellStyle name="Comma 2 2 3 2 3" xfId="7500"/>
    <cellStyle name="Comma 2 2 3 2 3 2" xfId="19439"/>
    <cellStyle name="Comma 2 2 3 2 4" xfId="13381"/>
    <cellStyle name="Comma 2 2 3 3" xfId="3110"/>
    <cellStyle name="Comma 2 2 3 3 2" xfId="9000"/>
    <cellStyle name="Comma 2 2 3 3 2 2" xfId="20939"/>
    <cellStyle name="Comma 2 2 3 3 3" xfId="15049"/>
    <cellStyle name="Comma 2 2 3 4" xfId="6692"/>
    <cellStyle name="Comma 2 2 3 4 2" xfId="18631"/>
    <cellStyle name="Comma 2 2 3 5" xfId="12573"/>
    <cellStyle name="Comma 2 2 4" xfId="1439"/>
    <cellStyle name="Comma 2 2 4 2" xfId="3915"/>
    <cellStyle name="Comma 2 2 4 2 2" xfId="9805"/>
    <cellStyle name="Comma 2 2 4 2 2 2" xfId="21744"/>
    <cellStyle name="Comma 2 2 4 2 3" xfId="15854"/>
    <cellStyle name="Comma 2 2 4 3" xfId="7497"/>
    <cellStyle name="Comma 2 2 4 3 2" xfId="19436"/>
    <cellStyle name="Comma 2 2 4 4" xfId="13378"/>
    <cellStyle name="Comma 2 2 5" xfId="2704"/>
    <cellStyle name="Comma 2 2 5 2" xfId="8594"/>
    <cellStyle name="Comma 2 2 5 2 2" xfId="20533"/>
    <cellStyle name="Comma 2 2 5 3" xfId="14643"/>
    <cellStyle name="Comma 2 2 6" xfId="6286"/>
    <cellStyle name="Comma 2 2 6 2" xfId="18225"/>
    <cellStyle name="Comma 2 2 7" xfId="12188"/>
    <cellStyle name="Comma 2 3" xfId="216"/>
    <cellStyle name="Comma 2 3 2" xfId="692"/>
    <cellStyle name="Comma 2 3 2 2" xfId="1444"/>
    <cellStyle name="Comma 2 3 2 2 2" xfId="3920"/>
    <cellStyle name="Comma 2 3 2 2 2 2" xfId="9810"/>
    <cellStyle name="Comma 2 3 2 2 2 2 2" xfId="21749"/>
    <cellStyle name="Comma 2 3 2 2 2 3" xfId="15859"/>
    <cellStyle name="Comma 2 3 2 2 3" xfId="7502"/>
    <cellStyle name="Comma 2 3 2 2 3 2" xfId="19441"/>
    <cellStyle name="Comma 2 3 2 2 4" xfId="13383"/>
    <cellStyle name="Comma 2 3 2 3" xfId="3169"/>
    <cellStyle name="Comma 2 3 2 3 2" xfId="9059"/>
    <cellStyle name="Comma 2 3 2 3 2 2" xfId="20998"/>
    <cellStyle name="Comma 2 3 2 3 3" xfId="15108"/>
    <cellStyle name="Comma 2 3 2 4" xfId="6751"/>
    <cellStyle name="Comma 2 3 2 4 2" xfId="18690"/>
    <cellStyle name="Comma 2 3 2 5" xfId="12632"/>
    <cellStyle name="Comma 2 3 3" xfId="1443"/>
    <cellStyle name="Comma 2 3 3 2" xfId="3919"/>
    <cellStyle name="Comma 2 3 3 2 2" xfId="9809"/>
    <cellStyle name="Comma 2 3 3 2 2 2" xfId="21748"/>
    <cellStyle name="Comma 2 3 3 2 3" xfId="15858"/>
    <cellStyle name="Comma 2 3 3 3" xfId="7501"/>
    <cellStyle name="Comma 2 3 3 3 2" xfId="19440"/>
    <cellStyle name="Comma 2 3 3 4" xfId="13382"/>
    <cellStyle name="Comma 2 3 4" xfId="2763"/>
    <cellStyle name="Comma 2 3 4 2" xfId="8653"/>
    <cellStyle name="Comma 2 3 4 2 2" xfId="20592"/>
    <cellStyle name="Comma 2 3 4 3" xfId="14702"/>
    <cellStyle name="Comma 2 3 5" xfId="6345"/>
    <cellStyle name="Comma 2 3 5 2" xfId="18284"/>
    <cellStyle name="Comma 2 3 6" xfId="12238"/>
    <cellStyle name="Comma 2 4" xfId="581"/>
    <cellStyle name="Comma 2 4 2" xfId="1445"/>
    <cellStyle name="Comma 2 4 2 2" xfId="3921"/>
    <cellStyle name="Comma 2 4 2 2 2" xfId="9811"/>
    <cellStyle name="Comma 2 4 2 2 2 2" xfId="21750"/>
    <cellStyle name="Comma 2 4 2 2 3" xfId="15860"/>
    <cellStyle name="Comma 2 4 2 3" xfId="7503"/>
    <cellStyle name="Comma 2 4 2 3 2" xfId="19442"/>
    <cellStyle name="Comma 2 4 2 4" xfId="13384"/>
    <cellStyle name="Comma 2 4 3" xfId="3058"/>
    <cellStyle name="Comma 2 4 3 2" xfId="8948"/>
    <cellStyle name="Comma 2 4 3 2 2" xfId="20887"/>
    <cellStyle name="Comma 2 4 3 3" xfId="14997"/>
    <cellStyle name="Comma 2 4 4" xfId="6640"/>
    <cellStyle name="Comma 2 4 4 2" xfId="18579"/>
    <cellStyle name="Comma 2 4 5" xfId="12521"/>
    <cellStyle name="Comma 2 5" xfId="1438"/>
    <cellStyle name="Comma 2 5 2" xfId="3914"/>
    <cellStyle name="Comma 2 5 2 2" xfId="9804"/>
    <cellStyle name="Comma 2 5 2 2 2" xfId="21743"/>
    <cellStyle name="Comma 2 5 2 3" xfId="15853"/>
    <cellStyle name="Comma 2 5 3" xfId="7496"/>
    <cellStyle name="Comma 2 5 3 2" xfId="19435"/>
    <cellStyle name="Comma 2 5 4" xfId="13377"/>
    <cellStyle name="Comma 2 6" xfId="2652"/>
    <cellStyle name="Comma 2 6 2" xfId="8542"/>
    <cellStyle name="Comma 2 6 2 2" xfId="20481"/>
    <cellStyle name="Comma 2 6 3" xfId="14591"/>
    <cellStyle name="Comma 2 7" xfId="6234"/>
    <cellStyle name="Comma 2 7 2" xfId="18173"/>
    <cellStyle name="Comma 2 8" xfId="12136"/>
    <cellStyle name="Comma 3" xfId="4"/>
    <cellStyle name="Comma 3 2" xfId="292"/>
    <cellStyle name="Comma 3 2 2" xfId="768"/>
    <cellStyle name="Comma 3 2 2 2" xfId="1448"/>
    <cellStyle name="Comma 3 2 2 2 2" xfId="3924"/>
    <cellStyle name="Comma 3 2 2 2 2 2" xfId="9814"/>
    <cellStyle name="Comma 3 2 2 2 2 2 2" xfId="21753"/>
    <cellStyle name="Comma 3 2 2 2 2 3" xfId="15863"/>
    <cellStyle name="Comma 3 2 2 2 3" xfId="7506"/>
    <cellStyle name="Comma 3 2 2 2 3 2" xfId="19445"/>
    <cellStyle name="Comma 3 2 2 2 4" xfId="13387"/>
    <cellStyle name="Comma 3 2 2 3" xfId="3245"/>
    <cellStyle name="Comma 3 2 2 3 2" xfId="9135"/>
    <cellStyle name="Comma 3 2 2 3 2 2" xfId="21074"/>
    <cellStyle name="Comma 3 2 2 3 3" xfId="15184"/>
    <cellStyle name="Comma 3 2 2 4" xfId="6827"/>
    <cellStyle name="Comma 3 2 2 4 2" xfId="18766"/>
    <cellStyle name="Comma 3 2 2 5" xfId="12708"/>
    <cellStyle name="Comma 3 2 3" xfId="1447"/>
    <cellStyle name="Comma 3 2 3 2" xfId="3923"/>
    <cellStyle name="Comma 3 2 3 2 2" xfId="9813"/>
    <cellStyle name="Comma 3 2 3 2 2 2" xfId="21752"/>
    <cellStyle name="Comma 3 2 3 2 3" xfId="15862"/>
    <cellStyle name="Comma 3 2 3 3" xfId="7505"/>
    <cellStyle name="Comma 3 2 3 3 2" xfId="19444"/>
    <cellStyle name="Comma 3 2 3 4" xfId="13386"/>
    <cellStyle name="Comma 3 2 4" xfId="2839"/>
    <cellStyle name="Comma 3 2 4 2" xfId="8729"/>
    <cellStyle name="Comma 3 2 4 2 2" xfId="20668"/>
    <cellStyle name="Comma 3 2 4 3" xfId="14778"/>
    <cellStyle name="Comma 3 2 5" xfId="6421"/>
    <cellStyle name="Comma 3 2 5 2" xfId="18360"/>
    <cellStyle name="Comma 3 2 6" xfId="12298"/>
    <cellStyle name="Comma 3 3" xfId="657"/>
    <cellStyle name="Comma 3 3 2" xfId="1449"/>
    <cellStyle name="Comma 3 3 2 2" xfId="3925"/>
    <cellStyle name="Comma 3 3 2 2 2" xfId="9815"/>
    <cellStyle name="Comma 3 3 2 2 2 2" xfId="21754"/>
    <cellStyle name="Comma 3 3 2 2 3" xfId="15864"/>
    <cellStyle name="Comma 3 3 2 3" xfId="7507"/>
    <cellStyle name="Comma 3 3 2 3 2" xfId="19446"/>
    <cellStyle name="Comma 3 3 2 4" xfId="13388"/>
    <cellStyle name="Comma 3 3 3" xfId="3134"/>
    <cellStyle name="Comma 3 3 3 2" xfId="9024"/>
    <cellStyle name="Comma 3 3 3 2 2" xfId="20963"/>
    <cellStyle name="Comma 3 3 3 3" xfId="15073"/>
    <cellStyle name="Comma 3 3 4" xfId="6716"/>
    <cellStyle name="Comma 3 3 4 2" xfId="18655"/>
    <cellStyle name="Comma 3 3 5" xfId="12597"/>
    <cellStyle name="Comma 3 4" xfId="1446"/>
    <cellStyle name="Comma 3 4 2" xfId="3922"/>
    <cellStyle name="Comma 3 4 2 2" xfId="9812"/>
    <cellStyle name="Comma 3 4 2 2 2" xfId="21751"/>
    <cellStyle name="Comma 3 4 2 3" xfId="15861"/>
    <cellStyle name="Comma 3 4 3" xfId="7504"/>
    <cellStyle name="Comma 3 4 3 2" xfId="19443"/>
    <cellStyle name="Comma 3 4 4" xfId="13385"/>
    <cellStyle name="Comma 3 5" xfId="2728"/>
    <cellStyle name="Comma 3 5 2" xfId="8618"/>
    <cellStyle name="Comma 3 5 2 2" xfId="20557"/>
    <cellStyle name="Comma 3 5 3" xfId="14667"/>
    <cellStyle name="Comma 3 6" xfId="6310"/>
    <cellStyle name="Comma 3 6 2" xfId="18249"/>
    <cellStyle name="Comma 3 7" xfId="12203"/>
    <cellStyle name="Comma 3 8" xfId="36982"/>
    <cellStyle name="Comma 3 9" xfId="179"/>
    <cellStyle name="Comma 4" xfId="966"/>
    <cellStyle name="Comma 5" xfId="36981"/>
    <cellStyle name="Currency 2" xfId="36980"/>
    <cellStyle name="Excel Built-in Normal" xfId="45"/>
    <cellStyle name="Excel Built-in Normal 2" xfId="80"/>
    <cellStyle name="Excel Built-in Normal 2 2" xfId="450"/>
    <cellStyle name="Excel Built-in Normal 2 3" xfId="380"/>
    <cellStyle name="Excel Built-in Normal 3" xfId="81"/>
    <cellStyle name="Excel Built-in Normal 3 2" xfId="364"/>
    <cellStyle name="Excel Built-in Normal 4" xfId="407"/>
    <cellStyle name="Excel Built-in Normal 5" xfId="362"/>
    <cellStyle name="Explanatory Text" xfId="18" builtinId="53" customBuiltin="1"/>
    <cellStyle name="Explanatory Text 2" xfId="82"/>
    <cellStyle name="Explanatory Text 2 2" xfId="421"/>
    <cellStyle name="Explanatory Text 3" xfId="336"/>
    <cellStyle name="Followed Hyperlink" xfId="36984" builtinId="9" hidden="1"/>
    <cellStyle name="Followed Hyperlink" xfId="36986" builtinId="9" hidden="1"/>
    <cellStyle name="Followed Hyperlink" xfId="36988" builtinId="9" hidden="1"/>
    <cellStyle name="Followed Hyperlink" xfId="36990" builtinId="9" hidden="1"/>
    <cellStyle name="Followed Hyperlink" xfId="36992" builtinId="9" hidden="1"/>
    <cellStyle name="Followed Hyperlink" xfId="36994" builtinId="9" hidden="1"/>
    <cellStyle name="Followed Hyperlink" xfId="36996" builtinId="9" hidden="1"/>
    <cellStyle name="Followed Hyperlink" xfId="36998" builtinId="9" hidden="1"/>
    <cellStyle name="Followed Hyperlink" xfId="37000" builtinId="9" hidden="1"/>
    <cellStyle name="Followed Hyperlink" xfId="37002" builtinId="9" hidden="1"/>
    <cellStyle name="Followed Hyperlink" xfId="37004" builtinId="9" hidden="1"/>
    <cellStyle name="Followed Hyperlink" xfId="37006" builtinId="9" hidden="1"/>
    <cellStyle name="Followed Hyperlink" xfId="37008" builtinId="9" hidden="1"/>
    <cellStyle name="Followed Hyperlink" xfId="37010" builtinId="9" hidden="1"/>
    <cellStyle name="Followed Hyperlink" xfId="37012" builtinId="9" hidden="1"/>
    <cellStyle name="Followed Hyperlink" xfId="37014" builtinId="9" hidden="1"/>
    <cellStyle name="Followed Hyperlink" xfId="37016" builtinId="9" hidden="1"/>
    <cellStyle name="Followed Hyperlink" xfId="37018" builtinId="9" hidden="1"/>
    <cellStyle name="Followed Hyperlink" xfId="37020" builtinId="9" hidden="1"/>
    <cellStyle name="Followed Hyperlink" xfId="37022" builtinId="9" hidden="1"/>
    <cellStyle name="Followed Hyperlink" xfId="37024" builtinId="9" hidden="1"/>
    <cellStyle name="Followed Hyperlink" xfId="37026" builtinId="9" hidden="1"/>
    <cellStyle name="Followed Hyperlink" xfId="37028" builtinId="9" hidden="1"/>
    <cellStyle name="Good" xfId="10" builtinId="26" customBuiltin="1"/>
    <cellStyle name="Good 2" xfId="83"/>
    <cellStyle name="Good 2 2" xfId="448"/>
    <cellStyle name="Good 2 3" xfId="378"/>
    <cellStyle name="Good 3" xfId="84"/>
    <cellStyle name="Good 4" xfId="326"/>
    <cellStyle name="Heading 1" xfId="6" builtinId="16" customBuiltin="1"/>
    <cellStyle name="Heading 1 2" xfId="85"/>
    <cellStyle name="Heading 1 2 2" xfId="409"/>
    <cellStyle name="Heading 1 3" xfId="322"/>
    <cellStyle name="Heading 2" xfId="7" builtinId="17" customBuiltin="1"/>
    <cellStyle name="Heading 2 2" xfId="86"/>
    <cellStyle name="Heading 2 2 2" xfId="410"/>
    <cellStyle name="Heading 2 3" xfId="323"/>
    <cellStyle name="Heading 3" xfId="8" builtinId="18" customBuiltin="1"/>
    <cellStyle name="Heading 3 2" xfId="87"/>
    <cellStyle name="Heading 3 2 2" xfId="411"/>
    <cellStyle name="Heading 3 3" xfId="324"/>
    <cellStyle name="Heading 4" xfId="9" builtinId="19" customBuiltin="1"/>
    <cellStyle name="Heading 4 2" xfId="88"/>
    <cellStyle name="Heading 4 2 2" xfId="412"/>
    <cellStyle name="Heading 4 3" xfId="325"/>
    <cellStyle name="Hyperlink" xfId="36983" builtinId="8" hidden="1"/>
    <cellStyle name="Hyperlink" xfId="36985" builtinId="8" hidden="1"/>
    <cellStyle name="Hyperlink" xfId="36987" builtinId="8" hidden="1"/>
    <cellStyle name="Hyperlink" xfId="36989" builtinId="8" hidden="1"/>
    <cellStyle name="Hyperlink" xfId="36991" builtinId="8" hidden="1"/>
    <cellStyle name="Hyperlink" xfId="36993" builtinId="8" hidden="1"/>
    <cellStyle name="Hyperlink" xfId="36995" builtinId="8" hidden="1"/>
    <cellStyle name="Hyperlink" xfId="36997" builtinId="8" hidden="1"/>
    <cellStyle name="Hyperlink" xfId="36999" builtinId="8" hidden="1"/>
    <cellStyle name="Hyperlink" xfId="37001" builtinId="8" hidden="1"/>
    <cellStyle name="Hyperlink" xfId="37003" builtinId="8" hidden="1"/>
    <cellStyle name="Hyperlink" xfId="37005" builtinId="8" hidden="1"/>
    <cellStyle name="Hyperlink" xfId="37007" builtinId="8" hidden="1"/>
    <cellStyle name="Hyperlink" xfId="37009" builtinId="8" hidden="1"/>
    <cellStyle name="Hyperlink" xfId="37011" builtinId="8" hidden="1"/>
    <cellStyle name="Hyperlink" xfId="37013" builtinId="8" hidden="1"/>
    <cellStyle name="Hyperlink" xfId="37015" builtinId="8" hidden="1"/>
    <cellStyle name="Hyperlink" xfId="37017" builtinId="8" hidden="1"/>
    <cellStyle name="Hyperlink" xfId="37019" builtinId="8" hidden="1"/>
    <cellStyle name="Hyperlink" xfId="37021" builtinId="8" hidden="1"/>
    <cellStyle name="Hyperlink" xfId="37023" builtinId="8" hidden="1"/>
    <cellStyle name="Hyperlink" xfId="37025" builtinId="8" hidden="1"/>
    <cellStyle name="Hyperlink" xfId="37027" builtinId="8" hidden="1"/>
    <cellStyle name="Hyperlink 2" xfId="89"/>
    <cellStyle name="Input" xfId="1" builtinId="20" customBuiltin="1"/>
    <cellStyle name="Input 2" xfId="90"/>
    <cellStyle name="Input 2 2" xfId="415"/>
    <cellStyle name="Input 3" xfId="329"/>
    <cellStyle name="Linked Cell" xfId="14" builtinId="24" customBuiltin="1"/>
    <cellStyle name="Linked Cell 2" xfId="91"/>
    <cellStyle name="Linked Cell 2 2" xfId="418"/>
    <cellStyle name="Linked Cell 3" xfId="332"/>
    <cellStyle name="Neutral" xfId="12" builtinId="28" customBuiltin="1"/>
    <cellStyle name="Neutral 2" xfId="92"/>
    <cellStyle name="Neutral 2 2" xfId="414"/>
    <cellStyle name="Neutral 3" xfId="328"/>
    <cellStyle name="Normal" xfId="0" builtinId="0"/>
    <cellStyle name="Normal 10" xfId="51"/>
    <cellStyle name="Normal 10 2" xfId="138"/>
    <cellStyle name="Normal 10 2 2" xfId="252"/>
    <cellStyle name="Normal 10 2 2 2" xfId="728"/>
    <cellStyle name="Normal 10 2 2 2 2" xfId="1453"/>
    <cellStyle name="Normal 10 2 2 2 2 2" xfId="3929"/>
    <cellStyle name="Normal 10 2 2 2 2 2 2" xfId="9819"/>
    <cellStyle name="Normal 10 2 2 2 2 2 2 2" xfId="21758"/>
    <cellStyle name="Normal 10 2 2 2 2 2 3" xfId="15868"/>
    <cellStyle name="Normal 10 2 2 2 2 3" xfId="7511"/>
    <cellStyle name="Normal 10 2 2 2 2 3 2" xfId="19450"/>
    <cellStyle name="Normal 10 2 2 2 2 4" xfId="13392"/>
    <cellStyle name="Normal 10 2 2 2 3" xfId="3205"/>
    <cellStyle name="Normal 10 2 2 2 3 2" xfId="9095"/>
    <cellStyle name="Normal 10 2 2 2 3 2 2" xfId="21034"/>
    <cellStyle name="Normal 10 2 2 2 3 3" xfId="15144"/>
    <cellStyle name="Normal 10 2 2 2 4" xfId="6787"/>
    <cellStyle name="Normal 10 2 2 2 4 2" xfId="18726"/>
    <cellStyle name="Normal 10 2 2 2 5" xfId="12668"/>
    <cellStyle name="Normal 10 2 2 3" xfId="1452"/>
    <cellStyle name="Normal 10 2 2 3 2" xfId="3928"/>
    <cellStyle name="Normal 10 2 2 3 2 2" xfId="9818"/>
    <cellStyle name="Normal 10 2 2 3 2 2 2" xfId="21757"/>
    <cellStyle name="Normal 10 2 2 3 2 3" xfId="15867"/>
    <cellStyle name="Normal 10 2 2 3 3" xfId="7510"/>
    <cellStyle name="Normal 10 2 2 3 3 2" xfId="19449"/>
    <cellStyle name="Normal 10 2 2 3 4" xfId="13391"/>
    <cellStyle name="Normal 10 2 2 4" xfId="2799"/>
    <cellStyle name="Normal 10 2 2 4 2" xfId="8689"/>
    <cellStyle name="Normal 10 2 2 4 2 2" xfId="20628"/>
    <cellStyle name="Normal 10 2 2 4 3" xfId="14738"/>
    <cellStyle name="Normal 10 2 2 5" xfId="6381"/>
    <cellStyle name="Normal 10 2 2 5 2" xfId="18320"/>
    <cellStyle name="Normal 10 2 2 6" xfId="12268"/>
    <cellStyle name="Normal 10 2 3" xfId="617"/>
    <cellStyle name="Normal 10 2 3 2" xfId="1454"/>
    <cellStyle name="Normal 10 2 3 2 2" xfId="3930"/>
    <cellStyle name="Normal 10 2 3 2 2 2" xfId="9820"/>
    <cellStyle name="Normal 10 2 3 2 2 2 2" xfId="21759"/>
    <cellStyle name="Normal 10 2 3 2 2 3" xfId="15869"/>
    <cellStyle name="Normal 10 2 3 2 3" xfId="7512"/>
    <cellStyle name="Normal 10 2 3 2 3 2" xfId="19451"/>
    <cellStyle name="Normal 10 2 3 2 4" xfId="13393"/>
    <cellStyle name="Normal 10 2 3 3" xfId="3094"/>
    <cellStyle name="Normal 10 2 3 3 2" xfId="8984"/>
    <cellStyle name="Normal 10 2 3 3 2 2" xfId="20923"/>
    <cellStyle name="Normal 10 2 3 3 3" xfId="15033"/>
    <cellStyle name="Normal 10 2 3 4" xfId="6676"/>
    <cellStyle name="Normal 10 2 3 4 2" xfId="18615"/>
    <cellStyle name="Normal 10 2 3 5" xfId="12557"/>
    <cellStyle name="Normal 10 2 4" xfId="1451"/>
    <cellStyle name="Normal 10 2 4 2" xfId="3927"/>
    <cellStyle name="Normal 10 2 4 2 2" xfId="9817"/>
    <cellStyle name="Normal 10 2 4 2 2 2" xfId="21756"/>
    <cellStyle name="Normal 10 2 4 2 3" xfId="15866"/>
    <cellStyle name="Normal 10 2 4 3" xfId="7509"/>
    <cellStyle name="Normal 10 2 4 3 2" xfId="19448"/>
    <cellStyle name="Normal 10 2 4 4" xfId="13390"/>
    <cellStyle name="Normal 10 2 5" xfId="2688"/>
    <cellStyle name="Normal 10 2 5 2" xfId="8578"/>
    <cellStyle name="Normal 10 2 5 2 2" xfId="20517"/>
    <cellStyle name="Normal 10 2 5 3" xfId="14627"/>
    <cellStyle name="Normal 10 2 6" xfId="6270"/>
    <cellStyle name="Normal 10 2 6 2" xfId="18209"/>
    <cellStyle name="Normal 10 2 7" xfId="12173"/>
    <cellStyle name="Normal 10 3" xfId="202"/>
    <cellStyle name="Normal 10 3 2" xfId="678"/>
    <cellStyle name="Normal 10 3 2 2" xfId="1456"/>
    <cellStyle name="Normal 10 3 2 2 2" xfId="3932"/>
    <cellStyle name="Normal 10 3 2 2 2 2" xfId="9822"/>
    <cellStyle name="Normal 10 3 2 2 2 2 2" xfId="21761"/>
    <cellStyle name="Normal 10 3 2 2 2 3" xfId="15871"/>
    <cellStyle name="Normal 10 3 2 2 3" xfId="7514"/>
    <cellStyle name="Normal 10 3 2 2 3 2" xfId="19453"/>
    <cellStyle name="Normal 10 3 2 2 4" xfId="13395"/>
    <cellStyle name="Normal 10 3 2 3" xfId="3155"/>
    <cellStyle name="Normal 10 3 2 3 2" xfId="9045"/>
    <cellStyle name="Normal 10 3 2 3 2 2" xfId="20984"/>
    <cellStyle name="Normal 10 3 2 3 3" xfId="15094"/>
    <cellStyle name="Normal 10 3 2 4" xfId="6737"/>
    <cellStyle name="Normal 10 3 2 4 2" xfId="18676"/>
    <cellStyle name="Normal 10 3 2 5" xfId="12618"/>
    <cellStyle name="Normal 10 3 3" xfId="1455"/>
    <cellStyle name="Normal 10 3 3 2" xfId="3931"/>
    <cellStyle name="Normal 10 3 3 2 2" xfId="9821"/>
    <cellStyle name="Normal 10 3 3 2 2 2" xfId="21760"/>
    <cellStyle name="Normal 10 3 3 2 3" xfId="15870"/>
    <cellStyle name="Normal 10 3 3 3" xfId="7513"/>
    <cellStyle name="Normal 10 3 3 3 2" xfId="19452"/>
    <cellStyle name="Normal 10 3 3 4" xfId="13394"/>
    <cellStyle name="Normal 10 3 4" xfId="2749"/>
    <cellStyle name="Normal 10 3 4 2" xfId="8639"/>
    <cellStyle name="Normal 10 3 4 2 2" xfId="20578"/>
    <cellStyle name="Normal 10 3 4 3" xfId="14688"/>
    <cellStyle name="Normal 10 3 5" xfId="6331"/>
    <cellStyle name="Normal 10 3 5 2" xfId="18270"/>
    <cellStyle name="Normal 10 3 6" xfId="12224"/>
    <cellStyle name="Normal 10 4" xfId="529"/>
    <cellStyle name="Normal 10 4 2" xfId="938"/>
    <cellStyle name="Normal 10 4 2 2" xfId="1458"/>
    <cellStyle name="Normal 10 4 2 2 2" xfId="3934"/>
    <cellStyle name="Normal 10 4 2 2 2 2" xfId="9824"/>
    <cellStyle name="Normal 10 4 2 2 2 2 2" xfId="21763"/>
    <cellStyle name="Normal 10 4 2 2 2 3" xfId="15873"/>
    <cellStyle name="Normal 10 4 2 2 3" xfId="7516"/>
    <cellStyle name="Normal 10 4 2 2 3 2" xfId="19455"/>
    <cellStyle name="Normal 10 4 2 2 4" xfId="13397"/>
    <cellStyle name="Normal 10 4 2 3" xfId="3415"/>
    <cellStyle name="Normal 10 4 2 3 2" xfId="9305"/>
    <cellStyle name="Normal 10 4 2 3 2 2" xfId="21244"/>
    <cellStyle name="Normal 10 4 2 3 3" xfId="15354"/>
    <cellStyle name="Normal 10 4 2 4" xfId="6997"/>
    <cellStyle name="Normal 10 4 2 4 2" xfId="18936"/>
    <cellStyle name="Normal 10 4 2 5" xfId="12878"/>
    <cellStyle name="Normal 10 4 3" xfId="1457"/>
    <cellStyle name="Normal 10 4 3 2" xfId="3933"/>
    <cellStyle name="Normal 10 4 3 2 2" xfId="9823"/>
    <cellStyle name="Normal 10 4 3 2 2 2" xfId="21762"/>
    <cellStyle name="Normal 10 4 3 2 3" xfId="15872"/>
    <cellStyle name="Normal 10 4 3 3" xfId="7515"/>
    <cellStyle name="Normal 10 4 3 3 2" xfId="19454"/>
    <cellStyle name="Normal 10 4 3 4" xfId="13396"/>
    <cellStyle name="Normal 10 4 4" xfId="3007"/>
    <cellStyle name="Normal 10 4 4 2" xfId="8897"/>
    <cellStyle name="Normal 10 4 4 2 2" xfId="20836"/>
    <cellStyle name="Normal 10 4 4 3" xfId="14946"/>
    <cellStyle name="Normal 10 4 5" xfId="6589"/>
    <cellStyle name="Normal 10 4 5 2" xfId="18528"/>
    <cellStyle name="Normal 10 4 6" xfId="12470"/>
    <cellStyle name="Normal 10 5" xfId="563"/>
    <cellStyle name="Normal 10 5 2" xfId="1459"/>
    <cellStyle name="Normal 10 5 2 2" xfId="3935"/>
    <cellStyle name="Normal 10 5 2 2 2" xfId="9825"/>
    <cellStyle name="Normal 10 5 2 2 2 2" xfId="21764"/>
    <cellStyle name="Normal 10 5 2 2 3" xfId="15874"/>
    <cellStyle name="Normal 10 5 2 3" xfId="7517"/>
    <cellStyle name="Normal 10 5 2 3 2" xfId="19456"/>
    <cellStyle name="Normal 10 5 2 4" xfId="13398"/>
    <cellStyle name="Normal 10 5 3" xfId="3040"/>
    <cellStyle name="Normal 10 5 3 2" xfId="8930"/>
    <cellStyle name="Normal 10 5 3 2 2" xfId="20869"/>
    <cellStyle name="Normal 10 5 3 3" xfId="14979"/>
    <cellStyle name="Normal 10 5 4" xfId="6622"/>
    <cellStyle name="Normal 10 5 4 2" xfId="18561"/>
    <cellStyle name="Normal 10 5 5" xfId="12503"/>
    <cellStyle name="Normal 10 6" xfId="1450"/>
    <cellStyle name="Normal 10 6 2" xfId="3926"/>
    <cellStyle name="Normal 10 6 2 2" xfId="9816"/>
    <cellStyle name="Normal 10 6 2 2 2" xfId="21755"/>
    <cellStyle name="Normal 10 6 2 3" xfId="15865"/>
    <cellStyle name="Normal 10 6 3" xfId="7508"/>
    <cellStyle name="Normal 10 6 3 2" xfId="19447"/>
    <cellStyle name="Normal 10 6 4" xfId="13389"/>
    <cellStyle name="Normal 10 7" xfId="2638"/>
    <cellStyle name="Normal 10 7 2" xfId="8528"/>
    <cellStyle name="Normal 10 7 2 2" xfId="20467"/>
    <cellStyle name="Normal 10 7 3" xfId="14577"/>
    <cellStyle name="Normal 10 8" xfId="6220"/>
    <cellStyle name="Normal 10 8 2" xfId="18159"/>
    <cellStyle name="Normal 10 9" xfId="12118"/>
    <cellStyle name="Normal 11" xfId="93"/>
    <cellStyle name="Normal 12" xfId="178"/>
    <cellStyle name="Normal 12 2" xfId="291"/>
    <cellStyle name="Normal 12 2 2" xfId="767"/>
    <cellStyle name="Normal 12 2 2 2" xfId="1462"/>
    <cellStyle name="Normal 12 2 2 2 2" xfId="3938"/>
    <cellStyle name="Normal 12 2 2 2 2 2" xfId="9828"/>
    <cellStyle name="Normal 12 2 2 2 2 2 2" xfId="21767"/>
    <cellStyle name="Normal 12 2 2 2 2 3" xfId="15877"/>
    <cellStyle name="Normal 12 2 2 2 3" xfId="7520"/>
    <cellStyle name="Normal 12 2 2 2 3 2" xfId="19459"/>
    <cellStyle name="Normal 12 2 2 2 4" xfId="13401"/>
    <cellStyle name="Normal 12 2 2 3" xfId="3244"/>
    <cellStyle name="Normal 12 2 2 3 2" xfId="9134"/>
    <cellStyle name="Normal 12 2 2 3 2 2" xfId="21073"/>
    <cellStyle name="Normal 12 2 2 3 3" xfId="15183"/>
    <cellStyle name="Normal 12 2 2 4" xfId="6826"/>
    <cellStyle name="Normal 12 2 2 4 2" xfId="18765"/>
    <cellStyle name="Normal 12 2 2 5" xfId="12707"/>
    <cellStyle name="Normal 12 2 3" xfId="1461"/>
    <cellStyle name="Normal 12 2 3 2" xfId="3937"/>
    <cellStyle name="Normal 12 2 3 2 2" xfId="9827"/>
    <cellStyle name="Normal 12 2 3 2 2 2" xfId="21766"/>
    <cellStyle name="Normal 12 2 3 2 3" xfId="15876"/>
    <cellStyle name="Normal 12 2 3 3" xfId="7519"/>
    <cellStyle name="Normal 12 2 3 3 2" xfId="19458"/>
    <cellStyle name="Normal 12 2 3 4" xfId="13400"/>
    <cellStyle name="Normal 12 2 4" xfId="2838"/>
    <cellStyle name="Normal 12 2 4 2" xfId="8728"/>
    <cellStyle name="Normal 12 2 4 2 2" xfId="20667"/>
    <cellStyle name="Normal 12 2 4 3" xfId="14777"/>
    <cellStyle name="Normal 12 2 5" xfId="6420"/>
    <cellStyle name="Normal 12 2 5 2" xfId="18359"/>
    <cellStyle name="Normal 12 2 6" xfId="12297"/>
    <cellStyle name="Normal 12 3" xfId="656"/>
    <cellStyle name="Normal 12 3 2" xfId="1463"/>
    <cellStyle name="Normal 12 3 2 2" xfId="3939"/>
    <cellStyle name="Normal 12 3 2 2 2" xfId="9829"/>
    <cellStyle name="Normal 12 3 2 2 2 2" xfId="21768"/>
    <cellStyle name="Normal 12 3 2 2 3" xfId="15878"/>
    <cellStyle name="Normal 12 3 2 3" xfId="7521"/>
    <cellStyle name="Normal 12 3 2 3 2" xfId="19460"/>
    <cellStyle name="Normal 12 3 2 4" xfId="13402"/>
    <cellStyle name="Normal 12 3 3" xfId="3133"/>
    <cellStyle name="Normal 12 3 3 2" xfId="9023"/>
    <cellStyle name="Normal 12 3 3 2 2" xfId="20962"/>
    <cellStyle name="Normal 12 3 3 3" xfId="15072"/>
    <cellStyle name="Normal 12 3 4" xfId="6715"/>
    <cellStyle name="Normal 12 3 4 2" xfId="18654"/>
    <cellStyle name="Normal 12 3 5" xfId="12596"/>
    <cellStyle name="Normal 12 4" xfId="1460"/>
    <cellStyle name="Normal 12 4 2" xfId="3936"/>
    <cellStyle name="Normal 12 4 2 2" xfId="9826"/>
    <cellStyle name="Normal 12 4 2 2 2" xfId="21765"/>
    <cellStyle name="Normal 12 4 2 3" xfId="15875"/>
    <cellStyle name="Normal 12 4 3" xfId="7518"/>
    <cellStyle name="Normal 12 4 3 2" xfId="19457"/>
    <cellStyle name="Normal 12 4 4" xfId="13399"/>
    <cellStyle name="Normal 12 5" xfId="2727"/>
    <cellStyle name="Normal 12 5 2" xfId="8617"/>
    <cellStyle name="Normal 12 5 2 2" xfId="20556"/>
    <cellStyle name="Normal 12 5 3" xfId="14666"/>
    <cellStyle name="Normal 12 6" xfId="6309"/>
    <cellStyle name="Normal 12 6 2" xfId="18248"/>
    <cellStyle name="Normal 12 7" xfId="12202"/>
    <cellStyle name="Normal 13" xfId="320"/>
    <cellStyle name="Normal 14" xfId="327"/>
    <cellStyle name="Normal 15" xfId="542"/>
    <cellStyle name="Normal 16" xfId="967"/>
    <cellStyle name="Normal 16 2" xfId="1464"/>
    <cellStyle name="Normal 16 2 2" xfId="3940"/>
    <cellStyle name="Normal 16 2 2 2" xfId="9830"/>
    <cellStyle name="Normal 16 2 2 2 2" xfId="21769"/>
    <cellStyle name="Normal 16 2 2 3" xfId="15879"/>
    <cellStyle name="Normal 16 2 3" xfId="7522"/>
    <cellStyle name="Normal 16 2 3 2" xfId="19461"/>
    <cellStyle name="Normal 16 2 4" xfId="13403"/>
    <cellStyle name="Normal 16 3" xfId="3443"/>
    <cellStyle name="Normal 16 3 2" xfId="9333"/>
    <cellStyle name="Normal 16 3 2 2" xfId="21272"/>
    <cellStyle name="Normal 16 3 3" xfId="15382"/>
    <cellStyle name="Normal 16 4" xfId="7025"/>
    <cellStyle name="Normal 16 4 2" xfId="18964"/>
    <cellStyle name="Normal 16 5" xfId="12906"/>
    <cellStyle name="Normal 17" xfId="968"/>
    <cellStyle name="Normal 17 2" xfId="2058"/>
    <cellStyle name="Normal 17 2 2" xfId="4534"/>
    <cellStyle name="Normal 17 2 2 2" xfId="10424"/>
    <cellStyle name="Normal 17 2 2 2 2" xfId="22363"/>
    <cellStyle name="Normal 17 2 2 3" xfId="16473"/>
    <cellStyle name="Normal 17 2 3" xfId="7948"/>
    <cellStyle name="Normal 17 2 3 2" xfId="19887"/>
    <cellStyle name="Normal 17 2 4" xfId="13997"/>
    <cellStyle name="Normal 17 3" xfId="3444"/>
    <cellStyle name="Normal 17 3 2" xfId="9334"/>
    <cellStyle name="Normal 17 3 2 2" xfId="21273"/>
    <cellStyle name="Normal 17 3 3" xfId="15383"/>
    <cellStyle name="Normal 17 4" xfId="7026"/>
    <cellStyle name="Normal 17 4 2" xfId="18965"/>
    <cellStyle name="Normal 17 5" xfId="12907"/>
    <cellStyle name="Normal 18" xfId="969"/>
    <cellStyle name="Normal 18 2" xfId="3445"/>
    <cellStyle name="Normal 18 2 2" xfId="9335"/>
    <cellStyle name="Normal 18 2 2 2" xfId="21274"/>
    <cellStyle name="Normal 18 2 3" xfId="15384"/>
    <cellStyle name="Normal 18 3" xfId="7027"/>
    <cellStyle name="Normal 18 3 2" xfId="18966"/>
    <cellStyle name="Normal 18 4" xfId="12908"/>
    <cellStyle name="Normal 19" xfId="6200"/>
    <cellStyle name="Normal 19 2" xfId="6201"/>
    <cellStyle name="Normal 19 2 2" xfId="12091"/>
    <cellStyle name="Normal 19 2 2 2" xfId="24030"/>
    <cellStyle name="Normal 19 2 3" xfId="18140"/>
    <cellStyle name="Normal 19 3" xfId="6202"/>
    <cellStyle name="Normal 19 3 2" xfId="12092"/>
    <cellStyle name="Normal 19 3 2 2" xfId="24031"/>
    <cellStyle name="Normal 19 3 3" xfId="12093"/>
    <cellStyle name="Normal 19 3 3 2" xfId="24032"/>
    <cellStyle name="Normal 19 3 3 3" xfId="36979"/>
    <cellStyle name="Normal 19 3 4" xfId="18141"/>
    <cellStyle name="Normal 19 4" xfId="12090"/>
    <cellStyle name="Normal 19 4 2" xfId="24029"/>
    <cellStyle name="Normal 19 5" xfId="18139"/>
    <cellStyle name="Normal 2" xfId="46"/>
    <cellStyle name="Normal 2 10" xfId="6216"/>
    <cellStyle name="Normal 2 10 2" xfId="18155"/>
    <cellStyle name="Normal 2 11" xfId="12114"/>
    <cellStyle name="Normal 2 2" xfId="94"/>
    <cellStyle name="Normal 2 2 10" xfId="6235"/>
    <cellStyle name="Normal 2 2 10 2" xfId="18174"/>
    <cellStyle name="Normal 2 2 11" xfId="12143"/>
    <cellStyle name="Normal 2 2 2" xfId="95"/>
    <cellStyle name="Normal 2 2 2 2" xfId="158"/>
    <cellStyle name="Normal 2 2 2 2 2" xfId="272"/>
    <cellStyle name="Normal 2 2 2 2 2 2" xfId="748"/>
    <cellStyle name="Normal 2 2 2 2 2 2 2" xfId="1469"/>
    <cellStyle name="Normal 2 2 2 2 2 2 2 2" xfId="3945"/>
    <cellStyle name="Normal 2 2 2 2 2 2 2 2 2" xfId="9835"/>
    <cellStyle name="Normal 2 2 2 2 2 2 2 2 2 2" xfId="21774"/>
    <cellStyle name="Normal 2 2 2 2 2 2 2 2 3" xfId="15884"/>
    <cellStyle name="Normal 2 2 2 2 2 2 2 3" xfId="7527"/>
    <cellStyle name="Normal 2 2 2 2 2 2 2 3 2" xfId="19466"/>
    <cellStyle name="Normal 2 2 2 2 2 2 2 4" xfId="13408"/>
    <cellStyle name="Normal 2 2 2 2 2 2 3" xfId="3225"/>
    <cellStyle name="Normal 2 2 2 2 2 2 3 2" xfId="9115"/>
    <cellStyle name="Normal 2 2 2 2 2 2 3 2 2" xfId="21054"/>
    <cellStyle name="Normal 2 2 2 2 2 2 3 3" xfId="15164"/>
    <cellStyle name="Normal 2 2 2 2 2 2 4" xfId="6807"/>
    <cellStyle name="Normal 2 2 2 2 2 2 4 2" xfId="18746"/>
    <cellStyle name="Normal 2 2 2 2 2 2 5" xfId="12688"/>
    <cellStyle name="Normal 2 2 2 2 2 3" xfId="1468"/>
    <cellStyle name="Normal 2 2 2 2 2 3 2" xfId="3944"/>
    <cellStyle name="Normal 2 2 2 2 2 3 2 2" xfId="9834"/>
    <cellStyle name="Normal 2 2 2 2 2 3 2 2 2" xfId="21773"/>
    <cellStyle name="Normal 2 2 2 2 2 3 2 3" xfId="15883"/>
    <cellStyle name="Normal 2 2 2 2 2 3 3" xfId="7526"/>
    <cellStyle name="Normal 2 2 2 2 2 3 3 2" xfId="19465"/>
    <cellStyle name="Normal 2 2 2 2 2 3 4" xfId="13407"/>
    <cellStyle name="Normal 2 2 2 2 2 4" xfId="2819"/>
    <cellStyle name="Normal 2 2 2 2 2 4 2" xfId="8709"/>
    <cellStyle name="Normal 2 2 2 2 2 4 2 2" xfId="20648"/>
    <cellStyle name="Normal 2 2 2 2 2 4 3" xfId="14758"/>
    <cellStyle name="Normal 2 2 2 2 2 5" xfId="6401"/>
    <cellStyle name="Normal 2 2 2 2 2 5 2" xfId="18340"/>
    <cellStyle name="Normal 2 2 2 2 2 6" xfId="12286"/>
    <cellStyle name="Normal 2 2 2 2 3" xfId="637"/>
    <cellStyle name="Normal 2 2 2 2 3 2" xfId="1470"/>
    <cellStyle name="Normal 2 2 2 2 3 2 2" xfId="3946"/>
    <cellStyle name="Normal 2 2 2 2 3 2 2 2" xfId="9836"/>
    <cellStyle name="Normal 2 2 2 2 3 2 2 2 2" xfId="21775"/>
    <cellStyle name="Normal 2 2 2 2 3 2 2 3" xfId="15885"/>
    <cellStyle name="Normal 2 2 2 2 3 2 3" xfId="7528"/>
    <cellStyle name="Normal 2 2 2 2 3 2 3 2" xfId="19467"/>
    <cellStyle name="Normal 2 2 2 2 3 2 4" xfId="13409"/>
    <cellStyle name="Normal 2 2 2 2 3 3" xfId="3114"/>
    <cellStyle name="Normal 2 2 2 2 3 3 2" xfId="9004"/>
    <cellStyle name="Normal 2 2 2 2 3 3 2 2" xfId="20943"/>
    <cellStyle name="Normal 2 2 2 2 3 3 3" xfId="15053"/>
    <cellStyle name="Normal 2 2 2 2 3 4" xfId="6696"/>
    <cellStyle name="Normal 2 2 2 2 3 4 2" xfId="18635"/>
    <cellStyle name="Normal 2 2 2 2 3 5" xfId="12577"/>
    <cellStyle name="Normal 2 2 2 2 4" xfId="1467"/>
    <cellStyle name="Normal 2 2 2 2 4 2" xfId="3943"/>
    <cellStyle name="Normal 2 2 2 2 4 2 2" xfId="9833"/>
    <cellStyle name="Normal 2 2 2 2 4 2 2 2" xfId="21772"/>
    <cellStyle name="Normal 2 2 2 2 4 2 3" xfId="15882"/>
    <cellStyle name="Normal 2 2 2 2 4 3" xfId="7525"/>
    <cellStyle name="Normal 2 2 2 2 4 3 2" xfId="19464"/>
    <cellStyle name="Normal 2 2 2 2 4 4" xfId="13406"/>
    <cellStyle name="Normal 2 2 2 2 5" xfId="2708"/>
    <cellStyle name="Normal 2 2 2 2 5 2" xfId="8598"/>
    <cellStyle name="Normal 2 2 2 2 5 2 2" xfId="20537"/>
    <cellStyle name="Normal 2 2 2 2 5 3" xfId="14647"/>
    <cellStyle name="Normal 2 2 2 2 6" xfId="6290"/>
    <cellStyle name="Normal 2 2 2 2 6 2" xfId="18229"/>
    <cellStyle name="Normal 2 2 2 2 7" xfId="12190"/>
    <cellStyle name="Normal 2 2 2 3" xfId="218"/>
    <cellStyle name="Normal 2 2 2 3 2" xfId="694"/>
    <cellStyle name="Normal 2 2 2 3 2 2" xfId="1472"/>
    <cellStyle name="Normal 2 2 2 3 2 2 2" xfId="3948"/>
    <cellStyle name="Normal 2 2 2 3 2 2 2 2" xfId="9838"/>
    <cellStyle name="Normal 2 2 2 3 2 2 2 2 2" xfId="21777"/>
    <cellStyle name="Normal 2 2 2 3 2 2 2 3" xfId="15887"/>
    <cellStyle name="Normal 2 2 2 3 2 2 3" xfId="7530"/>
    <cellStyle name="Normal 2 2 2 3 2 2 3 2" xfId="19469"/>
    <cellStyle name="Normal 2 2 2 3 2 2 4" xfId="13411"/>
    <cellStyle name="Normal 2 2 2 3 2 3" xfId="3171"/>
    <cellStyle name="Normal 2 2 2 3 2 3 2" xfId="9061"/>
    <cellStyle name="Normal 2 2 2 3 2 3 2 2" xfId="21000"/>
    <cellStyle name="Normal 2 2 2 3 2 3 3" xfId="15110"/>
    <cellStyle name="Normal 2 2 2 3 2 4" xfId="6753"/>
    <cellStyle name="Normal 2 2 2 3 2 4 2" xfId="18692"/>
    <cellStyle name="Normal 2 2 2 3 2 5" xfId="12634"/>
    <cellStyle name="Normal 2 2 2 3 3" xfId="1471"/>
    <cellStyle name="Normal 2 2 2 3 3 2" xfId="3947"/>
    <cellStyle name="Normal 2 2 2 3 3 2 2" xfId="9837"/>
    <cellStyle name="Normal 2 2 2 3 3 2 2 2" xfId="21776"/>
    <cellStyle name="Normal 2 2 2 3 3 2 3" xfId="15886"/>
    <cellStyle name="Normal 2 2 2 3 3 3" xfId="7529"/>
    <cellStyle name="Normal 2 2 2 3 3 3 2" xfId="19468"/>
    <cellStyle name="Normal 2 2 2 3 3 4" xfId="13410"/>
    <cellStyle name="Normal 2 2 2 3 4" xfId="2765"/>
    <cellStyle name="Normal 2 2 2 3 4 2" xfId="8655"/>
    <cellStyle name="Normal 2 2 2 3 4 2 2" xfId="20594"/>
    <cellStyle name="Normal 2 2 2 3 4 3" xfId="14704"/>
    <cellStyle name="Normal 2 2 2 3 5" xfId="6347"/>
    <cellStyle name="Normal 2 2 2 3 5 2" xfId="18286"/>
    <cellStyle name="Normal 2 2 2 3 6" xfId="12240"/>
    <cellStyle name="Normal 2 2 2 4" xfId="583"/>
    <cellStyle name="Normal 2 2 2 4 2" xfId="1473"/>
    <cellStyle name="Normal 2 2 2 4 2 2" xfId="3949"/>
    <cellStyle name="Normal 2 2 2 4 2 2 2" xfId="9839"/>
    <cellStyle name="Normal 2 2 2 4 2 2 2 2" xfId="21778"/>
    <cellStyle name="Normal 2 2 2 4 2 2 3" xfId="15888"/>
    <cellStyle name="Normal 2 2 2 4 2 3" xfId="7531"/>
    <cellStyle name="Normal 2 2 2 4 2 3 2" xfId="19470"/>
    <cellStyle name="Normal 2 2 2 4 2 4" xfId="13412"/>
    <cellStyle name="Normal 2 2 2 4 3" xfId="3060"/>
    <cellStyle name="Normal 2 2 2 4 3 2" xfId="8950"/>
    <cellStyle name="Normal 2 2 2 4 3 2 2" xfId="20889"/>
    <cellStyle name="Normal 2 2 2 4 3 3" xfId="14999"/>
    <cellStyle name="Normal 2 2 2 4 4" xfId="6642"/>
    <cellStyle name="Normal 2 2 2 4 4 2" xfId="18581"/>
    <cellStyle name="Normal 2 2 2 4 5" xfId="12523"/>
    <cellStyle name="Normal 2 2 2 5" xfId="1466"/>
    <cellStyle name="Normal 2 2 2 5 2" xfId="3942"/>
    <cellStyle name="Normal 2 2 2 5 2 2" xfId="9832"/>
    <cellStyle name="Normal 2 2 2 5 2 2 2" xfId="21771"/>
    <cellStyle name="Normal 2 2 2 5 2 3" xfId="15881"/>
    <cellStyle name="Normal 2 2 2 5 3" xfId="7524"/>
    <cellStyle name="Normal 2 2 2 5 3 2" xfId="19463"/>
    <cellStyle name="Normal 2 2 2 5 4" xfId="13405"/>
    <cellStyle name="Normal 2 2 2 6" xfId="2654"/>
    <cellStyle name="Normal 2 2 2 6 2" xfId="8544"/>
    <cellStyle name="Normal 2 2 2 6 2 2" xfId="20483"/>
    <cellStyle name="Normal 2 2 2 6 3" xfId="14593"/>
    <cellStyle name="Normal 2 2 2 7" xfId="6236"/>
    <cellStyle name="Normal 2 2 2 7 2" xfId="18175"/>
    <cellStyle name="Normal 2 2 2 8" xfId="12144"/>
    <cellStyle name="Normal 2 2 3" xfId="157"/>
    <cellStyle name="Normal 2 2 3 2" xfId="271"/>
    <cellStyle name="Normal 2 2 3 2 2" xfId="747"/>
    <cellStyle name="Normal 2 2 3 2 2 2" xfId="1476"/>
    <cellStyle name="Normal 2 2 3 2 2 2 2" xfId="3952"/>
    <cellStyle name="Normal 2 2 3 2 2 2 2 2" xfId="9842"/>
    <cellStyle name="Normal 2 2 3 2 2 2 2 2 2" xfId="21781"/>
    <cellStyle name="Normal 2 2 3 2 2 2 2 3" xfId="15891"/>
    <cellStyle name="Normal 2 2 3 2 2 2 3" xfId="7534"/>
    <cellStyle name="Normal 2 2 3 2 2 2 3 2" xfId="19473"/>
    <cellStyle name="Normal 2 2 3 2 2 2 4" xfId="13415"/>
    <cellStyle name="Normal 2 2 3 2 2 3" xfId="3224"/>
    <cellStyle name="Normal 2 2 3 2 2 3 2" xfId="9114"/>
    <cellStyle name="Normal 2 2 3 2 2 3 2 2" xfId="21053"/>
    <cellStyle name="Normal 2 2 3 2 2 3 3" xfId="15163"/>
    <cellStyle name="Normal 2 2 3 2 2 4" xfId="6806"/>
    <cellStyle name="Normal 2 2 3 2 2 4 2" xfId="18745"/>
    <cellStyle name="Normal 2 2 3 2 2 5" xfId="12687"/>
    <cellStyle name="Normal 2 2 3 2 3" xfId="1475"/>
    <cellStyle name="Normal 2 2 3 2 3 2" xfId="3951"/>
    <cellStyle name="Normal 2 2 3 2 3 2 2" xfId="9841"/>
    <cellStyle name="Normal 2 2 3 2 3 2 2 2" xfId="21780"/>
    <cellStyle name="Normal 2 2 3 2 3 2 3" xfId="15890"/>
    <cellStyle name="Normal 2 2 3 2 3 3" xfId="7533"/>
    <cellStyle name="Normal 2 2 3 2 3 3 2" xfId="19472"/>
    <cellStyle name="Normal 2 2 3 2 3 4" xfId="13414"/>
    <cellStyle name="Normal 2 2 3 2 4" xfId="2818"/>
    <cellStyle name="Normal 2 2 3 2 4 2" xfId="8708"/>
    <cellStyle name="Normal 2 2 3 2 4 2 2" xfId="20647"/>
    <cellStyle name="Normal 2 2 3 2 4 3" xfId="14757"/>
    <cellStyle name="Normal 2 2 3 2 5" xfId="6400"/>
    <cellStyle name="Normal 2 2 3 2 5 2" xfId="18339"/>
    <cellStyle name="Normal 2 2 3 2 6" xfId="12285"/>
    <cellStyle name="Normal 2 2 3 3" xfId="636"/>
    <cellStyle name="Normal 2 2 3 3 2" xfId="1477"/>
    <cellStyle name="Normal 2 2 3 3 2 2" xfId="3953"/>
    <cellStyle name="Normal 2 2 3 3 2 2 2" xfId="9843"/>
    <cellStyle name="Normal 2 2 3 3 2 2 2 2" xfId="21782"/>
    <cellStyle name="Normal 2 2 3 3 2 2 3" xfId="15892"/>
    <cellStyle name="Normal 2 2 3 3 2 3" xfId="7535"/>
    <cellStyle name="Normal 2 2 3 3 2 3 2" xfId="19474"/>
    <cellStyle name="Normal 2 2 3 3 2 4" xfId="13416"/>
    <cellStyle name="Normal 2 2 3 3 3" xfId="3113"/>
    <cellStyle name="Normal 2 2 3 3 3 2" xfId="9003"/>
    <cellStyle name="Normal 2 2 3 3 3 2 2" xfId="20942"/>
    <cellStyle name="Normal 2 2 3 3 3 3" xfId="15052"/>
    <cellStyle name="Normal 2 2 3 3 4" xfId="6695"/>
    <cellStyle name="Normal 2 2 3 3 4 2" xfId="18634"/>
    <cellStyle name="Normal 2 2 3 3 5" xfId="12576"/>
    <cellStyle name="Normal 2 2 3 4" xfId="1474"/>
    <cellStyle name="Normal 2 2 3 4 2" xfId="3950"/>
    <cellStyle name="Normal 2 2 3 4 2 2" xfId="9840"/>
    <cellStyle name="Normal 2 2 3 4 2 2 2" xfId="21779"/>
    <cellStyle name="Normal 2 2 3 4 2 3" xfId="15889"/>
    <cellStyle name="Normal 2 2 3 4 3" xfId="7532"/>
    <cellStyle name="Normal 2 2 3 4 3 2" xfId="19471"/>
    <cellStyle name="Normal 2 2 3 4 4" xfId="13413"/>
    <cellStyle name="Normal 2 2 3 5" xfId="2707"/>
    <cellStyle name="Normal 2 2 3 5 2" xfId="8597"/>
    <cellStyle name="Normal 2 2 3 5 2 2" xfId="20536"/>
    <cellStyle name="Normal 2 2 3 5 3" xfId="14646"/>
    <cellStyle name="Normal 2 2 3 6" xfId="6289"/>
    <cellStyle name="Normal 2 2 3 6 2" xfId="18228"/>
    <cellStyle name="Normal 2 2 3 7" xfId="12189"/>
    <cellStyle name="Normal 2 2 4" xfId="181"/>
    <cellStyle name="Normal 2 2 4 2" xfId="293"/>
    <cellStyle name="Normal 2 2 4 2 2" xfId="769"/>
    <cellStyle name="Normal 2 2 4 2 2 2" xfId="1480"/>
    <cellStyle name="Normal 2 2 4 2 2 2 2" xfId="3956"/>
    <cellStyle name="Normal 2 2 4 2 2 2 2 2" xfId="9846"/>
    <cellStyle name="Normal 2 2 4 2 2 2 2 2 2" xfId="21785"/>
    <cellStyle name="Normal 2 2 4 2 2 2 2 3" xfId="15895"/>
    <cellStyle name="Normal 2 2 4 2 2 2 3" xfId="7538"/>
    <cellStyle name="Normal 2 2 4 2 2 2 3 2" xfId="19477"/>
    <cellStyle name="Normal 2 2 4 2 2 2 4" xfId="13419"/>
    <cellStyle name="Normal 2 2 4 2 2 3" xfId="3246"/>
    <cellStyle name="Normal 2 2 4 2 2 3 2" xfId="9136"/>
    <cellStyle name="Normal 2 2 4 2 2 3 2 2" xfId="21075"/>
    <cellStyle name="Normal 2 2 4 2 2 3 3" xfId="15185"/>
    <cellStyle name="Normal 2 2 4 2 2 4" xfId="6828"/>
    <cellStyle name="Normal 2 2 4 2 2 4 2" xfId="18767"/>
    <cellStyle name="Normal 2 2 4 2 2 5" xfId="12709"/>
    <cellStyle name="Normal 2 2 4 2 3" xfId="1479"/>
    <cellStyle name="Normal 2 2 4 2 3 2" xfId="3955"/>
    <cellStyle name="Normal 2 2 4 2 3 2 2" xfId="9845"/>
    <cellStyle name="Normal 2 2 4 2 3 2 2 2" xfId="21784"/>
    <cellStyle name="Normal 2 2 4 2 3 2 3" xfId="15894"/>
    <cellStyle name="Normal 2 2 4 2 3 3" xfId="7537"/>
    <cellStyle name="Normal 2 2 4 2 3 3 2" xfId="19476"/>
    <cellStyle name="Normal 2 2 4 2 3 4" xfId="13418"/>
    <cellStyle name="Normal 2 2 4 2 4" xfId="2840"/>
    <cellStyle name="Normal 2 2 4 2 4 2" xfId="8730"/>
    <cellStyle name="Normal 2 2 4 2 4 2 2" xfId="20669"/>
    <cellStyle name="Normal 2 2 4 2 4 3" xfId="14779"/>
    <cellStyle name="Normal 2 2 4 2 5" xfId="6422"/>
    <cellStyle name="Normal 2 2 4 2 5 2" xfId="18361"/>
    <cellStyle name="Normal 2 2 4 2 6" xfId="12299"/>
    <cellStyle name="Normal 2 2 4 3" xfId="658"/>
    <cellStyle name="Normal 2 2 4 3 2" xfId="1481"/>
    <cellStyle name="Normal 2 2 4 3 2 2" xfId="3957"/>
    <cellStyle name="Normal 2 2 4 3 2 2 2" xfId="9847"/>
    <cellStyle name="Normal 2 2 4 3 2 2 2 2" xfId="21786"/>
    <cellStyle name="Normal 2 2 4 3 2 2 3" xfId="15896"/>
    <cellStyle name="Normal 2 2 4 3 2 3" xfId="7539"/>
    <cellStyle name="Normal 2 2 4 3 2 3 2" xfId="19478"/>
    <cellStyle name="Normal 2 2 4 3 2 4" xfId="13420"/>
    <cellStyle name="Normal 2 2 4 3 3" xfId="3135"/>
    <cellStyle name="Normal 2 2 4 3 3 2" xfId="9025"/>
    <cellStyle name="Normal 2 2 4 3 3 2 2" xfId="20964"/>
    <cellStyle name="Normal 2 2 4 3 3 3" xfId="15074"/>
    <cellStyle name="Normal 2 2 4 3 4" xfId="6717"/>
    <cellStyle name="Normal 2 2 4 3 4 2" xfId="18656"/>
    <cellStyle name="Normal 2 2 4 3 5" xfId="12598"/>
    <cellStyle name="Normal 2 2 4 4" xfId="1478"/>
    <cellStyle name="Normal 2 2 4 4 2" xfId="3954"/>
    <cellStyle name="Normal 2 2 4 4 2 2" xfId="9844"/>
    <cellStyle name="Normal 2 2 4 4 2 2 2" xfId="21783"/>
    <cellStyle name="Normal 2 2 4 4 2 3" xfId="15893"/>
    <cellStyle name="Normal 2 2 4 4 3" xfId="7536"/>
    <cellStyle name="Normal 2 2 4 4 3 2" xfId="19475"/>
    <cellStyle name="Normal 2 2 4 4 4" xfId="13417"/>
    <cellStyle name="Normal 2 2 4 5" xfId="2729"/>
    <cellStyle name="Normal 2 2 4 5 2" xfId="8619"/>
    <cellStyle name="Normal 2 2 4 5 2 2" xfId="20558"/>
    <cellStyle name="Normal 2 2 4 5 3" xfId="14668"/>
    <cellStyle name="Normal 2 2 4 6" xfId="6311"/>
    <cellStyle name="Normal 2 2 4 6 2" xfId="18250"/>
    <cellStyle name="Normal 2 2 4 7" xfId="12204"/>
    <cellStyle name="Normal 2 2 5" xfId="217"/>
    <cellStyle name="Normal 2 2 5 2" xfId="693"/>
    <cellStyle name="Normal 2 2 5 2 2" xfId="1483"/>
    <cellStyle name="Normal 2 2 5 2 2 2" xfId="3959"/>
    <cellStyle name="Normal 2 2 5 2 2 2 2" xfId="9849"/>
    <cellStyle name="Normal 2 2 5 2 2 2 2 2" xfId="21788"/>
    <cellStyle name="Normal 2 2 5 2 2 2 3" xfId="15898"/>
    <cellStyle name="Normal 2 2 5 2 2 3" xfId="7541"/>
    <cellStyle name="Normal 2 2 5 2 2 3 2" xfId="19480"/>
    <cellStyle name="Normal 2 2 5 2 2 4" xfId="13422"/>
    <cellStyle name="Normal 2 2 5 2 3" xfId="3170"/>
    <cellStyle name="Normal 2 2 5 2 3 2" xfId="9060"/>
    <cellStyle name="Normal 2 2 5 2 3 2 2" xfId="20999"/>
    <cellStyle name="Normal 2 2 5 2 3 3" xfId="15109"/>
    <cellStyle name="Normal 2 2 5 2 4" xfId="6752"/>
    <cellStyle name="Normal 2 2 5 2 4 2" xfId="18691"/>
    <cellStyle name="Normal 2 2 5 2 5" xfId="12633"/>
    <cellStyle name="Normal 2 2 5 3" xfId="1482"/>
    <cellStyle name="Normal 2 2 5 3 2" xfId="3958"/>
    <cellStyle name="Normal 2 2 5 3 2 2" xfId="9848"/>
    <cellStyle name="Normal 2 2 5 3 2 2 2" xfId="21787"/>
    <cellStyle name="Normal 2 2 5 3 2 3" xfId="15897"/>
    <cellStyle name="Normal 2 2 5 3 3" xfId="7540"/>
    <cellStyle name="Normal 2 2 5 3 3 2" xfId="19479"/>
    <cellStyle name="Normal 2 2 5 3 4" xfId="13421"/>
    <cellStyle name="Normal 2 2 5 4" xfId="2764"/>
    <cellStyle name="Normal 2 2 5 4 2" xfId="8654"/>
    <cellStyle name="Normal 2 2 5 4 2 2" xfId="20593"/>
    <cellStyle name="Normal 2 2 5 4 3" xfId="14703"/>
    <cellStyle name="Normal 2 2 5 5" xfId="6346"/>
    <cellStyle name="Normal 2 2 5 5 2" xfId="18285"/>
    <cellStyle name="Normal 2 2 5 6" xfId="12239"/>
    <cellStyle name="Normal 2 2 6" xfId="447"/>
    <cellStyle name="Normal 2 2 7" xfId="582"/>
    <cellStyle name="Normal 2 2 7 2" xfId="1484"/>
    <cellStyle name="Normal 2 2 7 2 2" xfId="3960"/>
    <cellStyle name="Normal 2 2 7 2 2 2" xfId="9850"/>
    <cellStyle name="Normal 2 2 7 2 2 2 2" xfId="21789"/>
    <cellStyle name="Normal 2 2 7 2 2 3" xfId="15899"/>
    <cellStyle name="Normal 2 2 7 2 3" xfId="7542"/>
    <cellStyle name="Normal 2 2 7 2 3 2" xfId="19481"/>
    <cellStyle name="Normal 2 2 7 2 4" xfId="13423"/>
    <cellStyle name="Normal 2 2 7 3" xfId="3059"/>
    <cellStyle name="Normal 2 2 7 3 2" xfId="8949"/>
    <cellStyle name="Normal 2 2 7 3 2 2" xfId="20888"/>
    <cellStyle name="Normal 2 2 7 3 3" xfId="14998"/>
    <cellStyle name="Normal 2 2 7 4" xfId="6641"/>
    <cellStyle name="Normal 2 2 7 4 2" xfId="18580"/>
    <cellStyle name="Normal 2 2 7 5" xfId="12522"/>
    <cellStyle name="Normal 2 2 8" xfId="1465"/>
    <cellStyle name="Normal 2 2 8 2" xfId="3941"/>
    <cellStyle name="Normal 2 2 8 2 2" xfId="9831"/>
    <cellStyle name="Normal 2 2 8 2 2 2" xfId="21770"/>
    <cellStyle name="Normal 2 2 8 2 3" xfId="15880"/>
    <cellStyle name="Normal 2 2 8 3" xfId="7523"/>
    <cellStyle name="Normal 2 2 8 3 2" xfId="19462"/>
    <cellStyle name="Normal 2 2 8 4" xfId="13404"/>
    <cellStyle name="Normal 2 2 9" xfId="2653"/>
    <cellStyle name="Normal 2 2 9 2" xfId="8543"/>
    <cellStyle name="Normal 2 2 9 2 2" xfId="20482"/>
    <cellStyle name="Normal 2 2 9 3" xfId="14592"/>
    <cellStyle name="Normal 2 3" xfId="96"/>
    <cellStyle name="Normal 2 4" xfId="97"/>
    <cellStyle name="Normal 2 5" xfId="134"/>
    <cellStyle name="Normal 2 5 2" xfId="248"/>
    <cellStyle name="Normal 2 5 2 2" xfId="724"/>
    <cellStyle name="Normal 2 5 2 2 2" xfId="1487"/>
    <cellStyle name="Normal 2 5 2 2 2 2" xfId="3963"/>
    <cellStyle name="Normal 2 5 2 2 2 2 2" xfId="9853"/>
    <cellStyle name="Normal 2 5 2 2 2 2 2 2" xfId="21792"/>
    <cellStyle name="Normal 2 5 2 2 2 2 3" xfId="15902"/>
    <cellStyle name="Normal 2 5 2 2 2 3" xfId="7545"/>
    <cellStyle name="Normal 2 5 2 2 2 3 2" xfId="19484"/>
    <cellStyle name="Normal 2 5 2 2 2 4" xfId="13426"/>
    <cellStyle name="Normal 2 5 2 2 3" xfId="3201"/>
    <cellStyle name="Normal 2 5 2 2 3 2" xfId="9091"/>
    <cellStyle name="Normal 2 5 2 2 3 2 2" xfId="21030"/>
    <cellStyle name="Normal 2 5 2 2 3 3" xfId="15140"/>
    <cellStyle name="Normal 2 5 2 2 4" xfId="6783"/>
    <cellStyle name="Normal 2 5 2 2 4 2" xfId="18722"/>
    <cellStyle name="Normal 2 5 2 2 5" xfId="12664"/>
    <cellStyle name="Normal 2 5 2 3" xfId="1486"/>
    <cellStyle name="Normal 2 5 2 3 2" xfId="3962"/>
    <cellStyle name="Normal 2 5 2 3 2 2" xfId="9852"/>
    <cellStyle name="Normal 2 5 2 3 2 2 2" xfId="21791"/>
    <cellStyle name="Normal 2 5 2 3 2 3" xfId="15901"/>
    <cellStyle name="Normal 2 5 2 3 3" xfId="7544"/>
    <cellStyle name="Normal 2 5 2 3 3 2" xfId="19483"/>
    <cellStyle name="Normal 2 5 2 3 4" xfId="13425"/>
    <cellStyle name="Normal 2 5 2 4" xfId="2795"/>
    <cellStyle name="Normal 2 5 2 4 2" xfId="8685"/>
    <cellStyle name="Normal 2 5 2 4 2 2" xfId="20624"/>
    <cellStyle name="Normal 2 5 2 4 3" xfId="14734"/>
    <cellStyle name="Normal 2 5 2 5" xfId="6377"/>
    <cellStyle name="Normal 2 5 2 5 2" xfId="18316"/>
    <cellStyle name="Normal 2 5 2 6" xfId="12264"/>
    <cellStyle name="Normal 2 5 3" xfId="613"/>
    <cellStyle name="Normal 2 5 3 2" xfId="1488"/>
    <cellStyle name="Normal 2 5 3 2 2" xfId="3964"/>
    <cellStyle name="Normal 2 5 3 2 2 2" xfId="9854"/>
    <cellStyle name="Normal 2 5 3 2 2 2 2" xfId="21793"/>
    <cellStyle name="Normal 2 5 3 2 2 3" xfId="15903"/>
    <cellStyle name="Normal 2 5 3 2 3" xfId="7546"/>
    <cellStyle name="Normal 2 5 3 2 3 2" xfId="19485"/>
    <cellStyle name="Normal 2 5 3 2 4" xfId="13427"/>
    <cellStyle name="Normal 2 5 3 3" xfId="3090"/>
    <cellStyle name="Normal 2 5 3 3 2" xfId="8980"/>
    <cellStyle name="Normal 2 5 3 3 2 2" xfId="20919"/>
    <cellStyle name="Normal 2 5 3 3 3" xfId="15029"/>
    <cellStyle name="Normal 2 5 3 4" xfId="6672"/>
    <cellStyle name="Normal 2 5 3 4 2" xfId="18611"/>
    <cellStyle name="Normal 2 5 3 5" xfId="12553"/>
    <cellStyle name="Normal 2 5 4" xfId="1485"/>
    <cellStyle name="Normal 2 5 4 2" xfId="3961"/>
    <cellStyle name="Normal 2 5 4 2 2" xfId="9851"/>
    <cellStyle name="Normal 2 5 4 2 2 2" xfId="21790"/>
    <cellStyle name="Normal 2 5 4 2 3" xfId="15900"/>
    <cellStyle name="Normal 2 5 4 3" xfId="7543"/>
    <cellStyle name="Normal 2 5 4 3 2" xfId="19482"/>
    <cellStyle name="Normal 2 5 4 4" xfId="13424"/>
    <cellStyle name="Normal 2 5 5" xfId="2684"/>
    <cellStyle name="Normal 2 5 5 2" xfId="8574"/>
    <cellStyle name="Normal 2 5 5 2 2" xfId="20513"/>
    <cellStyle name="Normal 2 5 5 3" xfId="14623"/>
    <cellStyle name="Normal 2 5 6" xfId="6266"/>
    <cellStyle name="Normal 2 5 6 2" xfId="18205"/>
    <cellStyle name="Normal 2 5 7" xfId="12169"/>
    <cellStyle name="Normal 2 6" xfId="198"/>
    <cellStyle name="Normal 2 6 2" xfId="674"/>
    <cellStyle name="Normal 2 6 2 2" xfId="1490"/>
    <cellStyle name="Normal 2 6 2 2 2" xfId="3966"/>
    <cellStyle name="Normal 2 6 2 2 2 2" xfId="9856"/>
    <cellStyle name="Normal 2 6 2 2 2 2 2" xfId="21795"/>
    <cellStyle name="Normal 2 6 2 2 2 3" xfId="15905"/>
    <cellStyle name="Normal 2 6 2 2 3" xfId="7548"/>
    <cellStyle name="Normal 2 6 2 2 3 2" xfId="19487"/>
    <cellStyle name="Normal 2 6 2 2 4" xfId="13429"/>
    <cellStyle name="Normal 2 6 2 3" xfId="3151"/>
    <cellStyle name="Normal 2 6 2 3 2" xfId="9041"/>
    <cellStyle name="Normal 2 6 2 3 2 2" xfId="20980"/>
    <cellStyle name="Normal 2 6 2 3 3" xfId="15090"/>
    <cellStyle name="Normal 2 6 2 4" xfId="6733"/>
    <cellStyle name="Normal 2 6 2 4 2" xfId="18672"/>
    <cellStyle name="Normal 2 6 2 5" xfId="12614"/>
    <cellStyle name="Normal 2 6 3" xfId="1489"/>
    <cellStyle name="Normal 2 6 3 2" xfId="3965"/>
    <cellStyle name="Normal 2 6 3 2 2" xfId="9855"/>
    <cellStyle name="Normal 2 6 3 2 2 2" xfId="21794"/>
    <cellStyle name="Normal 2 6 3 2 3" xfId="15904"/>
    <cellStyle name="Normal 2 6 3 3" xfId="7547"/>
    <cellStyle name="Normal 2 6 3 3 2" xfId="19486"/>
    <cellStyle name="Normal 2 6 3 4" xfId="13428"/>
    <cellStyle name="Normal 2 6 4" xfId="2745"/>
    <cellStyle name="Normal 2 6 4 2" xfId="8635"/>
    <cellStyle name="Normal 2 6 4 2 2" xfId="20574"/>
    <cellStyle name="Normal 2 6 4 3" xfId="14684"/>
    <cellStyle name="Normal 2 6 5" xfId="6327"/>
    <cellStyle name="Normal 2 6 5 2" xfId="18266"/>
    <cellStyle name="Normal 2 6 6" xfId="12220"/>
    <cellStyle name="Normal 2 7" xfId="377"/>
    <cellStyle name="Normal 2 8" xfId="559"/>
    <cellStyle name="Normal 2 8 2" xfId="1491"/>
    <cellStyle name="Normal 2 8 2 2" xfId="3967"/>
    <cellStyle name="Normal 2 8 2 2 2" xfId="9857"/>
    <cellStyle name="Normal 2 8 2 2 2 2" xfId="21796"/>
    <cellStyle name="Normal 2 8 2 2 3" xfId="15906"/>
    <cellStyle name="Normal 2 8 2 3" xfId="7549"/>
    <cellStyle name="Normal 2 8 2 3 2" xfId="19488"/>
    <cellStyle name="Normal 2 8 2 4" xfId="13430"/>
    <cellStyle name="Normal 2 8 3" xfId="3036"/>
    <cellStyle name="Normal 2 8 3 2" xfId="8926"/>
    <cellStyle name="Normal 2 8 3 2 2" xfId="20865"/>
    <cellStyle name="Normal 2 8 3 3" xfId="14975"/>
    <cellStyle name="Normal 2 8 4" xfId="6618"/>
    <cellStyle name="Normal 2 8 4 2" xfId="18557"/>
    <cellStyle name="Normal 2 8 5" xfId="12499"/>
    <cellStyle name="Normal 2 9" xfId="2634"/>
    <cellStyle name="Normal 2 9 2" xfId="8524"/>
    <cellStyle name="Normal 2 9 2 2" xfId="20463"/>
    <cellStyle name="Normal 2 9 3" xfId="14573"/>
    <cellStyle name="Normal 20" xfId="44"/>
    <cellStyle name="Normal 3" xfId="47"/>
    <cellStyle name="Normal 3 10" xfId="2635"/>
    <cellStyle name="Normal 3 10 2" xfId="8525"/>
    <cellStyle name="Normal 3 10 2 2" xfId="20464"/>
    <cellStyle name="Normal 3 10 3" xfId="14574"/>
    <cellStyle name="Normal 3 11" xfId="6217"/>
    <cellStyle name="Normal 3 11 2" xfId="18156"/>
    <cellStyle name="Normal 3 12" xfId="12115"/>
    <cellStyle name="Normal 3 2" xfId="98"/>
    <cellStyle name="Normal 3 2 2" xfId="159"/>
    <cellStyle name="Normal 3 2 2 2" xfId="273"/>
    <cellStyle name="Normal 3 2 2 2 2" xfId="749"/>
    <cellStyle name="Normal 3 2 2 2 2 2" xfId="1496"/>
    <cellStyle name="Normal 3 2 2 2 2 2 2" xfId="3972"/>
    <cellStyle name="Normal 3 2 2 2 2 2 2 2" xfId="9862"/>
    <cellStyle name="Normal 3 2 2 2 2 2 2 2 2" xfId="21801"/>
    <cellStyle name="Normal 3 2 2 2 2 2 2 3" xfId="15911"/>
    <cellStyle name="Normal 3 2 2 2 2 2 3" xfId="7554"/>
    <cellStyle name="Normal 3 2 2 2 2 2 3 2" xfId="19493"/>
    <cellStyle name="Normal 3 2 2 2 2 2 4" xfId="13435"/>
    <cellStyle name="Normal 3 2 2 2 2 3" xfId="3226"/>
    <cellStyle name="Normal 3 2 2 2 2 3 2" xfId="9116"/>
    <cellStyle name="Normal 3 2 2 2 2 3 2 2" xfId="21055"/>
    <cellStyle name="Normal 3 2 2 2 2 3 3" xfId="15165"/>
    <cellStyle name="Normal 3 2 2 2 2 4" xfId="6808"/>
    <cellStyle name="Normal 3 2 2 2 2 4 2" xfId="18747"/>
    <cellStyle name="Normal 3 2 2 2 2 5" xfId="12689"/>
    <cellStyle name="Normal 3 2 2 2 3" xfId="1495"/>
    <cellStyle name="Normal 3 2 2 2 3 2" xfId="3971"/>
    <cellStyle name="Normal 3 2 2 2 3 2 2" xfId="9861"/>
    <cellStyle name="Normal 3 2 2 2 3 2 2 2" xfId="21800"/>
    <cellStyle name="Normal 3 2 2 2 3 2 3" xfId="15910"/>
    <cellStyle name="Normal 3 2 2 2 3 3" xfId="7553"/>
    <cellStyle name="Normal 3 2 2 2 3 3 2" xfId="19492"/>
    <cellStyle name="Normal 3 2 2 2 3 4" xfId="13434"/>
    <cellStyle name="Normal 3 2 2 2 4" xfId="2820"/>
    <cellStyle name="Normal 3 2 2 2 4 2" xfId="8710"/>
    <cellStyle name="Normal 3 2 2 2 4 2 2" xfId="20649"/>
    <cellStyle name="Normal 3 2 2 2 4 3" xfId="14759"/>
    <cellStyle name="Normal 3 2 2 2 5" xfId="6402"/>
    <cellStyle name="Normal 3 2 2 2 5 2" xfId="18341"/>
    <cellStyle name="Normal 3 2 2 2 6" xfId="12287"/>
    <cellStyle name="Normal 3 2 2 3" xfId="638"/>
    <cellStyle name="Normal 3 2 2 3 2" xfId="1497"/>
    <cellStyle name="Normal 3 2 2 3 2 2" xfId="3973"/>
    <cellStyle name="Normal 3 2 2 3 2 2 2" xfId="9863"/>
    <cellStyle name="Normal 3 2 2 3 2 2 2 2" xfId="21802"/>
    <cellStyle name="Normal 3 2 2 3 2 2 3" xfId="15912"/>
    <cellStyle name="Normal 3 2 2 3 2 3" xfId="7555"/>
    <cellStyle name="Normal 3 2 2 3 2 3 2" xfId="19494"/>
    <cellStyle name="Normal 3 2 2 3 2 4" xfId="13436"/>
    <cellStyle name="Normal 3 2 2 3 3" xfId="3115"/>
    <cellStyle name="Normal 3 2 2 3 3 2" xfId="9005"/>
    <cellStyle name="Normal 3 2 2 3 3 2 2" xfId="20944"/>
    <cellStyle name="Normal 3 2 2 3 3 3" xfId="15054"/>
    <cellStyle name="Normal 3 2 2 3 4" xfId="6697"/>
    <cellStyle name="Normal 3 2 2 3 4 2" xfId="18636"/>
    <cellStyle name="Normal 3 2 2 3 5" xfId="12578"/>
    <cellStyle name="Normal 3 2 2 4" xfId="1494"/>
    <cellStyle name="Normal 3 2 2 4 2" xfId="3970"/>
    <cellStyle name="Normal 3 2 2 4 2 2" xfId="9860"/>
    <cellStyle name="Normal 3 2 2 4 2 2 2" xfId="21799"/>
    <cellStyle name="Normal 3 2 2 4 2 3" xfId="15909"/>
    <cellStyle name="Normal 3 2 2 4 3" xfId="7552"/>
    <cellStyle name="Normal 3 2 2 4 3 2" xfId="19491"/>
    <cellStyle name="Normal 3 2 2 4 4" xfId="13433"/>
    <cellStyle name="Normal 3 2 2 5" xfId="2709"/>
    <cellStyle name="Normal 3 2 2 5 2" xfId="8599"/>
    <cellStyle name="Normal 3 2 2 5 2 2" xfId="20538"/>
    <cellStyle name="Normal 3 2 2 5 3" xfId="14648"/>
    <cellStyle name="Normal 3 2 2 6" xfId="6291"/>
    <cellStyle name="Normal 3 2 2 6 2" xfId="18230"/>
    <cellStyle name="Normal 3 2 2 7" xfId="12191"/>
    <cellStyle name="Normal 3 2 3" xfId="219"/>
    <cellStyle name="Normal 3 2 3 2" xfId="695"/>
    <cellStyle name="Normal 3 2 3 2 2" xfId="1499"/>
    <cellStyle name="Normal 3 2 3 2 2 2" xfId="3975"/>
    <cellStyle name="Normal 3 2 3 2 2 2 2" xfId="9865"/>
    <cellStyle name="Normal 3 2 3 2 2 2 2 2" xfId="21804"/>
    <cellStyle name="Normal 3 2 3 2 2 2 3" xfId="15914"/>
    <cellStyle name="Normal 3 2 3 2 2 3" xfId="7557"/>
    <cellStyle name="Normal 3 2 3 2 2 3 2" xfId="19496"/>
    <cellStyle name="Normal 3 2 3 2 2 4" xfId="13438"/>
    <cellStyle name="Normal 3 2 3 2 3" xfId="3172"/>
    <cellStyle name="Normal 3 2 3 2 3 2" xfId="9062"/>
    <cellStyle name="Normal 3 2 3 2 3 2 2" xfId="21001"/>
    <cellStyle name="Normal 3 2 3 2 3 3" xfId="15111"/>
    <cellStyle name="Normal 3 2 3 2 4" xfId="6754"/>
    <cellStyle name="Normal 3 2 3 2 4 2" xfId="18693"/>
    <cellStyle name="Normal 3 2 3 2 5" xfId="12635"/>
    <cellStyle name="Normal 3 2 3 3" xfId="1498"/>
    <cellStyle name="Normal 3 2 3 3 2" xfId="3974"/>
    <cellStyle name="Normal 3 2 3 3 2 2" xfId="9864"/>
    <cellStyle name="Normal 3 2 3 3 2 2 2" xfId="21803"/>
    <cellStyle name="Normal 3 2 3 3 2 3" xfId="15913"/>
    <cellStyle name="Normal 3 2 3 3 3" xfId="7556"/>
    <cellStyle name="Normal 3 2 3 3 3 2" xfId="19495"/>
    <cellStyle name="Normal 3 2 3 3 4" xfId="13437"/>
    <cellStyle name="Normal 3 2 3 4" xfId="2766"/>
    <cellStyle name="Normal 3 2 3 4 2" xfId="8656"/>
    <cellStyle name="Normal 3 2 3 4 2 2" xfId="20595"/>
    <cellStyle name="Normal 3 2 3 4 3" xfId="14705"/>
    <cellStyle name="Normal 3 2 3 5" xfId="6348"/>
    <cellStyle name="Normal 3 2 3 5 2" xfId="18287"/>
    <cellStyle name="Normal 3 2 3 6" xfId="12241"/>
    <cellStyle name="Normal 3 2 4" xfId="393"/>
    <cellStyle name="Normal 3 2 4 2" xfId="834"/>
    <cellStyle name="Normal 3 2 4 2 2" xfId="1501"/>
    <cellStyle name="Normal 3 2 4 2 2 2" xfId="3977"/>
    <cellStyle name="Normal 3 2 4 2 2 2 2" xfId="9867"/>
    <cellStyle name="Normal 3 2 4 2 2 2 2 2" xfId="21806"/>
    <cellStyle name="Normal 3 2 4 2 2 2 3" xfId="15916"/>
    <cellStyle name="Normal 3 2 4 2 2 3" xfId="7559"/>
    <cellStyle name="Normal 3 2 4 2 2 3 2" xfId="19498"/>
    <cellStyle name="Normal 3 2 4 2 2 4" xfId="13440"/>
    <cellStyle name="Normal 3 2 4 2 3" xfId="3311"/>
    <cellStyle name="Normal 3 2 4 2 3 2" xfId="9201"/>
    <cellStyle name="Normal 3 2 4 2 3 2 2" xfId="21140"/>
    <cellStyle name="Normal 3 2 4 2 3 3" xfId="15250"/>
    <cellStyle name="Normal 3 2 4 2 4" xfId="6893"/>
    <cellStyle name="Normal 3 2 4 2 4 2" xfId="18832"/>
    <cellStyle name="Normal 3 2 4 2 5" xfId="12774"/>
    <cellStyle name="Normal 3 2 4 3" xfId="1500"/>
    <cellStyle name="Normal 3 2 4 3 2" xfId="3976"/>
    <cellStyle name="Normal 3 2 4 3 2 2" xfId="9866"/>
    <cellStyle name="Normal 3 2 4 3 2 2 2" xfId="21805"/>
    <cellStyle name="Normal 3 2 4 3 2 3" xfId="15915"/>
    <cellStyle name="Normal 3 2 4 3 3" xfId="7558"/>
    <cellStyle name="Normal 3 2 4 3 3 2" xfId="19497"/>
    <cellStyle name="Normal 3 2 4 3 4" xfId="13439"/>
    <cellStyle name="Normal 3 2 4 4" xfId="2904"/>
    <cellStyle name="Normal 3 2 4 4 2" xfId="8794"/>
    <cellStyle name="Normal 3 2 4 4 2 2" xfId="20733"/>
    <cellStyle name="Normal 3 2 4 4 3" xfId="14843"/>
    <cellStyle name="Normal 3 2 4 5" xfId="6486"/>
    <cellStyle name="Normal 3 2 4 5 2" xfId="18425"/>
    <cellStyle name="Normal 3 2 4 6" xfId="12360"/>
    <cellStyle name="Normal 3 2 5" xfId="584"/>
    <cellStyle name="Normal 3 2 5 2" xfId="1502"/>
    <cellStyle name="Normal 3 2 5 2 2" xfId="3978"/>
    <cellStyle name="Normal 3 2 5 2 2 2" xfId="9868"/>
    <cellStyle name="Normal 3 2 5 2 2 2 2" xfId="21807"/>
    <cellStyle name="Normal 3 2 5 2 2 3" xfId="15917"/>
    <cellStyle name="Normal 3 2 5 2 3" xfId="7560"/>
    <cellStyle name="Normal 3 2 5 2 3 2" xfId="19499"/>
    <cellStyle name="Normal 3 2 5 2 4" xfId="13441"/>
    <cellStyle name="Normal 3 2 5 3" xfId="3061"/>
    <cellStyle name="Normal 3 2 5 3 2" xfId="8951"/>
    <cellStyle name="Normal 3 2 5 3 2 2" xfId="20890"/>
    <cellStyle name="Normal 3 2 5 3 3" xfId="15000"/>
    <cellStyle name="Normal 3 2 5 4" xfId="6643"/>
    <cellStyle name="Normal 3 2 5 4 2" xfId="18582"/>
    <cellStyle name="Normal 3 2 5 5" xfId="12524"/>
    <cellStyle name="Normal 3 2 6" xfId="1493"/>
    <cellStyle name="Normal 3 2 6 2" xfId="3969"/>
    <cellStyle name="Normal 3 2 6 2 2" xfId="9859"/>
    <cellStyle name="Normal 3 2 6 2 2 2" xfId="21798"/>
    <cellStyle name="Normal 3 2 6 2 3" xfId="15908"/>
    <cellStyle name="Normal 3 2 6 3" xfId="7551"/>
    <cellStyle name="Normal 3 2 6 3 2" xfId="19490"/>
    <cellStyle name="Normal 3 2 6 4" xfId="13432"/>
    <cellStyle name="Normal 3 2 7" xfId="2655"/>
    <cellStyle name="Normal 3 2 7 2" xfId="8545"/>
    <cellStyle name="Normal 3 2 7 2 2" xfId="20484"/>
    <cellStyle name="Normal 3 2 7 3" xfId="14594"/>
    <cellStyle name="Normal 3 2 8" xfId="6237"/>
    <cellStyle name="Normal 3 2 8 2" xfId="18176"/>
    <cellStyle name="Normal 3 2 9" xfId="12147"/>
    <cellStyle name="Normal 3 3" xfId="99"/>
    <cellStyle name="Normal 3 3 2" xfId="160"/>
    <cellStyle name="Normal 3 3 2 2" xfId="274"/>
    <cellStyle name="Normal 3 3 2 2 2" xfId="750"/>
    <cellStyle name="Normal 3 3 2 2 2 2" xfId="1506"/>
    <cellStyle name="Normal 3 3 2 2 2 2 2" xfId="3982"/>
    <cellStyle name="Normal 3 3 2 2 2 2 2 2" xfId="9872"/>
    <cellStyle name="Normal 3 3 2 2 2 2 2 2 2" xfId="21811"/>
    <cellStyle name="Normal 3 3 2 2 2 2 2 3" xfId="15921"/>
    <cellStyle name="Normal 3 3 2 2 2 2 3" xfId="7564"/>
    <cellStyle name="Normal 3 3 2 2 2 2 3 2" xfId="19503"/>
    <cellStyle name="Normal 3 3 2 2 2 2 4" xfId="13445"/>
    <cellStyle name="Normal 3 3 2 2 2 3" xfId="3227"/>
    <cellStyle name="Normal 3 3 2 2 2 3 2" xfId="9117"/>
    <cellStyle name="Normal 3 3 2 2 2 3 2 2" xfId="21056"/>
    <cellStyle name="Normal 3 3 2 2 2 3 3" xfId="15166"/>
    <cellStyle name="Normal 3 3 2 2 2 4" xfId="6809"/>
    <cellStyle name="Normal 3 3 2 2 2 4 2" xfId="18748"/>
    <cellStyle name="Normal 3 3 2 2 2 5" xfId="12690"/>
    <cellStyle name="Normal 3 3 2 2 3" xfId="1505"/>
    <cellStyle name="Normal 3 3 2 2 3 2" xfId="3981"/>
    <cellStyle name="Normal 3 3 2 2 3 2 2" xfId="9871"/>
    <cellStyle name="Normal 3 3 2 2 3 2 2 2" xfId="21810"/>
    <cellStyle name="Normal 3 3 2 2 3 2 3" xfId="15920"/>
    <cellStyle name="Normal 3 3 2 2 3 3" xfId="7563"/>
    <cellStyle name="Normal 3 3 2 2 3 3 2" xfId="19502"/>
    <cellStyle name="Normal 3 3 2 2 3 4" xfId="13444"/>
    <cellStyle name="Normal 3 3 2 2 4" xfId="2821"/>
    <cellStyle name="Normal 3 3 2 2 4 2" xfId="8711"/>
    <cellStyle name="Normal 3 3 2 2 4 2 2" xfId="20650"/>
    <cellStyle name="Normal 3 3 2 2 4 3" xfId="14760"/>
    <cellStyle name="Normal 3 3 2 2 5" xfId="6403"/>
    <cellStyle name="Normal 3 3 2 2 5 2" xfId="18342"/>
    <cellStyle name="Normal 3 3 2 2 6" xfId="12288"/>
    <cellStyle name="Normal 3 3 2 3" xfId="639"/>
    <cellStyle name="Normal 3 3 2 3 2" xfId="1507"/>
    <cellStyle name="Normal 3 3 2 3 2 2" xfId="3983"/>
    <cellStyle name="Normal 3 3 2 3 2 2 2" xfId="9873"/>
    <cellStyle name="Normal 3 3 2 3 2 2 2 2" xfId="21812"/>
    <cellStyle name="Normal 3 3 2 3 2 2 3" xfId="15922"/>
    <cellStyle name="Normal 3 3 2 3 2 3" xfId="7565"/>
    <cellStyle name="Normal 3 3 2 3 2 3 2" xfId="19504"/>
    <cellStyle name="Normal 3 3 2 3 2 4" xfId="13446"/>
    <cellStyle name="Normal 3 3 2 3 3" xfId="3116"/>
    <cellStyle name="Normal 3 3 2 3 3 2" xfId="9006"/>
    <cellStyle name="Normal 3 3 2 3 3 2 2" xfId="20945"/>
    <cellStyle name="Normal 3 3 2 3 3 3" xfId="15055"/>
    <cellStyle name="Normal 3 3 2 3 4" xfId="6698"/>
    <cellStyle name="Normal 3 3 2 3 4 2" xfId="18637"/>
    <cellStyle name="Normal 3 3 2 3 5" xfId="12579"/>
    <cellStyle name="Normal 3 3 2 4" xfId="1504"/>
    <cellStyle name="Normal 3 3 2 4 2" xfId="3980"/>
    <cellStyle name="Normal 3 3 2 4 2 2" xfId="9870"/>
    <cellStyle name="Normal 3 3 2 4 2 2 2" xfId="21809"/>
    <cellStyle name="Normal 3 3 2 4 2 3" xfId="15919"/>
    <cellStyle name="Normal 3 3 2 4 3" xfId="7562"/>
    <cellStyle name="Normal 3 3 2 4 3 2" xfId="19501"/>
    <cellStyle name="Normal 3 3 2 4 4" xfId="13443"/>
    <cellStyle name="Normal 3 3 2 5" xfId="2710"/>
    <cellStyle name="Normal 3 3 2 5 2" xfId="8600"/>
    <cellStyle name="Normal 3 3 2 5 2 2" xfId="20539"/>
    <cellStyle name="Normal 3 3 2 5 3" xfId="14649"/>
    <cellStyle name="Normal 3 3 2 6" xfId="6292"/>
    <cellStyle name="Normal 3 3 2 6 2" xfId="18231"/>
    <cellStyle name="Normal 3 3 2 7" xfId="12192"/>
    <cellStyle name="Normal 3 3 3" xfId="220"/>
    <cellStyle name="Normal 3 3 3 2" xfId="696"/>
    <cellStyle name="Normal 3 3 3 2 2" xfId="1509"/>
    <cellStyle name="Normal 3 3 3 2 2 2" xfId="3985"/>
    <cellStyle name="Normal 3 3 3 2 2 2 2" xfId="9875"/>
    <cellStyle name="Normal 3 3 3 2 2 2 2 2" xfId="21814"/>
    <cellStyle name="Normal 3 3 3 2 2 2 3" xfId="15924"/>
    <cellStyle name="Normal 3 3 3 2 2 3" xfId="7567"/>
    <cellStyle name="Normal 3 3 3 2 2 3 2" xfId="19506"/>
    <cellStyle name="Normal 3 3 3 2 2 4" xfId="13448"/>
    <cellStyle name="Normal 3 3 3 2 3" xfId="3173"/>
    <cellStyle name="Normal 3 3 3 2 3 2" xfId="9063"/>
    <cellStyle name="Normal 3 3 3 2 3 2 2" xfId="21002"/>
    <cellStyle name="Normal 3 3 3 2 3 3" xfId="15112"/>
    <cellStyle name="Normal 3 3 3 2 4" xfId="6755"/>
    <cellStyle name="Normal 3 3 3 2 4 2" xfId="18694"/>
    <cellStyle name="Normal 3 3 3 2 5" xfId="12636"/>
    <cellStyle name="Normal 3 3 3 3" xfId="1508"/>
    <cellStyle name="Normal 3 3 3 3 2" xfId="3984"/>
    <cellStyle name="Normal 3 3 3 3 2 2" xfId="9874"/>
    <cellStyle name="Normal 3 3 3 3 2 2 2" xfId="21813"/>
    <cellStyle name="Normal 3 3 3 3 2 3" xfId="15923"/>
    <cellStyle name="Normal 3 3 3 3 3" xfId="7566"/>
    <cellStyle name="Normal 3 3 3 3 3 2" xfId="19505"/>
    <cellStyle name="Normal 3 3 3 3 4" xfId="13447"/>
    <cellStyle name="Normal 3 3 3 4" xfId="2767"/>
    <cellStyle name="Normal 3 3 3 4 2" xfId="8657"/>
    <cellStyle name="Normal 3 3 3 4 2 2" xfId="20596"/>
    <cellStyle name="Normal 3 3 3 4 3" xfId="14706"/>
    <cellStyle name="Normal 3 3 3 5" xfId="6349"/>
    <cellStyle name="Normal 3 3 3 5 2" xfId="18288"/>
    <cellStyle name="Normal 3 3 3 6" xfId="12242"/>
    <cellStyle name="Normal 3 3 4" xfId="463"/>
    <cellStyle name="Normal 3 3 4 2" xfId="873"/>
    <cellStyle name="Normal 3 3 4 2 2" xfId="1511"/>
    <cellStyle name="Normal 3 3 4 2 2 2" xfId="3987"/>
    <cellStyle name="Normal 3 3 4 2 2 2 2" xfId="9877"/>
    <cellStyle name="Normal 3 3 4 2 2 2 2 2" xfId="21816"/>
    <cellStyle name="Normal 3 3 4 2 2 2 3" xfId="15926"/>
    <cellStyle name="Normal 3 3 4 2 2 3" xfId="7569"/>
    <cellStyle name="Normal 3 3 4 2 2 3 2" xfId="19508"/>
    <cellStyle name="Normal 3 3 4 2 2 4" xfId="13450"/>
    <cellStyle name="Normal 3 3 4 2 3" xfId="3350"/>
    <cellStyle name="Normal 3 3 4 2 3 2" xfId="9240"/>
    <cellStyle name="Normal 3 3 4 2 3 2 2" xfId="21179"/>
    <cellStyle name="Normal 3 3 4 2 3 3" xfId="15289"/>
    <cellStyle name="Normal 3 3 4 2 4" xfId="6932"/>
    <cellStyle name="Normal 3 3 4 2 4 2" xfId="18871"/>
    <cellStyle name="Normal 3 3 4 2 5" xfId="12813"/>
    <cellStyle name="Normal 3 3 4 3" xfId="1510"/>
    <cellStyle name="Normal 3 3 4 3 2" xfId="3986"/>
    <cellStyle name="Normal 3 3 4 3 2 2" xfId="9876"/>
    <cellStyle name="Normal 3 3 4 3 2 2 2" xfId="21815"/>
    <cellStyle name="Normal 3 3 4 3 2 3" xfId="15925"/>
    <cellStyle name="Normal 3 3 4 3 3" xfId="7568"/>
    <cellStyle name="Normal 3 3 4 3 3 2" xfId="19507"/>
    <cellStyle name="Normal 3 3 4 3 4" xfId="13449"/>
    <cellStyle name="Normal 3 3 4 4" xfId="2942"/>
    <cellStyle name="Normal 3 3 4 4 2" xfId="8832"/>
    <cellStyle name="Normal 3 3 4 4 2 2" xfId="20771"/>
    <cellStyle name="Normal 3 3 4 4 3" xfId="14881"/>
    <cellStyle name="Normal 3 3 4 5" xfId="6524"/>
    <cellStyle name="Normal 3 3 4 5 2" xfId="18463"/>
    <cellStyle name="Normal 3 3 4 6" xfId="12405"/>
    <cellStyle name="Normal 3 3 5" xfId="585"/>
    <cellStyle name="Normal 3 3 5 2" xfId="1512"/>
    <cellStyle name="Normal 3 3 5 2 2" xfId="3988"/>
    <cellStyle name="Normal 3 3 5 2 2 2" xfId="9878"/>
    <cellStyle name="Normal 3 3 5 2 2 2 2" xfId="21817"/>
    <cellStyle name="Normal 3 3 5 2 2 3" xfId="15927"/>
    <cellStyle name="Normal 3 3 5 2 3" xfId="7570"/>
    <cellStyle name="Normal 3 3 5 2 3 2" xfId="19509"/>
    <cellStyle name="Normal 3 3 5 2 4" xfId="13451"/>
    <cellStyle name="Normal 3 3 5 3" xfId="3062"/>
    <cellStyle name="Normal 3 3 5 3 2" xfId="8952"/>
    <cellStyle name="Normal 3 3 5 3 2 2" xfId="20891"/>
    <cellStyle name="Normal 3 3 5 3 3" xfId="15001"/>
    <cellStyle name="Normal 3 3 5 4" xfId="6644"/>
    <cellStyle name="Normal 3 3 5 4 2" xfId="18583"/>
    <cellStyle name="Normal 3 3 5 5" xfId="12525"/>
    <cellStyle name="Normal 3 3 6" xfId="1503"/>
    <cellStyle name="Normal 3 3 6 2" xfId="3979"/>
    <cellStyle name="Normal 3 3 6 2 2" xfId="9869"/>
    <cellStyle name="Normal 3 3 6 2 2 2" xfId="21808"/>
    <cellStyle name="Normal 3 3 6 2 3" xfId="15918"/>
    <cellStyle name="Normal 3 3 6 3" xfId="7561"/>
    <cellStyle name="Normal 3 3 6 3 2" xfId="19500"/>
    <cellStyle name="Normal 3 3 6 4" xfId="13442"/>
    <cellStyle name="Normal 3 3 7" xfId="2656"/>
    <cellStyle name="Normal 3 3 7 2" xfId="8546"/>
    <cellStyle name="Normal 3 3 7 2 2" xfId="20485"/>
    <cellStyle name="Normal 3 3 7 3" xfId="14595"/>
    <cellStyle name="Normal 3 3 8" xfId="6238"/>
    <cellStyle name="Normal 3 3 8 2" xfId="18177"/>
    <cellStyle name="Normal 3 3 9" xfId="12148"/>
    <cellStyle name="Normal 3 4" xfId="135"/>
    <cellStyle name="Normal 3 4 2" xfId="249"/>
    <cellStyle name="Normal 3 4 2 2" xfId="725"/>
    <cellStyle name="Normal 3 4 2 2 2" xfId="1515"/>
    <cellStyle name="Normal 3 4 2 2 2 2" xfId="3991"/>
    <cellStyle name="Normal 3 4 2 2 2 2 2" xfId="9881"/>
    <cellStyle name="Normal 3 4 2 2 2 2 2 2" xfId="21820"/>
    <cellStyle name="Normal 3 4 2 2 2 2 3" xfId="15930"/>
    <cellStyle name="Normal 3 4 2 2 2 3" xfId="7573"/>
    <cellStyle name="Normal 3 4 2 2 2 3 2" xfId="19512"/>
    <cellStyle name="Normal 3 4 2 2 2 4" xfId="13454"/>
    <cellStyle name="Normal 3 4 2 2 3" xfId="3202"/>
    <cellStyle name="Normal 3 4 2 2 3 2" xfId="9092"/>
    <cellStyle name="Normal 3 4 2 2 3 2 2" xfId="21031"/>
    <cellStyle name="Normal 3 4 2 2 3 3" xfId="15141"/>
    <cellStyle name="Normal 3 4 2 2 4" xfId="6784"/>
    <cellStyle name="Normal 3 4 2 2 4 2" xfId="18723"/>
    <cellStyle name="Normal 3 4 2 2 5" xfId="12665"/>
    <cellStyle name="Normal 3 4 2 3" xfId="1514"/>
    <cellStyle name="Normal 3 4 2 3 2" xfId="3990"/>
    <cellStyle name="Normal 3 4 2 3 2 2" xfId="9880"/>
    <cellStyle name="Normal 3 4 2 3 2 2 2" xfId="21819"/>
    <cellStyle name="Normal 3 4 2 3 2 3" xfId="15929"/>
    <cellStyle name="Normal 3 4 2 3 3" xfId="7572"/>
    <cellStyle name="Normal 3 4 2 3 3 2" xfId="19511"/>
    <cellStyle name="Normal 3 4 2 3 4" xfId="13453"/>
    <cellStyle name="Normal 3 4 2 4" xfId="2796"/>
    <cellStyle name="Normal 3 4 2 4 2" xfId="8686"/>
    <cellStyle name="Normal 3 4 2 4 2 2" xfId="20625"/>
    <cellStyle name="Normal 3 4 2 4 3" xfId="14735"/>
    <cellStyle name="Normal 3 4 2 5" xfId="6378"/>
    <cellStyle name="Normal 3 4 2 5 2" xfId="18317"/>
    <cellStyle name="Normal 3 4 2 6" xfId="12265"/>
    <cellStyle name="Normal 3 4 3" xfId="614"/>
    <cellStyle name="Normal 3 4 3 2" xfId="1516"/>
    <cellStyle name="Normal 3 4 3 2 2" xfId="3992"/>
    <cellStyle name="Normal 3 4 3 2 2 2" xfId="9882"/>
    <cellStyle name="Normal 3 4 3 2 2 2 2" xfId="21821"/>
    <cellStyle name="Normal 3 4 3 2 2 3" xfId="15931"/>
    <cellStyle name="Normal 3 4 3 2 3" xfId="7574"/>
    <cellStyle name="Normal 3 4 3 2 3 2" xfId="19513"/>
    <cellStyle name="Normal 3 4 3 2 4" xfId="13455"/>
    <cellStyle name="Normal 3 4 3 3" xfId="3091"/>
    <cellStyle name="Normal 3 4 3 3 2" xfId="8981"/>
    <cellStyle name="Normal 3 4 3 3 2 2" xfId="20920"/>
    <cellStyle name="Normal 3 4 3 3 3" xfId="15030"/>
    <cellStyle name="Normal 3 4 3 4" xfId="6673"/>
    <cellStyle name="Normal 3 4 3 4 2" xfId="18612"/>
    <cellStyle name="Normal 3 4 3 5" xfId="12554"/>
    <cellStyle name="Normal 3 4 4" xfId="1513"/>
    <cellStyle name="Normal 3 4 4 2" xfId="3989"/>
    <cellStyle name="Normal 3 4 4 2 2" xfId="9879"/>
    <cellStyle name="Normal 3 4 4 2 2 2" xfId="21818"/>
    <cellStyle name="Normal 3 4 4 2 3" xfId="15928"/>
    <cellStyle name="Normal 3 4 4 3" xfId="7571"/>
    <cellStyle name="Normal 3 4 4 3 2" xfId="19510"/>
    <cellStyle name="Normal 3 4 4 4" xfId="13452"/>
    <cellStyle name="Normal 3 4 5" xfId="2685"/>
    <cellStyle name="Normal 3 4 5 2" xfId="8575"/>
    <cellStyle name="Normal 3 4 5 2 2" xfId="20514"/>
    <cellStyle name="Normal 3 4 5 3" xfId="14624"/>
    <cellStyle name="Normal 3 4 6" xfId="6267"/>
    <cellStyle name="Normal 3 4 6 2" xfId="18206"/>
    <cellStyle name="Normal 3 4 7" xfId="12170"/>
    <cellStyle name="Normal 3 5" xfId="182"/>
    <cellStyle name="Normal 3 5 2" xfId="294"/>
    <cellStyle name="Normal 3 5 2 2" xfId="770"/>
    <cellStyle name="Normal 3 5 2 2 2" xfId="1519"/>
    <cellStyle name="Normal 3 5 2 2 2 2" xfId="3995"/>
    <cellStyle name="Normal 3 5 2 2 2 2 2" xfId="9885"/>
    <cellStyle name="Normal 3 5 2 2 2 2 2 2" xfId="21824"/>
    <cellStyle name="Normal 3 5 2 2 2 2 3" xfId="15934"/>
    <cellStyle name="Normal 3 5 2 2 2 3" xfId="7577"/>
    <cellStyle name="Normal 3 5 2 2 2 3 2" xfId="19516"/>
    <cellStyle name="Normal 3 5 2 2 2 4" xfId="13458"/>
    <cellStyle name="Normal 3 5 2 2 3" xfId="3247"/>
    <cellStyle name="Normal 3 5 2 2 3 2" xfId="9137"/>
    <cellStyle name="Normal 3 5 2 2 3 2 2" xfId="21076"/>
    <cellStyle name="Normal 3 5 2 2 3 3" xfId="15186"/>
    <cellStyle name="Normal 3 5 2 2 4" xfId="6829"/>
    <cellStyle name="Normal 3 5 2 2 4 2" xfId="18768"/>
    <cellStyle name="Normal 3 5 2 2 5" xfId="12710"/>
    <cellStyle name="Normal 3 5 2 3" xfId="1518"/>
    <cellStyle name="Normal 3 5 2 3 2" xfId="3994"/>
    <cellStyle name="Normal 3 5 2 3 2 2" xfId="9884"/>
    <cellStyle name="Normal 3 5 2 3 2 2 2" xfId="21823"/>
    <cellStyle name="Normal 3 5 2 3 2 3" xfId="15933"/>
    <cellStyle name="Normal 3 5 2 3 3" xfId="7576"/>
    <cellStyle name="Normal 3 5 2 3 3 2" xfId="19515"/>
    <cellStyle name="Normal 3 5 2 3 4" xfId="13457"/>
    <cellStyle name="Normal 3 5 2 4" xfId="2841"/>
    <cellStyle name="Normal 3 5 2 4 2" xfId="8731"/>
    <cellStyle name="Normal 3 5 2 4 2 2" xfId="20670"/>
    <cellStyle name="Normal 3 5 2 4 3" xfId="14780"/>
    <cellStyle name="Normal 3 5 2 5" xfId="6423"/>
    <cellStyle name="Normal 3 5 2 5 2" xfId="18362"/>
    <cellStyle name="Normal 3 5 2 6" xfId="12300"/>
    <cellStyle name="Normal 3 5 3" xfId="659"/>
    <cellStyle name="Normal 3 5 3 2" xfId="1520"/>
    <cellStyle name="Normal 3 5 3 2 2" xfId="3996"/>
    <cellStyle name="Normal 3 5 3 2 2 2" xfId="9886"/>
    <cellStyle name="Normal 3 5 3 2 2 2 2" xfId="21825"/>
    <cellStyle name="Normal 3 5 3 2 2 3" xfId="15935"/>
    <cellStyle name="Normal 3 5 3 2 3" xfId="7578"/>
    <cellStyle name="Normal 3 5 3 2 3 2" xfId="19517"/>
    <cellStyle name="Normal 3 5 3 2 4" xfId="13459"/>
    <cellStyle name="Normal 3 5 3 3" xfId="3136"/>
    <cellStyle name="Normal 3 5 3 3 2" xfId="9026"/>
    <cellStyle name="Normal 3 5 3 3 2 2" xfId="20965"/>
    <cellStyle name="Normal 3 5 3 3 3" xfId="15075"/>
    <cellStyle name="Normal 3 5 3 4" xfId="6718"/>
    <cellStyle name="Normal 3 5 3 4 2" xfId="18657"/>
    <cellStyle name="Normal 3 5 3 5" xfId="12599"/>
    <cellStyle name="Normal 3 5 4" xfId="1517"/>
    <cellStyle name="Normal 3 5 4 2" xfId="3993"/>
    <cellStyle name="Normal 3 5 4 2 2" xfId="9883"/>
    <cellStyle name="Normal 3 5 4 2 2 2" xfId="21822"/>
    <cellStyle name="Normal 3 5 4 2 3" xfId="15932"/>
    <cellStyle name="Normal 3 5 4 3" xfId="7575"/>
    <cellStyle name="Normal 3 5 4 3 2" xfId="19514"/>
    <cellStyle name="Normal 3 5 4 4" xfId="13456"/>
    <cellStyle name="Normal 3 5 5" xfId="2730"/>
    <cellStyle name="Normal 3 5 5 2" xfId="8620"/>
    <cellStyle name="Normal 3 5 5 2 2" xfId="20559"/>
    <cellStyle name="Normal 3 5 5 3" xfId="14669"/>
    <cellStyle name="Normal 3 5 6" xfId="6312"/>
    <cellStyle name="Normal 3 5 6 2" xfId="18251"/>
    <cellStyle name="Normal 3 5 7" xfId="12205"/>
    <cellStyle name="Normal 3 6" xfId="199"/>
    <cellStyle name="Normal 3 6 2" xfId="675"/>
    <cellStyle name="Normal 3 6 2 2" xfId="1522"/>
    <cellStyle name="Normal 3 6 2 2 2" xfId="3998"/>
    <cellStyle name="Normal 3 6 2 2 2 2" xfId="9888"/>
    <cellStyle name="Normal 3 6 2 2 2 2 2" xfId="21827"/>
    <cellStyle name="Normal 3 6 2 2 2 3" xfId="15937"/>
    <cellStyle name="Normal 3 6 2 2 3" xfId="7580"/>
    <cellStyle name="Normal 3 6 2 2 3 2" xfId="19519"/>
    <cellStyle name="Normal 3 6 2 2 4" xfId="13461"/>
    <cellStyle name="Normal 3 6 2 3" xfId="3152"/>
    <cellStyle name="Normal 3 6 2 3 2" xfId="9042"/>
    <cellStyle name="Normal 3 6 2 3 2 2" xfId="20981"/>
    <cellStyle name="Normal 3 6 2 3 3" xfId="15091"/>
    <cellStyle name="Normal 3 6 2 4" xfId="6734"/>
    <cellStyle name="Normal 3 6 2 4 2" xfId="18673"/>
    <cellStyle name="Normal 3 6 2 5" xfId="12615"/>
    <cellStyle name="Normal 3 6 3" xfId="1521"/>
    <cellStyle name="Normal 3 6 3 2" xfId="3997"/>
    <cellStyle name="Normal 3 6 3 2 2" xfId="9887"/>
    <cellStyle name="Normal 3 6 3 2 2 2" xfId="21826"/>
    <cellStyle name="Normal 3 6 3 2 3" xfId="15936"/>
    <cellStyle name="Normal 3 6 3 3" xfId="7579"/>
    <cellStyle name="Normal 3 6 3 3 2" xfId="19518"/>
    <cellStyle name="Normal 3 6 3 4" xfId="13460"/>
    <cellStyle name="Normal 3 6 4" xfId="2746"/>
    <cellStyle name="Normal 3 6 4 2" xfId="8636"/>
    <cellStyle name="Normal 3 6 4 2 2" xfId="20575"/>
    <cellStyle name="Normal 3 6 4 3" xfId="14685"/>
    <cellStyle name="Normal 3 6 5" xfId="6328"/>
    <cellStyle name="Normal 3 6 5 2" xfId="18267"/>
    <cellStyle name="Normal 3 6 6" xfId="12221"/>
    <cellStyle name="Normal 3 7" xfId="363"/>
    <cellStyle name="Normal 3 7 2" xfId="809"/>
    <cellStyle name="Normal 3 7 2 2" xfId="1524"/>
    <cellStyle name="Normal 3 7 2 2 2" xfId="4000"/>
    <cellStyle name="Normal 3 7 2 2 2 2" xfId="9890"/>
    <cellStyle name="Normal 3 7 2 2 2 2 2" xfId="21829"/>
    <cellStyle name="Normal 3 7 2 2 2 3" xfId="15939"/>
    <cellStyle name="Normal 3 7 2 2 3" xfId="7582"/>
    <cellStyle name="Normal 3 7 2 2 3 2" xfId="19521"/>
    <cellStyle name="Normal 3 7 2 2 4" xfId="13463"/>
    <cellStyle name="Normal 3 7 2 3" xfId="3286"/>
    <cellStyle name="Normal 3 7 2 3 2" xfId="9176"/>
    <cellStyle name="Normal 3 7 2 3 2 2" xfId="21115"/>
    <cellStyle name="Normal 3 7 2 3 3" xfId="15225"/>
    <cellStyle name="Normal 3 7 2 4" xfId="6868"/>
    <cellStyle name="Normal 3 7 2 4 2" xfId="18807"/>
    <cellStyle name="Normal 3 7 2 5" xfId="12749"/>
    <cellStyle name="Normal 3 7 3" xfId="1523"/>
    <cellStyle name="Normal 3 7 3 2" xfId="3999"/>
    <cellStyle name="Normal 3 7 3 2 2" xfId="9889"/>
    <cellStyle name="Normal 3 7 3 2 2 2" xfId="21828"/>
    <cellStyle name="Normal 3 7 3 2 3" xfId="15938"/>
    <cellStyle name="Normal 3 7 3 3" xfId="7581"/>
    <cellStyle name="Normal 3 7 3 3 2" xfId="19520"/>
    <cellStyle name="Normal 3 7 3 4" xfId="13462"/>
    <cellStyle name="Normal 3 7 4" xfId="2879"/>
    <cellStyle name="Normal 3 7 4 2" xfId="8769"/>
    <cellStyle name="Normal 3 7 4 2 2" xfId="20708"/>
    <cellStyle name="Normal 3 7 4 3" xfId="14818"/>
    <cellStyle name="Normal 3 7 5" xfId="6461"/>
    <cellStyle name="Normal 3 7 5 2" xfId="18400"/>
    <cellStyle name="Normal 3 7 6" xfId="12332"/>
    <cellStyle name="Normal 3 8" xfId="560"/>
    <cellStyle name="Normal 3 8 2" xfId="1525"/>
    <cellStyle name="Normal 3 8 2 2" xfId="4001"/>
    <cellStyle name="Normal 3 8 2 2 2" xfId="9891"/>
    <cellStyle name="Normal 3 8 2 2 2 2" xfId="21830"/>
    <cellStyle name="Normal 3 8 2 2 3" xfId="15940"/>
    <cellStyle name="Normal 3 8 2 3" xfId="7583"/>
    <cellStyle name="Normal 3 8 2 3 2" xfId="19522"/>
    <cellStyle name="Normal 3 8 2 4" xfId="13464"/>
    <cellStyle name="Normal 3 8 3" xfId="3037"/>
    <cellStyle name="Normal 3 8 3 2" xfId="8927"/>
    <cellStyle name="Normal 3 8 3 2 2" xfId="20866"/>
    <cellStyle name="Normal 3 8 3 3" xfId="14976"/>
    <cellStyle name="Normal 3 8 4" xfId="6619"/>
    <cellStyle name="Normal 3 8 4 2" xfId="18558"/>
    <cellStyle name="Normal 3 8 5" xfId="12500"/>
    <cellStyle name="Normal 3 9" xfId="1492"/>
    <cellStyle name="Normal 3 9 2" xfId="3968"/>
    <cellStyle name="Normal 3 9 2 2" xfId="9858"/>
    <cellStyle name="Normal 3 9 2 2 2" xfId="21797"/>
    <cellStyle name="Normal 3 9 2 3" xfId="15907"/>
    <cellStyle name="Normal 3 9 3" xfId="7550"/>
    <cellStyle name="Normal 3 9 3 2" xfId="19489"/>
    <cellStyle name="Normal 3 9 4" xfId="13431"/>
    <cellStyle name="Normal 4" xfId="48"/>
    <cellStyle name="Normal 4 10" xfId="6218"/>
    <cellStyle name="Normal 4 10 2" xfId="18157"/>
    <cellStyle name="Normal 4 11" xfId="12116"/>
    <cellStyle name="Normal 4 2" xfId="100"/>
    <cellStyle name="Normal 4 2 2" xfId="161"/>
    <cellStyle name="Normal 4 2 2 2" xfId="275"/>
    <cellStyle name="Normal 4 2 2 2 2" xfId="751"/>
    <cellStyle name="Normal 4 2 2 2 2 2" xfId="1530"/>
    <cellStyle name="Normal 4 2 2 2 2 2 2" xfId="4006"/>
    <cellStyle name="Normal 4 2 2 2 2 2 2 2" xfId="9896"/>
    <cellStyle name="Normal 4 2 2 2 2 2 2 2 2" xfId="21835"/>
    <cellStyle name="Normal 4 2 2 2 2 2 2 3" xfId="15945"/>
    <cellStyle name="Normal 4 2 2 2 2 2 3" xfId="7588"/>
    <cellStyle name="Normal 4 2 2 2 2 2 3 2" xfId="19527"/>
    <cellStyle name="Normal 4 2 2 2 2 2 4" xfId="13469"/>
    <cellStyle name="Normal 4 2 2 2 2 3" xfId="3228"/>
    <cellStyle name="Normal 4 2 2 2 2 3 2" xfId="9118"/>
    <cellStyle name="Normal 4 2 2 2 2 3 2 2" xfId="21057"/>
    <cellStyle name="Normal 4 2 2 2 2 3 3" xfId="15167"/>
    <cellStyle name="Normal 4 2 2 2 2 4" xfId="6810"/>
    <cellStyle name="Normal 4 2 2 2 2 4 2" xfId="18749"/>
    <cellStyle name="Normal 4 2 2 2 2 5" xfId="12691"/>
    <cellStyle name="Normal 4 2 2 2 3" xfId="1529"/>
    <cellStyle name="Normal 4 2 2 2 3 2" xfId="4005"/>
    <cellStyle name="Normal 4 2 2 2 3 2 2" xfId="9895"/>
    <cellStyle name="Normal 4 2 2 2 3 2 2 2" xfId="21834"/>
    <cellStyle name="Normal 4 2 2 2 3 2 3" xfId="15944"/>
    <cellStyle name="Normal 4 2 2 2 3 3" xfId="7587"/>
    <cellStyle name="Normal 4 2 2 2 3 3 2" xfId="19526"/>
    <cellStyle name="Normal 4 2 2 2 3 4" xfId="13468"/>
    <cellStyle name="Normal 4 2 2 2 4" xfId="2822"/>
    <cellStyle name="Normal 4 2 2 2 4 2" xfId="8712"/>
    <cellStyle name="Normal 4 2 2 2 4 2 2" xfId="20651"/>
    <cellStyle name="Normal 4 2 2 2 4 3" xfId="14761"/>
    <cellStyle name="Normal 4 2 2 2 5" xfId="6404"/>
    <cellStyle name="Normal 4 2 2 2 5 2" xfId="18343"/>
    <cellStyle name="Normal 4 2 2 2 6" xfId="12289"/>
    <cellStyle name="Normal 4 2 2 3" xfId="640"/>
    <cellStyle name="Normal 4 2 2 3 2" xfId="1531"/>
    <cellStyle name="Normal 4 2 2 3 2 2" xfId="4007"/>
    <cellStyle name="Normal 4 2 2 3 2 2 2" xfId="9897"/>
    <cellStyle name="Normal 4 2 2 3 2 2 2 2" xfId="21836"/>
    <cellStyle name="Normal 4 2 2 3 2 2 3" xfId="15946"/>
    <cellStyle name="Normal 4 2 2 3 2 3" xfId="7589"/>
    <cellStyle name="Normal 4 2 2 3 2 3 2" xfId="19528"/>
    <cellStyle name="Normal 4 2 2 3 2 4" xfId="13470"/>
    <cellStyle name="Normal 4 2 2 3 3" xfId="3117"/>
    <cellStyle name="Normal 4 2 2 3 3 2" xfId="9007"/>
    <cellStyle name="Normal 4 2 2 3 3 2 2" xfId="20946"/>
    <cellStyle name="Normal 4 2 2 3 3 3" xfId="15056"/>
    <cellStyle name="Normal 4 2 2 3 4" xfId="6699"/>
    <cellStyle name="Normal 4 2 2 3 4 2" xfId="18638"/>
    <cellStyle name="Normal 4 2 2 3 5" xfId="12580"/>
    <cellStyle name="Normal 4 2 2 4" xfId="1528"/>
    <cellStyle name="Normal 4 2 2 4 2" xfId="4004"/>
    <cellStyle name="Normal 4 2 2 4 2 2" xfId="9894"/>
    <cellStyle name="Normal 4 2 2 4 2 2 2" xfId="21833"/>
    <cellStyle name="Normal 4 2 2 4 2 3" xfId="15943"/>
    <cellStyle name="Normal 4 2 2 4 3" xfId="7586"/>
    <cellStyle name="Normal 4 2 2 4 3 2" xfId="19525"/>
    <cellStyle name="Normal 4 2 2 4 4" xfId="13467"/>
    <cellStyle name="Normal 4 2 2 5" xfId="2711"/>
    <cellStyle name="Normal 4 2 2 5 2" xfId="8601"/>
    <cellStyle name="Normal 4 2 2 5 2 2" xfId="20540"/>
    <cellStyle name="Normal 4 2 2 5 3" xfId="14650"/>
    <cellStyle name="Normal 4 2 2 6" xfId="6293"/>
    <cellStyle name="Normal 4 2 2 6 2" xfId="18232"/>
    <cellStyle name="Normal 4 2 2 7" xfId="12193"/>
    <cellStyle name="Normal 4 2 3" xfId="221"/>
    <cellStyle name="Normal 4 2 3 2" xfId="697"/>
    <cellStyle name="Normal 4 2 3 2 2" xfId="1533"/>
    <cellStyle name="Normal 4 2 3 2 2 2" xfId="4009"/>
    <cellStyle name="Normal 4 2 3 2 2 2 2" xfId="9899"/>
    <cellStyle name="Normal 4 2 3 2 2 2 2 2" xfId="21838"/>
    <cellStyle name="Normal 4 2 3 2 2 2 3" xfId="15948"/>
    <cellStyle name="Normal 4 2 3 2 2 3" xfId="7591"/>
    <cellStyle name="Normal 4 2 3 2 2 3 2" xfId="19530"/>
    <cellStyle name="Normal 4 2 3 2 2 4" xfId="13472"/>
    <cellStyle name="Normal 4 2 3 2 3" xfId="3174"/>
    <cellStyle name="Normal 4 2 3 2 3 2" xfId="9064"/>
    <cellStyle name="Normal 4 2 3 2 3 2 2" xfId="21003"/>
    <cellStyle name="Normal 4 2 3 2 3 3" xfId="15113"/>
    <cellStyle name="Normal 4 2 3 2 4" xfId="6756"/>
    <cellStyle name="Normal 4 2 3 2 4 2" xfId="18695"/>
    <cellStyle name="Normal 4 2 3 2 5" xfId="12637"/>
    <cellStyle name="Normal 4 2 3 3" xfId="1532"/>
    <cellStyle name="Normal 4 2 3 3 2" xfId="4008"/>
    <cellStyle name="Normal 4 2 3 3 2 2" xfId="9898"/>
    <cellStyle name="Normal 4 2 3 3 2 2 2" xfId="21837"/>
    <cellStyle name="Normal 4 2 3 3 2 3" xfId="15947"/>
    <cellStyle name="Normal 4 2 3 3 3" xfId="7590"/>
    <cellStyle name="Normal 4 2 3 3 3 2" xfId="19529"/>
    <cellStyle name="Normal 4 2 3 3 4" xfId="13471"/>
    <cellStyle name="Normal 4 2 3 4" xfId="2768"/>
    <cellStyle name="Normal 4 2 3 4 2" xfId="8658"/>
    <cellStyle name="Normal 4 2 3 4 2 2" xfId="20597"/>
    <cellStyle name="Normal 4 2 3 4 3" xfId="14707"/>
    <cellStyle name="Normal 4 2 3 5" xfId="6350"/>
    <cellStyle name="Normal 4 2 3 5 2" xfId="18289"/>
    <cellStyle name="Normal 4 2 3 6" xfId="12243"/>
    <cellStyle name="Normal 4 2 4" xfId="586"/>
    <cellStyle name="Normal 4 2 4 2" xfId="1534"/>
    <cellStyle name="Normal 4 2 4 2 2" xfId="4010"/>
    <cellStyle name="Normal 4 2 4 2 2 2" xfId="9900"/>
    <cellStyle name="Normal 4 2 4 2 2 2 2" xfId="21839"/>
    <cellStyle name="Normal 4 2 4 2 2 3" xfId="15949"/>
    <cellStyle name="Normal 4 2 4 2 3" xfId="7592"/>
    <cellStyle name="Normal 4 2 4 2 3 2" xfId="19531"/>
    <cellStyle name="Normal 4 2 4 2 4" xfId="13473"/>
    <cellStyle name="Normal 4 2 4 3" xfId="3063"/>
    <cellStyle name="Normal 4 2 4 3 2" xfId="8953"/>
    <cellStyle name="Normal 4 2 4 3 2 2" xfId="20892"/>
    <cellStyle name="Normal 4 2 4 3 3" xfId="15002"/>
    <cellStyle name="Normal 4 2 4 4" xfId="6645"/>
    <cellStyle name="Normal 4 2 4 4 2" xfId="18584"/>
    <cellStyle name="Normal 4 2 4 5" xfId="12526"/>
    <cellStyle name="Normal 4 2 5" xfId="1527"/>
    <cellStyle name="Normal 4 2 5 2" xfId="4003"/>
    <cellStyle name="Normal 4 2 5 2 2" xfId="9893"/>
    <cellStyle name="Normal 4 2 5 2 2 2" xfId="21832"/>
    <cellStyle name="Normal 4 2 5 2 3" xfId="15942"/>
    <cellStyle name="Normal 4 2 5 3" xfId="7585"/>
    <cellStyle name="Normal 4 2 5 3 2" xfId="19524"/>
    <cellStyle name="Normal 4 2 5 4" xfId="13466"/>
    <cellStyle name="Normal 4 2 6" xfId="2657"/>
    <cellStyle name="Normal 4 2 6 2" xfId="8547"/>
    <cellStyle name="Normal 4 2 6 2 2" xfId="20486"/>
    <cellStyle name="Normal 4 2 6 3" xfId="14596"/>
    <cellStyle name="Normal 4 2 7" xfId="6239"/>
    <cellStyle name="Normal 4 2 7 2" xfId="18178"/>
    <cellStyle name="Normal 4 2 8" xfId="12149"/>
    <cellStyle name="Normal 4 3" xfId="136"/>
    <cellStyle name="Normal 4 3 2" xfId="250"/>
    <cellStyle name="Normal 4 3 2 2" xfId="726"/>
    <cellStyle name="Normal 4 3 2 2 2" xfId="1537"/>
    <cellStyle name="Normal 4 3 2 2 2 2" xfId="4013"/>
    <cellStyle name="Normal 4 3 2 2 2 2 2" xfId="9903"/>
    <cellStyle name="Normal 4 3 2 2 2 2 2 2" xfId="21842"/>
    <cellStyle name="Normal 4 3 2 2 2 2 3" xfId="15952"/>
    <cellStyle name="Normal 4 3 2 2 2 3" xfId="7595"/>
    <cellStyle name="Normal 4 3 2 2 2 3 2" xfId="19534"/>
    <cellStyle name="Normal 4 3 2 2 2 4" xfId="13476"/>
    <cellStyle name="Normal 4 3 2 2 3" xfId="3203"/>
    <cellStyle name="Normal 4 3 2 2 3 2" xfId="9093"/>
    <cellStyle name="Normal 4 3 2 2 3 2 2" xfId="21032"/>
    <cellStyle name="Normal 4 3 2 2 3 3" xfId="15142"/>
    <cellStyle name="Normal 4 3 2 2 4" xfId="6785"/>
    <cellStyle name="Normal 4 3 2 2 4 2" xfId="18724"/>
    <cellStyle name="Normal 4 3 2 2 5" xfId="12666"/>
    <cellStyle name="Normal 4 3 2 3" xfId="1536"/>
    <cellStyle name="Normal 4 3 2 3 2" xfId="4012"/>
    <cellStyle name="Normal 4 3 2 3 2 2" xfId="9902"/>
    <cellStyle name="Normal 4 3 2 3 2 2 2" xfId="21841"/>
    <cellStyle name="Normal 4 3 2 3 2 3" xfId="15951"/>
    <cellStyle name="Normal 4 3 2 3 3" xfId="7594"/>
    <cellStyle name="Normal 4 3 2 3 3 2" xfId="19533"/>
    <cellStyle name="Normal 4 3 2 3 4" xfId="13475"/>
    <cellStyle name="Normal 4 3 2 4" xfId="2797"/>
    <cellStyle name="Normal 4 3 2 4 2" xfId="8687"/>
    <cellStyle name="Normal 4 3 2 4 2 2" xfId="20626"/>
    <cellStyle name="Normal 4 3 2 4 3" xfId="14736"/>
    <cellStyle name="Normal 4 3 2 5" xfId="6379"/>
    <cellStyle name="Normal 4 3 2 5 2" xfId="18318"/>
    <cellStyle name="Normal 4 3 2 6" xfId="12266"/>
    <cellStyle name="Normal 4 3 3" xfId="615"/>
    <cellStyle name="Normal 4 3 3 2" xfId="1538"/>
    <cellStyle name="Normal 4 3 3 2 2" xfId="4014"/>
    <cellStyle name="Normal 4 3 3 2 2 2" xfId="9904"/>
    <cellStyle name="Normal 4 3 3 2 2 2 2" xfId="21843"/>
    <cellStyle name="Normal 4 3 3 2 2 3" xfId="15953"/>
    <cellStyle name="Normal 4 3 3 2 3" xfId="7596"/>
    <cellStyle name="Normal 4 3 3 2 3 2" xfId="19535"/>
    <cellStyle name="Normal 4 3 3 2 4" xfId="13477"/>
    <cellStyle name="Normal 4 3 3 3" xfId="3092"/>
    <cellStyle name="Normal 4 3 3 3 2" xfId="8982"/>
    <cellStyle name="Normal 4 3 3 3 2 2" xfId="20921"/>
    <cellStyle name="Normal 4 3 3 3 3" xfId="15031"/>
    <cellStyle name="Normal 4 3 3 4" xfId="6674"/>
    <cellStyle name="Normal 4 3 3 4 2" xfId="18613"/>
    <cellStyle name="Normal 4 3 3 5" xfId="12555"/>
    <cellStyle name="Normal 4 3 4" xfId="1535"/>
    <cellStyle name="Normal 4 3 4 2" xfId="4011"/>
    <cellStyle name="Normal 4 3 4 2 2" xfId="9901"/>
    <cellStyle name="Normal 4 3 4 2 2 2" xfId="21840"/>
    <cellStyle name="Normal 4 3 4 2 3" xfId="15950"/>
    <cellStyle name="Normal 4 3 4 3" xfId="7593"/>
    <cellStyle name="Normal 4 3 4 3 2" xfId="19532"/>
    <cellStyle name="Normal 4 3 4 4" xfId="13474"/>
    <cellStyle name="Normal 4 3 5" xfId="2686"/>
    <cellStyle name="Normal 4 3 5 2" xfId="8576"/>
    <cellStyle name="Normal 4 3 5 2 2" xfId="20515"/>
    <cellStyle name="Normal 4 3 5 3" xfId="14625"/>
    <cellStyle name="Normal 4 3 6" xfId="6268"/>
    <cellStyle name="Normal 4 3 6 2" xfId="18207"/>
    <cellStyle name="Normal 4 3 7" xfId="12171"/>
    <cellStyle name="Normal 4 4" xfId="183"/>
    <cellStyle name="Normal 4 4 2" xfId="295"/>
    <cellStyle name="Normal 4 4 2 2" xfId="771"/>
    <cellStyle name="Normal 4 4 2 2 2" xfId="1541"/>
    <cellStyle name="Normal 4 4 2 2 2 2" xfId="4017"/>
    <cellStyle name="Normal 4 4 2 2 2 2 2" xfId="9907"/>
    <cellStyle name="Normal 4 4 2 2 2 2 2 2" xfId="21846"/>
    <cellStyle name="Normal 4 4 2 2 2 2 3" xfId="15956"/>
    <cellStyle name="Normal 4 4 2 2 2 3" xfId="7599"/>
    <cellStyle name="Normal 4 4 2 2 2 3 2" xfId="19538"/>
    <cellStyle name="Normal 4 4 2 2 2 4" xfId="13480"/>
    <cellStyle name="Normal 4 4 2 2 3" xfId="3248"/>
    <cellStyle name="Normal 4 4 2 2 3 2" xfId="9138"/>
    <cellStyle name="Normal 4 4 2 2 3 2 2" xfId="21077"/>
    <cellStyle name="Normal 4 4 2 2 3 3" xfId="15187"/>
    <cellStyle name="Normal 4 4 2 2 4" xfId="6830"/>
    <cellStyle name="Normal 4 4 2 2 4 2" xfId="18769"/>
    <cellStyle name="Normal 4 4 2 2 5" xfId="12711"/>
    <cellStyle name="Normal 4 4 2 3" xfId="1540"/>
    <cellStyle name="Normal 4 4 2 3 2" xfId="4016"/>
    <cellStyle name="Normal 4 4 2 3 2 2" xfId="9906"/>
    <cellStyle name="Normal 4 4 2 3 2 2 2" xfId="21845"/>
    <cellStyle name="Normal 4 4 2 3 2 3" xfId="15955"/>
    <cellStyle name="Normal 4 4 2 3 3" xfId="7598"/>
    <cellStyle name="Normal 4 4 2 3 3 2" xfId="19537"/>
    <cellStyle name="Normal 4 4 2 3 4" xfId="13479"/>
    <cellStyle name="Normal 4 4 2 4" xfId="2842"/>
    <cellStyle name="Normal 4 4 2 4 2" xfId="8732"/>
    <cellStyle name="Normal 4 4 2 4 2 2" xfId="20671"/>
    <cellStyle name="Normal 4 4 2 4 3" xfId="14781"/>
    <cellStyle name="Normal 4 4 2 5" xfId="6424"/>
    <cellStyle name="Normal 4 4 2 5 2" xfId="18363"/>
    <cellStyle name="Normal 4 4 2 6" xfId="12301"/>
    <cellStyle name="Normal 4 4 3" xfId="660"/>
    <cellStyle name="Normal 4 4 3 2" xfId="1542"/>
    <cellStyle name="Normal 4 4 3 2 2" xfId="4018"/>
    <cellStyle name="Normal 4 4 3 2 2 2" xfId="9908"/>
    <cellStyle name="Normal 4 4 3 2 2 2 2" xfId="21847"/>
    <cellStyle name="Normal 4 4 3 2 2 3" xfId="15957"/>
    <cellStyle name="Normal 4 4 3 2 3" xfId="7600"/>
    <cellStyle name="Normal 4 4 3 2 3 2" xfId="19539"/>
    <cellStyle name="Normal 4 4 3 2 4" xfId="13481"/>
    <cellStyle name="Normal 4 4 3 3" xfId="3137"/>
    <cellStyle name="Normal 4 4 3 3 2" xfId="9027"/>
    <cellStyle name="Normal 4 4 3 3 2 2" xfId="20966"/>
    <cellStyle name="Normal 4 4 3 3 3" xfId="15076"/>
    <cellStyle name="Normal 4 4 3 4" xfId="6719"/>
    <cellStyle name="Normal 4 4 3 4 2" xfId="18658"/>
    <cellStyle name="Normal 4 4 3 5" xfId="12600"/>
    <cellStyle name="Normal 4 4 4" xfId="1539"/>
    <cellStyle name="Normal 4 4 4 2" xfId="4015"/>
    <cellStyle name="Normal 4 4 4 2 2" xfId="9905"/>
    <cellStyle name="Normal 4 4 4 2 2 2" xfId="21844"/>
    <cellStyle name="Normal 4 4 4 2 3" xfId="15954"/>
    <cellStyle name="Normal 4 4 4 3" xfId="7597"/>
    <cellStyle name="Normal 4 4 4 3 2" xfId="19536"/>
    <cellStyle name="Normal 4 4 4 4" xfId="13478"/>
    <cellStyle name="Normal 4 4 5" xfId="2731"/>
    <cellStyle name="Normal 4 4 5 2" xfId="8621"/>
    <cellStyle name="Normal 4 4 5 2 2" xfId="20560"/>
    <cellStyle name="Normal 4 4 5 3" xfId="14670"/>
    <cellStyle name="Normal 4 4 6" xfId="6313"/>
    <cellStyle name="Normal 4 4 6 2" xfId="18252"/>
    <cellStyle name="Normal 4 4 7" xfId="12206"/>
    <cellStyle name="Normal 4 5" xfId="200"/>
    <cellStyle name="Normal 4 5 2" xfId="676"/>
    <cellStyle name="Normal 4 5 2 2" xfId="1544"/>
    <cellStyle name="Normal 4 5 2 2 2" xfId="4020"/>
    <cellStyle name="Normal 4 5 2 2 2 2" xfId="9910"/>
    <cellStyle name="Normal 4 5 2 2 2 2 2" xfId="21849"/>
    <cellStyle name="Normal 4 5 2 2 2 3" xfId="15959"/>
    <cellStyle name="Normal 4 5 2 2 3" xfId="7602"/>
    <cellStyle name="Normal 4 5 2 2 3 2" xfId="19541"/>
    <cellStyle name="Normal 4 5 2 2 4" xfId="13483"/>
    <cellStyle name="Normal 4 5 2 3" xfId="3153"/>
    <cellStyle name="Normal 4 5 2 3 2" xfId="9043"/>
    <cellStyle name="Normal 4 5 2 3 2 2" xfId="20982"/>
    <cellStyle name="Normal 4 5 2 3 3" xfId="15092"/>
    <cellStyle name="Normal 4 5 2 4" xfId="6735"/>
    <cellStyle name="Normal 4 5 2 4 2" xfId="18674"/>
    <cellStyle name="Normal 4 5 2 5" xfId="12616"/>
    <cellStyle name="Normal 4 5 3" xfId="1543"/>
    <cellStyle name="Normal 4 5 3 2" xfId="4019"/>
    <cellStyle name="Normal 4 5 3 2 2" xfId="9909"/>
    <cellStyle name="Normal 4 5 3 2 2 2" xfId="21848"/>
    <cellStyle name="Normal 4 5 3 2 3" xfId="15958"/>
    <cellStyle name="Normal 4 5 3 3" xfId="7601"/>
    <cellStyle name="Normal 4 5 3 3 2" xfId="19540"/>
    <cellStyle name="Normal 4 5 3 4" xfId="13482"/>
    <cellStyle name="Normal 4 5 4" xfId="2747"/>
    <cellStyle name="Normal 4 5 4 2" xfId="8637"/>
    <cellStyle name="Normal 4 5 4 2 2" xfId="20576"/>
    <cellStyle name="Normal 4 5 4 3" xfId="14686"/>
    <cellStyle name="Normal 4 5 5" xfId="6329"/>
    <cellStyle name="Normal 4 5 5 2" xfId="18268"/>
    <cellStyle name="Normal 4 5 6" xfId="12222"/>
    <cellStyle name="Normal 4 6" xfId="406"/>
    <cellStyle name="Normal 4 6 2" xfId="847"/>
    <cellStyle name="Normal 4 6 2 2" xfId="1546"/>
    <cellStyle name="Normal 4 6 2 2 2" xfId="4022"/>
    <cellStyle name="Normal 4 6 2 2 2 2" xfId="9912"/>
    <cellStyle name="Normal 4 6 2 2 2 2 2" xfId="21851"/>
    <cellStyle name="Normal 4 6 2 2 2 3" xfId="15961"/>
    <cellStyle name="Normal 4 6 2 2 3" xfId="7604"/>
    <cellStyle name="Normal 4 6 2 2 3 2" xfId="19543"/>
    <cellStyle name="Normal 4 6 2 2 4" xfId="13485"/>
    <cellStyle name="Normal 4 6 2 3" xfId="3324"/>
    <cellStyle name="Normal 4 6 2 3 2" xfId="9214"/>
    <cellStyle name="Normal 4 6 2 3 2 2" xfId="21153"/>
    <cellStyle name="Normal 4 6 2 3 3" xfId="15263"/>
    <cellStyle name="Normal 4 6 2 4" xfId="6906"/>
    <cellStyle name="Normal 4 6 2 4 2" xfId="18845"/>
    <cellStyle name="Normal 4 6 2 5" xfId="12787"/>
    <cellStyle name="Normal 4 6 3" xfId="1545"/>
    <cellStyle name="Normal 4 6 3 2" xfId="4021"/>
    <cellStyle name="Normal 4 6 3 2 2" xfId="9911"/>
    <cellStyle name="Normal 4 6 3 2 2 2" xfId="21850"/>
    <cellStyle name="Normal 4 6 3 2 3" xfId="15960"/>
    <cellStyle name="Normal 4 6 3 3" xfId="7603"/>
    <cellStyle name="Normal 4 6 3 3 2" xfId="19542"/>
    <cellStyle name="Normal 4 6 3 4" xfId="13484"/>
    <cellStyle name="Normal 4 6 4" xfId="2917"/>
    <cellStyle name="Normal 4 6 4 2" xfId="8807"/>
    <cellStyle name="Normal 4 6 4 2 2" xfId="20746"/>
    <cellStyle name="Normal 4 6 4 3" xfId="14856"/>
    <cellStyle name="Normal 4 6 5" xfId="6499"/>
    <cellStyle name="Normal 4 6 5 2" xfId="18438"/>
    <cellStyle name="Normal 4 6 6" xfId="12373"/>
    <cellStyle name="Normal 4 7" xfId="561"/>
    <cellStyle name="Normal 4 7 2" xfId="1547"/>
    <cellStyle name="Normal 4 7 2 2" xfId="4023"/>
    <cellStyle name="Normal 4 7 2 2 2" xfId="9913"/>
    <cellStyle name="Normal 4 7 2 2 2 2" xfId="21852"/>
    <cellStyle name="Normal 4 7 2 2 3" xfId="15962"/>
    <cellStyle name="Normal 4 7 2 3" xfId="7605"/>
    <cellStyle name="Normal 4 7 2 3 2" xfId="19544"/>
    <cellStyle name="Normal 4 7 2 4" xfId="13486"/>
    <cellStyle name="Normal 4 7 3" xfId="3038"/>
    <cellStyle name="Normal 4 7 3 2" xfId="8928"/>
    <cellStyle name="Normal 4 7 3 2 2" xfId="20867"/>
    <cellStyle name="Normal 4 7 3 3" xfId="14977"/>
    <cellStyle name="Normal 4 7 4" xfId="6620"/>
    <cellStyle name="Normal 4 7 4 2" xfId="18559"/>
    <cellStyle name="Normal 4 7 5" xfId="12501"/>
    <cellStyle name="Normal 4 8" xfId="1526"/>
    <cellStyle name="Normal 4 8 2" xfId="4002"/>
    <cellStyle name="Normal 4 8 2 2" xfId="9892"/>
    <cellStyle name="Normal 4 8 2 2 2" xfId="21831"/>
    <cellStyle name="Normal 4 8 2 3" xfId="15941"/>
    <cellStyle name="Normal 4 8 3" xfId="7584"/>
    <cellStyle name="Normal 4 8 3 2" xfId="19523"/>
    <cellStyle name="Normal 4 8 4" xfId="13465"/>
    <cellStyle name="Normal 4 9" xfId="2636"/>
    <cellStyle name="Normal 4 9 2" xfId="8526"/>
    <cellStyle name="Normal 4 9 2 2" xfId="20465"/>
    <cellStyle name="Normal 4 9 3" xfId="14575"/>
    <cellStyle name="Normal 5" xfId="49"/>
    <cellStyle name="Normal 5 10" xfId="2637"/>
    <cellStyle name="Normal 5 10 2" xfId="8527"/>
    <cellStyle name="Normal 5 10 2 2" xfId="20466"/>
    <cellStyle name="Normal 5 10 3" xfId="14576"/>
    <cellStyle name="Normal 5 11" xfId="6219"/>
    <cellStyle name="Normal 5 11 2" xfId="18158"/>
    <cellStyle name="Normal 5 12" xfId="12117"/>
    <cellStyle name="Normal 5 2" xfId="101"/>
    <cellStyle name="Normal 5 3" xfId="137"/>
    <cellStyle name="Normal 5 3 2" xfId="251"/>
    <cellStyle name="Normal 5 3 2 2" xfId="727"/>
    <cellStyle name="Normal 5 3 2 2 2" xfId="1551"/>
    <cellStyle name="Normal 5 3 2 2 2 2" xfId="4027"/>
    <cellStyle name="Normal 5 3 2 2 2 2 2" xfId="9917"/>
    <cellStyle name="Normal 5 3 2 2 2 2 2 2" xfId="21856"/>
    <cellStyle name="Normal 5 3 2 2 2 2 3" xfId="15966"/>
    <cellStyle name="Normal 5 3 2 2 2 3" xfId="7609"/>
    <cellStyle name="Normal 5 3 2 2 2 3 2" xfId="19548"/>
    <cellStyle name="Normal 5 3 2 2 2 4" xfId="13490"/>
    <cellStyle name="Normal 5 3 2 2 3" xfId="3204"/>
    <cellStyle name="Normal 5 3 2 2 3 2" xfId="9094"/>
    <cellStyle name="Normal 5 3 2 2 3 2 2" xfId="21033"/>
    <cellStyle name="Normal 5 3 2 2 3 3" xfId="15143"/>
    <cellStyle name="Normal 5 3 2 2 4" xfId="6786"/>
    <cellStyle name="Normal 5 3 2 2 4 2" xfId="18725"/>
    <cellStyle name="Normal 5 3 2 2 5" xfId="12667"/>
    <cellStyle name="Normal 5 3 2 3" xfId="1550"/>
    <cellStyle name="Normal 5 3 2 3 2" xfId="4026"/>
    <cellStyle name="Normal 5 3 2 3 2 2" xfId="9916"/>
    <cellStyle name="Normal 5 3 2 3 2 2 2" xfId="21855"/>
    <cellStyle name="Normal 5 3 2 3 2 3" xfId="15965"/>
    <cellStyle name="Normal 5 3 2 3 3" xfId="7608"/>
    <cellStyle name="Normal 5 3 2 3 3 2" xfId="19547"/>
    <cellStyle name="Normal 5 3 2 3 4" xfId="13489"/>
    <cellStyle name="Normal 5 3 2 4" xfId="2798"/>
    <cellStyle name="Normal 5 3 2 4 2" xfId="8688"/>
    <cellStyle name="Normal 5 3 2 4 2 2" xfId="20627"/>
    <cellStyle name="Normal 5 3 2 4 3" xfId="14737"/>
    <cellStyle name="Normal 5 3 2 5" xfId="6380"/>
    <cellStyle name="Normal 5 3 2 5 2" xfId="18319"/>
    <cellStyle name="Normal 5 3 2 6" xfId="12267"/>
    <cellStyle name="Normal 5 3 3" xfId="616"/>
    <cellStyle name="Normal 5 3 3 2" xfId="1552"/>
    <cellStyle name="Normal 5 3 3 2 2" xfId="4028"/>
    <cellStyle name="Normal 5 3 3 2 2 2" xfId="9918"/>
    <cellStyle name="Normal 5 3 3 2 2 2 2" xfId="21857"/>
    <cellStyle name="Normal 5 3 3 2 2 3" xfId="15967"/>
    <cellStyle name="Normal 5 3 3 2 3" xfId="7610"/>
    <cellStyle name="Normal 5 3 3 2 3 2" xfId="19549"/>
    <cellStyle name="Normal 5 3 3 2 4" xfId="13491"/>
    <cellStyle name="Normal 5 3 3 3" xfId="3093"/>
    <cellStyle name="Normal 5 3 3 3 2" xfId="8983"/>
    <cellStyle name="Normal 5 3 3 3 2 2" xfId="20922"/>
    <cellStyle name="Normal 5 3 3 3 3" xfId="15032"/>
    <cellStyle name="Normal 5 3 3 4" xfId="6675"/>
    <cellStyle name="Normal 5 3 3 4 2" xfId="18614"/>
    <cellStyle name="Normal 5 3 3 5" xfId="12556"/>
    <cellStyle name="Normal 5 3 4" xfId="1549"/>
    <cellStyle name="Normal 5 3 4 2" xfId="4025"/>
    <cellStyle name="Normal 5 3 4 2 2" xfId="9915"/>
    <cellStyle name="Normal 5 3 4 2 2 2" xfId="21854"/>
    <cellStyle name="Normal 5 3 4 2 3" xfId="15964"/>
    <cellStyle name="Normal 5 3 4 3" xfId="7607"/>
    <cellStyle name="Normal 5 3 4 3 2" xfId="19546"/>
    <cellStyle name="Normal 5 3 4 4" xfId="13488"/>
    <cellStyle name="Normal 5 3 5" xfId="2687"/>
    <cellStyle name="Normal 5 3 5 2" xfId="8577"/>
    <cellStyle name="Normal 5 3 5 2 2" xfId="20516"/>
    <cellStyle name="Normal 5 3 5 3" xfId="14626"/>
    <cellStyle name="Normal 5 3 6" xfId="6269"/>
    <cellStyle name="Normal 5 3 6 2" xfId="18208"/>
    <cellStyle name="Normal 5 3 7" xfId="12172"/>
    <cellStyle name="Normal 5 4" xfId="180"/>
    <cellStyle name="Normal 5 5" xfId="201"/>
    <cellStyle name="Normal 5 5 2" xfId="677"/>
    <cellStyle name="Normal 5 5 2 2" xfId="1554"/>
    <cellStyle name="Normal 5 5 2 2 2" xfId="4030"/>
    <cellStyle name="Normal 5 5 2 2 2 2" xfId="9920"/>
    <cellStyle name="Normal 5 5 2 2 2 2 2" xfId="21859"/>
    <cellStyle name="Normal 5 5 2 2 2 3" xfId="15969"/>
    <cellStyle name="Normal 5 5 2 2 3" xfId="7612"/>
    <cellStyle name="Normal 5 5 2 2 3 2" xfId="19551"/>
    <cellStyle name="Normal 5 5 2 2 4" xfId="13493"/>
    <cellStyle name="Normal 5 5 2 3" xfId="3154"/>
    <cellStyle name="Normal 5 5 2 3 2" xfId="9044"/>
    <cellStyle name="Normal 5 5 2 3 2 2" xfId="20983"/>
    <cellStyle name="Normal 5 5 2 3 3" xfId="15093"/>
    <cellStyle name="Normal 5 5 2 4" xfId="6736"/>
    <cellStyle name="Normal 5 5 2 4 2" xfId="18675"/>
    <cellStyle name="Normal 5 5 2 5" xfId="12617"/>
    <cellStyle name="Normal 5 5 3" xfId="1553"/>
    <cellStyle name="Normal 5 5 3 2" xfId="4029"/>
    <cellStyle name="Normal 5 5 3 2 2" xfId="9919"/>
    <cellStyle name="Normal 5 5 3 2 2 2" xfId="21858"/>
    <cellStyle name="Normal 5 5 3 2 3" xfId="15968"/>
    <cellStyle name="Normal 5 5 3 3" xfId="7611"/>
    <cellStyle name="Normal 5 5 3 3 2" xfId="19550"/>
    <cellStyle name="Normal 5 5 3 4" xfId="13492"/>
    <cellStyle name="Normal 5 5 4" xfId="2748"/>
    <cellStyle name="Normal 5 5 4 2" xfId="8638"/>
    <cellStyle name="Normal 5 5 4 2 2" xfId="20577"/>
    <cellStyle name="Normal 5 5 4 3" xfId="14687"/>
    <cellStyle name="Normal 5 5 5" xfId="6330"/>
    <cellStyle name="Normal 5 5 5 2" xfId="18269"/>
    <cellStyle name="Normal 5 5 6" xfId="12223"/>
    <cellStyle name="Normal 5 6" xfId="476"/>
    <cellStyle name="Normal 5 7" xfId="562"/>
    <cellStyle name="Normal 5 7 2" xfId="1555"/>
    <cellStyle name="Normal 5 7 2 2" xfId="4031"/>
    <cellStyle name="Normal 5 7 2 2 2" xfId="9921"/>
    <cellStyle name="Normal 5 7 2 2 2 2" xfId="21860"/>
    <cellStyle name="Normal 5 7 2 2 3" xfId="15970"/>
    <cellStyle name="Normal 5 7 2 3" xfId="7613"/>
    <cellStyle name="Normal 5 7 2 3 2" xfId="19552"/>
    <cellStyle name="Normal 5 7 2 4" xfId="13494"/>
    <cellStyle name="Normal 5 7 3" xfId="3039"/>
    <cellStyle name="Normal 5 7 3 2" xfId="8929"/>
    <cellStyle name="Normal 5 7 3 2 2" xfId="20868"/>
    <cellStyle name="Normal 5 7 3 3" xfId="14978"/>
    <cellStyle name="Normal 5 7 4" xfId="6621"/>
    <cellStyle name="Normal 5 7 4 2" xfId="18560"/>
    <cellStyle name="Normal 5 7 5" xfId="12502"/>
    <cellStyle name="Normal 5 8" xfId="1548"/>
    <cellStyle name="Normal 5 8 2" xfId="4024"/>
    <cellStyle name="Normal 5 8 2 2" xfId="9914"/>
    <cellStyle name="Normal 5 8 2 2 2" xfId="21853"/>
    <cellStyle name="Normal 5 8 2 3" xfId="15963"/>
    <cellStyle name="Normal 5 8 3" xfId="7606"/>
    <cellStyle name="Normal 5 8 3 2" xfId="19545"/>
    <cellStyle name="Normal 5 8 4" xfId="13487"/>
    <cellStyle name="Normal 5 9" xfId="2620"/>
    <cellStyle name="Normal 5 9 2" xfId="8510"/>
    <cellStyle name="Normal 5 9 2 2" xfId="20449"/>
    <cellStyle name="Normal 5 9 3" xfId="14559"/>
    <cellStyle name="Normal 6" xfId="102"/>
    <cellStyle name="Normal 6 2" xfId="162"/>
    <cellStyle name="Normal 6 2 2" xfId="276"/>
    <cellStyle name="Normal 6 2 2 2" xfId="752"/>
    <cellStyle name="Normal 6 2 2 2 2" xfId="1559"/>
    <cellStyle name="Normal 6 2 2 2 2 2" xfId="4035"/>
    <cellStyle name="Normal 6 2 2 2 2 2 2" xfId="9925"/>
    <cellStyle name="Normal 6 2 2 2 2 2 2 2" xfId="21864"/>
    <cellStyle name="Normal 6 2 2 2 2 2 3" xfId="15974"/>
    <cellStyle name="Normal 6 2 2 2 2 3" xfId="7617"/>
    <cellStyle name="Normal 6 2 2 2 2 3 2" xfId="19556"/>
    <cellStyle name="Normal 6 2 2 2 2 4" xfId="13498"/>
    <cellStyle name="Normal 6 2 2 2 3" xfId="3229"/>
    <cellStyle name="Normal 6 2 2 2 3 2" xfId="9119"/>
    <cellStyle name="Normal 6 2 2 2 3 2 2" xfId="21058"/>
    <cellStyle name="Normal 6 2 2 2 3 3" xfId="15168"/>
    <cellStyle name="Normal 6 2 2 2 4" xfId="6811"/>
    <cellStyle name="Normal 6 2 2 2 4 2" xfId="18750"/>
    <cellStyle name="Normal 6 2 2 2 5" xfId="12692"/>
    <cellStyle name="Normal 6 2 2 3" xfId="1558"/>
    <cellStyle name="Normal 6 2 2 3 2" xfId="4034"/>
    <cellStyle name="Normal 6 2 2 3 2 2" xfId="9924"/>
    <cellStyle name="Normal 6 2 2 3 2 2 2" xfId="21863"/>
    <cellStyle name="Normal 6 2 2 3 2 3" xfId="15973"/>
    <cellStyle name="Normal 6 2 2 3 3" xfId="7616"/>
    <cellStyle name="Normal 6 2 2 3 3 2" xfId="19555"/>
    <cellStyle name="Normal 6 2 2 3 4" xfId="13497"/>
    <cellStyle name="Normal 6 2 2 4" xfId="2823"/>
    <cellStyle name="Normal 6 2 2 4 2" xfId="8713"/>
    <cellStyle name="Normal 6 2 2 4 2 2" xfId="20652"/>
    <cellStyle name="Normal 6 2 2 4 3" xfId="14762"/>
    <cellStyle name="Normal 6 2 2 5" xfId="6405"/>
    <cellStyle name="Normal 6 2 2 5 2" xfId="18344"/>
    <cellStyle name="Normal 6 2 2 6" xfId="12290"/>
    <cellStyle name="Normal 6 2 3" xfId="641"/>
    <cellStyle name="Normal 6 2 3 2" xfId="1560"/>
    <cellStyle name="Normal 6 2 3 2 2" xfId="4036"/>
    <cellStyle name="Normal 6 2 3 2 2 2" xfId="9926"/>
    <cellStyle name="Normal 6 2 3 2 2 2 2" xfId="21865"/>
    <cellStyle name="Normal 6 2 3 2 2 3" xfId="15975"/>
    <cellStyle name="Normal 6 2 3 2 3" xfId="7618"/>
    <cellStyle name="Normal 6 2 3 2 3 2" xfId="19557"/>
    <cellStyle name="Normal 6 2 3 2 4" xfId="13499"/>
    <cellStyle name="Normal 6 2 3 3" xfId="3118"/>
    <cellStyle name="Normal 6 2 3 3 2" xfId="9008"/>
    <cellStyle name="Normal 6 2 3 3 2 2" xfId="20947"/>
    <cellStyle name="Normal 6 2 3 3 3" xfId="15057"/>
    <cellStyle name="Normal 6 2 3 4" xfId="6700"/>
    <cellStyle name="Normal 6 2 3 4 2" xfId="18639"/>
    <cellStyle name="Normal 6 2 3 5" xfId="12581"/>
    <cellStyle name="Normal 6 2 4" xfId="1557"/>
    <cellStyle name="Normal 6 2 4 2" xfId="4033"/>
    <cellStyle name="Normal 6 2 4 2 2" xfId="9923"/>
    <cellStyle name="Normal 6 2 4 2 2 2" xfId="21862"/>
    <cellStyle name="Normal 6 2 4 2 3" xfId="15972"/>
    <cellStyle name="Normal 6 2 4 3" xfId="7615"/>
    <cellStyle name="Normal 6 2 4 3 2" xfId="19554"/>
    <cellStyle name="Normal 6 2 4 4" xfId="13496"/>
    <cellStyle name="Normal 6 2 5" xfId="2712"/>
    <cellStyle name="Normal 6 2 5 2" xfId="8602"/>
    <cellStyle name="Normal 6 2 5 2 2" xfId="20541"/>
    <cellStyle name="Normal 6 2 5 3" xfId="14651"/>
    <cellStyle name="Normal 6 2 6" xfId="6294"/>
    <cellStyle name="Normal 6 2 6 2" xfId="18233"/>
    <cellStyle name="Normal 6 2 7" xfId="12194"/>
    <cellStyle name="Normal 6 3" xfId="222"/>
    <cellStyle name="Normal 6 3 2" xfId="698"/>
    <cellStyle name="Normal 6 3 2 2" xfId="1562"/>
    <cellStyle name="Normal 6 3 2 2 2" xfId="4038"/>
    <cellStyle name="Normal 6 3 2 2 2 2" xfId="9928"/>
    <cellStyle name="Normal 6 3 2 2 2 2 2" xfId="21867"/>
    <cellStyle name="Normal 6 3 2 2 2 3" xfId="15977"/>
    <cellStyle name="Normal 6 3 2 2 3" xfId="7620"/>
    <cellStyle name="Normal 6 3 2 2 3 2" xfId="19559"/>
    <cellStyle name="Normal 6 3 2 2 4" xfId="13501"/>
    <cellStyle name="Normal 6 3 2 3" xfId="3175"/>
    <cellStyle name="Normal 6 3 2 3 2" xfId="9065"/>
    <cellStyle name="Normal 6 3 2 3 2 2" xfId="21004"/>
    <cellStyle name="Normal 6 3 2 3 3" xfId="15114"/>
    <cellStyle name="Normal 6 3 2 4" xfId="6757"/>
    <cellStyle name="Normal 6 3 2 4 2" xfId="18696"/>
    <cellStyle name="Normal 6 3 2 5" xfId="12638"/>
    <cellStyle name="Normal 6 3 3" xfId="1561"/>
    <cellStyle name="Normal 6 3 3 2" xfId="4037"/>
    <cellStyle name="Normal 6 3 3 2 2" xfId="9927"/>
    <cellStyle name="Normal 6 3 3 2 2 2" xfId="21866"/>
    <cellStyle name="Normal 6 3 3 2 3" xfId="15976"/>
    <cellStyle name="Normal 6 3 3 3" xfId="7619"/>
    <cellStyle name="Normal 6 3 3 3 2" xfId="19558"/>
    <cellStyle name="Normal 6 3 3 4" xfId="13500"/>
    <cellStyle name="Normal 6 3 4" xfId="2769"/>
    <cellStyle name="Normal 6 3 4 2" xfId="8659"/>
    <cellStyle name="Normal 6 3 4 2 2" xfId="20598"/>
    <cellStyle name="Normal 6 3 4 3" xfId="14708"/>
    <cellStyle name="Normal 6 3 5" xfId="6351"/>
    <cellStyle name="Normal 6 3 5 2" xfId="18290"/>
    <cellStyle name="Normal 6 3 6" xfId="12244"/>
    <cellStyle name="Normal 6 4" xfId="477"/>
    <cellStyle name="Normal 6 4 2" xfId="886"/>
    <cellStyle name="Normal 6 4 2 2" xfId="1564"/>
    <cellStyle name="Normal 6 4 2 2 2" xfId="4040"/>
    <cellStyle name="Normal 6 4 2 2 2 2" xfId="9930"/>
    <cellStyle name="Normal 6 4 2 2 2 2 2" xfId="21869"/>
    <cellStyle name="Normal 6 4 2 2 2 3" xfId="15979"/>
    <cellStyle name="Normal 6 4 2 2 3" xfId="7622"/>
    <cellStyle name="Normal 6 4 2 2 3 2" xfId="19561"/>
    <cellStyle name="Normal 6 4 2 2 4" xfId="13503"/>
    <cellStyle name="Normal 6 4 2 3" xfId="3363"/>
    <cellStyle name="Normal 6 4 2 3 2" xfId="9253"/>
    <cellStyle name="Normal 6 4 2 3 2 2" xfId="21192"/>
    <cellStyle name="Normal 6 4 2 3 3" xfId="15302"/>
    <cellStyle name="Normal 6 4 2 4" xfId="6945"/>
    <cellStyle name="Normal 6 4 2 4 2" xfId="18884"/>
    <cellStyle name="Normal 6 4 2 5" xfId="12826"/>
    <cellStyle name="Normal 6 4 3" xfId="1563"/>
    <cellStyle name="Normal 6 4 3 2" xfId="4039"/>
    <cellStyle name="Normal 6 4 3 2 2" xfId="9929"/>
    <cellStyle name="Normal 6 4 3 2 2 2" xfId="21868"/>
    <cellStyle name="Normal 6 4 3 2 3" xfId="15978"/>
    <cellStyle name="Normal 6 4 3 3" xfId="7621"/>
    <cellStyle name="Normal 6 4 3 3 2" xfId="19560"/>
    <cellStyle name="Normal 6 4 3 4" xfId="13502"/>
    <cellStyle name="Normal 6 4 4" xfId="2955"/>
    <cellStyle name="Normal 6 4 4 2" xfId="8845"/>
    <cellStyle name="Normal 6 4 4 2 2" xfId="20784"/>
    <cellStyle name="Normal 6 4 4 3" xfId="14894"/>
    <cellStyle name="Normal 6 4 5" xfId="6537"/>
    <cellStyle name="Normal 6 4 5 2" xfId="18476"/>
    <cellStyle name="Normal 6 4 6" xfId="12418"/>
    <cellStyle name="Normal 6 5" xfId="587"/>
    <cellStyle name="Normal 6 5 2" xfId="1565"/>
    <cellStyle name="Normal 6 5 2 2" xfId="4041"/>
    <cellStyle name="Normal 6 5 2 2 2" xfId="9931"/>
    <cellStyle name="Normal 6 5 2 2 2 2" xfId="21870"/>
    <cellStyle name="Normal 6 5 2 2 3" xfId="15980"/>
    <cellStyle name="Normal 6 5 2 3" xfId="7623"/>
    <cellStyle name="Normal 6 5 2 3 2" xfId="19562"/>
    <cellStyle name="Normal 6 5 2 4" xfId="13504"/>
    <cellStyle name="Normal 6 5 3" xfId="3064"/>
    <cellStyle name="Normal 6 5 3 2" xfId="8954"/>
    <cellStyle name="Normal 6 5 3 2 2" xfId="20893"/>
    <cellStyle name="Normal 6 5 3 3" xfId="15003"/>
    <cellStyle name="Normal 6 5 4" xfId="6646"/>
    <cellStyle name="Normal 6 5 4 2" xfId="18585"/>
    <cellStyle name="Normal 6 5 5" xfId="12527"/>
    <cellStyle name="Normal 6 6" xfId="1556"/>
    <cellStyle name="Normal 6 6 2" xfId="4032"/>
    <cellStyle name="Normal 6 6 2 2" xfId="9922"/>
    <cellStyle name="Normal 6 6 2 2 2" xfId="21861"/>
    <cellStyle name="Normal 6 6 2 3" xfId="15971"/>
    <cellStyle name="Normal 6 6 3" xfId="7614"/>
    <cellStyle name="Normal 6 6 3 2" xfId="19553"/>
    <cellStyle name="Normal 6 6 4" xfId="13495"/>
    <cellStyle name="Normal 6 7" xfId="2658"/>
    <cellStyle name="Normal 6 7 2" xfId="8548"/>
    <cellStyle name="Normal 6 7 2 2" xfId="20487"/>
    <cellStyle name="Normal 6 7 3" xfId="14597"/>
    <cellStyle name="Normal 6 8" xfId="6240"/>
    <cellStyle name="Normal 6 8 2" xfId="18179"/>
    <cellStyle name="Normal 6 9" xfId="12150"/>
    <cellStyle name="Normal 7" xfId="103"/>
    <cellStyle name="Normal 7 2" xfId="163"/>
    <cellStyle name="Normal 7 2 2" xfId="277"/>
    <cellStyle name="Normal 7 2 2 2" xfId="753"/>
    <cellStyle name="Normal 7 2 2 2 2" xfId="1569"/>
    <cellStyle name="Normal 7 2 2 2 2 2" xfId="4045"/>
    <cellStyle name="Normal 7 2 2 2 2 2 2" xfId="9935"/>
    <cellStyle name="Normal 7 2 2 2 2 2 2 2" xfId="21874"/>
    <cellStyle name="Normal 7 2 2 2 2 2 3" xfId="15984"/>
    <cellStyle name="Normal 7 2 2 2 2 3" xfId="7627"/>
    <cellStyle name="Normal 7 2 2 2 2 3 2" xfId="19566"/>
    <cellStyle name="Normal 7 2 2 2 2 4" xfId="13508"/>
    <cellStyle name="Normal 7 2 2 2 3" xfId="3230"/>
    <cellStyle name="Normal 7 2 2 2 3 2" xfId="9120"/>
    <cellStyle name="Normal 7 2 2 2 3 2 2" xfId="21059"/>
    <cellStyle name="Normal 7 2 2 2 3 3" xfId="15169"/>
    <cellStyle name="Normal 7 2 2 2 4" xfId="6812"/>
    <cellStyle name="Normal 7 2 2 2 4 2" xfId="18751"/>
    <cellStyle name="Normal 7 2 2 2 5" xfId="12693"/>
    <cellStyle name="Normal 7 2 2 3" xfId="1568"/>
    <cellStyle name="Normal 7 2 2 3 2" xfId="4044"/>
    <cellStyle name="Normal 7 2 2 3 2 2" xfId="9934"/>
    <cellStyle name="Normal 7 2 2 3 2 2 2" xfId="21873"/>
    <cellStyle name="Normal 7 2 2 3 2 3" xfId="15983"/>
    <cellStyle name="Normal 7 2 2 3 3" xfId="7626"/>
    <cellStyle name="Normal 7 2 2 3 3 2" xfId="19565"/>
    <cellStyle name="Normal 7 2 2 3 4" xfId="13507"/>
    <cellStyle name="Normal 7 2 2 4" xfId="2824"/>
    <cellStyle name="Normal 7 2 2 4 2" xfId="8714"/>
    <cellStyle name="Normal 7 2 2 4 2 2" xfId="20653"/>
    <cellStyle name="Normal 7 2 2 4 3" xfId="14763"/>
    <cellStyle name="Normal 7 2 2 5" xfId="6406"/>
    <cellStyle name="Normal 7 2 2 5 2" xfId="18345"/>
    <cellStyle name="Normal 7 2 2 6" xfId="12291"/>
    <cellStyle name="Normal 7 2 3" xfId="642"/>
    <cellStyle name="Normal 7 2 3 2" xfId="1570"/>
    <cellStyle name="Normal 7 2 3 2 2" xfId="4046"/>
    <cellStyle name="Normal 7 2 3 2 2 2" xfId="9936"/>
    <cellStyle name="Normal 7 2 3 2 2 2 2" xfId="21875"/>
    <cellStyle name="Normal 7 2 3 2 2 3" xfId="15985"/>
    <cellStyle name="Normal 7 2 3 2 3" xfId="7628"/>
    <cellStyle name="Normal 7 2 3 2 3 2" xfId="19567"/>
    <cellStyle name="Normal 7 2 3 2 4" xfId="13509"/>
    <cellStyle name="Normal 7 2 3 3" xfId="3119"/>
    <cellStyle name="Normal 7 2 3 3 2" xfId="9009"/>
    <cellStyle name="Normal 7 2 3 3 2 2" xfId="20948"/>
    <cellStyle name="Normal 7 2 3 3 3" xfId="15058"/>
    <cellStyle name="Normal 7 2 3 4" xfId="6701"/>
    <cellStyle name="Normal 7 2 3 4 2" xfId="18640"/>
    <cellStyle name="Normal 7 2 3 5" xfId="12582"/>
    <cellStyle name="Normal 7 2 4" xfId="1567"/>
    <cellStyle name="Normal 7 2 4 2" xfId="4043"/>
    <cellStyle name="Normal 7 2 4 2 2" xfId="9933"/>
    <cellStyle name="Normal 7 2 4 2 2 2" xfId="21872"/>
    <cellStyle name="Normal 7 2 4 2 3" xfId="15982"/>
    <cellStyle name="Normal 7 2 4 3" xfId="7625"/>
    <cellStyle name="Normal 7 2 4 3 2" xfId="19564"/>
    <cellStyle name="Normal 7 2 4 4" xfId="13506"/>
    <cellStyle name="Normal 7 2 5" xfId="2713"/>
    <cellStyle name="Normal 7 2 5 2" xfId="8603"/>
    <cellStyle name="Normal 7 2 5 2 2" xfId="20542"/>
    <cellStyle name="Normal 7 2 5 3" xfId="14652"/>
    <cellStyle name="Normal 7 2 6" xfId="6295"/>
    <cellStyle name="Normal 7 2 6 2" xfId="18234"/>
    <cellStyle name="Normal 7 2 7" xfId="12195"/>
    <cellStyle name="Normal 7 3" xfId="223"/>
    <cellStyle name="Normal 7 3 2" xfId="699"/>
    <cellStyle name="Normal 7 3 2 2" xfId="1572"/>
    <cellStyle name="Normal 7 3 2 2 2" xfId="4048"/>
    <cellStyle name="Normal 7 3 2 2 2 2" xfId="9938"/>
    <cellStyle name="Normal 7 3 2 2 2 2 2" xfId="21877"/>
    <cellStyle name="Normal 7 3 2 2 2 3" xfId="15987"/>
    <cellStyle name="Normal 7 3 2 2 3" xfId="7630"/>
    <cellStyle name="Normal 7 3 2 2 3 2" xfId="19569"/>
    <cellStyle name="Normal 7 3 2 2 4" xfId="13511"/>
    <cellStyle name="Normal 7 3 2 3" xfId="3176"/>
    <cellStyle name="Normal 7 3 2 3 2" xfId="9066"/>
    <cellStyle name="Normal 7 3 2 3 2 2" xfId="21005"/>
    <cellStyle name="Normal 7 3 2 3 3" xfId="15115"/>
    <cellStyle name="Normal 7 3 2 4" xfId="6758"/>
    <cellStyle name="Normal 7 3 2 4 2" xfId="18697"/>
    <cellStyle name="Normal 7 3 2 5" xfId="12639"/>
    <cellStyle name="Normal 7 3 3" xfId="1571"/>
    <cellStyle name="Normal 7 3 3 2" xfId="4047"/>
    <cellStyle name="Normal 7 3 3 2 2" xfId="9937"/>
    <cellStyle name="Normal 7 3 3 2 2 2" xfId="21876"/>
    <cellStyle name="Normal 7 3 3 2 3" xfId="15986"/>
    <cellStyle name="Normal 7 3 3 3" xfId="7629"/>
    <cellStyle name="Normal 7 3 3 3 2" xfId="19568"/>
    <cellStyle name="Normal 7 3 3 4" xfId="13510"/>
    <cellStyle name="Normal 7 3 4" xfId="2770"/>
    <cellStyle name="Normal 7 3 4 2" xfId="8660"/>
    <cellStyle name="Normal 7 3 4 2 2" xfId="20599"/>
    <cellStyle name="Normal 7 3 4 3" xfId="14709"/>
    <cellStyle name="Normal 7 3 5" xfId="6352"/>
    <cellStyle name="Normal 7 3 5 2" xfId="18291"/>
    <cellStyle name="Normal 7 3 6" xfId="12245"/>
    <cellStyle name="Normal 7 4" xfId="490"/>
    <cellStyle name="Normal 7 4 2" xfId="899"/>
    <cellStyle name="Normal 7 4 2 2" xfId="1574"/>
    <cellStyle name="Normal 7 4 2 2 2" xfId="4050"/>
    <cellStyle name="Normal 7 4 2 2 2 2" xfId="9940"/>
    <cellStyle name="Normal 7 4 2 2 2 2 2" xfId="21879"/>
    <cellStyle name="Normal 7 4 2 2 2 3" xfId="15989"/>
    <cellStyle name="Normal 7 4 2 2 3" xfId="7632"/>
    <cellStyle name="Normal 7 4 2 2 3 2" xfId="19571"/>
    <cellStyle name="Normal 7 4 2 2 4" xfId="13513"/>
    <cellStyle name="Normal 7 4 2 3" xfId="3376"/>
    <cellStyle name="Normal 7 4 2 3 2" xfId="9266"/>
    <cellStyle name="Normal 7 4 2 3 2 2" xfId="21205"/>
    <cellStyle name="Normal 7 4 2 3 3" xfId="15315"/>
    <cellStyle name="Normal 7 4 2 4" xfId="6958"/>
    <cellStyle name="Normal 7 4 2 4 2" xfId="18897"/>
    <cellStyle name="Normal 7 4 2 5" xfId="12839"/>
    <cellStyle name="Normal 7 4 3" xfId="1573"/>
    <cellStyle name="Normal 7 4 3 2" xfId="4049"/>
    <cellStyle name="Normal 7 4 3 2 2" xfId="9939"/>
    <cellStyle name="Normal 7 4 3 2 2 2" xfId="21878"/>
    <cellStyle name="Normal 7 4 3 2 3" xfId="15988"/>
    <cellStyle name="Normal 7 4 3 3" xfId="7631"/>
    <cellStyle name="Normal 7 4 3 3 2" xfId="19570"/>
    <cellStyle name="Normal 7 4 3 4" xfId="13512"/>
    <cellStyle name="Normal 7 4 4" xfId="2968"/>
    <cellStyle name="Normal 7 4 4 2" xfId="8858"/>
    <cellStyle name="Normal 7 4 4 2 2" xfId="20797"/>
    <cellStyle name="Normal 7 4 4 3" xfId="14907"/>
    <cellStyle name="Normal 7 4 5" xfId="6550"/>
    <cellStyle name="Normal 7 4 5 2" xfId="18489"/>
    <cellStyle name="Normal 7 4 6" xfId="12431"/>
    <cellStyle name="Normal 7 5" xfId="588"/>
    <cellStyle name="Normal 7 5 2" xfId="1575"/>
    <cellStyle name="Normal 7 5 2 2" xfId="4051"/>
    <cellStyle name="Normal 7 5 2 2 2" xfId="9941"/>
    <cellStyle name="Normal 7 5 2 2 2 2" xfId="21880"/>
    <cellStyle name="Normal 7 5 2 2 3" xfId="15990"/>
    <cellStyle name="Normal 7 5 2 3" xfId="7633"/>
    <cellStyle name="Normal 7 5 2 3 2" xfId="19572"/>
    <cellStyle name="Normal 7 5 2 4" xfId="13514"/>
    <cellStyle name="Normal 7 5 3" xfId="3065"/>
    <cellStyle name="Normal 7 5 3 2" xfId="8955"/>
    <cellStyle name="Normal 7 5 3 2 2" xfId="20894"/>
    <cellStyle name="Normal 7 5 3 3" xfId="15004"/>
    <cellStyle name="Normal 7 5 4" xfId="6647"/>
    <cellStyle name="Normal 7 5 4 2" xfId="18586"/>
    <cellStyle name="Normal 7 5 5" xfId="12528"/>
    <cellStyle name="Normal 7 6" xfId="1566"/>
    <cellStyle name="Normal 7 6 2" xfId="4042"/>
    <cellStyle name="Normal 7 6 2 2" xfId="9932"/>
    <cellStyle name="Normal 7 6 2 2 2" xfId="21871"/>
    <cellStyle name="Normal 7 6 2 3" xfId="15981"/>
    <cellStyle name="Normal 7 6 3" xfId="7624"/>
    <cellStyle name="Normal 7 6 3 2" xfId="19563"/>
    <cellStyle name="Normal 7 6 4" xfId="13505"/>
    <cellStyle name="Normal 7 7" xfId="2659"/>
    <cellStyle name="Normal 7 7 2" xfId="8549"/>
    <cellStyle name="Normal 7 7 2 2" xfId="20488"/>
    <cellStyle name="Normal 7 7 3" xfId="14598"/>
    <cellStyle name="Normal 7 8" xfId="6241"/>
    <cellStyle name="Normal 7 8 2" xfId="18180"/>
    <cellStyle name="Normal 7 9" xfId="12151"/>
    <cellStyle name="Normal 8" xfId="104"/>
    <cellStyle name="Normal 8 2" xfId="164"/>
    <cellStyle name="Normal 8 2 2" xfId="278"/>
    <cellStyle name="Normal 8 2 2 2" xfId="754"/>
    <cellStyle name="Normal 8 2 2 2 2" xfId="1579"/>
    <cellStyle name="Normal 8 2 2 2 2 2" xfId="4055"/>
    <cellStyle name="Normal 8 2 2 2 2 2 2" xfId="9945"/>
    <cellStyle name="Normal 8 2 2 2 2 2 2 2" xfId="21884"/>
    <cellStyle name="Normal 8 2 2 2 2 2 3" xfId="15994"/>
    <cellStyle name="Normal 8 2 2 2 2 3" xfId="7637"/>
    <cellStyle name="Normal 8 2 2 2 2 3 2" xfId="19576"/>
    <cellStyle name="Normal 8 2 2 2 2 4" xfId="13518"/>
    <cellStyle name="Normal 8 2 2 2 3" xfId="3231"/>
    <cellStyle name="Normal 8 2 2 2 3 2" xfId="9121"/>
    <cellStyle name="Normal 8 2 2 2 3 2 2" xfId="21060"/>
    <cellStyle name="Normal 8 2 2 2 3 3" xfId="15170"/>
    <cellStyle name="Normal 8 2 2 2 4" xfId="6813"/>
    <cellStyle name="Normal 8 2 2 2 4 2" xfId="18752"/>
    <cellStyle name="Normal 8 2 2 2 5" xfId="12694"/>
    <cellStyle name="Normal 8 2 2 3" xfId="1578"/>
    <cellStyle name="Normal 8 2 2 3 2" xfId="4054"/>
    <cellStyle name="Normal 8 2 2 3 2 2" xfId="9944"/>
    <cellStyle name="Normal 8 2 2 3 2 2 2" xfId="21883"/>
    <cellStyle name="Normal 8 2 2 3 2 3" xfId="15993"/>
    <cellStyle name="Normal 8 2 2 3 3" xfId="7636"/>
    <cellStyle name="Normal 8 2 2 3 3 2" xfId="19575"/>
    <cellStyle name="Normal 8 2 2 3 4" xfId="13517"/>
    <cellStyle name="Normal 8 2 2 4" xfId="2825"/>
    <cellStyle name="Normal 8 2 2 4 2" xfId="8715"/>
    <cellStyle name="Normal 8 2 2 4 2 2" xfId="20654"/>
    <cellStyle name="Normal 8 2 2 4 3" xfId="14764"/>
    <cellStyle name="Normal 8 2 2 5" xfId="6407"/>
    <cellStyle name="Normal 8 2 2 5 2" xfId="18346"/>
    <cellStyle name="Normal 8 2 2 6" xfId="12292"/>
    <cellStyle name="Normal 8 2 3" xfId="643"/>
    <cellStyle name="Normal 8 2 3 2" xfId="1580"/>
    <cellStyle name="Normal 8 2 3 2 2" xfId="4056"/>
    <cellStyle name="Normal 8 2 3 2 2 2" xfId="9946"/>
    <cellStyle name="Normal 8 2 3 2 2 2 2" xfId="21885"/>
    <cellStyle name="Normal 8 2 3 2 2 3" xfId="15995"/>
    <cellStyle name="Normal 8 2 3 2 3" xfId="7638"/>
    <cellStyle name="Normal 8 2 3 2 3 2" xfId="19577"/>
    <cellStyle name="Normal 8 2 3 2 4" xfId="13519"/>
    <cellStyle name="Normal 8 2 3 3" xfId="3120"/>
    <cellStyle name="Normal 8 2 3 3 2" xfId="9010"/>
    <cellStyle name="Normal 8 2 3 3 2 2" xfId="20949"/>
    <cellStyle name="Normal 8 2 3 3 3" xfId="15059"/>
    <cellStyle name="Normal 8 2 3 4" xfId="6702"/>
    <cellStyle name="Normal 8 2 3 4 2" xfId="18641"/>
    <cellStyle name="Normal 8 2 3 5" xfId="12583"/>
    <cellStyle name="Normal 8 2 4" xfId="1577"/>
    <cellStyle name="Normal 8 2 4 2" xfId="4053"/>
    <cellStyle name="Normal 8 2 4 2 2" xfId="9943"/>
    <cellStyle name="Normal 8 2 4 2 2 2" xfId="21882"/>
    <cellStyle name="Normal 8 2 4 2 3" xfId="15992"/>
    <cellStyle name="Normal 8 2 4 3" xfId="7635"/>
    <cellStyle name="Normal 8 2 4 3 2" xfId="19574"/>
    <cellStyle name="Normal 8 2 4 4" xfId="13516"/>
    <cellStyle name="Normal 8 2 5" xfId="2714"/>
    <cellStyle name="Normal 8 2 5 2" xfId="8604"/>
    <cellStyle name="Normal 8 2 5 2 2" xfId="20543"/>
    <cellStyle name="Normal 8 2 5 3" xfId="14653"/>
    <cellStyle name="Normal 8 2 6" xfId="6296"/>
    <cellStyle name="Normal 8 2 6 2" xfId="18235"/>
    <cellStyle name="Normal 8 2 7" xfId="12196"/>
    <cellStyle name="Normal 8 3" xfId="224"/>
    <cellStyle name="Normal 8 3 2" xfId="700"/>
    <cellStyle name="Normal 8 3 2 2" xfId="1582"/>
    <cellStyle name="Normal 8 3 2 2 2" xfId="4058"/>
    <cellStyle name="Normal 8 3 2 2 2 2" xfId="9948"/>
    <cellStyle name="Normal 8 3 2 2 2 2 2" xfId="21887"/>
    <cellStyle name="Normal 8 3 2 2 2 3" xfId="15997"/>
    <cellStyle name="Normal 8 3 2 2 3" xfId="7640"/>
    <cellStyle name="Normal 8 3 2 2 3 2" xfId="19579"/>
    <cellStyle name="Normal 8 3 2 2 4" xfId="13521"/>
    <cellStyle name="Normal 8 3 2 3" xfId="3177"/>
    <cellStyle name="Normal 8 3 2 3 2" xfId="9067"/>
    <cellStyle name="Normal 8 3 2 3 2 2" xfId="21006"/>
    <cellStyle name="Normal 8 3 2 3 3" xfId="15116"/>
    <cellStyle name="Normal 8 3 2 4" xfId="6759"/>
    <cellStyle name="Normal 8 3 2 4 2" xfId="18698"/>
    <cellStyle name="Normal 8 3 2 5" xfId="12640"/>
    <cellStyle name="Normal 8 3 3" xfId="1581"/>
    <cellStyle name="Normal 8 3 3 2" xfId="4057"/>
    <cellStyle name="Normal 8 3 3 2 2" xfId="9947"/>
    <cellStyle name="Normal 8 3 3 2 2 2" xfId="21886"/>
    <cellStyle name="Normal 8 3 3 2 3" xfId="15996"/>
    <cellStyle name="Normal 8 3 3 3" xfId="7639"/>
    <cellStyle name="Normal 8 3 3 3 2" xfId="19578"/>
    <cellStyle name="Normal 8 3 3 4" xfId="13520"/>
    <cellStyle name="Normal 8 3 4" xfId="2771"/>
    <cellStyle name="Normal 8 3 4 2" xfId="8661"/>
    <cellStyle name="Normal 8 3 4 2 2" xfId="20600"/>
    <cellStyle name="Normal 8 3 4 3" xfId="14710"/>
    <cellStyle name="Normal 8 3 5" xfId="6353"/>
    <cellStyle name="Normal 8 3 5 2" xfId="18292"/>
    <cellStyle name="Normal 8 3 6" xfId="12246"/>
    <cellStyle name="Normal 8 4" xfId="503"/>
    <cellStyle name="Normal 8 4 2" xfId="912"/>
    <cellStyle name="Normal 8 4 2 2" xfId="1584"/>
    <cellStyle name="Normal 8 4 2 2 2" xfId="4060"/>
    <cellStyle name="Normal 8 4 2 2 2 2" xfId="9950"/>
    <cellStyle name="Normal 8 4 2 2 2 2 2" xfId="21889"/>
    <cellStyle name="Normal 8 4 2 2 2 3" xfId="15999"/>
    <cellStyle name="Normal 8 4 2 2 3" xfId="7642"/>
    <cellStyle name="Normal 8 4 2 2 3 2" xfId="19581"/>
    <cellStyle name="Normal 8 4 2 2 4" xfId="13523"/>
    <cellStyle name="Normal 8 4 2 3" xfId="3389"/>
    <cellStyle name="Normal 8 4 2 3 2" xfId="9279"/>
    <cellStyle name="Normal 8 4 2 3 2 2" xfId="21218"/>
    <cellStyle name="Normal 8 4 2 3 3" xfId="15328"/>
    <cellStyle name="Normal 8 4 2 4" xfId="6971"/>
    <cellStyle name="Normal 8 4 2 4 2" xfId="18910"/>
    <cellStyle name="Normal 8 4 2 5" xfId="12852"/>
    <cellStyle name="Normal 8 4 3" xfId="1583"/>
    <cellStyle name="Normal 8 4 3 2" xfId="4059"/>
    <cellStyle name="Normal 8 4 3 2 2" xfId="9949"/>
    <cellStyle name="Normal 8 4 3 2 2 2" xfId="21888"/>
    <cellStyle name="Normal 8 4 3 2 3" xfId="15998"/>
    <cellStyle name="Normal 8 4 3 3" xfId="7641"/>
    <cellStyle name="Normal 8 4 3 3 2" xfId="19580"/>
    <cellStyle name="Normal 8 4 3 4" xfId="13522"/>
    <cellStyle name="Normal 8 4 4" xfId="2981"/>
    <cellStyle name="Normal 8 4 4 2" xfId="8871"/>
    <cellStyle name="Normal 8 4 4 2 2" xfId="20810"/>
    <cellStyle name="Normal 8 4 4 3" xfId="14920"/>
    <cellStyle name="Normal 8 4 5" xfId="6563"/>
    <cellStyle name="Normal 8 4 5 2" xfId="18502"/>
    <cellStyle name="Normal 8 4 6" xfId="12444"/>
    <cellStyle name="Normal 8 5" xfId="589"/>
    <cellStyle name="Normal 8 5 2" xfId="1585"/>
    <cellStyle name="Normal 8 5 2 2" xfId="4061"/>
    <cellStyle name="Normal 8 5 2 2 2" xfId="9951"/>
    <cellStyle name="Normal 8 5 2 2 2 2" xfId="21890"/>
    <cellStyle name="Normal 8 5 2 2 3" xfId="16000"/>
    <cellStyle name="Normal 8 5 2 3" xfId="7643"/>
    <cellStyle name="Normal 8 5 2 3 2" xfId="19582"/>
    <cellStyle name="Normal 8 5 2 4" xfId="13524"/>
    <cellStyle name="Normal 8 5 3" xfId="3066"/>
    <cellStyle name="Normal 8 5 3 2" xfId="8956"/>
    <cellStyle name="Normal 8 5 3 2 2" xfId="20895"/>
    <cellStyle name="Normal 8 5 3 3" xfId="15005"/>
    <cellStyle name="Normal 8 5 4" xfId="6648"/>
    <cellStyle name="Normal 8 5 4 2" xfId="18587"/>
    <cellStyle name="Normal 8 5 5" xfId="12529"/>
    <cellStyle name="Normal 8 6" xfId="1576"/>
    <cellStyle name="Normal 8 6 2" xfId="4052"/>
    <cellStyle name="Normal 8 6 2 2" xfId="9942"/>
    <cellStyle name="Normal 8 6 2 2 2" xfId="21881"/>
    <cellStyle name="Normal 8 6 2 3" xfId="15991"/>
    <cellStyle name="Normal 8 6 3" xfId="7634"/>
    <cellStyle name="Normal 8 6 3 2" xfId="19573"/>
    <cellStyle name="Normal 8 6 4" xfId="13515"/>
    <cellStyle name="Normal 8 7" xfId="2660"/>
    <cellStyle name="Normal 8 7 2" xfId="8550"/>
    <cellStyle name="Normal 8 7 2 2" xfId="20489"/>
    <cellStyle name="Normal 8 7 3" xfId="14599"/>
    <cellStyle name="Normal 8 8" xfId="6242"/>
    <cellStyle name="Normal 8 8 2" xfId="18181"/>
    <cellStyle name="Normal 8 9" xfId="12152"/>
    <cellStyle name="Normal 9" xfId="52"/>
    <cellStyle name="Normal 9 2" xfId="139"/>
    <cellStyle name="Normal 9 2 2" xfId="253"/>
    <cellStyle name="Normal 9 2 2 2" xfId="729"/>
    <cellStyle name="Normal 9 2 2 2 2" xfId="1589"/>
    <cellStyle name="Normal 9 2 2 2 2 2" xfId="4065"/>
    <cellStyle name="Normal 9 2 2 2 2 2 2" xfId="9955"/>
    <cellStyle name="Normal 9 2 2 2 2 2 2 2" xfId="21894"/>
    <cellStyle name="Normal 9 2 2 2 2 2 3" xfId="16004"/>
    <cellStyle name="Normal 9 2 2 2 2 3" xfId="7647"/>
    <cellStyle name="Normal 9 2 2 2 2 3 2" xfId="19586"/>
    <cellStyle name="Normal 9 2 2 2 2 4" xfId="13528"/>
    <cellStyle name="Normal 9 2 2 2 3" xfId="3206"/>
    <cellStyle name="Normal 9 2 2 2 3 2" xfId="9096"/>
    <cellStyle name="Normal 9 2 2 2 3 2 2" xfId="21035"/>
    <cellStyle name="Normal 9 2 2 2 3 3" xfId="15145"/>
    <cellStyle name="Normal 9 2 2 2 4" xfId="6788"/>
    <cellStyle name="Normal 9 2 2 2 4 2" xfId="18727"/>
    <cellStyle name="Normal 9 2 2 2 5" xfId="12669"/>
    <cellStyle name="Normal 9 2 2 3" xfId="1588"/>
    <cellStyle name="Normal 9 2 2 3 2" xfId="4064"/>
    <cellStyle name="Normal 9 2 2 3 2 2" xfId="9954"/>
    <cellStyle name="Normal 9 2 2 3 2 2 2" xfId="21893"/>
    <cellStyle name="Normal 9 2 2 3 2 3" xfId="16003"/>
    <cellStyle name="Normal 9 2 2 3 3" xfId="7646"/>
    <cellStyle name="Normal 9 2 2 3 3 2" xfId="19585"/>
    <cellStyle name="Normal 9 2 2 3 4" xfId="13527"/>
    <cellStyle name="Normal 9 2 2 4" xfId="2800"/>
    <cellStyle name="Normal 9 2 2 4 2" xfId="8690"/>
    <cellStyle name="Normal 9 2 2 4 2 2" xfId="20629"/>
    <cellStyle name="Normal 9 2 2 4 3" xfId="14739"/>
    <cellStyle name="Normal 9 2 2 5" xfId="6382"/>
    <cellStyle name="Normal 9 2 2 5 2" xfId="18321"/>
    <cellStyle name="Normal 9 2 2 6" xfId="12269"/>
    <cellStyle name="Normal 9 2 3" xfId="618"/>
    <cellStyle name="Normal 9 2 3 2" xfId="1590"/>
    <cellStyle name="Normal 9 2 3 2 2" xfId="4066"/>
    <cellStyle name="Normal 9 2 3 2 2 2" xfId="9956"/>
    <cellStyle name="Normal 9 2 3 2 2 2 2" xfId="21895"/>
    <cellStyle name="Normal 9 2 3 2 2 3" xfId="16005"/>
    <cellStyle name="Normal 9 2 3 2 3" xfId="7648"/>
    <cellStyle name="Normal 9 2 3 2 3 2" xfId="19587"/>
    <cellStyle name="Normal 9 2 3 2 4" xfId="13529"/>
    <cellStyle name="Normal 9 2 3 3" xfId="3095"/>
    <cellStyle name="Normal 9 2 3 3 2" xfId="8985"/>
    <cellStyle name="Normal 9 2 3 3 2 2" xfId="20924"/>
    <cellStyle name="Normal 9 2 3 3 3" xfId="15034"/>
    <cellStyle name="Normal 9 2 3 4" xfId="6677"/>
    <cellStyle name="Normal 9 2 3 4 2" xfId="18616"/>
    <cellStyle name="Normal 9 2 3 5" xfId="12558"/>
    <cellStyle name="Normal 9 2 4" xfId="1587"/>
    <cellStyle name="Normal 9 2 4 2" xfId="4063"/>
    <cellStyle name="Normal 9 2 4 2 2" xfId="9953"/>
    <cellStyle name="Normal 9 2 4 2 2 2" xfId="21892"/>
    <cellStyle name="Normal 9 2 4 2 3" xfId="16002"/>
    <cellStyle name="Normal 9 2 4 3" xfId="7645"/>
    <cellStyle name="Normal 9 2 4 3 2" xfId="19584"/>
    <cellStyle name="Normal 9 2 4 4" xfId="13526"/>
    <cellStyle name="Normal 9 2 5" xfId="2689"/>
    <cellStyle name="Normal 9 2 5 2" xfId="8579"/>
    <cellStyle name="Normal 9 2 5 2 2" xfId="20518"/>
    <cellStyle name="Normal 9 2 5 3" xfId="14628"/>
    <cellStyle name="Normal 9 2 6" xfId="6271"/>
    <cellStyle name="Normal 9 2 6 2" xfId="18210"/>
    <cellStyle name="Normal 9 2 7" xfId="12174"/>
    <cellStyle name="Normal 9 3" xfId="203"/>
    <cellStyle name="Normal 9 3 2" xfId="679"/>
    <cellStyle name="Normal 9 3 2 2" xfId="1592"/>
    <cellStyle name="Normal 9 3 2 2 2" xfId="4068"/>
    <cellStyle name="Normal 9 3 2 2 2 2" xfId="9958"/>
    <cellStyle name="Normal 9 3 2 2 2 2 2" xfId="21897"/>
    <cellStyle name="Normal 9 3 2 2 2 3" xfId="16007"/>
    <cellStyle name="Normal 9 3 2 2 3" xfId="7650"/>
    <cellStyle name="Normal 9 3 2 2 3 2" xfId="19589"/>
    <cellStyle name="Normal 9 3 2 2 4" xfId="13531"/>
    <cellStyle name="Normal 9 3 2 3" xfId="3156"/>
    <cellStyle name="Normal 9 3 2 3 2" xfId="9046"/>
    <cellStyle name="Normal 9 3 2 3 2 2" xfId="20985"/>
    <cellStyle name="Normal 9 3 2 3 3" xfId="15095"/>
    <cellStyle name="Normal 9 3 2 4" xfId="6738"/>
    <cellStyle name="Normal 9 3 2 4 2" xfId="18677"/>
    <cellStyle name="Normal 9 3 2 5" xfId="12619"/>
    <cellStyle name="Normal 9 3 3" xfId="1591"/>
    <cellStyle name="Normal 9 3 3 2" xfId="4067"/>
    <cellStyle name="Normal 9 3 3 2 2" xfId="9957"/>
    <cellStyle name="Normal 9 3 3 2 2 2" xfId="21896"/>
    <cellStyle name="Normal 9 3 3 2 3" xfId="16006"/>
    <cellStyle name="Normal 9 3 3 3" xfId="7649"/>
    <cellStyle name="Normal 9 3 3 3 2" xfId="19588"/>
    <cellStyle name="Normal 9 3 3 4" xfId="13530"/>
    <cellStyle name="Normal 9 3 4" xfId="2750"/>
    <cellStyle name="Normal 9 3 4 2" xfId="8640"/>
    <cellStyle name="Normal 9 3 4 2 2" xfId="20579"/>
    <cellStyle name="Normal 9 3 4 3" xfId="14689"/>
    <cellStyle name="Normal 9 3 5" xfId="6332"/>
    <cellStyle name="Normal 9 3 5 2" xfId="18271"/>
    <cellStyle name="Normal 9 3 6" xfId="12225"/>
    <cellStyle name="Normal 9 4" xfId="516"/>
    <cellStyle name="Normal 9 4 2" xfId="925"/>
    <cellStyle name="Normal 9 4 2 2" xfId="1594"/>
    <cellStyle name="Normal 9 4 2 2 2" xfId="4070"/>
    <cellStyle name="Normal 9 4 2 2 2 2" xfId="9960"/>
    <cellStyle name="Normal 9 4 2 2 2 2 2" xfId="21899"/>
    <cellStyle name="Normal 9 4 2 2 2 3" xfId="16009"/>
    <cellStyle name="Normal 9 4 2 2 3" xfId="7652"/>
    <cellStyle name="Normal 9 4 2 2 3 2" xfId="19591"/>
    <cellStyle name="Normal 9 4 2 2 4" xfId="13533"/>
    <cellStyle name="Normal 9 4 2 3" xfId="3402"/>
    <cellStyle name="Normal 9 4 2 3 2" xfId="9292"/>
    <cellStyle name="Normal 9 4 2 3 2 2" xfId="21231"/>
    <cellStyle name="Normal 9 4 2 3 3" xfId="15341"/>
    <cellStyle name="Normal 9 4 2 4" xfId="6984"/>
    <cellStyle name="Normal 9 4 2 4 2" xfId="18923"/>
    <cellStyle name="Normal 9 4 2 5" xfId="12865"/>
    <cellStyle name="Normal 9 4 3" xfId="1593"/>
    <cellStyle name="Normal 9 4 3 2" xfId="4069"/>
    <cellStyle name="Normal 9 4 3 2 2" xfId="9959"/>
    <cellStyle name="Normal 9 4 3 2 2 2" xfId="21898"/>
    <cellStyle name="Normal 9 4 3 2 3" xfId="16008"/>
    <cellStyle name="Normal 9 4 3 3" xfId="7651"/>
    <cellStyle name="Normal 9 4 3 3 2" xfId="19590"/>
    <cellStyle name="Normal 9 4 3 4" xfId="13532"/>
    <cellStyle name="Normal 9 4 4" xfId="2994"/>
    <cellStyle name="Normal 9 4 4 2" xfId="8884"/>
    <cellStyle name="Normal 9 4 4 2 2" xfId="20823"/>
    <cellStyle name="Normal 9 4 4 3" xfId="14933"/>
    <cellStyle name="Normal 9 4 5" xfId="6576"/>
    <cellStyle name="Normal 9 4 5 2" xfId="18515"/>
    <cellStyle name="Normal 9 4 6" xfId="12457"/>
    <cellStyle name="Normal 9 5" xfId="564"/>
    <cellStyle name="Normal 9 5 2" xfId="1595"/>
    <cellStyle name="Normal 9 5 2 2" xfId="4071"/>
    <cellStyle name="Normal 9 5 2 2 2" xfId="9961"/>
    <cellStyle name="Normal 9 5 2 2 2 2" xfId="21900"/>
    <cellStyle name="Normal 9 5 2 2 3" xfId="16010"/>
    <cellStyle name="Normal 9 5 2 3" xfId="7653"/>
    <cellStyle name="Normal 9 5 2 3 2" xfId="19592"/>
    <cellStyle name="Normal 9 5 2 4" xfId="13534"/>
    <cellStyle name="Normal 9 5 3" xfId="3041"/>
    <cellStyle name="Normal 9 5 3 2" xfId="8931"/>
    <cellStyle name="Normal 9 5 3 2 2" xfId="20870"/>
    <cellStyle name="Normal 9 5 3 3" xfId="14980"/>
    <cellStyle name="Normal 9 5 4" xfId="6623"/>
    <cellStyle name="Normal 9 5 4 2" xfId="18562"/>
    <cellStyle name="Normal 9 5 5" xfId="12504"/>
    <cellStyle name="Normal 9 6" xfId="1586"/>
    <cellStyle name="Normal 9 6 2" xfId="4062"/>
    <cellStyle name="Normal 9 6 2 2" xfId="9952"/>
    <cellStyle name="Normal 9 6 2 2 2" xfId="21891"/>
    <cellStyle name="Normal 9 6 2 3" xfId="16001"/>
    <cellStyle name="Normal 9 6 3" xfId="7644"/>
    <cellStyle name="Normal 9 6 3 2" xfId="19583"/>
    <cellStyle name="Normal 9 6 4" xfId="13525"/>
    <cellStyle name="Normal 9 7" xfId="2639"/>
    <cellStyle name="Normal 9 7 2" xfId="8529"/>
    <cellStyle name="Normal 9 7 2 2" xfId="20468"/>
    <cellStyle name="Normal 9 7 3" xfId="14578"/>
    <cellStyle name="Normal 9 8" xfId="6221"/>
    <cellStyle name="Normal 9 8 2" xfId="18160"/>
    <cellStyle name="Normal 9 9" xfId="12119"/>
    <cellStyle name="Note" xfId="17" builtinId="10" customBuiltin="1"/>
    <cellStyle name="Note 10" xfId="12098"/>
    <cellStyle name="Note 2" xfId="105"/>
    <cellStyle name="Note 2 10" xfId="2661"/>
    <cellStyle name="Note 2 10 2" xfId="8551"/>
    <cellStyle name="Note 2 10 2 2" xfId="20490"/>
    <cellStyle name="Note 2 10 3" xfId="14600"/>
    <cellStyle name="Note 2 11" xfId="6243"/>
    <cellStyle name="Note 2 11 2" xfId="18182"/>
    <cellStyle name="Note 2 12" xfId="12153"/>
    <cellStyle name="Note 2 2" xfId="106"/>
    <cellStyle name="Note 2 2 10" xfId="1597"/>
    <cellStyle name="Note 2 2 10 2" xfId="2203"/>
    <cellStyle name="Note 2 2 10 2 2" xfId="4679"/>
    <cellStyle name="Note 2 2 10 2 2 2" xfId="10569"/>
    <cellStyle name="Note 2 2 10 2 2 2 2" xfId="22508"/>
    <cellStyle name="Note 2 2 10 2 2 2 3" xfId="31560"/>
    <cellStyle name="Note 2 2 10 2 2 2 4" xfId="35458"/>
    <cellStyle name="Note 2 2 10 2 2 3" xfId="16618"/>
    <cellStyle name="Note 2 2 10 2 2 4" xfId="26980"/>
    <cellStyle name="Note 2 2 10 2 2 5" xfId="26181"/>
    <cellStyle name="Note 2 2 10 2 3" xfId="5783"/>
    <cellStyle name="Note 2 2 10 2 3 2" xfId="11673"/>
    <cellStyle name="Note 2 2 10 2 3 2 2" xfId="23612"/>
    <cellStyle name="Note 2 2 10 2 3 2 3" xfId="32664"/>
    <cellStyle name="Note 2 2 10 2 3 2 4" xfId="36562"/>
    <cellStyle name="Note 2 2 10 2 3 3" xfId="17722"/>
    <cellStyle name="Note 2 2 10 2 3 4" xfId="28084"/>
    <cellStyle name="Note 2 2 10 2 3 5" xfId="33274"/>
    <cellStyle name="Note 2 2 10 2 4" xfId="8093"/>
    <cellStyle name="Note 2 2 10 2 4 2" xfId="20032"/>
    <cellStyle name="Note 2 2 10 2 4 3" xfId="29738"/>
    <cellStyle name="Note 2 2 10 2 4 4" xfId="34282"/>
    <cellStyle name="Note 2 2 10 2 5" xfId="14142"/>
    <cellStyle name="Note 2 2 10 2 6" xfId="25160"/>
    <cellStyle name="Note 2 2 10 2 7" xfId="30464"/>
    <cellStyle name="Note 2 2 10 3" xfId="2158"/>
    <cellStyle name="Note 2 2 10 3 2" xfId="4634"/>
    <cellStyle name="Note 2 2 10 3 2 2" xfId="10524"/>
    <cellStyle name="Note 2 2 10 3 2 2 2" xfId="22463"/>
    <cellStyle name="Note 2 2 10 3 2 2 3" xfId="31515"/>
    <cellStyle name="Note 2 2 10 3 2 2 4" xfId="35413"/>
    <cellStyle name="Note 2 2 10 3 2 3" xfId="16573"/>
    <cellStyle name="Note 2 2 10 3 2 4" xfId="26935"/>
    <cellStyle name="Note 2 2 10 3 2 5" xfId="26051"/>
    <cellStyle name="Note 2 2 10 3 3" xfId="5738"/>
    <cellStyle name="Note 2 2 10 3 3 2" xfId="11628"/>
    <cellStyle name="Note 2 2 10 3 3 2 2" xfId="23567"/>
    <cellStyle name="Note 2 2 10 3 3 2 3" xfId="32619"/>
    <cellStyle name="Note 2 2 10 3 3 2 4" xfId="36517"/>
    <cellStyle name="Note 2 2 10 3 3 3" xfId="17677"/>
    <cellStyle name="Note 2 2 10 3 3 4" xfId="28039"/>
    <cellStyle name="Note 2 2 10 3 3 5" xfId="33229"/>
    <cellStyle name="Note 2 2 10 3 4" xfId="8048"/>
    <cellStyle name="Note 2 2 10 3 4 2" xfId="19987"/>
    <cellStyle name="Note 2 2 10 3 4 3" xfId="29693"/>
    <cellStyle name="Note 2 2 10 3 4 4" xfId="34237"/>
    <cellStyle name="Note 2 2 10 3 5" xfId="14097"/>
    <cellStyle name="Note 2 2 10 3 6" xfId="25115"/>
    <cellStyle name="Note 2 2 10 3 7" xfId="30913"/>
    <cellStyle name="Note 2 2 10 4" xfId="4073"/>
    <cellStyle name="Note 2 2 10 4 2" xfId="9963"/>
    <cellStyle name="Note 2 2 10 4 2 2" xfId="21902"/>
    <cellStyle name="Note 2 2 10 4 2 3" xfId="30969"/>
    <cellStyle name="Note 2 2 10 4 2 4" xfId="34867"/>
    <cellStyle name="Note 2 2 10 4 3" xfId="16012"/>
    <cellStyle name="Note 2 2 10 4 4" xfId="26389"/>
    <cellStyle name="Note 2 2 10 4 5" xfId="24123"/>
    <cellStyle name="Note 2 2 10 5" xfId="5192"/>
    <cellStyle name="Note 2 2 10 5 2" xfId="11082"/>
    <cellStyle name="Note 2 2 10 5 2 2" xfId="23021"/>
    <cellStyle name="Note 2 2 10 5 2 3" xfId="32073"/>
    <cellStyle name="Note 2 2 10 5 2 4" xfId="35971"/>
    <cellStyle name="Note 2 2 10 5 3" xfId="17131"/>
    <cellStyle name="Note 2 2 10 5 4" xfId="27493"/>
    <cellStyle name="Note 2 2 10 5 5" xfId="30697"/>
    <cellStyle name="Note 2 2 10 6" xfId="13536"/>
    <cellStyle name="Note 2 2 11" xfId="1789"/>
    <cellStyle name="Note 2 2 11 2" xfId="4265"/>
    <cellStyle name="Note 2 2 11 2 2" xfId="10155"/>
    <cellStyle name="Note 2 2 11 2 2 2" xfId="22094"/>
    <cellStyle name="Note 2 2 11 2 2 3" xfId="31147"/>
    <cellStyle name="Note 2 2 11 2 2 4" xfId="35045"/>
    <cellStyle name="Note 2 2 11 2 3" xfId="16204"/>
    <cellStyle name="Note 2 2 11 2 4" xfId="26567"/>
    <cellStyle name="Note 2 2 11 2 5" xfId="30255"/>
    <cellStyle name="Note 2 2 11 3" xfId="5370"/>
    <cellStyle name="Note 2 2 11 3 2" xfId="11260"/>
    <cellStyle name="Note 2 2 11 3 2 2" xfId="23199"/>
    <cellStyle name="Note 2 2 11 3 2 3" xfId="32251"/>
    <cellStyle name="Note 2 2 11 3 2 4" xfId="36149"/>
    <cellStyle name="Note 2 2 11 3 3" xfId="17309"/>
    <cellStyle name="Note 2 2 11 3 4" xfId="27671"/>
    <cellStyle name="Note 2 2 11 3 5" xfId="30328"/>
    <cellStyle name="Note 2 2 11 4" xfId="7679"/>
    <cellStyle name="Note 2 2 11 4 2" xfId="19618"/>
    <cellStyle name="Note 2 2 11 4 3" xfId="29325"/>
    <cellStyle name="Note 2 2 11 4 4" xfId="33869"/>
    <cellStyle name="Note 2 2 11 5" xfId="13728"/>
    <cellStyle name="Note 2 2 11 6" xfId="24747"/>
    <cellStyle name="Note 2 2 11 7" xfId="12253"/>
    <cellStyle name="Note 2 2 12" xfId="2149"/>
    <cellStyle name="Note 2 2 12 2" xfId="4625"/>
    <cellStyle name="Note 2 2 12 2 2" xfId="10515"/>
    <cellStyle name="Note 2 2 12 2 2 2" xfId="22454"/>
    <cellStyle name="Note 2 2 12 2 2 3" xfId="31506"/>
    <cellStyle name="Note 2 2 12 2 2 4" xfId="35404"/>
    <cellStyle name="Note 2 2 12 2 3" xfId="16564"/>
    <cellStyle name="Note 2 2 12 2 4" xfId="26926"/>
    <cellStyle name="Note 2 2 12 2 5" xfId="28736"/>
    <cellStyle name="Note 2 2 12 3" xfId="5729"/>
    <cellStyle name="Note 2 2 12 3 2" xfId="11619"/>
    <cellStyle name="Note 2 2 12 3 2 2" xfId="23558"/>
    <cellStyle name="Note 2 2 12 3 2 3" xfId="32610"/>
    <cellStyle name="Note 2 2 12 3 2 4" xfId="36508"/>
    <cellStyle name="Note 2 2 12 3 3" xfId="17668"/>
    <cellStyle name="Note 2 2 12 3 4" xfId="28030"/>
    <cellStyle name="Note 2 2 12 3 5" xfId="33220"/>
    <cellStyle name="Note 2 2 12 4" xfId="8039"/>
    <cellStyle name="Note 2 2 12 4 2" xfId="19978"/>
    <cellStyle name="Note 2 2 12 4 3" xfId="29684"/>
    <cellStyle name="Note 2 2 12 4 4" xfId="34228"/>
    <cellStyle name="Note 2 2 12 5" xfId="14088"/>
    <cellStyle name="Note 2 2 12 6" xfId="25106"/>
    <cellStyle name="Note 2 2 12 7" xfId="25788"/>
    <cellStyle name="Note 2 2 13" xfId="2453"/>
    <cellStyle name="Note 2 2 13 2" xfId="4929"/>
    <cellStyle name="Note 2 2 13 2 2" xfId="10819"/>
    <cellStyle name="Note 2 2 13 2 2 2" xfId="22758"/>
    <cellStyle name="Note 2 2 13 2 2 3" xfId="31810"/>
    <cellStyle name="Note 2 2 13 2 2 4" xfId="35708"/>
    <cellStyle name="Note 2 2 13 2 3" xfId="16868"/>
    <cellStyle name="Note 2 2 13 2 4" xfId="27230"/>
    <cellStyle name="Note 2 2 13 2 5" xfId="30727"/>
    <cellStyle name="Note 2 2 13 3" xfId="6033"/>
    <cellStyle name="Note 2 2 13 3 2" xfId="11923"/>
    <cellStyle name="Note 2 2 13 3 2 2" xfId="23862"/>
    <cellStyle name="Note 2 2 13 3 2 3" xfId="32914"/>
    <cellStyle name="Note 2 2 13 3 2 4" xfId="36812"/>
    <cellStyle name="Note 2 2 13 3 3" xfId="17972"/>
    <cellStyle name="Note 2 2 13 3 4" xfId="28334"/>
    <cellStyle name="Note 2 2 13 3 5" xfId="33524"/>
    <cellStyle name="Note 2 2 13 4" xfId="8343"/>
    <cellStyle name="Note 2 2 13 4 2" xfId="20282"/>
    <cellStyle name="Note 2 2 13 4 3" xfId="29988"/>
    <cellStyle name="Note 2 2 13 4 4" xfId="34532"/>
    <cellStyle name="Note 2 2 13 5" xfId="14392"/>
    <cellStyle name="Note 2 2 13 6" xfId="25410"/>
    <cellStyle name="Note 2 2 13 7" xfId="24643"/>
    <cellStyle name="Note 2 2 14" xfId="2662"/>
    <cellStyle name="Note 2 2 14 2" xfId="8552"/>
    <cellStyle name="Note 2 2 14 2 2" xfId="20491"/>
    <cellStyle name="Note 2 2 14 2 3" xfId="30174"/>
    <cellStyle name="Note 2 2 14 2 4" xfId="34699"/>
    <cellStyle name="Note 2 2 14 3" xfId="14601"/>
    <cellStyle name="Note 2 2 14 4" xfId="25595"/>
    <cellStyle name="Note 2 2 14 5" xfId="25859"/>
    <cellStyle name="Note 2 2 15" xfId="6244"/>
    <cellStyle name="Note 2 2 15 2" xfId="18183"/>
    <cellStyle name="Note 2 2 15 3" xfId="28521"/>
    <cellStyle name="Note 2 2 15 4" xfId="33691"/>
    <cellStyle name="Note 2 2 2" xfId="166"/>
    <cellStyle name="Note 2 2 2 10" xfId="2716"/>
    <cellStyle name="Note 2 2 2 10 2" xfId="8606"/>
    <cellStyle name="Note 2 2 2 10 2 2" xfId="20545"/>
    <cellStyle name="Note 2 2 2 10 2 3" xfId="30205"/>
    <cellStyle name="Note 2 2 2 10 2 4" xfId="34712"/>
    <cellStyle name="Note 2 2 2 10 3" xfId="14655"/>
    <cellStyle name="Note 2 2 2 10 4" xfId="25625"/>
    <cellStyle name="Note 2 2 2 10 5" xfId="29199"/>
    <cellStyle name="Note 2 2 2 11" xfId="6298"/>
    <cellStyle name="Note 2 2 2 11 2" xfId="18237"/>
    <cellStyle name="Note 2 2 2 11 3" xfId="28551"/>
    <cellStyle name="Note 2 2 2 11 4" xfId="33704"/>
    <cellStyle name="Note 2 2 2 2" xfId="280"/>
    <cellStyle name="Note 2 2 2 2 2" xfId="756"/>
    <cellStyle name="Note 2 2 2 2 2 10" xfId="24270"/>
    <cellStyle name="Note 2 2 2 2 2 11" xfId="28596"/>
    <cellStyle name="Note 2 2 2 2 2 2" xfId="1600"/>
    <cellStyle name="Note 2 2 2 2 2 2 2" xfId="2206"/>
    <cellStyle name="Note 2 2 2 2 2 2 2 2" xfId="4682"/>
    <cellStyle name="Note 2 2 2 2 2 2 2 2 2" xfId="10572"/>
    <cellStyle name="Note 2 2 2 2 2 2 2 2 2 2" xfId="22511"/>
    <cellStyle name="Note 2 2 2 2 2 2 2 2 2 3" xfId="31563"/>
    <cellStyle name="Note 2 2 2 2 2 2 2 2 2 4" xfId="35461"/>
    <cellStyle name="Note 2 2 2 2 2 2 2 2 3" xfId="16621"/>
    <cellStyle name="Note 2 2 2 2 2 2 2 2 4" xfId="26983"/>
    <cellStyle name="Note 2 2 2 2 2 2 2 2 5" xfId="30605"/>
    <cellStyle name="Note 2 2 2 2 2 2 2 3" xfId="5786"/>
    <cellStyle name="Note 2 2 2 2 2 2 2 3 2" xfId="11676"/>
    <cellStyle name="Note 2 2 2 2 2 2 2 3 2 2" xfId="23615"/>
    <cellStyle name="Note 2 2 2 2 2 2 2 3 2 3" xfId="32667"/>
    <cellStyle name="Note 2 2 2 2 2 2 2 3 2 4" xfId="36565"/>
    <cellStyle name="Note 2 2 2 2 2 2 2 3 3" xfId="17725"/>
    <cellStyle name="Note 2 2 2 2 2 2 2 3 4" xfId="28087"/>
    <cellStyle name="Note 2 2 2 2 2 2 2 3 5" xfId="33277"/>
    <cellStyle name="Note 2 2 2 2 2 2 2 4" xfId="8096"/>
    <cellStyle name="Note 2 2 2 2 2 2 2 4 2" xfId="20035"/>
    <cellStyle name="Note 2 2 2 2 2 2 2 4 3" xfId="29741"/>
    <cellStyle name="Note 2 2 2 2 2 2 2 4 4" xfId="34285"/>
    <cellStyle name="Note 2 2 2 2 2 2 2 5" xfId="14145"/>
    <cellStyle name="Note 2 2 2 2 2 2 2 6" xfId="25163"/>
    <cellStyle name="Note 2 2 2 2 2 2 2 7" xfId="30907"/>
    <cellStyle name="Note 2 2 2 2 2 2 3" xfId="2455"/>
    <cellStyle name="Note 2 2 2 2 2 2 3 2" xfId="4931"/>
    <cellStyle name="Note 2 2 2 2 2 2 3 2 2" xfId="10821"/>
    <cellStyle name="Note 2 2 2 2 2 2 3 2 2 2" xfId="22760"/>
    <cellStyle name="Note 2 2 2 2 2 2 3 2 2 3" xfId="31812"/>
    <cellStyle name="Note 2 2 2 2 2 2 3 2 2 4" xfId="35710"/>
    <cellStyle name="Note 2 2 2 2 2 2 3 2 3" xfId="16870"/>
    <cellStyle name="Note 2 2 2 2 2 2 3 2 4" xfId="27232"/>
    <cellStyle name="Note 2 2 2 2 2 2 3 2 5" xfId="24497"/>
    <cellStyle name="Note 2 2 2 2 2 2 3 3" xfId="6035"/>
    <cellStyle name="Note 2 2 2 2 2 2 3 3 2" xfId="11925"/>
    <cellStyle name="Note 2 2 2 2 2 2 3 3 2 2" xfId="23864"/>
    <cellStyle name="Note 2 2 2 2 2 2 3 3 2 3" xfId="32916"/>
    <cellStyle name="Note 2 2 2 2 2 2 3 3 2 4" xfId="36814"/>
    <cellStyle name="Note 2 2 2 2 2 2 3 3 3" xfId="17974"/>
    <cellStyle name="Note 2 2 2 2 2 2 3 3 4" xfId="28336"/>
    <cellStyle name="Note 2 2 2 2 2 2 3 3 5" xfId="33526"/>
    <cellStyle name="Note 2 2 2 2 2 2 3 4" xfId="8345"/>
    <cellStyle name="Note 2 2 2 2 2 2 3 4 2" xfId="20284"/>
    <cellStyle name="Note 2 2 2 2 2 2 3 4 3" xfId="29990"/>
    <cellStyle name="Note 2 2 2 2 2 2 3 4 4" xfId="34534"/>
    <cellStyle name="Note 2 2 2 2 2 2 3 5" xfId="14394"/>
    <cellStyle name="Note 2 2 2 2 2 2 3 6" xfId="25412"/>
    <cellStyle name="Note 2 2 2 2 2 2 3 7" xfId="30614"/>
    <cellStyle name="Note 2 2 2 2 2 2 4" xfId="4076"/>
    <cellStyle name="Note 2 2 2 2 2 2 4 2" xfId="9966"/>
    <cellStyle name="Note 2 2 2 2 2 2 4 2 2" xfId="21905"/>
    <cellStyle name="Note 2 2 2 2 2 2 4 2 3" xfId="30972"/>
    <cellStyle name="Note 2 2 2 2 2 2 4 2 4" xfId="34870"/>
    <cellStyle name="Note 2 2 2 2 2 2 4 3" xfId="16015"/>
    <cellStyle name="Note 2 2 2 2 2 2 4 4" xfId="26392"/>
    <cellStyle name="Note 2 2 2 2 2 2 4 5" xfId="25763"/>
    <cellStyle name="Note 2 2 2 2 2 2 5" xfId="5195"/>
    <cellStyle name="Note 2 2 2 2 2 2 5 2" xfId="11085"/>
    <cellStyle name="Note 2 2 2 2 2 2 5 2 2" xfId="23024"/>
    <cellStyle name="Note 2 2 2 2 2 2 5 2 3" xfId="32076"/>
    <cellStyle name="Note 2 2 2 2 2 2 5 2 4" xfId="35974"/>
    <cellStyle name="Note 2 2 2 2 2 2 5 3" xfId="17134"/>
    <cellStyle name="Note 2 2 2 2 2 2 5 4" xfId="27496"/>
    <cellStyle name="Note 2 2 2 2 2 2 5 5" xfId="24200"/>
    <cellStyle name="Note 2 2 2 2 2 2 6" xfId="13539"/>
    <cellStyle name="Note 2 2 2 2 2 3" xfId="1976"/>
    <cellStyle name="Note 2 2 2 2 2 3 2" xfId="4452"/>
    <cellStyle name="Note 2 2 2 2 2 3 2 2" xfId="10342"/>
    <cellStyle name="Note 2 2 2 2 2 3 2 2 2" xfId="22281"/>
    <cellStyle name="Note 2 2 2 2 2 3 2 2 3" xfId="31334"/>
    <cellStyle name="Note 2 2 2 2 2 3 2 2 4" xfId="35232"/>
    <cellStyle name="Note 2 2 2 2 2 3 2 3" xfId="16391"/>
    <cellStyle name="Note 2 2 2 2 2 3 2 4" xfId="26754"/>
    <cellStyle name="Note 2 2 2 2 2 3 2 5" xfId="24193"/>
    <cellStyle name="Note 2 2 2 2 2 3 3" xfId="5557"/>
    <cellStyle name="Note 2 2 2 2 2 3 3 2" xfId="11447"/>
    <cellStyle name="Note 2 2 2 2 2 3 3 2 2" xfId="23386"/>
    <cellStyle name="Note 2 2 2 2 2 3 3 2 3" xfId="32438"/>
    <cellStyle name="Note 2 2 2 2 2 3 3 2 4" xfId="36336"/>
    <cellStyle name="Note 2 2 2 2 2 3 3 3" xfId="17496"/>
    <cellStyle name="Note 2 2 2 2 2 3 3 4" xfId="27858"/>
    <cellStyle name="Note 2 2 2 2 2 3 3 5" xfId="28643"/>
    <cellStyle name="Note 2 2 2 2 2 3 4" xfId="7866"/>
    <cellStyle name="Note 2 2 2 2 2 3 4 2" xfId="19805"/>
    <cellStyle name="Note 2 2 2 2 2 3 4 3" xfId="29512"/>
    <cellStyle name="Note 2 2 2 2 2 3 4 4" xfId="34056"/>
    <cellStyle name="Note 2 2 2 2 2 3 5" xfId="13915"/>
    <cellStyle name="Note 2 2 2 2 2 3 6" xfId="24934"/>
    <cellStyle name="Note 2 2 2 2 2 3 7" xfId="25732"/>
    <cellStyle name="Note 2 2 2 2 2 4" xfId="2067"/>
    <cellStyle name="Note 2 2 2 2 2 4 2" xfId="4543"/>
    <cellStyle name="Note 2 2 2 2 2 4 2 2" xfId="10433"/>
    <cellStyle name="Note 2 2 2 2 2 4 2 2 2" xfId="22372"/>
    <cellStyle name="Note 2 2 2 2 2 4 2 2 3" xfId="31424"/>
    <cellStyle name="Note 2 2 2 2 2 4 2 2 4" xfId="35322"/>
    <cellStyle name="Note 2 2 2 2 2 4 2 3" xfId="16482"/>
    <cellStyle name="Note 2 2 2 2 2 4 2 4" xfId="26844"/>
    <cellStyle name="Note 2 2 2 2 2 4 2 5" xfId="30778"/>
    <cellStyle name="Note 2 2 2 2 2 4 3" xfId="5647"/>
    <cellStyle name="Note 2 2 2 2 2 4 3 2" xfId="11537"/>
    <cellStyle name="Note 2 2 2 2 2 4 3 2 2" xfId="23476"/>
    <cellStyle name="Note 2 2 2 2 2 4 3 2 3" xfId="32528"/>
    <cellStyle name="Note 2 2 2 2 2 4 3 2 4" xfId="36426"/>
    <cellStyle name="Note 2 2 2 2 2 4 3 3" xfId="17586"/>
    <cellStyle name="Note 2 2 2 2 2 4 3 4" xfId="27948"/>
    <cellStyle name="Note 2 2 2 2 2 4 3 5" xfId="33138"/>
    <cellStyle name="Note 2 2 2 2 2 4 4" xfId="7957"/>
    <cellStyle name="Note 2 2 2 2 2 4 4 2" xfId="19896"/>
    <cellStyle name="Note 2 2 2 2 2 4 4 3" xfId="29602"/>
    <cellStyle name="Note 2 2 2 2 2 4 4 4" xfId="34146"/>
    <cellStyle name="Note 2 2 2 2 2 4 5" xfId="14006"/>
    <cellStyle name="Note 2 2 2 2 2 4 6" xfId="25024"/>
    <cellStyle name="Note 2 2 2 2 2 4 7" xfId="24264"/>
    <cellStyle name="Note 2 2 2 2 2 5" xfId="1837"/>
    <cellStyle name="Note 2 2 2 2 2 5 2" xfId="4313"/>
    <cellStyle name="Note 2 2 2 2 2 5 2 2" xfId="10203"/>
    <cellStyle name="Note 2 2 2 2 2 5 2 2 2" xfId="22142"/>
    <cellStyle name="Note 2 2 2 2 2 5 2 2 3" xfId="31195"/>
    <cellStyle name="Note 2 2 2 2 2 5 2 2 4" xfId="35093"/>
    <cellStyle name="Note 2 2 2 2 2 5 2 3" xfId="16252"/>
    <cellStyle name="Note 2 2 2 2 2 5 2 4" xfId="26615"/>
    <cellStyle name="Note 2 2 2 2 2 5 2 5" xfId="30803"/>
    <cellStyle name="Note 2 2 2 2 2 5 3" xfId="5418"/>
    <cellStyle name="Note 2 2 2 2 2 5 3 2" xfId="11308"/>
    <cellStyle name="Note 2 2 2 2 2 5 3 2 2" xfId="23247"/>
    <cellStyle name="Note 2 2 2 2 2 5 3 2 3" xfId="32299"/>
    <cellStyle name="Note 2 2 2 2 2 5 3 2 4" xfId="36197"/>
    <cellStyle name="Note 2 2 2 2 2 5 3 3" xfId="17357"/>
    <cellStyle name="Note 2 2 2 2 2 5 3 4" xfId="27719"/>
    <cellStyle name="Note 2 2 2 2 2 5 3 5" xfId="30240"/>
    <cellStyle name="Note 2 2 2 2 2 5 4" xfId="7727"/>
    <cellStyle name="Note 2 2 2 2 2 5 4 2" xfId="19666"/>
    <cellStyle name="Note 2 2 2 2 2 5 4 3" xfId="29373"/>
    <cellStyle name="Note 2 2 2 2 2 5 4 4" xfId="33917"/>
    <cellStyle name="Note 2 2 2 2 2 5 5" xfId="13776"/>
    <cellStyle name="Note 2 2 2 2 2 5 6" xfId="24795"/>
    <cellStyle name="Note 2 2 2 2 2 5 7" xfId="24719"/>
    <cellStyle name="Note 2 2 2 2 2 6" xfId="3233"/>
    <cellStyle name="Note 2 2 2 2 2 6 2" xfId="9123"/>
    <cellStyle name="Note 2 2 2 2 2 6 2 2" xfId="21062"/>
    <cellStyle name="Note 2 2 2 2 2 6 2 3" xfId="30502"/>
    <cellStyle name="Note 2 2 2 2 2 6 2 4" xfId="34815"/>
    <cellStyle name="Note 2 2 2 2 2 6 3" xfId="15172"/>
    <cellStyle name="Note 2 2 2 2 2 6 4" xfId="25922"/>
    <cellStyle name="Note 2 2 2 2 2 6 5" xfId="30839"/>
    <cellStyle name="Note 2 2 2 2 2 7" xfId="5140"/>
    <cellStyle name="Note 2 2 2 2 2 7 2" xfId="11030"/>
    <cellStyle name="Note 2 2 2 2 2 7 2 2" xfId="22969"/>
    <cellStyle name="Note 2 2 2 2 2 7 2 3" xfId="32021"/>
    <cellStyle name="Note 2 2 2 2 2 7 2 4" xfId="35919"/>
    <cellStyle name="Note 2 2 2 2 2 7 3" xfId="17079"/>
    <cellStyle name="Note 2 2 2 2 2 7 4" xfId="27441"/>
    <cellStyle name="Note 2 2 2 2 2 7 5" xfId="28896"/>
    <cellStyle name="Note 2 2 2 2 2 8" xfId="6815"/>
    <cellStyle name="Note 2 2 2 2 2 8 2" xfId="18754"/>
    <cellStyle name="Note 2 2 2 2 2 8 3" xfId="28851"/>
    <cellStyle name="Note 2 2 2 2 2 8 4" xfId="33807"/>
    <cellStyle name="Note 2 2 2 2 2 9" xfId="12696"/>
    <cellStyle name="Note 2 2 2 2 3" xfId="1599"/>
    <cellStyle name="Note 2 2 2 2 3 2" xfId="2205"/>
    <cellStyle name="Note 2 2 2 2 3 2 2" xfId="4681"/>
    <cellStyle name="Note 2 2 2 2 3 2 2 2" xfId="10571"/>
    <cellStyle name="Note 2 2 2 2 3 2 2 2 2" xfId="22510"/>
    <cellStyle name="Note 2 2 2 2 3 2 2 2 3" xfId="31562"/>
    <cellStyle name="Note 2 2 2 2 3 2 2 2 4" xfId="35460"/>
    <cellStyle name="Note 2 2 2 2 3 2 2 3" xfId="16620"/>
    <cellStyle name="Note 2 2 2 2 3 2 2 4" xfId="26982"/>
    <cellStyle name="Note 2 2 2 2 3 2 2 5" xfId="28956"/>
    <cellStyle name="Note 2 2 2 2 3 2 3" xfId="5785"/>
    <cellStyle name="Note 2 2 2 2 3 2 3 2" xfId="11675"/>
    <cellStyle name="Note 2 2 2 2 3 2 3 2 2" xfId="23614"/>
    <cellStyle name="Note 2 2 2 2 3 2 3 2 3" xfId="32666"/>
    <cellStyle name="Note 2 2 2 2 3 2 3 2 4" xfId="36564"/>
    <cellStyle name="Note 2 2 2 2 3 2 3 3" xfId="17724"/>
    <cellStyle name="Note 2 2 2 2 3 2 3 4" xfId="28086"/>
    <cellStyle name="Note 2 2 2 2 3 2 3 5" xfId="33276"/>
    <cellStyle name="Note 2 2 2 2 3 2 4" xfId="8095"/>
    <cellStyle name="Note 2 2 2 2 3 2 4 2" xfId="20034"/>
    <cellStyle name="Note 2 2 2 2 3 2 4 3" xfId="29740"/>
    <cellStyle name="Note 2 2 2 2 3 2 4 4" xfId="34284"/>
    <cellStyle name="Note 2 2 2 2 3 2 5" xfId="14144"/>
    <cellStyle name="Note 2 2 2 2 3 2 6" xfId="25162"/>
    <cellStyle name="Note 2 2 2 2 3 2 7" xfId="29254"/>
    <cellStyle name="Note 2 2 2 2 3 3" xfId="2454"/>
    <cellStyle name="Note 2 2 2 2 3 3 2" xfId="4930"/>
    <cellStyle name="Note 2 2 2 2 3 3 2 2" xfId="10820"/>
    <cellStyle name="Note 2 2 2 2 3 3 2 2 2" xfId="22759"/>
    <cellStyle name="Note 2 2 2 2 3 3 2 2 3" xfId="31811"/>
    <cellStyle name="Note 2 2 2 2 3 3 2 2 4" xfId="35709"/>
    <cellStyle name="Note 2 2 2 2 3 3 2 3" xfId="16869"/>
    <cellStyle name="Note 2 2 2 2 3 3 2 4" xfId="27231"/>
    <cellStyle name="Note 2 2 2 2 3 3 2 5" xfId="26150"/>
    <cellStyle name="Note 2 2 2 2 3 3 3" xfId="6034"/>
    <cellStyle name="Note 2 2 2 2 3 3 3 2" xfId="11924"/>
    <cellStyle name="Note 2 2 2 2 3 3 3 2 2" xfId="23863"/>
    <cellStyle name="Note 2 2 2 2 3 3 3 2 3" xfId="32915"/>
    <cellStyle name="Note 2 2 2 2 3 3 3 2 4" xfId="36813"/>
    <cellStyle name="Note 2 2 2 2 3 3 3 3" xfId="17973"/>
    <cellStyle name="Note 2 2 2 2 3 3 3 4" xfId="28335"/>
    <cellStyle name="Note 2 2 2 2 3 3 3 5" xfId="33525"/>
    <cellStyle name="Note 2 2 2 2 3 3 4" xfId="8344"/>
    <cellStyle name="Note 2 2 2 2 3 3 4 2" xfId="20283"/>
    <cellStyle name="Note 2 2 2 2 3 3 4 3" xfId="29989"/>
    <cellStyle name="Note 2 2 2 2 3 3 4 4" xfId="34533"/>
    <cellStyle name="Note 2 2 2 2 3 3 5" xfId="14393"/>
    <cellStyle name="Note 2 2 2 2 3 3 6" xfId="25411"/>
    <cellStyle name="Note 2 2 2 2 3 3 7" xfId="28965"/>
    <cellStyle name="Note 2 2 2 2 3 4" xfId="4075"/>
    <cellStyle name="Note 2 2 2 2 3 4 2" xfId="9965"/>
    <cellStyle name="Note 2 2 2 2 3 4 2 2" xfId="21904"/>
    <cellStyle name="Note 2 2 2 2 3 4 2 3" xfId="30971"/>
    <cellStyle name="Note 2 2 2 2 3 4 2 4" xfId="34869"/>
    <cellStyle name="Note 2 2 2 2 3 4 3" xfId="16014"/>
    <cellStyle name="Note 2 2 2 2 3 4 4" xfId="26391"/>
    <cellStyle name="Note 2 2 2 2 3 4 5" xfId="30342"/>
    <cellStyle name="Note 2 2 2 2 3 5" xfId="5194"/>
    <cellStyle name="Note 2 2 2 2 3 5 2" xfId="11084"/>
    <cellStyle name="Note 2 2 2 2 3 5 2 2" xfId="23023"/>
    <cellStyle name="Note 2 2 2 2 3 5 2 3" xfId="32075"/>
    <cellStyle name="Note 2 2 2 2 3 5 2 4" xfId="35973"/>
    <cellStyle name="Note 2 2 2 2 3 5 3" xfId="17133"/>
    <cellStyle name="Note 2 2 2 2 3 5 4" xfId="27495"/>
    <cellStyle name="Note 2 2 2 2 3 5 5" xfId="24467"/>
    <cellStyle name="Note 2 2 2 2 3 6" xfId="13538"/>
    <cellStyle name="Note 2 2 2 2 4" xfId="2173"/>
    <cellStyle name="Note 2 2 2 2 4 2" xfId="4649"/>
    <cellStyle name="Note 2 2 2 2 4 2 2" xfId="10539"/>
    <cellStyle name="Note 2 2 2 2 4 2 2 2" xfId="22478"/>
    <cellStyle name="Note 2 2 2 2 4 2 2 3" xfId="31530"/>
    <cellStyle name="Note 2 2 2 2 4 2 2 4" xfId="35428"/>
    <cellStyle name="Note 2 2 2 2 4 2 3" xfId="16588"/>
    <cellStyle name="Note 2 2 2 2 4 2 4" xfId="26950"/>
    <cellStyle name="Note 2 2 2 2 4 2 5" xfId="28971"/>
    <cellStyle name="Note 2 2 2 2 4 3" xfId="5753"/>
    <cellStyle name="Note 2 2 2 2 4 3 2" xfId="11643"/>
    <cellStyle name="Note 2 2 2 2 4 3 2 2" xfId="23582"/>
    <cellStyle name="Note 2 2 2 2 4 3 2 3" xfId="32634"/>
    <cellStyle name="Note 2 2 2 2 4 3 2 4" xfId="36532"/>
    <cellStyle name="Note 2 2 2 2 4 3 3" xfId="17692"/>
    <cellStyle name="Note 2 2 2 2 4 3 4" xfId="28054"/>
    <cellStyle name="Note 2 2 2 2 4 3 5" xfId="33244"/>
    <cellStyle name="Note 2 2 2 2 4 4" xfId="8063"/>
    <cellStyle name="Note 2 2 2 2 4 4 2" xfId="20002"/>
    <cellStyle name="Note 2 2 2 2 4 4 3" xfId="29708"/>
    <cellStyle name="Note 2 2 2 2 4 4 4" xfId="34252"/>
    <cellStyle name="Note 2 2 2 2 4 5" xfId="14112"/>
    <cellStyle name="Note 2 2 2 2 4 6" xfId="25130"/>
    <cellStyle name="Note 2 2 2 2 4 7" xfId="29258"/>
    <cellStyle name="Note 2 2 2 2 5" xfId="1792"/>
    <cellStyle name="Note 2 2 2 2 5 2" xfId="4268"/>
    <cellStyle name="Note 2 2 2 2 5 2 2" xfId="10158"/>
    <cellStyle name="Note 2 2 2 2 5 2 2 2" xfId="22097"/>
    <cellStyle name="Note 2 2 2 2 5 2 2 3" xfId="31150"/>
    <cellStyle name="Note 2 2 2 2 5 2 2 4" xfId="35048"/>
    <cellStyle name="Note 2 2 2 2 5 2 3" xfId="16207"/>
    <cellStyle name="Note 2 2 2 2 5 2 4" xfId="26570"/>
    <cellStyle name="Note 2 2 2 2 5 2 5" xfId="30810"/>
    <cellStyle name="Note 2 2 2 2 5 3" xfId="5373"/>
    <cellStyle name="Note 2 2 2 2 5 3 2" xfId="11263"/>
    <cellStyle name="Note 2 2 2 2 5 3 2 2" xfId="23202"/>
    <cellStyle name="Note 2 2 2 2 5 3 2 3" xfId="32254"/>
    <cellStyle name="Note 2 2 2 2 5 3 2 4" xfId="36152"/>
    <cellStyle name="Note 2 2 2 2 5 3 3" xfId="17312"/>
    <cellStyle name="Note 2 2 2 2 5 3 4" xfId="27674"/>
    <cellStyle name="Note 2 2 2 2 5 3 5" xfId="30673"/>
    <cellStyle name="Note 2 2 2 2 5 4" xfId="7682"/>
    <cellStyle name="Note 2 2 2 2 5 4 2" xfId="19621"/>
    <cellStyle name="Note 2 2 2 2 5 4 3" xfId="29328"/>
    <cellStyle name="Note 2 2 2 2 5 4 4" xfId="33872"/>
    <cellStyle name="Note 2 2 2 2 5 5" xfId="13731"/>
    <cellStyle name="Note 2 2 2 2 5 6" xfId="24750"/>
    <cellStyle name="Note 2 2 2 2 5 7" xfId="24090"/>
    <cellStyle name="Note 2 2 2 2 6" xfId="2091"/>
    <cellStyle name="Note 2 2 2 2 6 2" xfId="4567"/>
    <cellStyle name="Note 2 2 2 2 6 2 2" xfId="10457"/>
    <cellStyle name="Note 2 2 2 2 6 2 2 2" xfId="22396"/>
    <cellStyle name="Note 2 2 2 2 6 2 2 3" xfId="31448"/>
    <cellStyle name="Note 2 2 2 2 6 2 2 4" xfId="35346"/>
    <cellStyle name="Note 2 2 2 2 6 2 3" xfId="16506"/>
    <cellStyle name="Note 2 2 2 2 6 2 4" xfId="26868"/>
    <cellStyle name="Note 2 2 2 2 6 2 5" xfId="29124"/>
    <cellStyle name="Note 2 2 2 2 6 3" xfId="5671"/>
    <cellStyle name="Note 2 2 2 2 6 3 2" xfId="11561"/>
    <cellStyle name="Note 2 2 2 2 6 3 2 2" xfId="23500"/>
    <cellStyle name="Note 2 2 2 2 6 3 2 3" xfId="32552"/>
    <cellStyle name="Note 2 2 2 2 6 3 2 4" xfId="36450"/>
    <cellStyle name="Note 2 2 2 2 6 3 3" xfId="17610"/>
    <cellStyle name="Note 2 2 2 2 6 3 4" xfId="27972"/>
    <cellStyle name="Note 2 2 2 2 6 3 5" xfId="33162"/>
    <cellStyle name="Note 2 2 2 2 6 4" xfId="7981"/>
    <cellStyle name="Note 2 2 2 2 6 4 2" xfId="19920"/>
    <cellStyle name="Note 2 2 2 2 6 4 3" xfId="29626"/>
    <cellStyle name="Note 2 2 2 2 6 4 4" xfId="34170"/>
    <cellStyle name="Note 2 2 2 2 6 5" xfId="14030"/>
    <cellStyle name="Note 2 2 2 2 6 6" xfId="25048"/>
    <cellStyle name="Note 2 2 2 2 6 7" xfId="25965"/>
    <cellStyle name="Note 2 2 2 2 7" xfId="2827"/>
    <cellStyle name="Note 2 2 2 2 7 2" xfId="8717"/>
    <cellStyle name="Note 2 2 2 2 7 2 2" xfId="20656"/>
    <cellStyle name="Note 2 2 2 2 7 2 3" xfId="30262"/>
    <cellStyle name="Note 2 2 2 2 7 2 4" xfId="34736"/>
    <cellStyle name="Note 2 2 2 2 7 3" xfId="14766"/>
    <cellStyle name="Note 2 2 2 2 7 4" xfId="25682"/>
    <cellStyle name="Note 2 2 2 2 7 5" xfId="30219"/>
    <cellStyle name="Note 2 2 2 2 8" xfId="6409"/>
    <cellStyle name="Note 2 2 2 2 8 2" xfId="18348"/>
    <cellStyle name="Note 2 2 2 2 8 3" xfId="28608"/>
    <cellStyle name="Note 2 2 2 2 8 4" xfId="33728"/>
    <cellStyle name="Note 2 2 2 3" xfId="309"/>
    <cellStyle name="Note 2 2 2 3 2" xfId="785"/>
    <cellStyle name="Note 2 2 2 3 2 10" xfId="24294"/>
    <cellStyle name="Note 2 2 2 3 2 11" xfId="30403"/>
    <cellStyle name="Note 2 2 2 3 2 2" xfId="1602"/>
    <cellStyle name="Note 2 2 2 3 2 2 2" xfId="2208"/>
    <cellStyle name="Note 2 2 2 3 2 2 2 2" xfId="4684"/>
    <cellStyle name="Note 2 2 2 3 2 2 2 2 2" xfId="10574"/>
    <cellStyle name="Note 2 2 2 3 2 2 2 2 2 2" xfId="22513"/>
    <cellStyle name="Note 2 2 2 3 2 2 2 2 2 3" xfId="31565"/>
    <cellStyle name="Note 2 2 2 3 2 2 2 2 2 4" xfId="35463"/>
    <cellStyle name="Note 2 2 2 3 2 2 2 2 3" xfId="16623"/>
    <cellStyle name="Note 2 2 2 3 2 2 2 2 4" xfId="26985"/>
    <cellStyle name="Note 2 2 2 3 2 2 2 2 5" xfId="29110"/>
    <cellStyle name="Note 2 2 2 3 2 2 2 3" xfId="5788"/>
    <cellStyle name="Note 2 2 2 3 2 2 2 3 2" xfId="11678"/>
    <cellStyle name="Note 2 2 2 3 2 2 2 3 2 2" xfId="23617"/>
    <cellStyle name="Note 2 2 2 3 2 2 2 3 2 3" xfId="32669"/>
    <cellStyle name="Note 2 2 2 3 2 2 2 3 2 4" xfId="36567"/>
    <cellStyle name="Note 2 2 2 3 2 2 2 3 3" xfId="17727"/>
    <cellStyle name="Note 2 2 2 3 2 2 2 3 4" xfId="28089"/>
    <cellStyle name="Note 2 2 2 3 2 2 2 3 5" xfId="33279"/>
    <cellStyle name="Note 2 2 2 3 2 2 2 4" xfId="8098"/>
    <cellStyle name="Note 2 2 2 3 2 2 2 4 2" xfId="20037"/>
    <cellStyle name="Note 2 2 2 3 2 2 2 4 3" xfId="29743"/>
    <cellStyle name="Note 2 2 2 3 2 2 2 4 4" xfId="34287"/>
    <cellStyle name="Note 2 2 2 3 2 2 2 5" xfId="14147"/>
    <cellStyle name="Note 2 2 2 3 2 2 2 6" xfId="25165"/>
    <cellStyle name="Note 2 2 2 3 2 2 2 7" xfId="24675"/>
    <cellStyle name="Note 2 2 2 3 2 2 3" xfId="2457"/>
    <cellStyle name="Note 2 2 2 3 2 2 3 2" xfId="4933"/>
    <cellStyle name="Note 2 2 2 3 2 2 3 2 2" xfId="10823"/>
    <cellStyle name="Note 2 2 2 3 2 2 3 2 2 2" xfId="22762"/>
    <cellStyle name="Note 2 2 2 3 2 2 3 2 2 3" xfId="31814"/>
    <cellStyle name="Note 2 2 2 3 2 2 3 2 2 4" xfId="35712"/>
    <cellStyle name="Note 2 2 2 3 2 2 3 2 3" xfId="16872"/>
    <cellStyle name="Note 2 2 2 3 2 2 3 2 4" xfId="27234"/>
    <cellStyle name="Note 2 2 2 3 2 2 3 2 5" xfId="30540"/>
    <cellStyle name="Note 2 2 2 3 2 2 3 3" xfId="6037"/>
    <cellStyle name="Note 2 2 2 3 2 2 3 3 2" xfId="11927"/>
    <cellStyle name="Note 2 2 2 3 2 2 3 3 2 2" xfId="23866"/>
    <cellStyle name="Note 2 2 2 3 2 2 3 3 2 3" xfId="32918"/>
    <cellStyle name="Note 2 2 2 3 2 2 3 3 2 4" xfId="36816"/>
    <cellStyle name="Note 2 2 2 3 2 2 3 3 3" xfId="17976"/>
    <cellStyle name="Note 2 2 2 3 2 2 3 3 4" xfId="28338"/>
    <cellStyle name="Note 2 2 2 3 2 2 3 3 5" xfId="33528"/>
    <cellStyle name="Note 2 2 2 3 2 2 3 4" xfId="8347"/>
    <cellStyle name="Note 2 2 2 3 2 2 3 4 2" xfId="20286"/>
    <cellStyle name="Note 2 2 2 3 2 2 3 4 3" xfId="29992"/>
    <cellStyle name="Note 2 2 2 3 2 2 3 4 4" xfId="34536"/>
    <cellStyle name="Note 2 2 2 3 2 2 3 5" xfId="14396"/>
    <cellStyle name="Note 2 2 2 3 2 2 3 6" xfId="25414"/>
    <cellStyle name="Note 2 2 2 3 2 2 3 7" xfId="29223"/>
    <cellStyle name="Note 2 2 2 3 2 2 4" xfId="4078"/>
    <cellStyle name="Note 2 2 2 3 2 2 4 2" xfId="9968"/>
    <cellStyle name="Note 2 2 2 3 2 2 4 2 2" xfId="21907"/>
    <cellStyle name="Note 2 2 2 3 2 2 4 2 3" xfId="30974"/>
    <cellStyle name="Note 2 2 2 3 2 2 4 2 4" xfId="34872"/>
    <cellStyle name="Note 2 2 2 3 2 2 4 3" xfId="16017"/>
    <cellStyle name="Note 2 2 2 3 2 2 4 4" xfId="26394"/>
    <cellStyle name="Note 2 2 2 3 2 2 4 5" xfId="30830"/>
    <cellStyle name="Note 2 2 2 3 2 2 5" xfId="5197"/>
    <cellStyle name="Note 2 2 2 3 2 2 5 2" xfId="11087"/>
    <cellStyle name="Note 2 2 2 3 2 2 5 2 2" xfId="23026"/>
    <cellStyle name="Note 2 2 2 3 2 2 5 2 3" xfId="32078"/>
    <cellStyle name="Note 2 2 2 3 2 2 5 2 4" xfId="35976"/>
    <cellStyle name="Note 2 2 2 3 2 2 5 3" xfId="17136"/>
    <cellStyle name="Note 2 2 2 3 2 2 5 4" xfId="27498"/>
    <cellStyle name="Note 2 2 2 3 2 2 5 5" xfId="30322"/>
    <cellStyle name="Note 2 2 2 3 2 2 6" xfId="13541"/>
    <cellStyle name="Note 2 2 2 3 2 3" xfId="2001"/>
    <cellStyle name="Note 2 2 2 3 2 3 2" xfId="4477"/>
    <cellStyle name="Note 2 2 2 3 2 3 2 2" xfId="10367"/>
    <cellStyle name="Note 2 2 2 3 2 3 2 2 2" xfId="22306"/>
    <cellStyle name="Note 2 2 2 3 2 3 2 2 3" xfId="31359"/>
    <cellStyle name="Note 2 2 2 3 2 3 2 2 4" xfId="35257"/>
    <cellStyle name="Note 2 2 2 3 2 3 2 3" xfId="16416"/>
    <cellStyle name="Note 2 2 2 3 2 3 2 4" xfId="26779"/>
    <cellStyle name="Note 2 2 2 3 2 3 2 5" xfId="30485"/>
    <cellStyle name="Note 2 2 2 3 2 3 3" xfId="5582"/>
    <cellStyle name="Note 2 2 2 3 2 3 3 2" xfId="11472"/>
    <cellStyle name="Note 2 2 2 3 2 3 3 2 2" xfId="23411"/>
    <cellStyle name="Note 2 2 2 3 2 3 3 2 3" xfId="32463"/>
    <cellStyle name="Note 2 2 2 3 2 3 3 2 4" xfId="36361"/>
    <cellStyle name="Note 2 2 2 3 2 3 3 3" xfId="17521"/>
    <cellStyle name="Note 2 2 2 3 2 3 3 4" xfId="27883"/>
    <cellStyle name="Note 2 2 2 3 2 3 3 5" xfId="26047"/>
    <cellStyle name="Note 2 2 2 3 2 3 4" xfId="7891"/>
    <cellStyle name="Note 2 2 2 3 2 3 4 2" xfId="19830"/>
    <cellStyle name="Note 2 2 2 3 2 3 4 3" xfId="29537"/>
    <cellStyle name="Note 2 2 2 3 2 3 4 4" xfId="34081"/>
    <cellStyle name="Note 2 2 2 3 2 3 5" xfId="13940"/>
    <cellStyle name="Note 2 2 2 3 2 3 6" xfId="24959"/>
    <cellStyle name="Note 2 2 2 3 2 3 7" xfId="30933"/>
    <cellStyle name="Note 2 2 2 3 2 4" xfId="1893"/>
    <cellStyle name="Note 2 2 2 3 2 4 2" xfId="4369"/>
    <cellStyle name="Note 2 2 2 3 2 4 2 2" xfId="10259"/>
    <cellStyle name="Note 2 2 2 3 2 4 2 2 2" xfId="22198"/>
    <cellStyle name="Note 2 2 2 3 2 4 2 2 3" xfId="31251"/>
    <cellStyle name="Note 2 2 2 3 2 4 2 2 4" xfId="35149"/>
    <cellStyle name="Note 2 2 2 3 2 4 2 3" xfId="16308"/>
    <cellStyle name="Note 2 2 2 3 2 4 2 4" xfId="26671"/>
    <cellStyle name="Note 2 2 2 3 2 4 2 5" xfId="30798"/>
    <cellStyle name="Note 2 2 2 3 2 4 3" xfId="5474"/>
    <cellStyle name="Note 2 2 2 3 2 4 3 2" xfId="11364"/>
    <cellStyle name="Note 2 2 2 3 2 4 3 2 2" xfId="23303"/>
    <cellStyle name="Note 2 2 2 3 2 4 3 2 3" xfId="32355"/>
    <cellStyle name="Note 2 2 2 3 2 4 3 2 4" xfId="36253"/>
    <cellStyle name="Note 2 2 2 3 2 4 3 3" xfId="17413"/>
    <cellStyle name="Note 2 2 2 3 2 4 3 4" xfId="27775"/>
    <cellStyle name="Note 2 2 2 3 2 4 3 5" xfId="25886"/>
    <cellStyle name="Note 2 2 2 3 2 4 4" xfId="7783"/>
    <cellStyle name="Note 2 2 2 3 2 4 4 2" xfId="19722"/>
    <cellStyle name="Note 2 2 2 3 2 4 4 3" xfId="29429"/>
    <cellStyle name="Note 2 2 2 3 2 4 4 4" xfId="33973"/>
    <cellStyle name="Note 2 2 2 3 2 4 5" xfId="13832"/>
    <cellStyle name="Note 2 2 2 3 2 4 6" xfId="24851"/>
    <cellStyle name="Note 2 2 2 3 2 4 7" xfId="24230"/>
    <cellStyle name="Note 2 2 2 3 2 5" xfId="1821"/>
    <cellStyle name="Note 2 2 2 3 2 5 2" xfId="4297"/>
    <cellStyle name="Note 2 2 2 3 2 5 2 2" xfId="10187"/>
    <cellStyle name="Note 2 2 2 3 2 5 2 2 2" xfId="22126"/>
    <cellStyle name="Note 2 2 2 3 2 5 2 2 3" xfId="31179"/>
    <cellStyle name="Note 2 2 2 3 2 5 2 2 4" xfId="35077"/>
    <cellStyle name="Note 2 2 2 3 2 5 2 3" xfId="16236"/>
    <cellStyle name="Note 2 2 2 3 2 5 2 4" xfId="26599"/>
    <cellStyle name="Note 2 2 2 3 2 5 2 5" xfId="30805"/>
    <cellStyle name="Note 2 2 2 3 2 5 3" xfId="5402"/>
    <cellStyle name="Note 2 2 2 3 2 5 3 2" xfId="11292"/>
    <cellStyle name="Note 2 2 2 3 2 5 3 2 2" xfId="23231"/>
    <cellStyle name="Note 2 2 2 3 2 5 3 2 3" xfId="32283"/>
    <cellStyle name="Note 2 2 2 3 2 5 3 2 4" xfId="36181"/>
    <cellStyle name="Note 2 2 2 3 2 5 3 3" xfId="17341"/>
    <cellStyle name="Note 2 2 2 3 2 5 3 4" xfId="27703"/>
    <cellStyle name="Note 2 2 2 3 2 5 3 5" xfId="30313"/>
    <cellStyle name="Note 2 2 2 3 2 5 4" xfId="7711"/>
    <cellStyle name="Note 2 2 2 3 2 5 4 2" xfId="19650"/>
    <cellStyle name="Note 2 2 2 3 2 5 4 3" xfId="29357"/>
    <cellStyle name="Note 2 2 2 3 2 5 4 4" xfId="33901"/>
    <cellStyle name="Note 2 2 2 3 2 5 5" xfId="13760"/>
    <cellStyle name="Note 2 2 2 3 2 5 6" xfId="24779"/>
    <cellStyle name="Note 2 2 2 3 2 5 7" xfId="24721"/>
    <cellStyle name="Note 2 2 2 3 2 6" xfId="3262"/>
    <cellStyle name="Note 2 2 2 3 2 6 2" xfId="9152"/>
    <cellStyle name="Note 2 2 2 3 2 6 2 2" xfId="21091"/>
    <cellStyle name="Note 2 2 2 3 2 6 2 3" xfId="30526"/>
    <cellStyle name="Note 2 2 2 3 2 6 2 4" xfId="34839"/>
    <cellStyle name="Note 2 2 2 3 2 6 3" xfId="15201"/>
    <cellStyle name="Note 2 2 2 3 2 6 4" xfId="25946"/>
    <cellStyle name="Note 2 2 2 3 2 6 5" xfId="25891"/>
    <cellStyle name="Note 2 2 2 3 2 7" xfId="5164"/>
    <cellStyle name="Note 2 2 2 3 2 7 2" xfId="11054"/>
    <cellStyle name="Note 2 2 2 3 2 7 2 2" xfId="22993"/>
    <cellStyle name="Note 2 2 2 3 2 7 2 3" xfId="32045"/>
    <cellStyle name="Note 2 2 2 3 2 7 2 4" xfId="35943"/>
    <cellStyle name="Note 2 2 2 3 2 7 3" xfId="17103"/>
    <cellStyle name="Note 2 2 2 3 2 7 4" xfId="27465"/>
    <cellStyle name="Note 2 2 2 3 2 7 5" xfId="28696"/>
    <cellStyle name="Note 2 2 2 3 2 8" xfId="6844"/>
    <cellStyle name="Note 2 2 2 3 2 8 2" xfId="18783"/>
    <cellStyle name="Note 2 2 2 3 2 8 3" xfId="28875"/>
    <cellStyle name="Note 2 2 2 3 2 8 4" xfId="33831"/>
    <cellStyle name="Note 2 2 2 3 2 9" xfId="12725"/>
    <cellStyle name="Note 2 2 2 3 3" xfId="1601"/>
    <cellStyle name="Note 2 2 2 3 3 2" xfId="2207"/>
    <cellStyle name="Note 2 2 2 3 3 2 2" xfId="4683"/>
    <cellStyle name="Note 2 2 2 3 3 2 2 2" xfId="10573"/>
    <cellStyle name="Note 2 2 2 3 3 2 2 2 2" xfId="22512"/>
    <cellStyle name="Note 2 2 2 3 3 2 2 2 3" xfId="31564"/>
    <cellStyle name="Note 2 2 2 3 3 2 2 2 4" xfId="35462"/>
    <cellStyle name="Note 2 2 2 3 3 2 2 3" xfId="16622"/>
    <cellStyle name="Note 2 2 2 3 3 2 2 4" xfId="26984"/>
    <cellStyle name="Note 2 2 2 3 3 2 2 5" xfId="26026"/>
    <cellStyle name="Note 2 2 2 3 3 2 3" xfId="5787"/>
    <cellStyle name="Note 2 2 2 3 3 2 3 2" xfId="11677"/>
    <cellStyle name="Note 2 2 2 3 3 2 3 2 2" xfId="23616"/>
    <cellStyle name="Note 2 2 2 3 3 2 3 2 3" xfId="32668"/>
    <cellStyle name="Note 2 2 2 3 3 2 3 2 4" xfId="36566"/>
    <cellStyle name="Note 2 2 2 3 3 2 3 3" xfId="17726"/>
    <cellStyle name="Note 2 2 2 3 3 2 3 4" xfId="28088"/>
    <cellStyle name="Note 2 2 2 3 3 2 3 5" xfId="33278"/>
    <cellStyle name="Note 2 2 2 3 3 2 4" xfId="8097"/>
    <cellStyle name="Note 2 2 2 3 3 2 4 2" xfId="20036"/>
    <cellStyle name="Note 2 2 2 3 3 2 4 3" xfId="29742"/>
    <cellStyle name="Note 2 2 2 3 3 2 4 4" xfId="34286"/>
    <cellStyle name="Note 2 2 2 3 3 2 5" xfId="14146"/>
    <cellStyle name="Note 2 2 2 3 3 2 6" xfId="25164"/>
    <cellStyle name="Note 2 2 2 3 3 2 7" xfId="26329"/>
    <cellStyle name="Note 2 2 2 3 3 3" xfId="2456"/>
    <cellStyle name="Note 2 2 2 3 3 3 2" xfId="4932"/>
    <cellStyle name="Note 2 2 2 3 3 3 2 2" xfId="10822"/>
    <cellStyle name="Note 2 2 2 3 3 3 2 2 2" xfId="22761"/>
    <cellStyle name="Note 2 2 2 3 3 3 2 2 3" xfId="31813"/>
    <cellStyle name="Note 2 2 2 3 3 3 2 2 4" xfId="35711"/>
    <cellStyle name="Note 2 2 2 3 3 3 2 3" xfId="16871"/>
    <cellStyle name="Note 2 2 2 3 3 3 2 4" xfId="27233"/>
    <cellStyle name="Note 2 2 2 3 3 3 2 5" xfId="28889"/>
    <cellStyle name="Note 2 2 2 3 3 3 3" xfId="6036"/>
    <cellStyle name="Note 2 2 2 3 3 3 3 2" xfId="11926"/>
    <cellStyle name="Note 2 2 2 3 3 3 3 2 2" xfId="23865"/>
    <cellStyle name="Note 2 2 2 3 3 3 3 2 3" xfId="32917"/>
    <cellStyle name="Note 2 2 2 3 3 3 3 2 4" xfId="36815"/>
    <cellStyle name="Note 2 2 2 3 3 3 3 3" xfId="17975"/>
    <cellStyle name="Note 2 2 2 3 3 3 3 4" xfId="28337"/>
    <cellStyle name="Note 2 2 2 3 3 3 3 5" xfId="33527"/>
    <cellStyle name="Note 2 2 2 3 3 3 4" xfId="8346"/>
    <cellStyle name="Note 2 2 2 3 3 3 4 2" xfId="20285"/>
    <cellStyle name="Note 2 2 2 3 3 3 4 3" xfId="29991"/>
    <cellStyle name="Note 2 2 2 3 3 3 4 4" xfId="34535"/>
    <cellStyle name="Note 2 2 2 3 3 3 5" xfId="14395"/>
    <cellStyle name="Note 2 2 2 3 3 3 6" xfId="25413"/>
    <cellStyle name="Note 2 2 2 3 3 3 7" xfId="26036"/>
    <cellStyle name="Note 2 2 2 3 3 4" xfId="4077"/>
    <cellStyle name="Note 2 2 2 3 3 4 2" xfId="9967"/>
    <cellStyle name="Note 2 2 2 3 3 4 2 2" xfId="21906"/>
    <cellStyle name="Note 2 2 2 3 3 4 2 3" xfId="30973"/>
    <cellStyle name="Note 2 2 2 3 3 4 2 4" xfId="34871"/>
    <cellStyle name="Note 2 2 2 3 3 4 3" xfId="16016"/>
    <cellStyle name="Note 2 2 2 3 3 4 4" xfId="26393"/>
    <cellStyle name="Note 2 2 2 3 3 4 5" xfId="29181"/>
    <cellStyle name="Note 2 2 2 3 3 5" xfId="5196"/>
    <cellStyle name="Note 2 2 2 3 3 5 2" xfId="11086"/>
    <cellStyle name="Note 2 2 2 3 3 5 2 2" xfId="23025"/>
    <cellStyle name="Note 2 2 2 3 3 5 2 3" xfId="32077"/>
    <cellStyle name="Note 2 2 2 3 3 5 2 4" xfId="35975"/>
    <cellStyle name="Note 2 2 2 3 3 5 3" xfId="17135"/>
    <cellStyle name="Note 2 2 2 3 3 5 4" xfId="27497"/>
    <cellStyle name="Note 2 2 2 3 3 5 5" xfId="28670"/>
    <cellStyle name="Note 2 2 2 3 3 6" xfId="13540"/>
    <cellStyle name="Note 2 2 2 3 4" xfId="2162"/>
    <cellStyle name="Note 2 2 2 3 4 2" xfId="4638"/>
    <cellStyle name="Note 2 2 2 3 4 2 2" xfId="10528"/>
    <cellStyle name="Note 2 2 2 3 4 2 2 2" xfId="22467"/>
    <cellStyle name="Note 2 2 2 3 4 2 2 3" xfId="31519"/>
    <cellStyle name="Note 2 2 2 3 4 2 2 4" xfId="35417"/>
    <cellStyle name="Note 2 2 2 3 4 2 3" xfId="16577"/>
    <cellStyle name="Note 2 2 2 3 4 2 4" xfId="26939"/>
    <cellStyle name="Note 2 2 2 3 4 2 5" xfId="24535"/>
    <cellStyle name="Note 2 2 2 3 4 3" xfId="5742"/>
    <cellStyle name="Note 2 2 2 3 4 3 2" xfId="11632"/>
    <cellStyle name="Note 2 2 2 3 4 3 2 2" xfId="23571"/>
    <cellStyle name="Note 2 2 2 3 4 3 2 3" xfId="32623"/>
    <cellStyle name="Note 2 2 2 3 4 3 2 4" xfId="36521"/>
    <cellStyle name="Note 2 2 2 3 4 3 3" xfId="17681"/>
    <cellStyle name="Note 2 2 2 3 4 3 4" xfId="28043"/>
    <cellStyle name="Note 2 2 2 3 4 3 5" xfId="33233"/>
    <cellStyle name="Note 2 2 2 3 4 4" xfId="8052"/>
    <cellStyle name="Note 2 2 2 3 4 4 2" xfId="19991"/>
    <cellStyle name="Note 2 2 2 3 4 4 3" xfId="29697"/>
    <cellStyle name="Note 2 2 2 3 4 4 4" xfId="34241"/>
    <cellStyle name="Note 2 2 2 3 4 5" xfId="14101"/>
    <cellStyle name="Note 2 2 2 3 4 6" xfId="25119"/>
    <cellStyle name="Note 2 2 2 3 4 7" xfId="24133"/>
    <cellStyle name="Note 2 2 2 3 5" xfId="2388"/>
    <cellStyle name="Note 2 2 2 3 5 2" xfId="4864"/>
    <cellStyle name="Note 2 2 2 3 5 2 2" xfId="10754"/>
    <cellStyle name="Note 2 2 2 3 5 2 2 2" xfId="22693"/>
    <cellStyle name="Note 2 2 2 3 5 2 2 3" xfId="31745"/>
    <cellStyle name="Note 2 2 2 3 5 2 2 4" xfId="35643"/>
    <cellStyle name="Note 2 2 2 3 5 2 3" xfId="16803"/>
    <cellStyle name="Note 2 2 2 3 5 2 4" xfId="27165"/>
    <cellStyle name="Note 2 2 2 3 5 2 5" xfId="12324"/>
    <cellStyle name="Note 2 2 2 3 5 3" xfId="5968"/>
    <cellStyle name="Note 2 2 2 3 5 3 2" xfId="11858"/>
    <cellStyle name="Note 2 2 2 3 5 3 2 2" xfId="23797"/>
    <cellStyle name="Note 2 2 2 3 5 3 2 3" xfId="32849"/>
    <cellStyle name="Note 2 2 2 3 5 3 2 4" xfId="36747"/>
    <cellStyle name="Note 2 2 2 3 5 3 3" xfId="17907"/>
    <cellStyle name="Note 2 2 2 3 5 3 4" xfId="28269"/>
    <cellStyle name="Note 2 2 2 3 5 3 5" xfId="33459"/>
    <cellStyle name="Note 2 2 2 3 5 4" xfId="8278"/>
    <cellStyle name="Note 2 2 2 3 5 4 2" xfId="20217"/>
    <cellStyle name="Note 2 2 2 3 5 4 3" xfId="29923"/>
    <cellStyle name="Note 2 2 2 3 5 4 4" xfId="34467"/>
    <cellStyle name="Note 2 2 2 3 5 5" xfId="14327"/>
    <cellStyle name="Note 2 2 2 3 5 6" xfId="25345"/>
    <cellStyle name="Note 2 2 2 3 5 7" xfId="30161"/>
    <cellStyle name="Note 2 2 2 3 6" xfId="2432"/>
    <cellStyle name="Note 2 2 2 3 6 2" xfId="4908"/>
    <cellStyle name="Note 2 2 2 3 6 2 2" xfId="10798"/>
    <cellStyle name="Note 2 2 2 3 6 2 2 2" xfId="22737"/>
    <cellStyle name="Note 2 2 2 3 6 2 2 3" xfId="31789"/>
    <cellStyle name="Note 2 2 2 3 6 2 2 4" xfId="35687"/>
    <cellStyle name="Note 2 2 2 3 6 2 3" xfId="16847"/>
    <cellStyle name="Note 2 2 2 3 6 2 4" xfId="27209"/>
    <cellStyle name="Note 2 2 2 3 6 2 5" xfId="26156"/>
    <cellStyle name="Note 2 2 2 3 6 3" xfId="6012"/>
    <cellStyle name="Note 2 2 2 3 6 3 2" xfId="11902"/>
    <cellStyle name="Note 2 2 2 3 6 3 2 2" xfId="23841"/>
    <cellStyle name="Note 2 2 2 3 6 3 2 3" xfId="32893"/>
    <cellStyle name="Note 2 2 2 3 6 3 2 4" xfId="36791"/>
    <cellStyle name="Note 2 2 2 3 6 3 3" xfId="17951"/>
    <cellStyle name="Note 2 2 2 3 6 3 4" xfId="28313"/>
    <cellStyle name="Note 2 2 2 3 6 3 5" xfId="33503"/>
    <cellStyle name="Note 2 2 2 3 6 4" xfId="8322"/>
    <cellStyle name="Note 2 2 2 3 6 4 2" xfId="20261"/>
    <cellStyle name="Note 2 2 2 3 6 4 3" xfId="29967"/>
    <cellStyle name="Note 2 2 2 3 6 4 4" xfId="34511"/>
    <cellStyle name="Note 2 2 2 3 6 5" xfId="14371"/>
    <cellStyle name="Note 2 2 2 3 6 6" xfId="25389"/>
    <cellStyle name="Note 2 2 2 3 6 7" xfId="30381"/>
    <cellStyle name="Note 2 2 2 3 7" xfId="2856"/>
    <cellStyle name="Note 2 2 2 3 7 2" xfId="8746"/>
    <cellStyle name="Note 2 2 2 3 7 2 2" xfId="20685"/>
    <cellStyle name="Note 2 2 2 3 7 2 3" xfId="30286"/>
    <cellStyle name="Note 2 2 2 3 7 2 4" xfId="34760"/>
    <cellStyle name="Note 2 2 2 3 7 3" xfId="14795"/>
    <cellStyle name="Note 2 2 2 3 7 4" xfId="25706"/>
    <cellStyle name="Note 2 2 2 3 7 5" xfId="24092"/>
    <cellStyle name="Note 2 2 2 3 8" xfId="6438"/>
    <cellStyle name="Note 2 2 2 3 8 2" xfId="18377"/>
    <cellStyle name="Note 2 2 2 3 8 3" xfId="28632"/>
    <cellStyle name="Note 2 2 2 3 8 4" xfId="33752"/>
    <cellStyle name="Note 2 2 2 4" xfId="645"/>
    <cellStyle name="Note 2 2 2 4 10" xfId="24212"/>
    <cellStyle name="Note 2 2 2 4 11" xfId="30353"/>
    <cellStyle name="Note 2 2 2 4 2" xfId="1603"/>
    <cellStyle name="Note 2 2 2 4 2 2" xfId="2209"/>
    <cellStyle name="Note 2 2 2 4 2 2 2" xfId="4685"/>
    <cellStyle name="Note 2 2 2 4 2 2 2 2" xfId="10575"/>
    <cellStyle name="Note 2 2 2 4 2 2 2 2 2" xfId="22514"/>
    <cellStyle name="Note 2 2 2 4 2 2 2 2 3" xfId="31566"/>
    <cellStyle name="Note 2 2 2 4 2 2 2 2 4" xfId="35464"/>
    <cellStyle name="Note 2 2 2 4 2 2 2 3" xfId="16624"/>
    <cellStyle name="Note 2 2 2 4 2 2 2 4" xfId="26986"/>
    <cellStyle name="Note 2 2 2 4 2 2 2 5" xfId="30759"/>
    <cellStyle name="Note 2 2 2 4 2 2 3" xfId="5789"/>
    <cellStyle name="Note 2 2 2 4 2 2 3 2" xfId="11679"/>
    <cellStyle name="Note 2 2 2 4 2 2 3 2 2" xfId="23618"/>
    <cellStyle name="Note 2 2 2 4 2 2 3 2 3" xfId="32670"/>
    <cellStyle name="Note 2 2 2 4 2 2 3 2 4" xfId="36568"/>
    <cellStyle name="Note 2 2 2 4 2 2 3 3" xfId="17728"/>
    <cellStyle name="Note 2 2 2 4 2 2 3 4" xfId="28090"/>
    <cellStyle name="Note 2 2 2 4 2 2 3 5" xfId="33280"/>
    <cellStyle name="Note 2 2 2 4 2 2 4" xfId="8099"/>
    <cellStyle name="Note 2 2 2 4 2 2 4 2" xfId="20038"/>
    <cellStyle name="Note 2 2 2 4 2 2 4 3" xfId="29744"/>
    <cellStyle name="Note 2 2 2 4 2 2 4 4" xfId="34288"/>
    <cellStyle name="Note 2 2 2 4 2 2 5" xfId="14148"/>
    <cellStyle name="Note 2 2 2 4 2 2 6" xfId="25166"/>
    <cellStyle name="Note 2 2 2 4 2 2 7" xfId="24229"/>
    <cellStyle name="Note 2 2 2 4 2 3" xfId="2458"/>
    <cellStyle name="Note 2 2 2 4 2 3 2" xfId="4934"/>
    <cellStyle name="Note 2 2 2 4 2 3 2 2" xfId="10824"/>
    <cellStyle name="Note 2 2 2 4 2 3 2 2 2" xfId="22763"/>
    <cellStyle name="Note 2 2 2 4 2 3 2 2 3" xfId="31815"/>
    <cellStyle name="Note 2 2 2 4 2 3 2 2 4" xfId="35713"/>
    <cellStyle name="Note 2 2 2 4 2 3 2 3" xfId="16873"/>
    <cellStyle name="Note 2 2 2 4 2 3 2 4" xfId="27235"/>
    <cellStyle name="Note 2 2 2 4 2 3 2 5" xfId="25960"/>
    <cellStyle name="Note 2 2 2 4 2 3 3" xfId="6038"/>
    <cellStyle name="Note 2 2 2 4 2 3 3 2" xfId="11928"/>
    <cellStyle name="Note 2 2 2 4 2 3 3 2 2" xfId="23867"/>
    <cellStyle name="Note 2 2 2 4 2 3 3 2 3" xfId="32919"/>
    <cellStyle name="Note 2 2 2 4 2 3 3 2 4" xfId="36817"/>
    <cellStyle name="Note 2 2 2 4 2 3 3 3" xfId="17977"/>
    <cellStyle name="Note 2 2 2 4 2 3 3 4" xfId="28339"/>
    <cellStyle name="Note 2 2 2 4 2 3 3 5" xfId="33529"/>
    <cellStyle name="Note 2 2 2 4 2 3 4" xfId="8348"/>
    <cellStyle name="Note 2 2 2 4 2 3 4 2" xfId="20287"/>
    <cellStyle name="Note 2 2 2 4 2 3 4 3" xfId="29993"/>
    <cellStyle name="Note 2 2 2 4 2 3 4 4" xfId="34537"/>
    <cellStyle name="Note 2 2 2 4 2 3 5" xfId="14397"/>
    <cellStyle name="Note 2 2 2 4 2 3 6" xfId="25415"/>
    <cellStyle name="Note 2 2 2 4 2 3 7" xfId="30876"/>
    <cellStyle name="Note 2 2 2 4 2 4" xfId="4079"/>
    <cellStyle name="Note 2 2 2 4 2 4 2" xfId="9969"/>
    <cellStyle name="Note 2 2 2 4 2 4 2 2" xfId="21908"/>
    <cellStyle name="Note 2 2 2 4 2 4 2 3" xfId="30975"/>
    <cellStyle name="Note 2 2 2 4 2 4 2 4" xfId="34873"/>
    <cellStyle name="Note 2 2 2 4 2 4 3" xfId="16018"/>
    <cellStyle name="Note 2 2 2 4 2 4 4" xfId="26395"/>
    <cellStyle name="Note 2 2 2 4 2 4 5" xfId="26253"/>
    <cellStyle name="Note 2 2 2 4 2 5" xfId="5198"/>
    <cellStyle name="Note 2 2 2 4 2 5 2" xfId="11088"/>
    <cellStyle name="Note 2 2 2 4 2 5 2 2" xfId="23027"/>
    <cellStyle name="Note 2 2 2 4 2 5 2 3" xfId="32079"/>
    <cellStyle name="Note 2 2 2 4 2 5 2 4" xfId="35977"/>
    <cellStyle name="Note 2 2 2 4 2 5 3" xfId="17137"/>
    <cellStyle name="Note 2 2 2 4 2 5 4" xfId="27499"/>
    <cellStyle name="Note 2 2 2 4 2 5 5" xfId="25742"/>
    <cellStyle name="Note 2 2 2 4 2 6" xfId="13542"/>
    <cellStyle name="Note 2 2 2 4 3" xfId="1931"/>
    <cellStyle name="Note 2 2 2 4 3 2" xfId="4407"/>
    <cellStyle name="Note 2 2 2 4 3 2 2" xfId="10297"/>
    <cellStyle name="Note 2 2 2 4 3 2 2 2" xfId="22236"/>
    <cellStyle name="Note 2 2 2 4 3 2 2 3" xfId="31289"/>
    <cellStyle name="Note 2 2 2 4 3 2 2 4" xfId="35187"/>
    <cellStyle name="Note 2 2 2 4 3 2 3" xfId="16346"/>
    <cellStyle name="Note 2 2 2 4 3 2 4" xfId="26709"/>
    <cellStyle name="Note 2 2 2 4 3 2 5" xfId="30220"/>
    <cellStyle name="Note 2 2 2 4 3 3" xfId="5512"/>
    <cellStyle name="Note 2 2 2 4 3 3 2" xfId="11402"/>
    <cellStyle name="Note 2 2 2 4 3 3 2 2" xfId="23341"/>
    <cellStyle name="Note 2 2 2 4 3 3 2 3" xfId="32393"/>
    <cellStyle name="Note 2 2 2 4 3 3 2 4" xfId="36291"/>
    <cellStyle name="Note 2 2 2 4 3 3 3" xfId="17451"/>
    <cellStyle name="Note 2 2 2 4 3 3 4" xfId="27813"/>
    <cellStyle name="Note 2 2 2 4 3 3 5" xfId="28669"/>
    <cellStyle name="Note 2 2 2 4 3 4" xfId="7821"/>
    <cellStyle name="Note 2 2 2 4 3 4 2" xfId="19760"/>
    <cellStyle name="Note 2 2 2 4 3 4 3" xfId="29467"/>
    <cellStyle name="Note 2 2 2 4 3 4 4" xfId="34011"/>
    <cellStyle name="Note 2 2 2 4 3 5" xfId="13870"/>
    <cellStyle name="Note 2 2 2 4 3 6" xfId="24889"/>
    <cellStyle name="Note 2 2 2 4 3 7" xfId="26361"/>
    <cellStyle name="Note 2 2 2 4 4" xfId="2151"/>
    <cellStyle name="Note 2 2 2 4 4 2" xfId="4627"/>
    <cellStyle name="Note 2 2 2 4 4 2 2" xfId="10517"/>
    <cellStyle name="Note 2 2 2 4 4 2 2 2" xfId="22456"/>
    <cellStyle name="Note 2 2 2 4 4 2 2 3" xfId="31508"/>
    <cellStyle name="Note 2 2 2 4 4 2 2 4" xfId="35406"/>
    <cellStyle name="Note 2 2 2 4 4 2 3" xfId="16566"/>
    <cellStyle name="Note 2 2 2 4 4 2 4" xfId="26928"/>
    <cellStyle name="Note 2 2 2 4 4 2 5" xfId="25807"/>
    <cellStyle name="Note 2 2 2 4 4 3" xfId="5731"/>
    <cellStyle name="Note 2 2 2 4 4 3 2" xfId="11621"/>
    <cellStyle name="Note 2 2 2 4 4 3 2 2" xfId="23560"/>
    <cellStyle name="Note 2 2 2 4 4 3 2 3" xfId="32612"/>
    <cellStyle name="Note 2 2 2 4 4 3 2 4" xfId="36510"/>
    <cellStyle name="Note 2 2 2 4 4 3 3" xfId="17670"/>
    <cellStyle name="Note 2 2 2 4 4 3 4" xfId="28032"/>
    <cellStyle name="Note 2 2 2 4 4 3 5" xfId="33222"/>
    <cellStyle name="Note 2 2 2 4 4 4" xfId="8041"/>
    <cellStyle name="Note 2 2 2 4 4 4 2" xfId="19980"/>
    <cellStyle name="Note 2 2 2 4 4 4 3" xfId="29686"/>
    <cellStyle name="Note 2 2 2 4 4 4 4" xfId="34230"/>
    <cellStyle name="Note 2 2 2 4 4 5" xfId="14090"/>
    <cellStyle name="Note 2 2 2 4 4 6" xfId="25108"/>
    <cellStyle name="Note 2 2 2 4 4 7" xfId="30912"/>
    <cellStyle name="Note 2 2 2 4 5" xfId="2437"/>
    <cellStyle name="Note 2 2 2 4 5 2" xfId="4913"/>
    <cellStyle name="Note 2 2 2 4 5 2 2" xfId="10803"/>
    <cellStyle name="Note 2 2 2 4 5 2 2 2" xfId="22742"/>
    <cellStyle name="Note 2 2 2 4 5 2 2 3" xfId="31794"/>
    <cellStyle name="Note 2 2 2 4 5 2 2 4" xfId="35692"/>
    <cellStyle name="Note 2 2 2 4 5 2 3" xfId="16852"/>
    <cellStyle name="Note 2 2 2 4 5 2 4" xfId="27214"/>
    <cellStyle name="Note 2 2 2 4 5 2 5" xfId="12308"/>
    <cellStyle name="Note 2 2 2 4 5 3" xfId="6017"/>
    <cellStyle name="Note 2 2 2 4 5 3 2" xfId="11907"/>
    <cellStyle name="Note 2 2 2 4 5 3 2 2" xfId="23846"/>
    <cellStyle name="Note 2 2 2 4 5 3 2 3" xfId="32898"/>
    <cellStyle name="Note 2 2 2 4 5 3 2 4" xfId="36796"/>
    <cellStyle name="Note 2 2 2 4 5 3 3" xfId="17956"/>
    <cellStyle name="Note 2 2 2 4 5 3 4" xfId="28318"/>
    <cellStyle name="Note 2 2 2 4 5 3 5" xfId="33508"/>
    <cellStyle name="Note 2 2 2 4 5 4" xfId="8327"/>
    <cellStyle name="Note 2 2 2 4 5 4 2" xfId="20266"/>
    <cellStyle name="Note 2 2 2 4 5 4 3" xfId="29972"/>
    <cellStyle name="Note 2 2 2 4 5 4 4" xfId="34516"/>
    <cellStyle name="Note 2 2 2 4 5 5" xfId="14376"/>
    <cellStyle name="Note 2 2 2 4 5 6" xfId="25394"/>
    <cellStyle name="Note 2 2 2 4 5 7" xfId="24645"/>
    <cellStyle name="Note 2 2 2 4 6" xfId="3122"/>
    <cellStyle name="Note 2 2 2 4 6 2" xfId="9012"/>
    <cellStyle name="Note 2 2 2 4 6 2 2" xfId="20951"/>
    <cellStyle name="Note 2 2 2 4 6 2 3" xfId="30446"/>
    <cellStyle name="Note 2 2 2 4 6 2 4" xfId="34791"/>
    <cellStyle name="Note 2 2 2 4 6 3" xfId="15061"/>
    <cellStyle name="Note 2 2 2 4 6 4" xfId="25866"/>
    <cellStyle name="Note 2 2 2 4 6 5" xfId="26264"/>
    <cellStyle name="Note 2 2 2 4 7" xfId="5116"/>
    <cellStyle name="Note 2 2 2 4 7 2" xfId="11006"/>
    <cellStyle name="Note 2 2 2 4 7 2 2" xfId="22945"/>
    <cellStyle name="Note 2 2 2 4 7 2 3" xfId="31997"/>
    <cellStyle name="Note 2 2 2 4 7 2 4" xfId="35895"/>
    <cellStyle name="Note 2 2 2 4 7 3" xfId="17055"/>
    <cellStyle name="Note 2 2 2 4 7 4" xfId="27417"/>
    <cellStyle name="Note 2 2 2 4 7 5" xfId="24035"/>
    <cellStyle name="Note 2 2 2 4 8" xfId="6704"/>
    <cellStyle name="Note 2 2 2 4 8 2" xfId="18643"/>
    <cellStyle name="Note 2 2 2 4 8 3" xfId="28795"/>
    <cellStyle name="Note 2 2 2 4 8 4" xfId="33783"/>
    <cellStyle name="Note 2 2 2 4 9" xfId="12585"/>
    <cellStyle name="Note 2 2 2 5" xfId="955"/>
    <cellStyle name="Note 2 2 2 5 10" xfId="24406"/>
    <cellStyle name="Note 2 2 2 5 11" xfId="30957"/>
    <cellStyle name="Note 2 2 2 5 2" xfId="1604"/>
    <cellStyle name="Note 2 2 2 5 2 2" xfId="2210"/>
    <cellStyle name="Note 2 2 2 5 2 2 2" xfId="4686"/>
    <cellStyle name="Note 2 2 2 5 2 2 2 2" xfId="10576"/>
    <cellStyle name="Note 2 2 2 5 2 2 2 2 2" xfId="22515"/>
    <cellStyle name="Note 2 2 2 5 2 2 2 2 3" xfId="31567"/>
    <cellStyle name="Note 2 2 2 5 2 2 2 2 4" xfId="35465"/>
    <cellStyle name="Note 2 2 2 5 2 2 2 3" xfId="16625"/>
    <cellStyle name="Note 2 2 2 5 2 2 2 4" xfId="26987"/>
    <cellStyle name="Note 2 2 2 5 2 2 2 5" xfId="26182"/>
    <cellStyle name="Note 2 2 2 5 2 2 3" xfId="5790"/>
    <cellStyle name="Note 2 2 2 5 2 2 3 2" xfId="11680"/>
    <cellStyle name="Note 2 2 2 5 2 2 3 2 2" xfId="23619"/>
    <cellStyle name="Note 2 2 2 5 2 2 3 2 3" xfId="32671"/>
    <cellStyle name="Note 2 2 2 5 2 2 3 2 4" xfId="36569"/>
    <cellStyle name="Note 2 2 2 5 2 2 3 3" xfId="17729"/>
    <cellStyle name="Note 2 2 2 5 2 2 3 4" xfId="28091"/>
    <cellStyle name="Note 2 2 2 5 2 2 3 5" xfId="33281"/>
    <cellStyle name="Note 2 2 2 5 2 2 4" xfId="8100"/>
    <cellStyle name="Note 2 2 2 5 2 2 4 2" xfId="20039"/>
    <cellStyle name="Note 2 2 2 5 2 2 4 3" xfId="29745"/>
    <cellStyle name="Note 2 2 2 5 2 2 4 4" xfId="34289"/>
    <cellStyle name="Note 2 2 2 5 2 2 5" xfId="14149"/>
    <cellStyle name="Note 2 2 2 5 2 2 6" xfId="25167"/>
    <cellStyle name="Note 2 2 2 5 2 2 7" xfId="28683"/>
    <cellStyle name="Note 2 2 2 5 2 3" xfId="2459"/>
    <cellStyle name="Note 2 2 2 5 2 3 2" xfId="4935"/>
    <cellStyle name="Note 2 2 2 5 2 3 2 2" xfId="10825"/>
    <cellStyle name="Note 2 2 2 5 2 3 2 2 2" xfId="22764"/>
    <cellStyle name="Note 2 2 2 5 2 3 2 2 3" xfId="31816"/>
    <cellStyle name="Note 2 2 2 5 2 3 2 2 4" xfId="35714"/>
    <cellStyle name="Note 2 2 2 5 2 3 2 3" xfId="16874"/>
    <cellStyle name="Note 2 2 2 5 2 3 2 4" xfId="27236"/>
    <cellStyle name="Note 2 2 2 5 2 3 2 5" xfId="29079"/>
    <cellStyle name="Note 2 2 2 5 2 3 3" xfId="6039"/>
    <cellStyle name="Note 2 2 2 5 2 3 3 2" xfId="11929"/>
    <cellStyle name="Note 2 2 2 5 2 3 3 2 2" xfId="23868"/>
    <cellStyle name="Note 2 2 2 5 2 3 3 2 3" xfId="32920"/>
    <cellStyle name="Note 2 2 2 5 2 3 3 2 4" xfId="36818"/>
    <cellStyle name="Note 2 2 2 5 2 3 3 3" xfId="17978"/>
    <cellStyle name="Note 2 2 2 5 2 3 3 4" xfId="28340"/>
    <cellStyle name="Note 2 2 2 5 2 3 3 5" xfId="33530"/>
    <cellStyle name="Note 2 2 2 5 2 3 4" xfId="8349"/>
    <cellStyle name="Note 2 2 2 5 2 3 4 2" xfId="20288"/>
    <cellStyle name="Note 2 2 2 5 2 3 4 3" xfId="29994"/>
    <cellStyle name="Note 2 2 2 5 2 3 4 4" xfId="34538"/>
    <cellStyle name="Note 2 2 2 5 2 3 5" xfId="14398"/>
    <cellStyle name="Note 2 2 2 5 2 3 6" xfId="25416"/>
    <cellStyle name="Note 2 2 2 5 2 3 7" xfId="26298"/>
    <cellStyle name="Note 2 2 2 5 2 4" xfId="4080"/>
    <cellStyle name="Note 2 2 2 5 2 4 2" xfId="9970"/>
    <cellStyle name="Note 2 2 2 5 2 4 2 2" xfId="21909"/>
    <cellStyle name="Note 2 2 2 5 2 4 2 3" xfId="30976"/>
    <cellStyle name="Note 2 2 2 5 2 4 2 4" xfId="34874"/>
    <cellStyle name="Note 2 2 2 5 2 4 3" xfId="16019"/>
    <cellStyle name="Note 2 2 2 5 2 4 4" xfId="26396"/>
    <cellStyle name="Note 2 2 2 5 2 4 5" xfId="24600"/>
    <cellStyle name="Note 2 2 2 5 2 5" xfId="5199"/>
    <cellStyle name="Note 2 2 2 5 2 5 2" xfId="11089"/>
    <cellStyle name="Note 2 2 2 5 2 5 2 2" xfId="23028"/>
    <cellStyle name="Note 2 2 2 5 2 5 2 3" xfId="32080"/>
    <cellStyle name="Note 2 2 2 5 2 5 2 4" xfId="35978"/>
    <cellStyle name="Note 2 2 2 5 2 5 3" xfId="17138"/>
    <cellStyle name="Note 2 2 2 5 2 5 4" xfId="27500"/>
    <cellStyle name="Note 2 2 2 5 2 5 5" xfId="29046"/>
    <cellStyle name="Note 2 2 2 5 2 6" xfId="13543"/>
    <cellStyle name="Note 2 2 2 5 3" xfId="2047"/>
    <cellStyle name="Note 2 2 2 5 3 2" xfId="4523"/>
    <cellStyle name="Note 2 2 2 5 3 2 2" xfId="10413"/>
    <cellStyle name="Note 2 2 2 5 3 2 2 2" xfId="22352"/>
    <cellStyle name="Note 2 2 2 5 3 2 2 3" xfId="31405"/>
    <cellStyle name="Note 2 2 2 5 3 2 2 4" xfId="35303"/>
    <cellStyle name="Note 2 2 2 5 3 2 3" xfId="16462"/>
    <cellStyle name="Note 2 2 2 5 3 2 4" xfId="26825"/>
    <cellStyle name="Note 2 2 2 5 3 2 5" xfId="24546"/>
    <cellStyle name="Note 2 2 2 5 3 3" xfId="5628"/>
    <cellStyle name="Note 2 2 2 5 3 3 2" xfId="11518"/>
    <cellStyle name="Note 2 2 2 5 3 3 2 2" xfId="23457"/>
    <cellStyle name="Note 2 2 2 5 3 3 2 3" xfId="32509"/>
    <cellStyle name="Note 2 2 2 5 3 3 2 4" xfId="36407"/>
    <cellStyle name="Note 2 2 2 5 3 3 3" xfId="17567"/>
    <cellStyle name="Note 2 2 2 5 3 3 4" xfId="27929"/>
    <cellStyle name="Note 2 2 2 5 3 3 5" xfId="33119"/>
    <cellStyle name="Note 2 2 2 5 3 4" xfId="7937"/>
    <cellStyle name="Note 2 2 2 5 3 4 2" xfId="19876"/>
    <cellStyle name="Note 2 2 2 5 3 4 3" xfId="29583"/>
    <cellStyle name="Note 2 2 2 5 3 4 4" xfId="34127"/>
    <cellStyle name="Note 2 2 2 5 3 5" xfId="13986"/>
    <cellStyle name="Note 2 2 2 5 3 6" xfId="25005"/>
    <cellStyle name="Note 2 2 2 5 3 7" xfId="29275"/>
    <cellStyle name="Note 2 2 2 5 4" xfId="2105"/>
    <cellStyle name="Note 2 2 2 5 4 2" xfId="4581"/>
    <cellStyle name="Note 2 2 2 5 4 2 2" xfId="10471"/>
    <cellStyle name="Note 2 2 2 5 4 2 2 2" xfId="22410"/>
    <cellStyle name="Note 2 2 2 5 4 2 2 3" xfId="31462"/>
    <cellStyle name="Note 2 2 2 5 4 2 2 4" xfId="35360"/>
    <cellStyle name="Note 2 2 2 5 4 2 3" xfId="16520"/>
    <cellStyle name="Note 2 2 2 5 4 2 4" xfId="26882"/>
    <cellStyle name="Note 2 2 2 5 4 2 5" xfId="30254"/>
    <cellStyle name="Note 2 2 2 5 4 3" xfId="5685"/>
    <cellStyle name="Note 2 2 2 5 4 3 2" xfId="11575"/>
    <cellStyle name="Note 2 2 2 5 4 3 2 2" xfId="23514"/>
    <cellStyle name="Note 2 2 2 5 4 3 2 3" xfId="32566"/>
    <cellStyle name="Note 2 2 2 5 4 3 2 4" xfId="36464"/>
    <cellStyle name="Note 2 2 2 5 4 3 3" xfId="17624"/>
    <cellStyle name="Note 2 2 2 5 4 3 4" xfId="27986"/>
    <cellStyle name="Note 2 2 2 5 4 3 5" xfId="33176"/>
    <cellStyle name="Note 2 2 2 5 4 4" xfId="7995"/>
    <cellStyle name="Note 2 2 2 5 4 4 2" xfId="19934"/>
    <cellStyle name="Note 2 2 2 5 4 4 3" xfId="29640"/>
    <cellStyle name="Note 2 2 2 5 4 4 4" xfId="34184"/>
    <cellStyle name="Note 2 2 2 5 4 5" xfId="14044"/>
    <cellStyle name="Note 2 2 2 5 4 6" xfId="25062"/>
    <cellStyle name="Note 2 2 2 5 4 7" xfId="28982"/>
    <cellStyle name="Note 2 2 2 5 5" xfId="2137"/>
    <cellStyle name="Note 2 2 2 5 5 2" xfId="4613"/>
    <cellStyle name="Note 2 2 2 5 5 2 2" xfId="10503"/>
    <cellStyle name="Note 2 2 2 5 5 2 2 2" xfId="22442"/>
    <cellStyle name="Note 2 2 2 5 5 2 2 3" xfId="31494"/>
    <cellStyle name="Note 2 2 2 5 5 2 2 4" xfId="35392"/>
    <cellStyle name="Note 2 2 2 5 5 2 3" xfId="16552"/>
    <cellStyle name="Note 2 2 2 5 5 2 4" xfId="26914"/>
    <cellStyle name="Note 2 2 2 5 5 2 5" xfId="30766"/>
    <cellStyle name="Note 2 2 2 5 5 3" xfId="5717"/>
    <cellStyle name="Note 2 2 2 5 5 3 2" xfId="11607"/>
    <cellStyle name="Note 2 2 2 5 5 3 2 2" xfId="23546"/>
    <cellStyle name="Note 2 2 2 5 5 3 2 3" xfId="32598"/>
    <cellStyle name="Note 2 2 2 5 5 3 2 4" xfId="36496"/>
    <cellStyle name="Note 2 2 2 5 5 3 3" xfId="17656"/>
    <cellStyle name="Note 2 2 2 5 5 3 4" xfId="28018"/>
    <cellStyle name="Note 2 2 2 5 5 3 5" xfId="33208"/>
    <cellStyle name="Note 2 2 2 5 5 4" xfId="8027"/>
    <cellStyle name="Note 2 2 2 5 5 4 2" xfId="19966"/>
    <cellStyle name="Note 2 2 2 5 5 4 3" xfId="29672"/>
    <cellStyle name="Note 2 2 2 5 5 4 4" xfId="34216"/>
    <cellStyle name="Note 2 2 2 5 5 5" xfId="14076"/>
    <cellStyle name="Note 2 2 2 5 5 6" xfId="25094"/>
    <cellStyle name="Note 2 2 2 5 5 7" xfId="24682"/>
    <cellStyle name="Note 2 2 2 5 6" xfId="3432"/>
    <cellStyle name="Note 2 2 2 5 6 2" xfId="9322"/>
    <cellStyle name="Note 2 2 2 5 6 2 2" xfId="21261"/>
    <cellStyle name="Note 2 2 2 5 6 2 3" xfId="30636"/>
    <cellStyle name="Note 2 2 2 5 6 2 4" xfId="34856"/>
    <cellStyle name="Note 2 2 2 5 6 3" xfId="15371"/>
    <cellStyle name="Note 2 2 2 5 6 4" xfId="26059"/>
    <cellStyle name="Note 2 2 2 5 6 5" xfId="24602"/>
    <cellStyle name="Note 2 2 2 5 7" xfId="5181"/>
    <cellStyle name="Note 2 2 2 5 7 2" xfId="11071"/>
    <cellStyle name="Note 2 2 2 5 7 2 2" xfId="23010"/>
    <cellStyle name="Note 2 2 2 5 7 2 3" xfId="32062"/>
    <cellStyle name="Note 2 2 2 5 7 2 4" xfId="35960"/>
    <cellStyle name="Note 2 2 2 5 7 3" xfId="17120"/>
    <cellStyle name="Note 2 2 2 5 7 4" xfId="27482"/>
    <cellStyle name="Note 2 2 2 5 7 5" xfId="28540"/>
    <cellStyle name="Note 2 2 2 5 8" xfId="7014"/>
    <cellStyle name="Note 2 2 2 5 8 2" xfId="18953"/>
    <cellStyle name="Note 2 2 2 5 8 3" xfId="28987"/>
    <cellStyle name="Note 2 2 2 5 8 4" xfId="33848"/>
    <cellStyle name="Note 2 2 2 5 9" xfId="12895"/>
    <cellStyle name="Note 2 2 2 6" xfId="1598"/>
    <cellStyle name="Note 2 2 2 6 2" xfId="2204"/>
    <cellStyle name="Note 2 2 2 6 2 2" xfId="4680"/>
    <cellStyle name="Note 2 2 2 6 2 2 2" xfId="10570"/>
    <cellStyle name="Note 2 2 2 6 2 2 2 2" xfId="22509"/>
    <cellStyle name="Note 2 2 2 6 2 2 2 3" xfId="31561"/>
    <cellStyle name="Note 2 2 2 6 2 2 2 4" xfId="35459"/>
    <cellStyle name="Note 2 2 2 6 2 2 3" xfId="16619"/>
    <cellStyle name="Note 2 2 2 6 2 2 4" xfId="26981"/>
    <cellStyle name="Note 2 2 2 6 2 2 5" xfId="24528"/>
    <cellStyle name="Note 2 2 2 6 2 3" xfId="5784"/>
    <cellStyle name="Note 2 2 2 6 2 3 2" xfId="11674"/>
    <cellStyle name="Note 2 2 2 6 2 3 2 2" xfId="23613"/>
    <cellStyle name="Note 2 2 2 6 2 3 2 3" xfId="32665"/>
    <cellStyle name="Note 2 2 2 6 2 3 2 4" xfId="36563"/>
    <cellStyle name="Note 2 2 2 6 2 3 3" xfId="17723"/>
    <cellStyle name="Note 2 2 2 6 2 3 4" xfId="28085"/>
    <cellStyle name="Note 2 2 2 6 2 3 5" xfId="33275"/>
    <cellStyle name="Note 2 2 2 6 2 4" xfId="8094"/>
    <cellStyle name="Note 2 2 2 6 2 4 2" xfId="20033"/>
    <cellStyle name="Note 2 2 2 6 2 4 3" xfId="29739"/>
    <cellStyle name="Note 2 2 2 6 2 4 4" xfId="34283"/>
    <cellStyle name="Note 2 2 2 6 2 5" xfId="14143"/>
    <cellStyle name="Note 2 2 2 6 2 6" xfId="25161"/>
    <cellStyle name="Note 2 2 2 6 2 7" xfId="25884"/>
    <cellStyle name="Note 2 2 2 6 3" xfId="2442"/>
    <cellStyle name="Note 2 2 2 6 3 2" xfId="4918"/>
    <cellStyle name="Note 2 2 2 6 3 2 2" xfId="10808"/>
    <cellStyle name="Note 2 2 2 6 3 2 2 2" xfId="22747"/>
    <cellStyle name="Note 2 2 2 6 3 2 2 3" xfId="31799"/>
    <cellStyle name="Note 2 2 2 6 3 2 2 4" xfId="35697"/>
    <cellStyle name="Note 2 2 2 6 3 2 3" xfId="16857"/>
    <cellStyle name="Note 2 2 2 6 3 2 4" xfId="27219"/>
    <cellStyle name="Note 2 2 2 6 3 2 5" xfId="30395"/>
    <cellStyle name="Note 2 2 2 6 3 3" xfId="6022"/>
    <cellStyle name="Note 2 2 2 6 3 3 2" xfId="11912"/>
    <cellStyle name="Note 2 2 2 6 3 3 2 2" xfId="23851"/>
    <cellStyle name="Note 2 2 2 6 3 3 2 3" xfId="32903"/>
    <cellStyle name="Note 2 2 2 6 3 3 2 4" xfId="36801"/>
    <cellStyle name="Note 2 2 2 6 3 3 3" xfId="17961"/>
    <cellStyle name="Note 2 2 2 6 3 3 4" xfId="28323"/>
    <cellStyle name="Note 2 2 2 6 3 3 5" xfId="33513"/>
    <cellStyle name="Note 2 2 2 6 3 4" xfId="8332"/>
    <cellStyle name="Note 2 2 2 6 3 4 2" xfId="20271"/>
    <cellStyle name="Note 2 2 2 6 3 4 3" xfId="29977"/>
    <cellStyle name="Note 2 2 2 6 3 4 4" xfId="34521"/>
    <cellStyle name="Note 2 2 2 6 3 5" xfId="14381"/>
    <cellStyle name="Note 2 2 2 6 3 6" xfId="25399"/>
    <cellStyle name="Note 2 2 2 6 3 7" xfId="30878"/>
    <cellStyle name="Note 2 2 2 6 4" xfId="4074"/>
    <cellStyle name="Note 2 2 2 6 4 2" xfId="9964"/>
    <cellStyle name="Note 2 2 2 6 4 2 2" xfId="21903"/>
    <cellStyle name="Note 2 2 2 6 4 2 3" xfId="30970"/>
    <cellStyle name="Note 2 2 2 6 4 2 4" xfId="34868"/>
    <cellStyle name="Note 2 2 2 6 4 3" xfId="16013"/>
    <cellStyle name="Note 2 2 2 6 4 4" xfId="26390"/>
    <cellStyle name="Note 2 2 2 6 4 5" xfId="28692"/>
    <cellStyle name="Note 2 2 2 6 5" xfId="5193"/>
    <cellStyle name="Note 2 2 2 6 5 2" xfId="11083"/>
    <cellStyle name="Note 2 2 2 6 5 2 2" xfId="23022"/>
    <cellStyle name="Note 2 2 2 6 5 2 3" xfId="32074"/>
    <cellStyle name="Note 2 2 2 6 5 2 4" xfId="35972"/>
    <cellStyle name="Note 2 2 2 6 5 3" xfId="17132"/>
    <cellStyle name="Note 2 2 2 6 5 4" xfId="27494"/>
    <cellStyle name="Note 2 2 2 6 5 5" xfId="26120"/>
    <cellStyle name="Note 2 2 2 6 6" xfId="13537"/>
    <cellStyle name="Note 2 2 2 7" xfId="1804"/>
    <cellStyle name="Note 2 2 2 7 2" xfId="4280"/>
    <cellStyle name="Note 2 2 2 7 2 2" xfId="10170"/>
    <cellStyle name="Note 2 2 2 7 2 2 2" xfId="22109"/>
    <cellStyle name="Note 2 2 2 7 2 2 3" xfId="31162"/>
    <cellStyle name="Note 2 2 2 7 2 2 4" xfId="35060"/>
    <cellStyle name="Note 2 2 2 7 2 3" xfId="16219"/>
    <cellStyle name="Note 2 2 2 7 2 4" xfId="26582"/>
    <cellStyle name="Note 2 2 2 7 2 5" xfId="12095"/>
    <cellStyle name="Note 2 2 2 7 3" xfId="5385"/>
    <cellStyle name="Note 2 2 2 7 3 2" xfId="11275"/>
    <cellStyle name="Note 2 2 2 7 3 2 2" xfId="23214"/>
    <cellStyle name="Note 2 2 2 7 3 2 3" xfId="32266"/>
    <cellStyle name="Note 2 2 2 7 3 2 4" xfId="36164"/>
    <cellStyle name="Note 2 2 2 7 3 3" xfId="17324"/>
    <cellStyle name="Note 2 2 2 7 3 4" xfId="27686"/>
    <cellStyle name="Note 2 2 2 7 3 5" xfId="12319"/>
    <cellStyle name="Note 2 2 2 7 4" xfId="7694"/>
    <cellStyle name="Note 2 2 2 7 4 2" xfId="19633"/>
    <cellStyle name="Note 2 2 2 7 4 3" xfId="29340"/>
    <cellStyle name="Note 2 2 2 7 4 4" xfId="33884"/>
    <cellStyle name="Note 2 2 2 7 5" xfId="13743"/>
    <cellStyle name="Note 2 2 2 7 6" xfId="24762"/>
    <cellStyle name="Note 2 2 2 7 7" xfId="26376"/>
    <cellStyle name="Note 2 2 2 8" xfId="2422"/>
    <cellStyle name="Note 2 2 2 8 2" xfId="4898"/>
    <cellStyle name="Note 2 2 2 8 2 2" xfId="10788"/>
    <cellStyle name="Note 2 2 2 8 2 2 2" xfId="22727"/>
    <cellStyle name="Note 2 2 2 8 2 2 3" xfId="31779"/>
    <cellStyle name="Note 2 2 2 8 2 2 4" xfId="35677"/>
    <cellStyle name="Note 2 2 2 8 2 3" xfId="16837"/>
    <cellStyle name="Note 2 2 2 8 2 4" xfId="27199"/>
    <cellStyle name="Note 2 2 2 8 2 5" xfId="25673"/>
    <cellStyle name="Note 2 2 2 8 3" xfId="6002"/>
    <cellStyle name="Note 2 2 2 8 3 2" xfId="11892"/>
    <cellStyle name="Note 2 2 2 8 3 2 2" xfId="23831"/>
    <cellStyle name="Note 2 2 2 8 3 2 3" xfId="32883"/>
    <cellStyle name="Note 2 2 2 8 3 2 4" xfId="36781"/>
    <cellStyle name="Note 2 2 2 8 3 3" xfId="17941"/>
    <cellStyle name="Note 2 2 2 8 3 4" xfId="28303"/>
    <cellStyle name="Note 2 2 2 8 3 5" xfId="33493"/>
    <cellStyle name="Note 2 2 2 8 4" xfId="8312"/>
    <cellStyle name="Note 2 2 2 8 4 2" xfId="20251"/>
    <cellStyle name="Note 2 2 2 8 4 3" xfId="29957"/>
    <cellStyle name="Note 2 2 2 8 4 4" xfId="34501"/>
    <cellStyle name="Note 2 2 2 8 5" xfId="14361"/>
    <cellStyle name="Note 2 2 2 8 6" xfId="25379"/>
    <cellStyle name="Note 2 2 2 8 7" xfId="30630"/>
    <cellStyle name="Note 2 2 2 9" xfId="2444"/>
    <cellStyle name="Note 2 2 2 9 2" xfId="4920"/>
    <cellStyle name="Note 2 2 2 9 2 2" xfId="10810"/>
    <cellStyle name="Note 2 2 2 9 2 2 2" xfId="22749"/>
    <cellStyle name="Note 2 2 2 9 2 2 3" xfId="31801"/>
    <cellStyle name="Note 2 2 2 9 2 2 4" xfId="35699"/>
    <cellStyle name="Note 2 2 2 9 2 3" xfId="16859"/>
    <cellStyle name="Note 2 2 2 9 2 4" xfId="27221"/>
    <cellStyle name="Note 2 2 2 9 2 5" xfId="29080"/>
    <cellStyle name="Note 2 2 2 9 3" xfId="6024"/>
    <cellStyle name="Note 2 2 2 9 3 2" xfId="11914"/>
    <cellStyle name="Note 2 2 2 9 3 2 2" xfId="23853"/>
    <cellStyle name="Note 2 2 2 9 3 2 3" xfId="32905"/>
    <cellStyle name="Note 2 2 2 9 3 2 4" xfId="36803"/>
    <cellStyle name="Note 2 2 2 9 3 3" xfId="17963"/>
    <cellStyle name="Note 2 2 2 9 3 4" xfId="28325"/>
    <cellStyle name="Note 2 2 2 9 3 5" xfId="33515"/>
    <cellStyle name="Note 2 2 2 9 4" xfId="8334"/>
    <cellStyle name="Note 2 2 2 9 4 2" xfId="20273"/>
    <cellStyle name="Note 2 2 2 9 4 3" xfId="29979"/>
    <cellStyle name="Note 2 2 2 9 4 4" xfId="34523"/>
    <cellStyle name="Note 2 2 2 9 5" xfId="14383"/>
    <cellStyle name="Note 2 2 2 9 6" xfId="25401"/>
    <cellStyle name="Note 2 2 2 9 7" xfId="24646"/>
    <cellStyle name="Note 2 2 3" xfId="152"/>
    <cellStyle name="Note 2 2 3 10" xfId="2702"/>
    <cellStyle name="Note 2 2 3 10 2" xfId="8592"/>
    <cellStyle name="Note 2 2 3 10 2 2" xfId="20531"/>
    <cellStyle name="Note 2 2 3 10 2 3" xfId="30200"/>
    <cellStyle name="Note 2 2 3 10 2 4" xfId="34708"/>
    <cellStyle name="Note 2 2 3 10 3" xfId="14641"/>
    <cellStyle name="Note 2 2 3 10 4" xfId="25621"/>
    <cellStyle name="Note 2 2 3 10 5" xfId="28505"/>
    <cellStyle name="Note 2 2 3 11" xfId="6284"/>
    <cellStyle name="Note 2 2 3 11 2" xfId="18223"/>
    <cellStyle name="Note 2 2 3 11 3" xfId="28546"/>
    <cellStyle name="Note 2 2 3 11 4" xfId="33700"/>
    <cellStyle name="Note 2 2 3 2" xfId="266"/>
    <cellStyle name="Note 2 2 3 2 2" xfId="742"/>
    <cellStyle name="Note 2 2 3 2 2 10" xfId="24265"/>
    <cellStyle name="Note 2 2 3 2 2 11" xfId="30192"/>
    <cellStyle name="Note 2 2 3 2 2 2" xfId="1607"/>
    <cellStyle name="Note 2 2 3 2 2 2 2" xfId="2213"/>
    <cellStyle name="Note 2 2 3 2 2 2 2 2" xfId="4689"/>
    <cellStyle name="Note 2 2 3 2 2 2 2 2 2" xfId="10579"/>
    <cellStyle name="Note 2 2 3 2 2 2 2 2 2 2" xfId="22518"/>
    <cellStyle name="Note 2 2 3 2 2 2 2 2 2 3" xfId="31570"/>
    <cellStyle name="Note 2 2 3 2 2 2 2 2 2 4" xfId="35468"/>
    <cellStyle name="Note 2 2 3 2 2 2 2 2 3" xfId="16628"/>
    <cellStyle name="Note 2 2 3 2 2 2 2 2 4" xfId="26990"/>
    <cellStyle name="Note 2 2 3 2 2 2 2 2 5" xfId="24130"/>
    <cellStyle name="Note 2 2 3 2 2 2 2 3" xfId="5793"/>
    <cellStyle name="Note 2 2 3 2 2 2 2 3 2" xfId="11683"/>
    <cellStyle name="Note 2 2 3 2 2 2 2 3 2 2" xfId="23622"/>
    <cellStyle name="Note 2 2 3 2 2 2 2 3 2 3" xfId="32674"/>
    <cellStyle name="Note 2 2 3 2 2 2 2 3 2 4" xfId="36572"/>
    <cellStyle name="Note 2 2 3 2 2 2 2 3 3" xfId="17732"/>
    <cellStyle name="Note 2 2 3 2 2 2 2 3 4" xfId="28094"/>
    <cellStyle name="Note 2 2 3 2 2 2 2 3 5" xfId="33284"/>
    <cellStyle name="Note 2 2 3 2 2 2 2 4" xfId="8103"/>
    <cellStyle name="Note 2 2 3 2 2 2 2 4 2" xfId="20042"/>
    <cellStyle name="Note 2 2 3 2 2 2 2 4 3" xfId="29748"/>
    <cellStyle name="Note 2 2 3 2 2 2 2 4 4" xfId="34292"/>
    <cellStyle name="Note 2 2 3 2 2 2 2 5" xfId="14152"/>
    <cellStyle name="Note 2 2 3 2 2 2 2 6" xfId="25170"/>
    <cellStyle name="Note 2 2 3 2 2 2 2 7" xfId="29252"/>
    <cellStyle name="Note 2 2 3 2 2 2 3" xfId="2462"/>
    <cellStyle name="Note 2 2 3 2 2 2 3 2" xfId="4938"/>
    <cellStyle name="Note 2 2 3 2 2 2 3 2 2" xfId="10828"/>
    <cellStyle name="Note 2 2 3 2 2 2 3 2 2 2" xfId="22767"/>
    <cellStyle name="Note 2 2 3 2 2 2 3 2 2 3" xfId="31819"/>
    <cellStyle name="Note 2 2 3 2 2 2 3 2 2 4" xfId="35717"/>
    <cellStyle name="Note 2 2 3 2 2 2 3 2 3" xfId="16877"/>
    <cellStyle name="Note 2 2 3 2 2 2 3 2 4" xfId="27239"/>
    <cellStyle name="Note 2 2 3 2 2 2 3 2 5" xfId="24498"/>
    <cellStyle name="Note 2 2 3 2 2 2 3 3" xfId="6042"/>
    <cellStyle name="Note 2 2 3 2 2 2 3 3 2" xfId="11932"/>
    <cellStyle name="Note 2 2 3 2 2 2 3 3 2 2" xfId="23871"/>
    <cellStyle name="Note 2 2 3 2 2 2 3 3 2 3" xfId="32923"/>
    <cellStyle name="Note 2 2 3 2 2 2 3 3 2 4" xfId="36821"/>
    <cellStyle name="Note 2 2 3 2 2 2 3 3 3" xfId="17981"/>
    <cellStyle name="Note 2 2 3 2 2 2 3 3 4" xfId="28343"/>
    <cellStyle name="Note 2 2 3 2 2 2 3 3 5" xfId="33533"/>
    <cellStyle name="Note 2 2 3 2 2 2 3 4" xfId="8352"/>
    <cellStyle name="Note 2 2 3 2 2 2 3 4 2" xfId="20291"/>
    <cellStyle name="Note 2 2 3 2 2 2 3 4 3" xfId="29997"/>
    <cellStyle name="Note 2 2 3 2 2 2 3 4 4" xfId="34541"/>
    <cellStyle name="Note 2 2 3 2 2 2 3 5" xfId="14401"/>
    <cellStyle name="Note 2 2 3 2 2 2 3 6" xfId="25419"/>
    <cellStyle name="Note 2 2 3 2 2 2 3 7" xfId="24140"/>
    <cellStyle name="Note 2 2 3 2 2 2 4" xfId="4083"/>
    <cellStyle name="Note 2 2 3 2 2 2 4 2" xfId="9973"/>
    <cellStyle name="Note 2 2 3 2 2 2 4 2 2" xfId="21912"/>
    <cellStyle name="Note 2 2 3 2 2 2 4 2 3" xfId="30979"/>
    <cellStyle name="Note 2 2 3 2 2 2 4 2 4" xfId="34877"/>
    <cellStyle name="Note 2 2 3 2 2 2 4 3" xfId="16022"/>
    <cellStyle name="Note 2 2 3 2 2 2 4 4" xfId="26399"/>
    <cellStyle name="Note 2 2 3 2 2 2 4 5" xfId="26005"/>
    <cellStyle name="Note 2 2 3 2 2 2 5" xfId="5202"/>
    <cellStyle name="Note 2 2 3 2 2 2 5 2" xfId="11092"/>
    <cellStyle name="Note 2 2 3 2 2 2 5 2 2" xfId="23031"/>
    <cellStyle name="Note 2 2 3 2 2 2 5 2 3" xfId="32083"/>
    <cellStyle name="Note 2 2 3 2 2 2 5 2 4" xfId="35981"/>
    <cellStyle name="Note 2 2 3 2 2 2 5 3" xfId="17141"/>
    <cellStyle name="Note 2 2 3 2 2 2 5 4" xfId="27503"/>
    <cellStyle name="Note 2 2 3 2 2 2 5 5" xfId="24465"/>
    <cellStyle name="Note 2 2 3 2 2 2 6" xfId="13546"/>
    <cellStyle name="Note 2 2 3 2 2 3" xfId="1967"/>
    <cellStyle name="Note 2 2 3 2 2 3 2" xfId="4443"/>
    <cellStyle name="Note 2 2 3 2 2 3 2 2" xfId="10333"/>
    <cellStyle name="Note 2 2 3 2 2 3 2 2 2" xfId="22272"/>
    <cellStyle name="Note 2 2 3 2 2 3 2 2 3" xfId="31325"/>
    <cellStyle name="Note 2 2 3 2 2 3 2 2 4" xfId="35223"/>
    <cellStyle name="Note 2 2 3 2 2 3 2 3" xfId="16382"/>
    <cellStyle name="Note 2 2 3 2 2 3 2 4" xfId="26745"/>
    <cellStyle name="Note 2 2 3 2 2 3 2 5" xfId="26206"/>
    <cellStyle name="Note 2 2 3 2 2 3 3" xfId="5548"/>
    <cellStyle name="Note 2 2 3 2 2 3 3 2" xfId="11438"/>
    <cellStyle name="Note 2 2 3 2 2 3 3 2 2" xfId="23377"/>
    <cellStyle name="Note 2 2 3 2 2 3 3 2 3" xfId="32429"/>
    <cellStyle name="Note 2 2 3 2 2 3 3 2 4" xfId="36327"/>
    <cellStyle name="Note 2 2 3 2 2 3 3 3" xfId="17487"/>
    <cellStyle name="Note 2 2 3 2 2 3 3 4" xfId="27849"/>
    <cellStyle name="Note 2 2 3 2 2 3 3 5" xfId="25577"/>
    <cellStyle name="Note 2 2 3 2 2 3 4" xfId="7857"/>
    <cellStyle name="Note 2 2 3 2 2 3 4 2" xfId="19796"/>
    <cellStyle name="Note 2 2 3 2 2 3 4 3" xfId="29503"/>
    <cellStyle name="Note 2 2 3 2 2 3 4 4" xfId="34047"/>
    <cellStyle name="Note 2 2 3 2 2 3 5" xfId="13906"/>
    <cellStyle name="Note 2 2 3 2 2 3 6" xfId="24925"/>
    <cellStyle name="Note 2 2 3 2 2 3 7" xfId="30411"/>
    <cellStyle name="Note 2 2 3 2 2 4" xfId="2125"/>
    <cellStyle name="Note 2 2 3 2 2 4 2" xfId="4601"/>
    <cellStyle name="Note 2 2 3 2 2 4 2 2" xfId="10491"/>
    <cellStyle name="Note 2 2 3 2 2 4 2 2 2" xfId="22430"/>
    <cellStyle name="Note 2 2 3 2 2 4 2 2 3" xfId="31482"/>
    <cellStyle name="Note 2 2 3 2 2 4 2 2 4" xfId="35380"/>
    <cellStyle name="Note 2 2 3 2 2 4 2 3" xfId="16540"/>
    <cellStyle name="Note 2 2 3 2 2 4 2 4" xfId="26902"/>
    <cellStyle name="Note 2 2 3 2 2 4 2 5" xfId="28746"/>
    <cellStyle name="Note 2 2 3 2 2 4 3" xfId="5705"/>
    <cellStyle name="Note 2 2 3 2 2 4 3 2" xfId="11595"/>
    <cellStyle name="Note 2 2 3 2 2 4 3 2 2" xfId="23534"/>
    <cellStyle name="Note 2 2 3 2 2 4 3 2 3" xfId="32586"/>
    <cellStyle name="Note 2 2 3 2 2 4 3 2 4" xfId="36484"/>
    <cellStyle name="Note 2 2 3 2 2 4 3 3" xfId="17644"/>
    <cellStyle name="Note 2 2 3 2 2 4 3 4" xfId="28006"/>
    <cellStyle name="Note 2 2 3 2 2 4 3 5" xfId="33196"/>
    <cellStyle name="Note 2 2 3 2 2 4 4" xfId="8015"/>
    <cellStyle name="Note 2 2 3 2 2 4 4 2" xfId="19954"/>
    <cellStyle name="Note 2 2 3 2 2 4 4 3" xfId="29660"/>
    <cellStyle name="Note 2 2 3 2 2 4 4 4" xfId="34204"/>
    <cellStyle name="Note 2 2 3 2 2 4 5" xfId="14064"/>
    <cellStyle name="Note 2 2 3 2 2 4 6" xfId="25082"/>
    <cellStyle name="Note 2 2 3 2 2 4 7" xfId="29264"/>
    <cellStyle name="Note 2 2 3 2 2 5" xfId="1975"/>
    <cellStyle name="Note 2 2 3 2 2 5 2" xfId="4451"/>
    <cellStyle name="Note 2 2 3 2 2 5 2 2" xfId="10341"/>
    <cellStyle name="Note 2 2 3 2 2 5 2 2 2" xfId="22280"/>
    <cellStyle name="Note 2 2 3 2 2 5 2 2 3" xfId="31333"/>
    <cellStyle name="Note 2 2 3 2 2 5 2 2 4" xfId="35231"/>
    <cellStyle name="Note 2 2 3 2 2 5 2 3" xfId="16390"/>
    <cellStyle name="Note 2 2 3 2 2 5 2 4" xfId="26753"/>
    <cellStyle name="Note 2 2 3 2 2 5 2 5" xfId="24558"/>
    <cellStyle name="Note 2 2 3 2 2 5 3" xfId="5556"/>
    <cellStyle name="Note 2 2 3 2 2 5 3 2" xfId="11446"/>
    <cellStyle name="Note 2 2 3 2 2 5 3 2 2" xfId="23385"/>
    <cellStyle name="Note 2 2 3 2 2 5 3 2 3" xfId="32437"/>
    <cellStyle name="Note 2 2 3 2 2 5 3 2 4" xfId="36335"/>
    <cellStyle name="Note 2 2 3 2 2 5 3 3" xfId="17495"/>
    <cellStyle name="Note 2 2 3 2 2 5 3 4" xfId="27857"/>
    <cellStyle name="Note 2 2 3 2 2 5 3 5" xfId="24157"/>
    <cellStyle name="Note 2 2 3 2 2 5 4" xfId="7865"/>
    <cellStyle name="Note 2 2 3 2 2 5 4 2" xfId="19804"/>
    <cellStyle name="Note 2 2 3 2 2 5 4 3" xfId="29511"/>
    <cellStyle name="Note 2 2 3 2 2 5 4 4" xfId="34055"/>
    <cellStyle name="Note 2 2 3 2 2 5 5" xfId="13914"/>
    <cellStyle name="Note 2 2 3 2 2 5 6" xfId="24933"/>
    <cellStyle name="Note 2 2 3 2 2 5 7" xfId="30312"/>
    <cellStyle name="Note 2 2 3 2 2 6" xfId="3219"/>
    <cellStyle name="Note 2 2 3 2 2 6 2" xfId="9109"/>
    <cellStyle name="Note 2 2 3 2 2 6 2 2" xfId="21048"/>
    <cellStyle name="Note 2 2 3 2 2 6 2 3" xfId="30498"/>
    <cellStyle name="Note 2 2 3 2 2 6 2 4" xfId="34811"/>
    <cellStyle name="Note 2 2 3 2 2 6 3" xfId="15158"/>
    <cellStyle name="Note 2 2 3 2 2 6 4" xfId="25918"/>
    <cellStyle name="Note 2 2 3 2 2 6 5" xfId="24250"/>
    <cellStyle name="Note 2 2 3 2 2 7" xfId="5136"/>
    <cellStyle name="Note 2 2 3 2 2 7 2" xfId="11026"/>
    <cellStyle name="Note 2 2 3 2 2 7 2 2" xfId="22965"/>
    <cellStyle name="Note 2 2 3 2 2 7 2 3" xfId="32017"/>
    <cellStyle name="Note 2 2 3 2 2 7 2 4" xfId="35915"/>
    <cellStyle name="Note 2 2 3 2 2 7 3" xfId="17075"/>
    <cellStyle name="Note 2 2 3 2 2 7 4" xfId="27437"/>
    <cellStyle name="Note 2 2 3 2 2 7 5" xfId="29053"/>
    <cellStyle name="Note 2 2 3 2 2 8" xfId="6801"/>
    <cellStyle name="Note 2 2 3 2 2 8 2" xfId="18740"/>
    <cellStyle name="Note 2 2 3 2 2 8 3" xfId="28847"/>
    <cellStyle name="Note 2 2 3 2 2 8 4" xfId="33803"/>
    <cellStyle name="Note 2 2 3 2 2 9" xfId="12682"/>
    <cellStyle name="Note 2 2 3 2 3" xfId="1606"/>
    <cellStyle name="Note 2 2 3 2 3 2" xfId="2212"/>
    <cellStyle name="Note 2 2 3 2 3 2 2" xfId="4688"/>
    <cellStyle name="Note 2 2 3 2 3 2 2 2" xfId="10578"/>
    <cellStyle name="Note 2 2 3 2 3 2 2 2 2" xfId="22517"/>
    <cellStyle name="Note 2 2 3 2 3 2 2 2 3" xfId="31569"/>
    <cellStyle name="Note 2 2 3 2 3 2 2 2 4" xfId="35467"/>
    <cellStyle name="Note 2 2 3 2 3 2 2 3" xfId="16627"/>
    <cellStyle name="Note 2 2 3 2 3 2 2 4" xfId="26989"/>
    <cellStyle name="Note 2 2 3 2 3 2 2 5" xfId="24374"/>
    <cellStyle name="Note 2 2 3 2 3 2 3" xfId="5792"/>
    <cellStyle name="Note 2 2 3 2 3 2 3 2" xfId="11682"/>
    <cellStyle name="Note 2 2 3 2 3 2 3 2 2" xfId="23621"/>
    <cellStyle name="Note 2 2 3 2 3 2 3 2 3" xfId="32673"/>
    <cellStyle name="Note 2 2 3 2 3 2 3 2 4" xfId="36571"/>
    <cellStyle name="Note 2 2 3 2 3 2 3 3" xfId="17731"/>
    <cellStyle name="Note 2 2 3 2 3 2 3 4" xfId="28093"/>
    <cellStyle name="Note 2 2 3 2 3 2 3 5" xfId="33283"/>
    <cellStyle name="Note 2 2 3 2 3 2 4" xfId="8102"/>
    <cellStyle name="Note 2 2 3 2 3 2 4 2" xfId="20041"/>
    <cellStyle name="Note 2 2 3 2 3 2 4 3" xfId="29747"/>
    <cellStyle name="Note 2 2 3 2 3 2 4 4" xfId="34291"/>
    <cellStyle name="Note 2 2 3 2 3 2 5" xfId="14151"/>
    <cellStyle name="Note 2 2 3 2 3 2 6" xfId="25169"/>
    <cellStyle name="Note 2 2 3 2 3 2 7" xfId="25755"/>
    <cellStyle name="Note 2 2 3 2 3 3" xfId="2461"/>
    <cellStyle name="Note 2 2 3 2 3 3 2" xfId="4937"/>
    <cellStyle name="Note 2 2 3 2 3 3 2 2" xfId="10827"/>
    <cellStyle name="Note 2 2 3 2 3 3 2 2 2" xfId="22766"/>
    <cellStyle name="Note 2 2 3 2 3 3 2 2 3" xfId="31818"/>
    <cellStyle name="Note 2 2 3 2 3 3 2 2 4" xfId="35716"/>
    <cellStyle name="Note 2 2 3 2 3 3 2 3" xfId="16876"/>
    <cellStyle name="Note 2 2 3 2 3 3 2 4" xfId="27238"/>
    <cellStyle name="Note 2 2 3 2 3 3 2 5" xfId="26151"/>
    <cellStyle name="Note 2 2 3 2 3 3 3" xfId="6041"/>
    <cellStyle name="Note 2 2 3 2 3 3 3 2" xfId="11931"/>
    <cellStyle name="Note 2 2 3 2 3 3 3 2 2" xfId="23870"/>
    <cellStyle name="Note 2 2 3 2 3 3 3 2 3" xfId="32922"/>
    <cellStyle name="Note 2 2 3 2 3 3 3 2 4" xfId="36820"/>
    <cellStyle name="Note 2 2 3 2 3 3 3 3" xfId="17980"/>
    <cellStyle name="Note 2 2 3 2 3 3 3 4" xfId="28342"/>
    <cellStyle name="Note 2 2 3 2 3 3 3 5" xfId="33532"/>
    <cellStyle name="Note 2 2 3 2 3 3 4" xfId="8351"/>
    <cellStyle name="Note 2 2 3 2 3 3 4 2" xfId="20290"/>
    <cellStyle name="Note 2 2 3 2 3 3 4 3" xfId="29996"/>
    <cellStyle name="Note 2 2 3 2 3 3 4 4" xfId="34540"/>
    <cellStyle name="Note 2 2 3 2 3 3 5" xfId="14400"/>
    <cellStyle name="Note 2 2 3 2 3 3 6" xfId="25418"/>
    <cellStyle name="Note 2 2 3 2 3 3 7" xfId="24385"/>
    <cellStyle name="Note 2 2 3 2 3 4" xfId="4082"/>
    <cellStyle name="Note 2 2 3 2 3 4 2" xfId="9972"/>
    <cellStyle name="Note 2 2 3 2 3 4 2 2" xfId="21911"/>
    <cellStyle name="Note 2 2 3 2 3 4 2 3" xfId="30978"/>
    <cellStyle name="Note 2 2 3 2 3 4 2 4" xfId="34876"/>
    <cellStyle name="Note 2 2 3 2 3 4 3" xfId="16021"/>
    <cellStyle name="Note 2 2 3 2 3 4 4" xfId="26398"/>
    <cellStyle name="Note 2 2 3 2 3 4 5" xfId="30584"/>
    <cellStyle name="Note 2 2 3 2 3 5" xfId="5201"/>
    <cellStyle name="Note 2 2 3 2 3 5 2" xfId="11091"/>
    <cellStyle name="Note 2 2 3 2 3 5 2 2" xfId="23030"/>
    <cellStyle name="Note 2 2 3 2 3 5 2 3" xfId="32082"/>
    <cellStyle name="Note 2 2 3 2 3 5 2 4" xfId="35980"/>
    <cellStyle name="Note 2 2 3 2 3 5 3" xfId="17140"/>
    <cellStyle name="Note 2 2 3 2 3 5 4" xfId="27502"/>
    <cellStyle name="Note 2 2 3 2 3 5 5" xfId="26118"/>
    <cellStyle name="Note 2 2 3 2 3 6" xfId="13545"/>
    <cellStyle name="Note 2 2 3 2 4" xfId="1949"/>
    <cellStyle name="Note 2 2 3 2 4 2" xfId="4425"/>
    <cellStyle name="Note 2 2 3 2 4 2 2" xfId="10315"/>
    <cellStyle name="Note 2 2 3 2 4 2 2 2" xfId="22254"/>
    <cellStyle name="Note 2 2 3 2 4 2 2 3" xfId="31307"/>
    <cellStyle name="Note 2 2 3 2 4 2 2 4" xfId="35205"/>
    <cellStyle name="Note 2 2 3 2 4 2 3" xfId="16364"/>
    <cellStyle name="Note 2 2 3 2 4 2 4" xfId="26727"/>
    <cellStyle name="Note 2 2 3 2 4 2 5" xfId="30790"/>
    <cellStyle name="Note 2 2 3 2 4 3" xfId="5530"/>
    <cellStyle name="Note 2 2 3 2 4 3 2" xfId="11420"/>
    <cellStyle name="Note 2 2 3 2 4 3 2 2" xfId="23359"/>
    <cellStyle name="Note 2 2 3 2 4 3 2 3" xfId="32411"/>
    <cellStyle name="Note 2 2 3 2 4 3 2 4" xfId="36309"/>
    <cellStyle name="Note 2 2 3 2 4 3 3" xfId="17469"/>
    <cellStyle name="Note 2 2 3 2 4 3 4" xfId="27831"/>
    <cellStyle name="Note 2 2 3 2 4 3 5" xfId="25671"/>
    <cellStyle name="Note 2 2 3 2 4 4" xfId="7839"/>
    <cellStyle name="Note 2 2 3 2 4 4 2" xfId="19778"/>
    <cellStyle name="Note 2 2 3 2 4 4 3" xfId="29485"/>
    <cellStyle name="Note 2 2 3 2 4 4 4" xfId="34029"/>
    <cellStyle name="Note 2 2 3 2 4 5" xfId="13888"/>
    <cellStyle name="Note 2 2 3 2 4 6" xfId="24907"/>
    <cellStyle name="Note 2 2 3 2 4 7" xfId="28838"/>
    <cellStyle name="Note 2 2 3 2 5" xfId="2402"/>
    <cellStyle name="Note 2 2 3 2 5 2" xfId="4878"/>
    <cellStyle name="Note 2 2 3 2 5 2 2" xfId="10768"/>
    <cellStyle name="Note 2 2 3 2 5 2 2 2" xfId="22707"/>
    <cellStyle name="Note 2 2 3 2 5 2 2 3" xfId="31759"/>
    <cellStyle name="Note 2 2 3 2 5 2 2 4" xfId="35657"/>
    <cellStyle name="Note 2 2 3 2 5 2 3" xfId="16817"/>
    <cellStyle name="Note 2 2 3 2 5 2 4" xfId="27179"/>
    <cellStyle name="Note 2 2 3 2 5 2 5" xfId="24506"/>
    <cellStyle name="Note 2 2 3 2 5 3" xfId="5982"/>
    <cellStyle name="Note 2 2 3 2 5 3 2" xfId="11872"/>
    <cellStyle name="Note 2 2 3 2 5 3 2 2" xfId="23811"/>
    <cellStyle name="Note 2 2 3 2 5 3 2 3" xfId="32863"/>
    <cellStyle name="Note 2 2 3 2 5 3 2 4" xfId="36761"/>
    <cellStyle name="Note 2 2 3 2 5 3 3" xfId="17921"/>
    <cellStyle name="Note 2 2 3 2 5 3 4" xfId="28283"/>
    <cellStyle name="Note 2 2 3 2 5 3 5" xfId="33473"/>
    <cellStyle name="Note 2 2 3 2 5 4" xfId="8292"/>
    <cellStyle name="Note 2 2 3 2 5 4 2" xfId="20231"/>
    <cellStyle name="Note 2 2 3 2 5 4 3" xfId="29937"/>
    <cellStyle name="Note 2 2 3 2 5 4 4" xfId="34481"/>
    <cellStyle name="Note 2 2 3 2 5 5" xfId="14341"/>
    <cellStyle name="Note 2 2 3 2 5 6" xfId="25359"/>
    <cellStyle name="Note 2 2 3 2 5 7" xfId="30881"/>
    <cellStyle name="Note 2 2 3 2 6" xfId="2013"/>
    <cellStyle name="Note 2 2 3 2 6 2" xfId="4489"/>
    <cellStyle name="Note 2 2 3 2 6 2 2" xfId="10379"/>
    <cellStyle name="Note 2 2 3 2 6 2 2 2" xfId="22318"/>
    <cellStyle name="Note 2 2 3 2 6 2 2 3" xfId="31371"/>
    <cellStyle name="Note 2 2 3 2 6 2 2 4" xfId="35269"/>
    <cellStyle name="Note 2 2 3 2 6 2 3" xfId="16428"/>
    <cellStyle name="Note 2 2 3 2 6 2 4" xfId="26791"/>
    <cellStyle name="Note 2 2 3 2 6 2 5" xfId="29120"/>
    <cellStyle name="Note 2 2 3 2 6 3" xfId="5594"/>
    <cellStyle name="Note 2 2 3 2 6 3 2" xfId="11484"/>
    <cellStyle name="Note 2 2 3 2 6 3 2 2" xfId="23423"/>
    <cellStyle name="Note 2 2 3 2 6 3 2 3" xfId="32475"/>
    <cellStyle name="Note 2 2 3 2 6 3 2 4" xfId="36373"/>
    <cellStyle name="Note 2 2 3 2 6 3 3" xfId="17533"/>
    <cellStyle name="Note 2 2 3 2 6 3 4" xfId="27895"/>
    <cellStyle name="Note 2 2 3 2 6 3 5" xfId="33085"/>
    <cellStyle name="Note 2 2 3 2 6 4" xfId="7903"/>
    <cellStyle name="Note 2 2 3 2 6 4 2" xfId="19842"/>
    <cellStyle name="Note 2 2 3 2 6 4 3" xfId="29549"/>
    <cellStyle name="Note 2 2 3 2 6 4 4" xfId="34093"/>
    <cellStyle name="Note 2 2 3 2 6 5" xfId="13952"/>
    <cellStyle name="Note 2 2 3 2 6 6" xfId="24971"/>
    <cellStyle name="Note 2 2 3 2 6 7" xfId="30593"/>
    <cellStyle name="Note 2 2 3 2 7" xfId="2813"/>
    <cellStyle name="Note 2 2 3 2 7 2" xfId="8703"/>
    <cellStyle name="Note 2 2 3 2 7 2 2" xfId="20642"/>
    <cellStyle name="Note 2 2 3 2 7 2 3" xfId="30258"/>
    <cellStyle name="Note 2 2 3 2 7 2 4" xfId="34732"/>
    <cellStyle name="Note 2 2 3 2 7 3" xfId="14752"/>
    <cellStyle name="Note 2 2 3 2 7 4" xfId="25678"/>
    <cellStyle name="Note 2 2 3 2 7 5" xfId="29198"/>
    <cellStyle name="Note 2 2 3 2 8" xfId="6395"/>
    <cellStyle name="Note 2 2 3 2 8 2" xfId="18334"/>
    <cellStyle name="Note 2 2 3 2 8 3" xfId="28604"/>
    <cellStyle name="Note 2 2 3 2 8 4" xfId="33724"/>
    <cellStyle name="Note 2 2 3 3" xfId="305"/>
    <cellStyle name="Note 2 2 3 3 2" xfId="781"/>
    <cellStyle name="Note 2 2 3 3 2 10" xfId="24290"/>
    <cellStyle name="Note 2 2 3 3 2 11" xfId="30959"/>
    <cellStyle name="Note 2 2 3 3 2 2" xfId="1609"/>
    <cellStyle name="Note 2 2 3 3 2 2 2" xfId="2215"/>
    <cellStyle name="Note 2 2 3 3 2 2 2 2" xfId="4691"/>
    <cellStyle name="Note 2 2 3 3 2 2 2 2 2" xfId="10581"/>
    <cellStyle name="Note 2 2 3 3 2 2 2 2 2 2" xfId="22520"/>
    <cellStyle name="Note 2 2 3 3 2 2 2 2 2 3" xfId="31572"/>
    <cellStyle name="Note 2 2 3 3 2 2 2 2 2 4" xfId="35470"/>
    <cellStyle name="Note 2 2 3 3 2 2 2 2 3" xfId="16630"/>
    <cellStyle name="Note 2 2 3 3 2 2 2 2 4" xfId="26992"/>
    <cellStyle name="Note 2 2 3 3 2 2 2 2 5" xfId="30357"/>
    <cellStyle name="Note 2 2 3 3 2 2 2 3" xfId="5795"/>
    <cellStyle name="Note 2 2 3 3 2 2 2 3 2" xfId="11685"/>
    <cellStyle name="Note 2 2 3 3 2 2 2 3 2 2" xfId="23624"/>
    <cellStyle name="Note 2 2 3 3 2 2 2 3 2 3" xfId="32676"/>
    <cellStyle name="Note 2 2 3 3 2 2 2 3 2 4" xfId="36574"/>
    <cellStyle name="Note 2 2 3 3 2 2 2 3 3" xfId="17734"/>
    <cellStyle name="Note 2 2 3 3 2 2 2 3 4" xfId="28096"/>
    <cellStyle name="Note 2 2 3 3 2 2 2 3 5" xfId="33286"/>
    <cellStyle name="Note 2 2 3 3 2 2 2 4" xfId="8105"/>
    <cellStyle name="Note 2 2 3 3 2 2 2 4 2" xfId="20044"/>
    <cellStyle name="Note 2 2 3 3 2 2 2 4 3" xfId="29750"/>
    <cellStyle name="Note 2 2 3 3 2 2 2 4 4" xfId="34294"/>
    <cellStyle name="Note 2 2 3 3 2 2 2 5" xfId="14154"/>
    <cellStyle name="Note 2 2 3 3 2 2 2 6" xfId="25172"/>
    <cellStyle name="Note 2 2 3 3 2 2 2 7" xfId="26327"/>
    <cellStyle name="Note 2 2 3 3 2 2 3" xfId="2464"/>
    <cellStyle name="Note 2 2 3 3 2 2 3 2" xfId="4940"/>
    <cellStyle name="Note 2 2 3 3 2 2 3 2 2" xfId="10830"/>
    <cellStyle name="Note 2 2 3 3 2 2 3 2 2 2" xfId="22769"/>
    <cellStyle name="Note 2 2 3 3 2 2 3 2 2 3" xfId="31821"/>
    <cellStyle name="Note 2 2 3 3 2 2 3 2 2 4" xfId="35719"/>
    <cellStyle name="Note 2 2 3 3 2 2 3 2 3" xfId="16879"/>
    <cellStyle name="Note 2 2 3 3 2 2 3 2 4" xfId="27241"/>
    <cellStyle name="Note 2 2 3 3 2 2 3 2 5" xfId="24056"/>
    <cellStyle name="Note 2 2 3 3 2 2 3 3" xfId="6044"/>
    <cellStyle name="Note 2 2 3 3 2 2 3 3 2" xfId="11934"/>
    <cellStyle name="Note 2 2 3 3 2 2 3 3 2 2" xfId="23873"/>
    <cellStyle name="Note 2 2 3 3 2 2 3 3 2 3" xfId="32925"/>
    <cellStyle name="Note 2 2 3 3 2 2 3 3 2 4" xfId="36823"/>
    <cellStyle name="Note 2 2 3 3 2 2 3 3 3" xfId="17983"/>
    <cellStyle name="Note 2 2 3 3 2 2 3 3 4" xfId="28345"/>
    <cellStyle name="Note 2 2 3 3 2 2 3 3 5" xfId="33535"/>
    <cellStyle name="Note 2 2 3 3 2 2 3 4" xfId="8354"/>
    <cellStyle name="Note 2 2 3 3 2 2 3 4 2" xfId="20293"/>
    <cellStyle name="Note 2 2 3 3 2 2 3 4 3" xfId="29999"/>
    <cellStyle name="Note 2 2 3 3 2 2 3 4 4" xfId="34543"/>
    <cellStyle name="Note 2 2 3 3 2 2 3 5" xfId="14403"/>
    <cellStyle name="Note 2 2 3 3 2 2 3 6" xfId="25421"/>
    <cellStyle name="Note 2 2 3 3 2 2 3 7" xfId="30367"/>
    <cellStyle name="Note 2 2 3 3 2 2 4" xfId="4085"/>
    <cellStyle name="Note 2 2 3 3 2 2 4 2" xfId="9975"/>
    <cellStyle name="Note 2 2 3 3 2 2 4 2 2" xfId="21914"/>
    <cellStyle name="Note 2 2 3 3 2 2 4 2 3" xfId="30981"/>
    <cellStyle name="Note 2 2 3 3 2 2 4 2 4" xfId="34879"/>
    <cellStyle name="Note 2 2 3 3 2 2 4 3" xfId="16024"/>
    <cellStyle name="Note 2 2 3 3 2 2 4 4" xfId="26401"/>
    <cellStyle name="Note 2 2 3 3 2 2 4 5" xfId="30831"/>
    <cellStyle name="Note 2 2 3 3 2 2 5" xfId="5204"/>
    <cellStyle name="Note 2 2 3 3 2 2 5 2" xfId="11094"/>
    <cellStyle name="Note 2 2 3 3 2 2 5 2 2" xfId="23033"/>
    <cellStyle name="Note 2 2 3 3 2 2 5 2 3" xfId="32085"/>
    <cellStyle name="Note 2 2 3 3 2 2 5 2 4" xfId="35983"/>
    <cellStyle name="Note 2 2 3 3 2 2 5 3" xfId="17143"/>
    <cellStyle name="Note 2 2 3 3 2 2 5 4" xfId="27505"/>
    <cellStyle name="Note 2 2 3 3 2 2 5 5" xfId="30563"/>
    <cellStyle name="Note 2 2 3 3 2 2 6" xfId="13548"/>
    <cellStyle name="Note 2 2 3 3 2 3" xfId="1997"/>
    <cellStyle name="Note 2 2 3 3 2 3 2" xfId="4473"/>
    <cellStyle name="Note 2 2 3 3 2 3 2 2" xfId="10363"/>
    <cellStyle name="Note 2 2 3 3 2 3 2 2 2" xfId="22302"/>
    <cellStyle name="Note 2 2 3 3 2 3 2 2 3" xfId="31355"/>
    <cellStyle name="Note 2 2 3 3 2 3 2 2 4" xfId="35253"/>
    <cellStyle name="Note 2 2 3 3 2 3 2 3" xfId="16412"/>
    <cellStyle name="Note 2 2 3 3 2 3 2 4" xfId="26775"/>
    <cellStyle name="Note 2 2 3 3 2 3 2 5" xfId="30784"/>
    <cellStyle name="Note 2 2 3 3 2 3 3" xfId="5578"/>
    <cellStyle name="Note 2 2 3 3 2 3 3 2" xfId="11468"/>
    <cellStyle name="Note 2 2 3 3 2 3 3 2 2" xfId="23407"/>
    <cellStyle name="Note 2 2 3 3 2 3 3 2 3" xfId="32459"/>
    <cellStyle name="Note 2 2 3 3 2 3 3 2 4" xfId="36357"/>
    <cellStyle name="Note 2 2 3 3 2 3 3 3" xfId="17517"/>
    <cellStyle name="Note 2 2 3 3 2 3 3 4" xfId="27879"/>
    <cellStyle name="Note 2 2 3 3 2 3 3 5" xfId="26070"/>
    <cellStyle name="Note 2 2 3 3 2 3 4" xfId="7887"/>
    <cellStyle name="Note 2 2 3 3 2 3 4 2" xfId="19826"/>
    <cellStyle name="Note 2 2 3 3 2 3 4 3" xfId="29533"/>
    <cellStyle name="Note 2 2 3 3 2 3 4 4" xfId="34077"/>
    <cellStyle name="Note 2 2 3 3 2 3 5" xfId="13936"/>
    <cellStyle name="Note 2 2 3 3 2 3 6" xfId="24955"/>
    <cellStyle name="Note 2 2 3 3 2 3 7" xfId="28822"/>
    <cellStyle name="Note 2 2 3 3 2 4" xfId="2071"/>
    <cellStyle name="Note 2 2 3 3 2 4 2" xfId="4547"/>
    <cellStyle name="Note 2 2 3 3 2 4 2 2" xfId="10437"/>
    <cellStyle name="Note 2 2 3 3 2 4 2 2 2" xfId="22376"/>
    <cellStyle name="Note 2 2 3 3 2 4 2 2 3" xfId="31428"/>
    <cellStyle name="Note 2 2 3 3 2 4 2 2 4" xfId="35326"/>
    <cellStyle name="Note 2 2 3 3 2 4 2 3" xfId="16486"/>
    <cellStyle name="Note 2 2 3 3 2 4 2 4" xfId="26848"/>
    <cellStyle name="Note 2 2 3 3 2 4 2 5" xfId="24112"/>
    <cellStyle name="Note 2 2 3 3 2 4 3" xfId="5651"/>
    <cellStyle name="Note 2 2 3 3 2 4 3 2" xfId="11541"/>
    <cellStyle name="Note 2 2 3 3 2 4 3 2 2" xfId="23480"/>
    <cellStyle name="Note 2 2 3 3 2 4 3 2 3" xfId="32532"/>
    <cellStyle name="Note 2 2 3 3 2 4 3 2 4" xfId="36430"/>
    <cellStyle name="Note 2 2 3 3 2 4 3 3" xfId="17590"/>
    <cellStyle name="Note 2 2 3 3 2 4 3 4" xfId="27952"/>
    <cellStyle name="Note 2 2 3 3 2 4 3 5" xfId="33142"/>
    <cellStyle name="Note 2 2 3 3 2 4 4" xfId="7961"/>
    <cellStyle name="Note 2 2 3 3 2 4 4 2" xfId="19900"/>
    <cellStyle name="Note 2 2 3 3 2 4 4 3" xfId="29606"/>
    <cellStyle name="Note 2 2 3 3 2 4 4 4" xfId="34150"/>
    <cellStyle name="Note 2 2 3 3 2 4 5" xfId="14010"/>
    <cellStyle name="Note 2 2 3 3 2 4 6" xfId="25028"/>
    <cellStyle name="Note 2 2 3 3 2 4 7" xfId="28508"/>
    <cellStyle name="Note 2 2 3 3 2 5" xfId="2126"/>
    <cellStyle name="Note 2 2 3 3 2 5 2" xfId="4602"/>
    <cellStyle name="Note 2 2 3 3 2 5 2 2" xfId="10492"/>
    <cellStyle name="Note 2 2 3 3 2 5 2 2 2" xfId="22431"/>
    <cellStyle name="Note 2 2 3 3 2 5 2 2 3" xfId="31483"/>
    <cellStyle name="Note 2 2 3 3 2 5 2 2 4" xfId="35381"/>
    <cellStyle name="Note 2 2 3 3 2 5 2 3" xfId="16541"/>
    <cellStyle name="Note 2 2 3 3 2 5 2 4" xfId="26903"/>
    <cellStyle name="Note 2 2 3 3 2 5 2 5" xfId="30397"/>
    <cellStyle name="Note 2 2 3 3 2 5 3" xfId="5706"/>
    <cellStyle name="Note 2 2 3 3 2 5 3 2" xfId="11596"/>
    <cellStyle name="Note 2 2 3 3 2 5 3 2 2" xfId="23535"/>
    <cellStyle name="Note 2 2 3 3 2 5 3 2 3" xfId="32587"/>
    <cellStyle name="Note 2 2 3 3 2 5 3 2 4" xfId="36485"/>
    <cellStyle name="Note 2 2 3 3 2 5 3 3" xfId="17645"/>
    <cellStyle name="Note 2 2 3 3 2 5 3 4" xfId="28007"/>
    <cellStyle name="Note 2 2 3 3 2 5 3 5" xfId="33197"/>
    <cellStyle name="Note 2 2 3 3 2 5 4" xfId="8016"/>
    <cellStyle name="Note 2 2 3 3 2 5 4 2" xfId="19955"/>
    <cellStyle name="Note 2 2 3 3 2 5 4 3" xfId="29661"/>
    <cellStyle name="Note 2 2 3 3 2 5 4 4" xfId="34205"/>
    <cellStyle name="Note 2 2 3 3 2 5 5" xfId="14065"/>
    <cellStyle name="Note 2 2 3 3 2 5 6" xfId="25083"/>
    <cellStyle name="Note 2 2 3 3 2 5 7" xfId="30917"/>
    <cellStyle name="Note 2 2 3 3 2 6" xfId="3258"/>
    <cellStyle name="Note 2 2 3 3 2 6 2" xfId="9148"/>
    <cellStyle name="Note 2 2 3 3 2 6 2 2" xfId="21087"/>
    <cellStyle name="Note 2 2 3 3 2 6 2 3" xfId="30522"/>
    <cellStyle name="Note 2 2 3 3 2 6 2 4" xfId="34835"/>
    <cellStyle name="Note 2 2 3 3 2 6 3" xfId="15197"/>
    <cellStyle name="Note 2 2 3 3 2 6 4" xfId="25942"/>
    <cellStyle name="Note 2 2 3 3 2 6 5" xfId="26257"/>
    <cellStyle name="Note 2 2 3 3 2 7" xfId="5160"/>
    <cellStyle name="Note 2 2 3 3 2 7 2" xfId="11050"/>
    <cellStyle name="Note 2 2 3 3 2 7 2 2" xfId="22989"/>
    <cellStyle name="Note 2 2 3 3 2 7 2 3" xfId="32041"/>
    <cellStyle name="Note 2 2 3 3 2 7 2 4" xfId="35939"/>
    <cellStyle name="Note 2 2 3 3 2 7 3" xfId="17099"/>
    <cellStyle name="Note 2 2 3 3 2 7 4" xfId="27461"/>
    <cellStyle name="Note 2 2 3 3 2 7 5" xfId="30701"/>
    <cellStyle name="Note 2 2 3 3 2 8" xfId="6840"/>
    <cellStyle name="Note 2 2 3 3 2 8 2" xfId="18779"/>
    <cellStyle name="Note 2 2 3 3 2 8 3" xfId="28871"/>
    <cellStyle name="Note 2 2 3 3 2 8 4" xfId="33827"/>
    <cellStyle name="Note 2 2 3 3 2 9" xfId="12721"/>
    <cellStyle name="Note 2 2 3 3 3" xfId="1608"/>
    <cellStyle name="Note 2 2 3 3 3 2" xfId="2214"/>
    <cellStyle name="Note 2 2 3 3 3 2 2" xfId="4690"/>
    <cellStyle name="Note 2 2 3 3 3 2 2 2" xfId="10580"/>
    <cellStyle name="Note 2 2 3 3 3 2 2 2 2" xfId="22519"/>
    <cellStyle name="Note 2 2 3 3 3 2 2 2 3" xfId="31571"/>
    <cellStyle name="Note 2 2 3 3 3 2 2 2 4" xfId="35469"/>
    <cellStyle name="Note 2 2 3 3 3 2 2 3" xfId="16629"/>
    <cellStyle name="Note 2 2 3 3 3 2 2 4" xfId="26991"/>
    <cellStyle name="Note 2 2 3 3 3 2 2 5" xfId="28705"/>
    <cellStyle name="Note 2 2 3 3 3 2 3" xfId="5794"/>
    <cellStyle name="Note 2 2 3 3 3 2 3 2" xfId="11684"/>
    <cellStyle name="Note 2 2 3 3 3 2 3 2 2" xfId="23623"/>
    <cellStyle name="Note 2 2 3 3 3 2 3 2 3" xfId="32675"/>
    <cellStyle name="Note 2 2 3 3 3 2 3 2 4" xfId="36573"/>
    <cellStyle name="Note 2 2 3 3 3 2 3 3" xfId="17733"/>
    <cellStyle name="Note 2 2 3 3 3 2 3 4" xfId="28095"/>
    <cellStyle name="Note 2 2 3 3 3 2 3 5" xfId="33285"/>
    <cellStyle name="Note 2 2 3 3 3 2 4" xfId="8104"/>
    <cellStyle name="Note 2 2 3 3 3 2 4 2" xfId="20043"/>
    <cellStyle name="Note 2 2 3 3 3 2 4 3" xfId="29749"/>
    <cellStyle name="Note 2 2 3 3 3 2 4 4" xfId="34293"/>
    <cellStyle name="Note 2 2 3 3 3 2 5" xfId="14153"/>
    <cellStyle name="Note 2 2 3 3 3 2 6" xfId="25171"/>
    <cellStyle name="Note 2 2 3 3 3 2 7" xfId="30905"/>
    <cellStyle name="Note 2 2 3 3 3 3" xfId="2463"/>
    <cellStyle name="Note 2 2 3 3 3 3 2" xfId="4939"/>
    <cellStyle name="Note 2 2 3 3 3 3 2 2" xfId="10829"/>
    <cellStyle name="Note 2 2 3 3 3 3 2 2 2" xfId="22768"/>
    <cellStyle name="Note 2 2 3 3 3 3 2 2 3" xfId="31820"/>
    <cellStyle name="Note 2 2 3 3 3 3 2 2 4" xfId="35718"/>
    <cellStyle name="Note 2 2 3 3 3 3 2 3" xfId="16878"/>
    <cellStyle name="Note 2 2 3 3 3 3 2 4" xfId="27240"/>
    <cellStyle name="Note 2 2 3 3 3 3 2 5" xfId="24308"/>
    <cellStyle name="Note 2 2 3 3 3 3 3" xfId="6043"/>
    <cellStyle name="Note 2 2 3 3 3 3 3 2" xfId="11933"/>
    <cellStyle name="Note 2 2 3 3 3 3 3 2 2" xfId="23872"/>
    <cellStyle name="Note 2 2 3 3 3 3 3 2 3" xfId="32924"/>
    <cellStyle name="Note 2 2 3 3 3 3 3 2 4" xfId="36822"/>
    <cellStyle name="Note 2 2 3 3 3 3 3 3" xfId="17982"/>
    <cellStyle name="Note 2 2 3 3 3 3 3 4" xfId="28344"/>
    <cellStyle name="Note 2 2 3 3 3 3 3 5" xfId="33534"/>
    <cellStyle name="Note 2 2 3 3 3 3 4" xfId="8353"/>
    <cellStyle name="Note 2 2 3 3 3 3 4 2" xfId="20292"/>
    <cellStyle name="Note 2 2 3 3 3 3 4 3" xfId="29998"/>
    <cellStyle name="Note 2 2 3 3 3 3 4 4" xfId="34542"/>
    <cellStyle name="Note 2 2 3 3 3 3 5" xfId="14402"/>
    <cellStyle name="Note 2 2 3 3 3 3 6" xfId="25420"/>
    <cellStyle name="Note 2 2 3 3 3 3 7" xfId="28715"/>
    <cellStyle name="Note 2 2 3 3 3 4" xfId="4084"/>
    <cellStyle name="Note 2 2 3 3 3 4 2" xfId="9974"/>
    <cellStyle name="Note 2 2 3 3 3 4 2 2" xfId="21913"/>
    <cellStyle name="Note 2 2 3 3 3 4 2 3" xfId="30980"/>
    <cellStyle name="Note 2 2 3 3 3 4 2 4" xfId="34878"/>
    <cellStyle name="Note 2 2 3 3 3 4 3" xfId="16023"/>
    <cellStyle name="Note 2 2 3 3 3 4 4" xfId="26400"/>
    <cellStyle name="Note 2 2 3 3 3 4 5" xfId="29182"/>
    <cellStyle name="Note 2 2 3 3 3 5" xfId="5203"/>
    <cellStyle name="Note 2 2 3 3 3 5 2" xfId="11093"/>
    <cellStyle name="Note 2 2 3 3 3 5 2 2" xfId="23032"/>
    <cellStyle name="Note 2 2 3 3 3 5 2 3" xfId="32084"/>
    <cellStyle name="Note 2 2 3 3 3 5 2 4" xfId="35982"/>
    <cellStyle name="Note 2 2 3 3 3 5 3" xfId="17142"/>
    <cellStyle name="Note 2 2 3 3 3 5 4" xfId="27504"/>
    <cellStyle name="Note 2 2 3 3 3 5 5" xfId="28912"/>
    <cellStyle name="Note 2 2 3 3 3 6" xfId="13547"/>
    <cellStyle name="Note 2 2 3 3 4" xfId="2160"/>
    <cellStyle name="Note 2 2 3 3 4 2" xfId="4636"/>
    <cellStyle name="Note 2 2 3 3 4 2 2" xfId="10526"/>
    <cellStyle name="Note 2 2 3 3 4 2 2 2" xfId="22465"/>
    <cellStyle name="Note 2 2 3 3 4 2 2 3" xfId="31517"/>
    <cellStyle name="Note 2 2 3 3 4 2 2 4" xfId="35415"/>
    <cellStyle name="Note 2 2 3 3 4 2 3" xfId="16575"/>
    <cellStyle name="Note 2 2 3 3 4 2 4" xfId="26937"/>
    <cellStyle name="Note 2 2 3 3 4 2 5" xfId="30765"/>
    <cellStyle name="Note 2 2 3 3 4 3" xfId="5740"/>
    <cellStyle name="Note 2 2 3 3 4 3 2" xfId="11630"/>
    <cellStyle name="Note 2 2 3 3 4 3 2 2" xfId="23569"/>
    <cellStyle name="Note 2 2 3 3 4 3 2 3" xfId="32621"/>
    <cellStyle name="Note 2 2 3 3 4 3 2 4" xfId="36519"/>
    <cellStyle name="Note 2 2 3 3 4 3 3" xfId="17679"/>
    <cellStyle name="Note 2 2 3 3 4 3 4" xfId="28041"/>
    <cellStyle name="Note 2 2 3 3 4 3 5" xfId="33231"/>
    <cellStyle name="Note 2 2 3 3 4 4" xfId="8050"/>
    <cellStyle name="Note 2 2 3 3 4 4 2" xfId="19989"/>
    <cellStyle name="Note 2 2 3 3 4 4 3" xfId="29695"/>
    <cellStyle name="Note 2 2 3 3 4 4 4" xfId="34239"/>
    <cellStyle name="Note 2 2 3 3 4 5" xfId="14099"/>
    <cellStyle name="Note 2 2 3 3 4 6" xfId="25117"/>
    <cellStyle name="Note 2 2 3 3 4 7" xfId="24681"/>
    <cellStyle name="Note 2 2 3 3 5" xfId="2386"/>
    <cellStyle name="Note 2 2 3 3 5 2" xfId="4862"/>
    <cellStyle name="Note 2 2 3 3 5 2 2" xfId="10752"/>
    <cellStyle name="Note 2 2 3 3 5 2 2 2" xfId="22691"/>
    <cellStyle name="Note 2 2 3 3 5 2 2 3" xfId="31743"/>
    <cellStyle name="Note 2 2 3 3 5 2 2 4" xfId="35641"/>
    <cellStyle name="Note 2 2 3 3 5 2 3" xfId="16801"/>
    <cellStyle name="Note 2 2 3 3 5 2 4" xfId="27163"/>
    <cellStyle name="Note 2 2 3 3 5 2 5" xfId="24356"/>
    <cellStyle name="Note 2 2 3 3 5 3" xfId="5966"/>
    <cellStyle name="Note 2 2 3 3 5 3 2" xfId="11856"/>
    <cellStyle name="Note 2 2 3 3 5 3 2 2" xfId="23795"/>
    <cellStyle name="Note 2 2 3 3 5 3 2 3" xfId="32847"/>
    <cellStyle name="Note 2 2 3 3 5 3 2 4" xfId="36745"/>
    <cellStyle name="Note 2 2 3 3 5 3 3" xfId="17905"/>
    <cellStyle name="Note 2 2 3 3 5 3 4" xfId="28267"/>
    <cellStyle name="Note 2 2 3 3 5 3 5" xfId="33457"/>
    <cellStyle name="Note 2 2 3 3 5 4" xfId="8276"/>
    <cellStyle name="Note 2 2 3 3 5 4 2" xfId="20215"/>
    <cellStyle name="Note 2 2 3 3 5 4 3" xfId="29921"/>
    <cellStyle name="Note 2 2 3 3 5 4 4" xfId="34465"/>
    <cellStyle name="Note 2 2 3 3 5 5" xfId="14325"/>
    <cellStyle name="Note 2 2 3 3 5 6" xfId="25343"/>
    <cellStyle name="Note 2 2 3 3 5 7" xfId="12310"/>
    <cellStyle name="Note 2 2 3 3 6" xfId="2035"/>
    <cellStyle name="Note 2 2 3 3 6 2" xfId="4511"/>
    <cellStyle name="Note 2 2 3 3 6 2 2" xfId="10401"/>
    <cellStyle name="Note 2 2 3 3 6 2 2 2" xfId="22340"/>
    <cellStyle name="Note 2 2 3 3 6 2 2 3" xfId="31393"/>
    <cellStyle name="Note 2 2 3 3 6 2 2 4" xfId="35291"/>
    <cellStyle name="Note 2 2 3 3 6 2 3" xfId="16450"/>
    <cellStyle name="Note 2 2 3 3 6 2 4" xfId="26813"/>
    <cellStyle name="Note 2 2 3 3 6 2 5" xfId="29132"/>
    <cellStyle name="Note 2 2 3 3 6 3" xfId="5616"/>
    <cellStyle name="Note 2 2 3 3 6 3 2" xfId="11506"/>
    <cellStyle name="Note 2 2 3 3 6 3 2 2" xfId="23445"/>
    <cellStyle name="Note 2 2 3 3 6 3 2 3" xfId="32497"/>
    <cellStyle name="Note 2 2 3 3 6 3 2 4" xfId="36395"/>
    <cellStyle name="Note 2 2 3 3 6 3 3" xfId="17555"/>
    <cellStyle name="Note 2 2 3 3 6 3 4" xfId="27917"/>
    <cellStyle name="Note 2 2 3 3 6 3 5" xfId="33107"/>
    <cellStyle name="Note 2 2 3 3 6 4" xfId="7925"/>
    <cellStyle name="Note 2 2 3 3 6 4 2" xfId="19864"/>
    <cellStyle name="Note 2 2 3 3 6 4 3" xfId="29571"/>
    <cellStyle name="Note 2 2 3 3 6 4 4" xfId="34115"/>
    <cellStyle name="Note 2 2 3 3 6 5" xfId="13974"/>
    <cellStyle name="Note 2 2 3 3 6 6" xfId="24993"/>
    <cellStyle name="Note 2 2 3 3 6 7" xfId="24697"/>
    <cellStyle name="Note 2 2 3 3 7" xfId="2852"/>
    <cellStyle name="Note 2 2 3 3 7 2" xfId="8742"/>
    <cellStyle name="Note 2 2 3 3 7 2 2" xfId="20681"/>
    <cellStyle name="Note 2 2 3 3 7 2 3" xfId="30282"/>
    <cellStyle name="Note 2 2 3 3 7 2 4" xfId="34756"/>
    <cellStyle name="Note 2 2 3 3 7 3" xfId="14791"/>
    <cellStyle name="Note 2 2 3 3 7 4" xfId="25702"/>
    <cellStyle name="Note 2 2 3 3 7 5" xfId="30847"/>
    <cellStyle name="Note 2 2 3 3 8" xfId="6434"/>
    <cellStyle name="Note 2 2 3 3 8 2" xfId="18373"/>
    <cellStyle name="Note 2 2 3 3 8 3" xfId="28628"/>
    <cellStyle name="Note 2 2 3 3 8 4" xfId="33748"/>
    <cellStyle name="Note 2 2 3 4" xfId="631"/>
    <cellStyle name="Note 2 2 3 4 10" xfId="24207"/>
    <cellStyle name="Note 2 2 3 4 11" xfId="25594"/>
    <cellStyle name="Note 2 2 3 4 2" xfId="1610"/>
    <cellStyle name="Note 2 2 3 4 2 2" xfId="2216"/>
    <cellStyle name="Note 2 2 3 4 2 2 2" xfId="4692"/>
    <cellStyle name="Note 2 2 3 4 2 2 2 2" xfId="10582"/>
    <cellStyle name="Note 2 2 3 4 2 2 2 2 2" xfId="22521"/>
    <cellStyle name="Note 2 2 3 4 2 2 2 2 3" xfId="31573"/>
    <cellStyle name="Note 2 2 3 4 2 2 2 2 4" xfId="35471"/>
    <cellStyle name="Note 2 2 3 4 2 2 2 3" xfId="16631"/>
    <cellStyle name="Note 2 2 3 4 2 2 2 4" xfId="26993"/>
    <cellStyle name="Note 2 2 3 4 2 2 2 5" xfId="25778"/>
    <cellStyle name="Note 2 2 3 4 2 2 3" xfId="5796"/>
    <cellStyle name="Note 2 2 3 4 2 2 3 2" xfId="11686"/>
    <cellStyle name="Note 2 2 3 4 2 2 3 2 2" xfId="23625"/>
    <cellStyle name="Note 2 2 3 4 2 2 3 2 3" xfId="32677"/>
    <cellStyle name="Note 2 2 3 4 2 2 3 2 4" xfId="36575"/>
    <cellStyle name="Note 2 2 3 4 2 2 3 3" xfId="17735"/>
    <cellStyle name="Note 2 2 3 4 2 2 3 4" xfId="28097"/>
    <cellStyle name="Note 2 2 3 4 2 2 3 5" xfId="33287"/>
    <cellStyle name="Note 2 2 3 4 2 2 4" xfId="8106"/>
    <cellStyle name="Note 2 2 3 4 2 2 4 2" xfId="20045"/>
    <cellStyle name="Note 2 2 3 4 2 2 4 3" xfId="29751"/>
    <cellStyle name="Note 2 2 3 4 2 2 4 4" xfId="34295"/>
    <cellStyle name="Note 2 2 3 4 2 2 5" xfId="14155"/>
    <cellStyle name="Note 2 2 3 4 2 2 6" xfId="25173"/>
    <cellStyle name="Note 2 2 3 4 2 2 7" xfId="24673"/>
    <cellStyle name="Note 2 2 3 4 2 3" xfId="2465"/>
    <cellStyle name="Note 2 2 3 4 2 3 2" xfId="4941"/>
    <cellStyle name="Note 2 2 3 4 2 3 2 2" xfId="10831"/>
    <cellStyle name="Note 2 2 3 4 2 3 2 2 2" xfId="22770"/>
    <cellStyle name="Note 2 2 3 4 2 3 2 2 3" xfId="31822"/>
    <cellStyle name="Note 2 2 3 4 2 3 2 2 4" xfId="35720"/>
    <cellStyle name="Note 2 2 3 4 2 3 2 3" xfId="16880"/>
    <cellStyle name="Note 2 2 3 4 2 3 2 4" xfId="27242"/>
    <cellStyle name="Note 2 2 3 4 2 3 2 5" xfId="28735"/>
    <cellStyle name="Note 2 2 3 4 2 3 3" xfId="6045"/>
    <cellStyle name="Note 2 2 3 4 2 3 3 2" xfId="11935"/>
    <cellStyle name="Note 2 2 3 4 2 3 3 2 2" xfId="23874"/>
    <cellStyle name="Note 2 2 3 4 2 3 3 2 3" xfId="32926"/>
    <cellStyle name="Note 2 2 3 4 2 3 3 2 4" xfId="36824"/>
    <cellStyle name="Note 2 2 3 4 2 3 3 3" xfId="17984"/>
    <cellStyle name="Note 2 2 3 4 2 3 3 4" xfId="28346"/>
    <cellStyle name="Note 2 2 3 4 2 3 3 5" xfId="33536"/>
    <cellStyle name="Note 2 2 3 4 2 3 4" xfId="8355"/>
    <cellStyle name="Note 2 2 3 4 2 3 4 2" xfId="20294"/>
    <cellStyle name="Note 2 2 3 4 2 3 4 3" xfId="30000"/>
    <cellStyle name="Note 2 2 3 4 2 3 4 4" xfId="34544"/>
    <cellStyle name="Note 2 2 3 4 2 3 5" xfId="14404"/>
    <cellStyle name="Note 2 2 3 4 2 3 6" xfId="25422"/>
    <cellStyle name="Note 2 2 3 4 2 3 7" xfId="25787"/>
    <cellStyle name="Note 2 2 3 4 2 4" xfId="4086"/>
    <cellStyle name="Note 2 2 3 4 2 4 2" xfId="9976"/>
    <cellStyle name="Note 2 2 3 4 2 4 2 2" xfId="21915"/>
    <cellStyle name="Note 2 2 3 4 2 4 2 3" xfId="30982"/>
    <cellStyle name="Note 2 2 3 4 2 4 2 4" xfId="34880"/>
    <cellStyle name="Note 2 2 3 4 2 4 3" xfId="16025"/>
    <cellStyle name="Note 2 2 3 4 2 4 4" xfId="26402"/>
    <cellStyle name="Note 2 2 3 4 2 4 5" xfId="26254"/>
    <cellStyle name="Note 2 2 3 4 2 5" xfId="5205"/>
    <cellStyle name="Note 2 2 3 4 2 5 2" xfId="11095"/>
    <cellStyle name="Note 2 2 3 4 2 5 2 2" xfId="23034"/>
    <cellStyle name="Note 2 2 3 4 2 5 2 3" xfId="32086"/>
    <cellStyle name="Note 2 2 3 4 2 5 2 4" xfId="35984"/>
    <cellStyle name="Note 2 2 3 4 2 5 3" xfId="17144"/>
    <cellStyle name="Note 2 2 3 4 2 5 4" xfId="27506"/>
    <cellStyle name="Note 2 2 3 4 2 5 5" xfId="25984"/>
    <cellStyle name="Note 2 2 3 4 2 6" xfId="13549"/>
    <cellStyle name="Note 2 2 3 4 3" xfId="1924"/>
    <cellStyle name="Note 2 2 3 4 3 2" xfId="4400"/>
    <cellStyle name="Note 2 2 3 4 3 2 2" xfId="10290"/>
    <cellStyle name="Note 2 2 3 4 3 2 2 2" xfId="22229"/>
    <cellStyle name="Note 2 2 3 4 3 2 2 3" xfId="31282"/>
    <cellStyle name="Note 2 2 3 4 3 2 2 4" xfId="35180"/>
    <cellStyle name="Note 2 2 3 4 3 2 3" xfId="16339"/>
    <cellStyle name="Note 2 2 3 4 3 2 4" xfId="26702"/>
    <cellStyle name="Note 2 2 3 4 3 2 5" xfId="29145"/>
    <cellStyle name="Note 2 2 3 4 3 3" xfId="5505"/>
    <cellStyle name="Note 2 2 3 4 3 3 2" xfId="11395"/>
    <cellStyle name="Note 2 2 3 4 3 3 2 2" xfId="23334"/>
    <cellStyle name="Note 2 2 3 4 3 3 2 3" xfId="32386"/>
    <cellStyle name="Note 2 2 3 4 3 3 2 4" xfId="36284"/>
    <cellStyle name="Note 2 2 3 4 3 3 3" xfId="17444"/>
    <cellStyle name="Note 2 2 3 4 3 3 4" xfId="27806"/>
    <cellStyle name="Note 2 2 3 4 3 3 5" xfId="30435"/>
    <cellStyle name="Note 2 2 3 4 3 4" xfId="7814"/>
    <cellStyle name="Note 2 2 3 4 3 4 2" xfId="19753"/>
    <cellStyle name="Note 2 2 3 4 3 4 3" xfId="29460"/>
    <cellStyle name="Note 2 2 3 4 3 4 4" xfId="34004"/>
    <cellStyle name="Note 2 2 3 4 3 5" xfId="13863"/>
    <cellStyle name="Note 2 2 3 4 3 6" xfId="24882"/>
    <cellStyle name="Note 2 2 3 4 3 7" xfId="24710"/>
    <cellStyle name="Note 2 2 3 4 4" xfId="1836"/>
    <cellStyle name="Note 2 2 3 4 4 2" xfId="4312"/>
    <cellStyle name="Note 2 2 3 4 4 2 2" xfId="10202"/>
    <cellStyle name="Note 2 2 3 4 4 2 2 2" xfId="22141"/>
    <cellStyle name="Note 2 2 3 4 4 2 2 3" xfId="31194"/>
    <cellStyle name="Note 2 2 3 4 4 2 2 4" xfId="35092"/>
    <cellStyle name="Note 2 2 3 4 4 2 3" xfId="16251"/>
    <cellStyle name="Note 2 2 3 4 4 2 4" xfId="26614"/>
    <cellStyle name="Note 2 2 3 4 4 2 5" xfId="29154"/>
    <cellStyle name="Note 2 2 3 4 4 3" xfId="5417"/>
    <cellStyle name="Note 2 2 3 4 4 3 2" xfId="11307"/>
    <cellStyle name="Note 2 2 3 4 4 3 2 2" xfId="23246"/>
    <cellStyle name="Note 2 2 3 4 4 3 2 3" xfId="32298"/>
    <cellStyle name="Note 2 2 3 4 4 3 2 4" xfId="36196"/>
    <cellStyle name="Note 2 2 3 4 4 3 3" xfId="17356"/>
    <cellStyle name="Note 2 2 3 4 4 3 4" xfId="27718"/>
    <cellStyle name="Note 2 2 3 4 4 3 5" xfId="28586"/>
    <cellStyle name="Note 2 2 3 4 4 4" xfId="7726"/>
    <cellStyle name="Note 2 2 3 4 4 4 2" xfId="19665"/>
    <cellStyle name="Note 2 2 3 4 4 4 3" xfId="29372"/>
    <cellStyle name="Note 2 2 3 4 4 4 4" xfId="33916"/>
    <cellStyle name="Note 2 2 3 4 4 5" xfId="13775"/>
    <cellStyle name="Note 2 2 3 4 4 6" xfId="24794"/>
    <cellStyle name="Note 2 2 3 4 4 7" xfId="26372"/>
    <cellStyle name="Note 2 2 3 4 5" xfId="2381"/>
    <cellStyle name="Note 2 2 3 4 5 2" xfId="4857"/>
    <cellStyle name="Note 2 2 3 4 5 2 2" xfId="10747"/>
    <cellStyle name="Note 2 2 3 4 5 2 2 2" xfId="22686"/>
    <cellStyle name="Note 2 2 3 4 5 2 2 3" xfId="31738"/>
    <cellStyle name="Note 2 2 3 4 5 2 2 4" xfId="35636"/>
    <cellStyle name="Note 2 2 3 4 5 2 3" xfId="16796"/>
    <cellStyle name="Note 2 2 3 4 5 2 4" xfId="27158"/>
    <cellStyle name="Note 2 2 3 4 5 2 5" xfId="26010"/>
    <cellStyle name="Note 2 2 3 4 5 3" xfId="5961"/>
    <cellStyle name="Note 2 2 3 4 5 3 2" xfId="11851"/>
    <cellStyle name="Note 2 2 3 4 5 3 2 2" xfId="23790"/>
    <cellStyle name="Note 2 2 3 4 5 3 2 3" xfId="32842"/>
    <cellStyle name="Note 2 2 3 4 5 3 2 4" xfId="36740"/>
    <cellStyle name="Note 2 2 3 4 5 3 3" xfId="17900"/>
    <cellStyle name="Note 2 2 3 4 5 3 4" xfId="28262"/>
    <cellStyle name="Note 2 2 3 4 5 3 5" xfId="33452"/>
    <cellStyle name="Note 2 2 3 4 5 4" xfId="8271"/>
    <cellStyle name="Note 2 2 3 4 5 4 2" xfId="20210"/>
    <cellStyle name="Note 2 2 3 4 5 4 3" xfId="29916"/>
    <cellStyle name="Note 2 2 3 4 5 4 4" xfId="34460"/>
    <cellStyle name="Note 2 2 3 4 5 5" xfId="14320"/>
    <cellStyle name="Note 2 2 3 4 5 6" xfId="25338"/>
    <cellStyle name="Note 2 2 3 4 5 7" xfId="26309"/>
    <cellStyle name="Note 2 2 3 4 6" xfId="3108"/>
    <cellStyle name="Note 2 2 3 4 6 2" xfId="8998"/>
    <cellStyle name="Note 2 2 3 4 6 2 2" xfId="20937"/>
    <cellStyle name="Note 2 2 3 4 6 2 3" xfId="30442"/>
    <cellStyle name="Note 2 2 3 4 6 2 4" xfId="34787"/>
    <cellStyle name="Note 2 2 3 4 6 3" xfId="15047"/>
    <cellStyle name="Note 2 2 3 4 6 4" xfId="25862"/>
    <cellStyle name="Note 2 2 3 4 6 5" xfId="24373"/>
    <cellStyle name="Note 2 2 3 4 7" xfId="5112"/>
    <cellStyle name="Note 2 2 3 4 7 2" xfId="11002"/>
    <cellStyle name="Note 2 2 3 4 7 2 2" xfId="22941"/>
    <cellStyle name="Note 2 2 3 4 7 2 3" xfId="31993"/>
    <cellStyle name="Note 2 2 3 4 7 2 4" xfId="35891"/>
    <cellStyle name="Note 2 2 3 4 7 3" xfId="17051"/>
    <cellStyle name="Note 2 2 3 4 7 4" xfId="27413"/>
    <cellStyle name="Note 2 2 3 4 7 5" xfId="30707"/>
    <cellStyle name="Note 2 2 3 4 8" xfId="6690"/>
    <cellStyle name="Note 2 2 3 4 8 2" xfId="18629"/>
    <cellStyle name="Note 2 2 3 4 8 3" xfId="28791"/>
    <cellStyle name="Note 2 2 3 4 8 4" xfId="33779"/>
    <cellStyle name="Note 2 2 3 4 9" xfId="12571"/>
    <cellStyle name="Note 2 2 3 5" xfId="951"/>
    <cellStyle name="Note 2 2 3 5 10" xfId="24402"/>
    <cellStyle name="Note 2 2 3 5 11" xfId="12346"/>
    <cellStyle name="Note 2 2 3 5 2" xfId="1611"/>
    <cellStyle name="Note 2 2 3 5 2 2" xfId="2217"/>
    <cellStyle name="Note 2 2 3 5 2 2 2" xfId="4693"/>
    <cellStyle name="Note 2 2 3 5 2 2 2 2" xfId="10583"/>
    <cellStyle name="Note 2 2 3 5 2 2 2 2 2" xfId="22522"/>
    <cellStyle name="Note 2 2 3 5 2 2 2 2 3" xfId="31574"/>
    <cellStyle name="Note 2 2 3 5 2 2 2 2 4" xfId="35472"/>
    <cellStyle name="Note 2 2 3 5 2 2 2 3" xfId="16632"/>
    <cellStyle name="Note 2 2 3 5 2 2 2 4" xfId="26994"/>
    <cellStyle name="Note 2 2 3 5 2 2 2 5" xfId="29107"/>
    <cellStyle name="Note 2 2 3 5 2 2 3" xfId="5797"/>
    <cellStyle name="Note 2 2 3 5 2 2 3 2" xfId="11687"/>
    <cellStyle name="Note 2 2 3 5 2 2 3 2 2" xfId="23626"/>
    <cellStyle name="Note 2 2 3 5 2 2 3 2 3" xfId="32678"/>
    <cellStyle name="Note 2 2 3 5 2 2 3 2 4" xfId="36576"/>
    <cellStyle name="Note 2 2 3 5 2 2 3 3" xfId="17736"/>
    <cellStyle name="Note 2 2 3 5 2 2 3 4" xfId="28098"/>
    <cellStyle name="Note 2 2 3 5 2 2 3 5" xfId="33288"/>
    <cellStyle name="Note 2 2 3 5 2 2 4" xfId="8107"/>
    <cellStyle name="Note 2 2 3 5 2 2 4 2" xfId="20046"/>
    <cellStyle name="Note 2 2 3 5 2 2 4 3" xfId="29752"/>
    <cellStyle name="Note 2 2 3 5 2 2 4 4" xfId="34296"/>
    <cellStyle name="Note 2 2 3 5 2 2 5" xfId="14156"/>
    <cellStyle name="Note 2 2 3 5 2 2 6" xfId="25174"/>
    <cellStyle name="Note 2 2 3 5 2 2 7" xfId="28926"/>
    <cellStyle name="Note 2 2 3 5 2 3" xfId="2466"/>
    <cellStyle name="Note 2 2 3 5 2 3 2" xfId="4942"/>
    <cellStyle name="Note 2 2 3 5 2 3 2 2" xfId="10832"/>
    <cellStyle name="Note 2 2 3 5 2 3 2 2 2" xfId="22771"/>
    <cellStyle name="Note 2 2 3 5 2 3 2 2 3" xfId="31823"/>
    <cellStyle name="Note 2 2 3 5 2 3 2 2 4" xfId="35721"/>
    <cellStyle name="Note 2 2 3 5 2 3 2 3" xfId="16881"/>
    <cellStyle name="Note 2 2 3 5 2 3 2 4" xfId="27243"/>
    <cellStyle name="Note 2 2 3 5 2 3 2 5" xfId="30386"/>
    <cellStyle name="Note 2 2 3 5 2 3 3" xfId="6046"/>
    <cellStyle name="Note 2 2 3 5 2 3 3 2" xfId="11936"/>
    <cellStyle name="Note 2 2 3 5 2 3 3 2 2" xfId="23875"/>
    <cellStyle name="Note 2 2 3 5 2 3 3 2 3" xfId="32927"/>
    <cellStyle name="Note 2 2 3 5 2 3 3 2 4" xfId="36825"/>
    <cellStyle name="Note 2 2 3 5 2 3 3 3" xfId="17985"/>
    <cellStyle name="Note 2 2 3 5 2 3 3 4" xfId="28347"/>
    <cellStyle name="Note 2 2 3 5 2 3 3 5" xfId="33537"/>
    <cellStyle name="Note 2 2 3 5 2 3 4" xfId="8356"/>
    <cellStyle name="Note 2 2 3 5 2 3 4 2" xfId="20295"/>
    <cellStyle name="Note 2 2 3 5 2 3 4 3" xfId="30001"/>
    <cellStyle name="Note 2 2 3 5 2 3 4 4" xfId="34545"/>
    <cellStyle name="Note 2 2 3 5 2 3 5" xfId="14405"/>
    <cellStyle name="Note 2 2 3 5 2 3 6" xfId="25423"/>
    <cellStyle name="Note 2 2 3 5 2 3 7" xfId="29220"/>
    <cellStyle name="Note 2 2 3 5 2 4" xfId="4087"/>
    <cellStyle name="Note 2 2 3 5 2 4 2" xfId="9977"/>
    <cellStyle name="Note 2 2 3 5 2 4 2 2" xfId="21916"/>
    <cellStyle name="Note 2 2 3 5 2 4 2 3" xfId="30983"/>
    <cellStyle name="Note 2 2 3 5 2 4 2 4" xfId="34881"/>
    <cellStyle name="Note 2 2 3 5 2 4 3" xfId="16026"/>
    <cellStyle name="Note 2 2 3 5 2 4 4" xfId="26403"/>
    <cellStyle name="Note 2 2 3 5 2 4 5" xfId="24601"/>
    <cellStyle name="Note 2 2 3 5 2 5" xfId="5206"/>
    <cellStyle name="Note 2 2 3 5 2 5 2" xfId="11096"/>
    <cellStyle name="Note 2 2 3 5 2 5 2 2" xfId="23035"/>
    <cellStyle name="Note 2 2 3 5 2 5 2 3" xfId="32087"/>
    <cellStyle name="Note 2 2 3 5 2 5 2 4" xfId="35985"/>
    <cellStyle name="Note 2 2 3 5 2 5 3" xfId="17145"/>
    <cellStyle name="Note 2 2 3 5 2 5 4" xfId="27507"/>
    <cellStyle name="Note 2 2 3 5 2 5 5" xfId="29047"/>
    <cellStyle name="Note 2 2 3 5 2 6" xfId="13550"/>
    <cellStyle name="Note 2 2 3 5 3" xfId="2043"/>
    <cellStyle name="Note 2 2 3 5 3 2" xfId="4519"/>
    <cellStyle name="Note 2 2 3 5 3 2 2" xfId="10409"/>
    <cellStyle name="Note 2 2 3 5 3 2 2 2" xfId="22348"/>
    <cellStyle name="Note 2 2 3 5 3 2 2 3" xfId="31401"/>
    <cellStyle name="Note 2 2 3 5 3 2 2 4" xfId="35299"/>
    <cellStyle name="Note 2 2 3 5 3 2 3" xfId="16458"/>
    <cellStyle name="Note 2 2 3 5 3 2 4" xfId="26821"/>
    <cellStyle name="Note 2 2 3 5 3 2 5" xfId="25648"/>
    <cellStyle name="Note 2 2 3 5 3 3" xfId="5624"/>
    <cellStyle name="Note 2 2 3 5 3 3 2" xfId="11514"/>
    <cellStyle name="Note 2 2 3 5 3 3 2 2" xfId="23453"/>
    <cellStyle name="Note 2 2 3 5 3 3 2 3" xfId="32505"/>
    <cellStyle name="Note 2 2 3 5 3 3 2 4" xfId="36403"/>
    <cellStyle name="Note 2 2 3 5 3 3 3" xfId="17563"/>
    <cellStyle name="Note 2 2 3 5 3 3 4" xfId="27925"/>
    <cellStyle name="Note 2 2 3 5 3 3 5" xfId="33115"/>
    <cellStyle name="Note 2 2 3 5 3 4" xfId="7933"/>
    <cellStyle name="Note 2 2 3 5 3 4 2" xfId="19872"/>
    <cellStyle name="Note 2 2 3 5 3 4 3" xfId="29579"/>
    <cellStyle name="Note 2 2 3 5 3 4 4" xfId="34123"/>
    <cellStyle name="Note 2 2 3 5 3 5" xfId="13982"/>
    <cellStyle name="Note 2 2 3 5 3 6" xfId="25001"/>
    <cellStyle name="Note 2 2 3 5 3 7" xfId="24695"/>
    <cellStyle name="Note 2 2 3 5 4" xfId="2079"/>
    <cellStyle name="Note 2 2 3 5 4 2" xfId="4555"/>
    <cellStyle name="Note 2 2 3 5 4 2 2" xfId="10445"/>
    <cellStyle name="Note 2 2 3 5 4 2 2 2" xfId="22384"/>
    <cellStyle name="Note 2 2 3 5 4 2 2 3" xfId="31436"/>
    <cellStyle name="Note 2 2 3 5 4 2 2 4" xfId="35334"/>
    <cellStyle name="Note 2 2 3 5 4 2 3" xfId="16494"/>
    <cellStyle name="Note 2 2 3 5 4 2 4" xfId="26856"/>
    <cellStyle name="Note 2 2 3 5 4 2 5" xfId="24540"/>
    <cellStyle name="Note 2 2 3 5 4 3" xfId="5659"/>
    <cellStyle name="Note 2 2 3 5 4 3 2" xfId="11549"/>
    <cellStyle name="Note 2 2 3 5 4 3 2 2" xfId="23488"/>
    <cellStyle name="Note 2 2 3 5 4 3 2 3" xfId="32540"/>
    <cellStyle name="Note 2 2 3 5 4 3 2 4" xfId="36438"/>
    <cellStyle name="Note 2 2 3 5 4 3 3" xfId="17598"/>
    <cellStyle name="Note 2 2 3 5 4 3 4" xfId="27960"/>
    <cellStyle name="Note 2 2 3 5 4 3 5" xfId="33150"/>
    <cellStyle name="Note 2 2 3 5 4 4" xfId="7969"/>
    <cellStyle name="Note 2 2 3 5 4 4 2" xfId="19908"/>
    <cellStyle name="Note 2 2 3 5 4 4 3" xfId="29614"/>
    <cellStyle name="Note 2 2 3 5 4 4 4" xfId="34158"/>
    <cellStyle name="Note 2 2 3 5 4 5" xfId="14018"/>
    <cellStyle name="Note 2 2 3 5 4 6" xfId="25036"/>
    <cellStyle name="Note 2 2 3 5 4 7" xfId="26344"/>
    <cellStyle name="Note 2 2 3 5 5" xfId="1834"/>
    <cellStyle name="Note 2 2 3 5 5 2" xfId="4310"/>
    <cellStyle name="Note 2 2 3 5 5 2 2" xfId="10200"/>
    <cellStyle name="Note 2 2 3 5 5 2 2 2" xfId="22139"/>
    <cellStyle name="Note 2 2 3 5 5 2 2 3" xfId="31192"/>
    <cellStyle name="Note 2 2 3 5 5 2 2 4" xfId="35090"/>
    <cellStyle name="Note 2 2 3 5 5 2 3" xfId="16249"/>
    <cellStyle name="Note 2 2 3 5 5 2 4" xfId="26612"/>
    <cellStyle name="Note 2 2 3 5 5 2 5" xfId="30388"/>
    <cellStyle name="Note 2 2 3 5 5 3" xfId="5415"/>
    <cellStyle name="Note 2 2 3 5 5 3 2" xfId="11305"/>
    <cellStyle name="Note 2 2 3 5 5 3 2 2" xfId="23244"/>
    <cellStyle name="Note 2 2 3 5 5 3 2 3" xfId="32296"/>
    <cellStyle name="Note 2 2 3 5 5 3 2 4" xfId="36194"/>
    <cellStyle name="Note 2 2 3 5 5 3 3" xfId="17354"/>
    <cellStyle name="Note 2 2 3 5 5 3 4" xfId="27716"/>
    <cellStyle name="Note 2 2 3 5 5 3 5" xfId="24321"/>
    <cellStyle name="Note 2 2 3 5 5 4" xfId="7724"/>
    <cellStyle name="Note 2 2 3 5 5 4 2" xfId="19663"/>
    <cellStyle name="Note 2 2 3 5 5 4 3" xfId="29370"/>
    <cellStyle name="Note 2 2 3 5 5 4 4" xfId="33914"/>
    <cellStyle name="Note 2 2 3 5 5 5" xfId="13773"/>
    <cellStyle name="Note 2 2 3 5 5 6" xfId="24792"/>
    <cellStyle name="Note 2 2 3 5 5 7" xfId="29298"/>
    <cellStyle name="Note 2 2 3 5 6" xfId="3428"/>
    <cellStyle name="Note 2 2 3 5 6 2" xfId="9318"/>
    <cellStyle name="Note 2 2 3 5 6 2 2" xfId="21257"/>
    <cellStyle name="Note 2 2 3 5 6 2 3" xfId="30632"/>
    <cellStyle name="Note 2 2 3 5 6 2 4" xfId="34852"/>
    <cellStyle name="Note 2 2 3 5 6 3" xfId="15367"/>
    <cellStyle name="Note 2 2 3 5 6 4" xfId="26055"/>
    <cellStyle name="Note 2 2 3 5 6 5" xfId="25775"/>
    <cellStyle name="Note 2 2 3 5 7" xfId="5177"/>
    <cellStyle name="Note 2 2 3 5 7 2" xfId="11067"/>
    <cellStyle name="Note 2 2 3 5 7 2 2" xfId="23006"/>
    <cellStyle name="Note 2 2 3 5 7 2 3" xfId="32058"/>
    <cellStyle name="Note 2 2 3 5 7 2 4" xfId="35956"/>
    <cellStyle name="Note 2 2 3 5 7 3" xfId="17116"/>
    <cellStyle name="Note 2 2 3 5 7 4" xfId="27478"/>
    <cellStyle name="Note 2 2 3 5 7 5" xfId="24470"/>
    <cellStyle name="Note 2 2 3 5 8" xfId="7010"/>
    <cellStyle name="Note 2 2 3 5 8 2" xfId="18949"/>
    <cellStyle name="Note 2 2 3 5 8 3" xfId="28983"/>
    <cellStyle name="Note 2 2 3 5 8 4" xfId="33844"/>
    <cellStyle name="Note 2 2 3 5 9" xfId="12891"/>
    <cellStyle name="Note 2 2 3 6" xfId="1605"/>
    <cellStyle name="Note 2 2 3 6 2" xfId="2211"/>
    <cellStyle name="Note 2 2 3 6 2 2" xfId="4687"/>
    <cellStyle name="Note 2 2 3 6 2 2 2" xfId="10577"/>
    <cellStyle name="Note 2 2 3 6 2 2 2 2" xfId="22516"/>
    <cellStyle name="Note 2 2 3 6 2 2 2 3" xfId="31568"/>
    <cellStyle name="Note 2 2 3 6 2 2 2 4" xfId="35466"/>
    <cellStyle name="Note 2 2 3 6 2 2 3" xfId="16626"/>
    <cellStyle name="Note 2 2 3 6 2 2 4" xfId="26988"/>
    <cellStyle name="Note 2 2 3 6 2 2 5" xfId="24529"/>
    <cellStyle name="Note 2 2 3 6 2 3" xfId="5791"/>
    <cellStyle name="Note 2 2 3 6 2 3 2" xfId="11681"/>
    <cellStyle name="Note 2 2 3 6 2 3 2 2" xfId="23620"/>
    <cellStyle name="Note 2 2 3 6 2 3 2 3" xfId="32672"/>
    <cellStyle name="Note 2 2 3 6 2 3 2 4" xfId="36570"/>
    <cellStyle name="Note 2 2 3 6 2 3 3" xfId="17730"/>
    <cellStyle name="Note 2 2 3 6 2 3 4" xfId="28092"/>
    <cellStyle name="Note 2 2 3 6 2 3 5" xfId="33282"/>
    <cellStyle name="Note 2 2 3 6 2 4" xfId="8101"/>
    <cellStyle name="Note 2 2 3 6 2 4 2" xfId="20040"/>
    <cellStyle name="Note 2 2 3 6 2 4 3" xfId="29746"/>
    <cellStyle name="Note 2 2 3 6 2 4 4" xfId="34290"/>
    <cellStyle name="Note 2 2 3 6 2 5" xfId="14150"/>
    <cellStyle name="Note 2 2 3 6 2 6" xfId="25168"/>
    <cellStyle name="Note 2 2 3 6 2 7" xfId="30334"/>
    <cellStyle name="Note 2 2 3 6 3" xfId="2460"/>
    <cellStyle name="Note 2 2 3 6 3 2" xfId="4936"/>
    <cellStyle name="Note 2 2 3 6 3 2 2" xfId="10826"/>
    <cellStyle name="Note 2 2 3 6 3 2 2 2" xfId="22765"/>
    <cellStyle name="Note 2 2 3 6 3 2 2 3" xfId="31817"/>
    <cellStyle name="Note 2 2 3 6 3 2 2 4" xfId="35715"/>
    <cellStyle name="Note 2 2 3 6 3 2 3" xfId="16875"/>
    <cellStyle name="Note 2 2 3 6 3 2 4" xfId="27237"/>
    <cellStyle name="Note 2 2 3 6 3 2 5" xfId="30728"/>
    <cellStyle name="Note 2 2 3 6 3 3" xfId="6040"/>
    <cellStyle name="Note 2 2 3 6 3 3 2" xfId="11930"/>
    <cellStyle name="Note 2 2 3 6 3 3 2 2" xfId="23869"/>
    <cellStyle name="Note 2 2 3 6 3 3 2 3" xfId="32921"/>
    <cellStyle name="Note 2 2 3 6 3 3 2 4" xfId="36819"/>
    <cellStyle name="Note 2 2 3 6 3 3 3" xfId="17979"/>
    <cellStyle name="Note 2 2 3 6 3 3 4" xfId="28341"/>
    <cellStyle name="Note 2 2 3 6 3 3 5" xfId="33531"/>
    <cellStyle name="Note 2 2 3 6 3 4" xfId="8350"/>
    <cellStyle name="Note 2 2 3 6 3 4 2" xfId="20289"/>
    <cellStyle name="Note 2 2 3 6 3 4 3" xfId="29995"/>
    <cellStyle name="Note 2 2 3 6 3 4 4" xfId="34539"/>
    <cellStyle name="Note 2 2 3 6 3 5" xfId="14399"/>
    <cellStyle name="Note 2 2 3 6 3 6" xfId="25417"/>
    <cellStyle name="Note 2 2 3 6 3 7" xfId="24644"/>
    <cellStyle name="Note 2 2 3 6 4" xfId="4081"/>
    <cellStyle name="Note 2 2 3 6 4 2" xfId="9971"/>
    <cellStyle name="Note 2 2 3 6 4 2 2" xfId="21910"/>
    <cellStyle name="Note 2 2 3 6 4 2 3" xfId="30977"/>
    <cellStyle name="Note 2 2 3 6 4 2 4" xfId="34875"/>
    <cellStyle name="Note 2 2 3 6 4 3" xfId="16020"/>
    <cellStyle name="Note 2 2 3 6 4 4" xfId="26397"/>
    <cellStyle name="Note 2 2 3 6 4 5" xfId="28934"/>
    <cellStyle name="Note 2 2 3 6 5" xfId="5200"/>
    <cellStyle name="Note 2 2 3 6 5 2" xfId="11090"/>
    <cellStyle name="Note 2 2 3 6 5 2 2" xfId="23029"/>
    <cellStyle name="Note 2 2 3 6 5 2 3" xfId="32081"/>
    <cellStyle name="Note 2 2 3 6 5 2 4" xfId="35979"/>
    <cellStyle name="Note 2 2 3 6 5 3" xfId="17139"/>
    <cellStyle name="Note 2 2 3 6 5 4" xfId="27501"/>
    <cellStyle name="Note 2 2 3 6 5 5" xfId="30695"/>
    <cellStyle name="Note 2 2 3 6 6" xfId="13544"/>
    <cellStyle name="Note 2 2 3 7" xfId="2033"/>
    <cellStyle name="Note 2 2 3 7 2" xfId="4509"/>
    <cellStyle name="Note 2 2 3 7 2 2" xfId="10399"/>
    <cellStyle name="Note 2 2 3 7 2 2 2" xfId="22338"/>
    <cellStyle name="Note 2 2 3 7 2 2 3" xfId="31391"/>
    <cellStyle name="Note 2 2 3 7 2 2 4" xfId="35289"/>
    <cellStyle name="Note 2 2 3 7 2 3" xfId="16448"/>
    <cellStyle name="Note 2 2 3 7 2 4" xfId="26811"/>
    <cellStyle name="Note 2 2 3 7 2 5" xfId="30549"/>
    <cellStyle name="Note 2 2 3 7 3" xfId="5614"/>
    <cellStyle name="Note 2 2 3 7 3 2" xfId="11504"/>
    <cellStyle name="Note 2 2 3 7 3 2 2" xfId="23443"/>
    <cellStyle name="Note 2 2 3 7 3 2 3" xfId="32495"/>
    <cellStyle name="Note 2 2 3 7 3 2 4" xfId="36393"/>
    <cellStyle name="Note 2 2 3 7 3 3" xfId="17553"/>
    <cellStyle name="Note 2 2 3 7 3 4" xfId="27915"/>
    <cellStyle name="Note 2 2 3 7 3 5" xfId="33105"/>
    <cellStyle name="Note 2 2 3 7 4" xfId="7923"/>
    <cellStyle name="Note 2 2 3 7 4 2" xfId="19862"/>
    <cellStyle name="Note 2 2 3 7 4 3" xfId="29569"/>
    <cellStyle name="Note 2 2 3 7 4 4" xfId="34113"/>
    <cellStyle name="Note 2 2 3 7 5" xfId="13972"/>
    <cellStyle name="Note 2 2 3 7 6" xfId="24991"/>
    <cellStyle name="Note 2 2 3 7 7" xfId="30929"/>
    <cellStyle name="Note 2 2 3 8" xfId="2423"/>
    <cellStyle name="Note 2 2 3 8 2" xfId="4899"/>
    <cellStyle name="Note 2 2 3 8 2 2" xfId="10789"/>
    <cellStyle name="Note 2 2 3 8 2 2 2" xfId="22728"/>
    <cellStyle name="Note 2 2 3 8 2 2 3" xfId="31780"/>
    <cellStyle name="Note 2 2 3 8 2 2 4" xfId="35678"/>
    <cellStyle name="Note 2 2 3 8 2 3" xfId="16838"/>
    <cellStyle name="Note 2 2 3 8 2 4" xfId="27200"/>
    <cellStyle name="Note 2 2 3 8 2 5" xfId="29083"/>
    <cellStyle name="Note 2 2 3 8 3" xfId="6003"/>
    <cellStyle name="Note 2 2 3 8 3 2" xfId="11893"/>
    <cellStyle name="Note 2 2 3 8 3 2 2" xfId="23832"/>
    <cellStyle name="Note 2 2 3 8 3 2 3" xfId="32884"/>
    <cellStyle name="Note 2 2 3 8 3 2 4" xfId="36782"/>
    <cellStyle name="Note 2 2 3 8 3 3" xfId="17942"/>
    <cellStyle name="Note 2 2 3 8 3 4" xfId="28304"/>
    <cellStyle name="Note 2 2 3 8 3 5" xfId="33494"/>
    <cellStyle name="Note 2 2 3 8 4" xfId="8313"/>
    <cellStyle name="Note 2 2 3 8 4 2" xfId="20252"/>
    <cellStyle name="Note 2 2 3 8 4 3" xfId="29958"/>
    <cellStyle name="Note 2 2 3 8 4 4" xfId="34502"/>
    <cellStyle name="Note 2 2 3 8 5" xfId="14362"/>
    <cellStyle name="Note 2 2 3 8 6" xfId="25380"/>
    <cellStyle name="Note 2 2 3 8 7" xfId="26053"/>
    <cellStyle name="Note 2 2 3 9" xfId="2447"/>
    <cellStyle name="Note 2 2 3 9 2" xfId="4923"/>
    <cellStyle name="Note 2 2 3 9 2 2" xfId="10813"/>
    <cellStyle name="Note 2 2 3 9 2 2 2" xfId="22752"/>
    <cellStyle name="Note 2 2 3 9 2 2 3" xfId="31804"/>
    <cellStyle name="Note 2 2 3 9 2 2 4" xfId="35702"/>
    <cellStyle name="Note 2 2 3 9 2 3" xfId="16862"/>
    <cellStyle name="Note 2 2 3 9 2 4" xfId="27224"/>
    <cellStyle name="Note 2 2 3 9 2 5" xfId="24499"/>
    <cellStyle name="Note 2 2 3 9 3" xfId="6027"/>
    <cellStyle name="Note 2 2 3 9 3 2" xfId="11917"/>
    <cellStyle name="Note 2 2 3 9 3 2 2" xfId="23856"/>
    <cellStyle name="Note 2 2 3 9 3 2 3" xfId="32908"/>
    <cellStyle name="Note 2 2 3 9 3 2 4" xfId="36806"/>
    <cellStyle name="Note 2 2 3 9 3 3" xfId="17966"/>
    <cellStyle name="Note 2 2 3 9 3 4" xfId="28328"/>
    <cellStyle name="Note 2 2 3 9 3 5" xfId="33518"/>
    <cellStyle name="Note 2 2 3 9 4" xfId="8337"/>
    <cellStyle name="Note 2 2 3 9 4 2" xfId="20276"/>
    <cellStyle name="Note 2 2 3 9 4 3" xfId="29982"/>
    <cellStyle name="Note 2 2 3 9 4 4" xfId="34526"/>
    <cellStyle name="Note 2 2 3 9 5" xfId="14386"/>
    <cellStyle name="Note 2 2 3 9 6" xfId="25404"/>
    <cellStyle name="Note 2 2 3 9 7" xfId="28723"/>
    <cellStyle name="Note 2 2 4" xfId="173"/>
    <cellStyle name="Note 2 2 4 10" xfId="2723"/>
    <cellStyle name="Note 2 2 4 10 2" xfId="8613"/>
    <cellStyle name="Note 2 2 4 10 2 2" xfId="20552"/>
    <cellStyle name="Note 2 2 4 10 2 3" xfId="30212"/>
    <cellStyle name="Note 2 2 4 10 2 4" xfId="34719"/>
    <cellStyle name="Note 2 2 4 10 3" xfId="14662"/>
    <cellStyle name="Note 2 2 4 10 4" xfId="25632"/>
    <cellStyle name="Note 2 2 4 10 5" xfId="29200"/>
    <cellStyle name="Note 2 2 4 11" xfId="6305"/>
    <cellStyle name="Note 2 2 4 11 2" xfId="18244"/>
    <cellStyle name="Note 2 2 4 11 3" xfId="28558"/>
    <cellStyle name="Note 2 2 4 11 4" xfId="33711"/>
    <cellStyle name="Note 2 2 4 2" xfId="287"/>
    <cellStyle name="Note 2 2 4 2 2" xfId="763"/>
    <cellStyle name="Note 2 2 4 2 2 10" xfId="24277"/>
    <cellStyle name="Note 2 2 4 2 2 11" xfId="28839"/>
    <cellStyle name="Note 2 2 4 2 2 2" xfId="1614"/>
    <cellStyle name="Note 2 2 4 2 2 2 2" xfId="2220"/>
    <cellStyle name="Note 2 2 4 2 2 2 2 2" xfId="4696"/>
    <cellStyle name="Note 2 2 4 2 2 2 2 2 2" xfId="10586"/>
    <cellStyle name="Note 2 2 4 2 2 2 2 2 2 2" xfId="22525"/>
    <cellStyle name="Note 2 2 4 2 2 2 2 2 2 3" xfId="31577"/>
    <cellStyle name="Note 2 2 4 2 2 2 2 2 2 4" xfId="35475"/>
    <cellStyle name="Note 2 2 4 2 2 2 2 2 3" xfId="16635"/>
    <cellStyle name="Note 2 2 4 2 2 2 2 2 4" xfId="26997"/>
    <cellStyle name="Note 2 2 4 2 2 2 2 2 5" xfId="24526"/>
    <cellStyle name="Note 2 2 4 2 2 2 2 3" xfId="5800"/>
    <cellStyle name="Note 2 2 4 2 2 2 2 3 2" xfId="11690"/>
    <cellStyle name="Note 2 2 4 2 2 2 2 3 2 2" xfId="23629"/>
    <cellStyle name="Note 2 2 4 2 2 2 2 3 2 3" xfId="32681"/>
    <cellStyle name="Note 2 2 4 2 2 2 2 3 2 4" xfId="36579"/>
    <cellStyle name="Note 2 2 4 2 2 2 2 3 3" xfId="17739"/>
    <cellStyle name="Note 2 2 4 2 2 2 2 3 4" xfId="28101"/>
    <cellStyle name="Note 2 2 4 2 2 2 2 3 5" xfId="33291"/>
    <cellStyle name="Note 2 2 4 2 2 2 2 4" xfId="8110"/>
    <cellStyle name="Note 2 2 4 2 2 2 2 4 2" xfId="20049"/>
    <cellStyle name="Note 2 2 4 2 2 2 2 4 3" xfId="29755"/>
    <cellStyle name="Note 2 2 4 2 2 2 2 4 4" xfId="34299"/>
    <cellStyle name="Note 2 2 4 2 2 2 2 5" xfId="14159"/>
    <cellStyle name="Note 2 2 4 2 2 2 2 6" xfId="25177"/>
    <cellStyle name="Note 2 2 4 2 2 2 2 7" xfId="29253"/>
    <cellStyle name="Note 2 2 4 2 2 2 3" xfId="2469"/>
    <cellStyle name="Note 2 2 4 2 2 2 3 2" xfId="4945"/>
    <cellStyle name="Note 2 2 4 2 2 2 3 2 2" xfId="10835"/>
    <cellStyle name="Note 2 2 4 2 2 2 3 2 2 2" xfId="22774"/>
    <cellStyle name="Note 2 2 4 2 2 2 3 2 2 3" xfId="31826"/>
    <cellStyle name="Note 2 2 4 2 2 2 3 2 2 4" xfId="35724"/>
    <cellStyle name="Note 2 2 4 2 2 2 3 2 3" xfId="16884"/>
    <cellStyle name="Note 2 2 4 2 2 2 3 2 4" xfId="27246"/>
    <cellStyle name="Note 2 2 4 2 2 2 3 2 5" xfId="30725"/>
    <cellStyle name="Note 2 2 4 2 2 2 3 3" xfId="6049"/>
    <cellStyle name="Note 2 2 4 2 2 2 3 3 2" xfId="11939"/>
    <cellStyle name="Note 2 2 4 2 2 2 3 3 2 2" xfId="23878"/>
    <cellStyle name="Note 2 2 4 2 2 2 3 3 2 3" xfId="32930"/>
    <cellStyle name="Note 2 2 4 2 2 2 3 3 2 4" xfId="36828"/>
    <cellStyle name="Note 2 2 4 2 2 2 3 3 3" xfId="17988"/>
    <cellStyle name="Note 2 2 4 2 2 2 3 3 4" xfId="28350"/>
    <cellStyle name="Note 2 2 4 2 2 2 3 3 5" xfId="33540"/>
    <cellStyle name="Note 2 2 4 2 2 2 3 4" xfId="8359"/>
    <cellStyle name="Note 2 2 4 2 2 2 3 4 2" xfId="20298"/>
    <cellStyle name="Note 2 2 4 2 2 2 3 4 3" xfId="30004"/>
    <cellStyle name="Note 2 2 4 2 2 2 3 4 4" xfId="34548"/>
    <cellStyle name="Note 2 2 4 2 2 2 3 5" xfId="14408"/>
    <cellStyle name="Note 2 2 4 2 2 2 3 6" xfId="25426"/>
    <cellStyle name="Note 2 2 4 2 2 2 3 7" xfId="24641"/>
    <cellStyle name="Note 2 2 4 2 2 2 4" xfId="4090"/>
    <cellStyle name="Note 2 2 4 2 2 2 4 2" xfId="9980"/>
    <cellStyle name="Note 2 2 4 2 2 2 4 2 2" xfId="21919"/>
    <cellStyle name="Note 2 2 4 2 2 2 4 2 3" xfId="30986"/>
    <cellStyle name="Note 2 2 4 2 2 2 4 2 4" xfId="34884"/>
    <cellStyle name="Note 2 2 4 2 2 2 4 3" xfId="16029"/>
    <cellStyle name="Note 2 2 4 2 2 2 4 4" xfId="26406"/>
    <cellStyle name="Note 2 2 4 2 2 2 4 5" xfId="28567"/>
    <cellStyle name="Note 2 2 4 2 2 2 5" xfId="5209"/>
    <cellStyle name="Note 2 2 4 2 2 2 5 2" xfId="11099"/>
    <cellStyle name="Note 2 2 4 2 2 2 5 2 2" xfId="23038"/>
    <cellStyle name="Note 2 2 4 2 2 2 5 2 3" xfId="32090"/>
    <cellStyle name="Note 2 2 4 2 2 2 5 2 4" xfId="35988"/>
    <cellStyle name="Note 2 2 4 2 2 2 5 3" xfId="17148"/>
    <cellStyle name="Note 2 2 4 2 2 2 5 4" xfId="27510"/>
    <cellStyle name="Note 2 2 4 2 2 2 5 5" xfId="24466"/>
    <cellStyle name="Note 2 2 4 2 2 2 6" xfId="13553"/>
    <cellStyle name="Note 2 2 4 2 2 3" xfId="1983"/>
    <cellStyle name="Note 2 2 4 2 2 3 2" xfId="4459"/>
    <cellStyle name="Note 2 2 4 2 2 3 2 2" xfId="10349"/>
    <cellStyle name="Note 2 2 4 2 2 3 2 2 2" xfId="22288"/>
    <cellStyle name="Note 2 2 4 2 2 3 2 2 3" xfId="31341"/>
    <cellStyle name="Note 2 2 4 2 2 3 2 2 4" xfId="35239"/>
    <cellStyle name="Note 2 2 4 2 2 3 2 3" xfId="16398"/>
    <cellStyle name="Note 2 2 4 2 2 3 2 4" xfId="26761"/>
    <cellStyle name="Note 2 2 4 2 2 3 2 5" xfId="24556"/>
    <cellStyle name="Note 2 2 4 2 2 3 3" xfId="5564"/>
    <cellStyle name="Note 2 2 4 2 2 3 3 2" xfId="11454"/>
    <cellStyle name="Note 2 2 4 2 2 3 3 2 2" xfId="23393"/>
    <cellStyle name="Note 2 2 4 2 2 3 3 2 3" xfId="32445"/>
    <cellStyle name="Note 2 2 4 2 2 3 3 2 4" xfId="36343"/>
    <cellStyle name="Note 2 2 4 2 2 3 3 3" xfId="17503"/>
    <cellStyle name="Note 2 2 4 2 2 3 3 4" xfId="27865"/>
    <cellStyle name="Note 2 2 4 2 2 3 3 5" xfId="28886"/>
    <cellStyle name="Note 2 2 4 2 2 3 4" xfId="7873"/>
    <cellStyle name="Note 2 2 4 2 2 3 4 2" xfId="19812"/>
    <cellStyle name="Note 2 2 4 2 2 3 4 3" xfId="29519"/>
    <cellStyle name="Note 2 2 4 2 2 3 4 4" xfId="34063"/>
    <cellStyle name="Note 2 2 4 2 2 3 5" xfId="13922"/>
    <cellStyle name="Note 2 2 4 2 2 3 6" xfId="24941"/>
    <cellStyle name="Note 2 2 4 2 2 3 7" xfId="25973"/>
    <cellStyle name="Note 2 2 4 2 2 4" xfId="1889"/>
    <cellStyle name="Note 2 2 4 2 2 4 2" xfId="4365"/>
    <cellStyle name="Note 2 2 4 2 2 4 2 2" xfId="10255"/>
    <cellStyle name="Note 2 2 4 2 2 4 2 2 2" xfId="22194"/>
    <cellStyle name="Note 2 2 4 2 2 4 2 2 3" xfId="31247"/>
    <cellStyle name="Note 2 2 4 2 2 4 2 2 4" xfId="35145"/>
    <cellStyle name="Note 2 2 4 2 2 4 2 3" xfId="16304"/>
    <cellStyle name="Note 2 2 4 2 2 4 2 4" xfId="26667"/>
    <cellStyle name="Note 2 2 4 2 2 4 2 5" xfId="28957"/>
    <cellStyle name="Note 2 2 4 2 2 4 3" xfId="5470"/>
    <cellStyle name="Note 2 2 4 2 2 4 3 2" xfId="11360"/>
    <cellStyle name="Note 2 2 4 2 2 4 3 2 2" xfId="23299"/>
    <cellStyle name="Note 2 2 4 2 2 4 3 2 3" xfId="32351"/>
    <cellStyle name="Note 2 2 4 2 2 4 3 2 4" xfId="36249"/>
    <cellStyle name="Note 2 2 4 2 2 4 3 3" xfId="17409"/>
    <cellStyle name="Note 2 2 4 2 2 4 3 4" xfId="27771"/>
    <cellStyle name="Note 2 2 4 2 2 4 3 5" xfId="26082"/>
    <cellStyle name="Note 2 2 4 2 2 4 4" xfId="7779"/>
    <cellStyle name="Note 2 2 4 2 2 4 4 2" xfId="19718"/>
    <cellStyle name="Note 2 2 4 2 2 4 4 3" xfId="29425"/>
    <cellStyle name="Note 2 2 4 2 2 4 4 4" xfId="33969"/>
    <cellStyle name="Note 2 2 4 2 2 4 5" xfId="13828"/>
    <cellStyle name="Note 2 2 4 2 2 4 6" xfId="24847"/>
    <cellStyle name="Note 2 2 4 2 2 4 7" xfId="29293"/>
    <cellStyle name="Note 2 2 4 2 2 5" xfId="2077"/>
    <cellStyle name="Note 2 2 4 2 2 5 2" xfId="4553"/>
    <cellStyle name="Note 2 2 4 2 2 5 2 2" xfId="10443"/>
    <cellStyle name="Note 2 2 4 2 2 5 2 2 2" xfId="22382"/>
    <cellStyle name="Note 2 2 4 2 2 5 2 2 3" xfId="31434"/>
    <cellStyle name="Note 2 2 4 2 2 5 2 2 4" xfId="35332"/>
    <cellStyle name="Note 2 2 4 2 2 5 2 3" xfId="16492"/>
    <cellStyle name="Note 2 2 4 2 2 5 2 4" xfId="26854"/>
    <cellStyle name="Note 2 2 4 2 2 5 2 5" xfId="30770"/>
    <cellStyle name="Note 2 2 4 2 2 5 3" xfId="5657"/>
    <cellStyle name="Note 2 2 4 2 2 5 3 2" xfId="11547"/>
    <cellStyle name="Note 2 2 4 2 2 5 3 2 2" xfId="23486"/>
    <cellStyle name="Note 2 2 4 2 2 5 3 2 3" xfId="32538"/>
    <cellStyle name="Note 2 2 4 2 2 5 3 2 4" xfId="36436"/>
    <cellStyle name="Note 2 2 4 2 2 5 3 3" xfId="17596"/>
    <cellStyle name="Note 2 2 4 2 2 5 3 4" xfId="27958"/>
    <cellStyle name="Note 2 2 4 2 2 5 3 5" xfId="33148"/>
    <cellStyle name="Note 2 2 4 2 2 5 4" xfId="7967"/>
    <cellStyle name="Note 2 2 4 2 2 5 4 2" xfId="19906"/>
    <cellStyle name="Note 2 2 4 2 2 5 4 3" xfId="29612"/>
    <cellStyle name="Note 2 2 4 2 2 5 4 4" xfId="34156"/>
    <cellStyle name="Note 2 2 4 2 2 5 5" xfId="14016"/>
    <cellStyle name="Note 2 2 4 2 2 5 6" xfId="25034"/>
    <cellStyle name="Note 2 2 4 2 2 5 7" xfId="29269"/>
    <cellStyle name="Note 2 2 4 2 2 6" xfId="3240"/>
    <cellStyle name="Note 2 2 4 2 2 6 2" xfId="9130"/>
    <cellStyle name="Note 2 2 4 2 2 6 2 2" xfId="21069"/>
    <cellStyle name="Note 2 2 4 2 2 6 2 3" xfId="30509"/>
    <cellStyle name="Note 2 2 4 2 2 6 2 4" xfId="34822"/>
    <cellStyle name="Note 2 2 4 2 2 6 3" xfId="15179"/>
    <cellStyle name="Note 2 2 4 2 2 6 4" xfId="25929"/>
    <cellStyle name="Note 2 2 4 2 2 6 5" xfId="29188"/>
    <cellStyle name="Note 2 2 4 2 2 7" xfId="5147"/>
    <cellStyle name="Note 2 2 4 2 2 7 2" xfId="11037"/>
    <cellStyle name="Note 2 2 4 2 2 7 2 2" xfId="22976"/>
    <cellStyle name="Note 2 2 4 2 2 7 2 3" xfId="32028"/>
    <cellStyle name="Note 2 2 4 2 2 7 2 4" xfId="35926"/>
    <cellStyle name="Note 2 2 4 2 2 7 3" xfId="17086"/>
    <cellStyle name="Note 2 2 4 2 2 7 4" xfId="27448"/>
    <cellStyle name="Note 2 2 4 2 2 7 5" xfId="24314"/>
    <cellStyle name="Note 2 2 4 2 2 8" xfId="6822"/>
    <cellStyle name="Note 2 2 4 2 2 8 2" xfId="18761"/>
    <cellStyle name="Note 2 2 4 2 2 8 3" xfId="28858"/>
    <cellStyle name="Note 2 2 4 2 2 8 4" xfId="33814"/>
    <cellStyle name="Note 2 2 4 2 2 9" xfId="12703"/>
    <cellStyle name="Note 2 2 4 2 3" xfId="1613"/>
    <cellStyle name="Note 2 2 4 2 3 2" xfId="2219"/>
    <cellStyle name="Note 2 2 4 2 3 2 2" xfId="4695"/>
    <cellStyle name="Note 2 2 4 2 3 2 2 2" xfId="10585"/>
    <cellStyle name="Note 2 2 4 2 3 2 2 2 2" xfId="22524"/>
    <cellStyle name="Note 2 2 4 2 3 2 2 2 3" xfId="31576"/>
    <cellStyle name="Note 2 2 4 2 3 2 2 2 4" xfId="35474"/>
    <cellStyle name="Note 2 2 4 2 3 2 2 3" xfId="16634"/>
    <cellStyle name="Note 2 2 4 2 3 2 2 4" xfId="26996"/>
    <cellStyle name="Note 2 2 4 2 3 2 2 5" xfId="26179"/>
    <cellStyle name="Note 2 2 4 2 3 2 3" xfId="5799"/>
    <cellStyle name="Note 2 2 4 2 3 2 3 2" xfId="11689"/>
    <cellStyle name="Note 2 2 4 2 3 2 3 2 2" xfId="23628"/>
    <cellStyle name="Note 2 2 4 2 3 2 3 2 3" xfId="32680"/>
    <cellStyle name="Note 2 2 4 2 3 2 3 2 4" xfId="36578"/>
    <cellStyle name="Note 2 2 4 2 3 2 3 3" xfId="17738"/>
    <cellStyle name="Note 2 2 4 2 3 2 3 4" xfId="28100"/>
    <cellStyle name="Note 2 2 4 2 3 2 3 5" xfId="33290"/>
    <cellStyle name="Note 2 2 4 2 3 2 4" xfId="8109"/>
    <cellStyle name="Note 2 2 4 2 3 2 4 2" xfId="20048"/>
    <cellStyle name="Note 2 2 4 2 3 2 4 3" xfId="29754"/>
    <cellStyle name="Note 2 2 4 2 3 2 4 4" xfId="34298"/>
    <cellStyle name="Note 2 2 4 2 3 2 5" xfId="14158"/>
    <cellStyle name="Note 2 2 4 2 3 2 6" xfId="25176"/>
    <cellStyle name="Note 2 2 4 2 3 2 7" xfId="25998"/>
    <cellStyle name="Note 2 2 4 2 3 3" xfId="2468"/>
    <cellStyle name="Note 2 2 4 2 3 3 2" xfId="4944"/>
    <cellStyle name="Note 2 2 4 2 3 3 2 2" xfId="10834"/>
    <cellStyle name="Note 2 2 4 2 3 3 2 2 2" xfId="22773"/>
    <cellStyle name="Note 2 2 4 2 3 3 2 2 3" xfId="31825"/>
    <cellStyle name="Note 2 2 4 2 3 3 2 2 4" xfId="35723"/>
    <cellStyle name="Note 2 2 4 2 3 3 2 3" xfId="16883"/>
    <cellStyle name="Note 2 2 4 2 3 3 2 4" xfId="27245"/>
    <cellStyle name="Note 2 2 4 2 3 3 2 5" xfId="29076"/>
    <cellStyle name="Note 2 2 4 2 3 3 3" xfId="6048"/>
    <cellStyle name="Note 2 2 4 2 3 3 3 2" xfId="11938"/>
    <cellStyle name="Note 2 2 4 2 3 3 3 2 2" xfId="23877"/>
    <cellStyle name="Note 2 2 4 2 3 3 3 2 3" xfId="32929"/>
    <cellStyle name="Note 2 2 4 2 3 3 3 2 4" xfId="36827"/>
    <cellStyle name="Note 2 2 4 2 3 3 3 3" xfId="17987"/>
    <cellStyle name="Note 2 2 4 2 3 3 3 4" xfId="28349"/>
    <cellStyle name="Note 2 2 4 2 3 3 3 5" xfId="33539"/>
    <cellStyle name="Note 2 2 4 2 3 3 4" xfId="8358"/>
    <cellStyle name="Note 2 2 4 2 3 3 4 2" xfId="20297"/>
    <cellStyle name="Note 2 2 4 2 3 3 4 3" xfId="30003"/>
    <cellStyle name="Note 2 2 4 2 3 3 4 4" xfId="34547"/>
    <cellStyle name="Note 2 2 4 2 3 3 5" xfId="14407"/>
    <cellStyle name="Note 2 2 4 2 3 3 6" xfId="25425"/>
    <cellStyle name="Note 2 2 4 2 3 3 7" xfId="26295"/>
    <cellStyle name="Note 2 2 4 2 3 4" xfId="4089"/>
    <cellStyle name="Note 2 2 4 2 3 4 2" xfId="9979"/>
    <cellStyle name="Note 2 2 4 2 3 4 2 2" xfId="21918"/>
    <cellStyle name="Note 2 2 4 2 3 4 2 3" xfId="30985"/>
    <cellStyle name="Note 2 2 4 2 3 4 2 4" xfId="34883"/>
    <cellStyle name="Note 2 2 4 2 3 4 3" xfId="16028"/>
    <cellStyle name="Note 2 2 4 2 3 4 4" xfId="26405"/>
    <cellStyle name="Note 2 2 4 2 3 4 5" xfId="24106"/>
    <cellStyle name="Note 2 2 4 2 3 5" xfId="5208"/>
    <cellStyle name="Note 2 2 4 2 3 5 2" xfId="11098"/>
    <cellStyle name="Note 2 2 4 2 3 5 2 2" xfId="23037"/>
    <cellStyle name="Note 2 2 4 2 3 5 2 3" xfId="32089"/>
    <cellStyle name="Note 2 2 4 2 3 5 2 4" xfId="35987"/>
    <cellStyle name="Note 2 2 4 2 3 5 3" xfId="17147"/>
    <cellStyle name="Note 2 2 4 2 3 5 4" xfId="27509"/>
    <cellStyle name="Note 2 2 4 2 3 5 5" xfId="26119"/>
    <cellStyle name="Note 2 2 4 2 3 6" xfId="13552"/>
    <cellStyle name="Note 2 2 4 2 4" xfId="1826"/>
    <cellStyle name="Note 2 2 4 2 4 2" xfId="4302"/>
    <cellStyle name="Note 2 2 4 2 4 2 2" xfId="10192"/>
    <cellStyle name="Note 2 2 4 2 4 2 2 2" xfId="22131"/>
    <cellStyle name="Note 2 2 4 2 4 2 2 3" xfId="31184"/>
    <cellStyle name="Note 2 2 4 2 4 2 2 4" xfId="35082"/>
    <cellStyle name="Note 2 2 4 2 4 2 3" xfId="16241"/>
    <cellStyle name="Note 2 2 4 2 4 2 4" xfId="26604"/>
    <cellStyle name="Note 2 2 4 2 4 2 5" xfId="25963"/>
    <cellStyle name="Note 2 2 4 2 4 3" xfId="5407"/>
    <cellStyle name="Note 2 2 4 2 4 3 2" xfId="11297"/>
    <cellStyle name="Note 2 2 4 2 4 3 2 2" xfId="23236"/>
    <cellStyle name="Note 2 2 4 2 4 3 2 3" xfId="32288"/>
    <cellStyle name="Note 2 2 4 2 4 3 2 4" xfId="36186"/>
    <cellStyle name="Note 2 2 4 2 4 3 3" xfId="17346"/>
    <cellStyle name="Note 2 2 4 2 4 3 4" xfId="27708"/>
    <cellStyle name="Note 2 2 4 2 4 3 5" xfId="24439"/>
    <cellStyle name="Note 2 2 4 2 4 4" xfId="7716"/>
    <cellStyle name="Note 2 2 4 2 4 4 2" xfId="19655"/>
    <cellStyle name="Note 2 2 4 2 4 4 3" xfId="29362"/>
    <cellStyle name="Note 2 2 4 2 4 4 4" xfId="33906"/>
    <cellStyle name="Note 2 2 4 2 4 5" xfId="13765"/>
    <cellStyle name="Note 2 2 4 2 4 6" xfId="24784"/>
    <cellStyle name="Note 2 2 4 2 4 7" xfId="30954"/>
    <cellStyle name="Note 2 2 4 2 5" xfId="1809"/>
    <cellStyle name="Note 2 2 4 2 5 2" xfId="4285"/>
    <cellStyle name="Note 2 2 4 2 5 2 2" xfId="10175"/>
    <cellStyle name="Note 2 2 4 2 5 2 2 2" xfId="22114"/>
    <cellStyle name="Note 2 2 4 2 5 2 2 3" xfId="31167"/>
    <cellStyle name="Note 2 2 4 2 5 2 2 4" xfId="35065"/>
    <cellStyle name="Note 2 2 4 2 5 2 3" xfId="16224"/>
    <cellStyle name="Note 2 2 4 2 5 2 4" xfId="26587"/>
    <cellStyle name="Note 2 2 4 2 5 2 5" xfId="28748"/>
    <cellStyle name="Note 2 2 4 2 5 3" xfId="5390"/>
    <cellStyle name="Note 2 2 4 2 5 3 2" xfId="11280"/>
    <cellStyle name="Note 2 2 4 2 5 3 2 2" xfId="23219"/>
    <cellStyle name="Note 2 2 4 2 5 3 2 3" xfId="32271"/>
    <cellStyle name="Note 2 2 4 2 5 3 2 4" xfId="36169"/>
    <cellStyle name="Note 2 2 4 2 5 3 3" xfId="17329"/>
    <cellStyle name="Note 2 2 4 2 5 3 4" xfId="27691"/>
    <cellStyle name="Note 2 2 4 2 5 3 5" xfId="30666"/>
    <cellStyle name="Note 2 2 4 2 5 4" xfId="7699"/>
    <cellStyle name="Note 2 2 4 2 5 4 2" xfId="19638"/>
    <cellStyle name="Note 2 2 4 2 5 4 3" xfId="29345"/>
    <cellStyle name="Note 2 2 4 2 5 4 4" xfId="33889"/>
    <cellStyle name="Note 2 2 4 2 5 5" xfId="13748"/>
    <cellStyle name="Note 2 2 4 2 5 6" xfId="24767"/>
    <cellStyle name="Note 2 2 4 2 5 7" xfId="29303"/>
    <cellStyle name="Note 2 2 4 2 6" xfId="2097"/>
    <cellStyle name="Note 2 2 4 2 6 2" xfId="4573"/>
    <cellStyle name="Note 2 2 4 2 6 2 2" xfId="10463"/>
    <cellStyle name="Note 2 2 4 2 6 2 2 2" xfId="22402"/>
    <cellStyle name="Note 2 2 4 2 6 2 2 3" xfId="31454"/>
    <cellStyle name="Note 2 2 4 2 6 2 2 4" xfId="35352"/>
    <cellStyle name="Note 2 2 4 2 6 2 3" xfId="16512"/>
    <cellStyle name="Note 2 2 4 2 6 2 4" xfId="26874"/>
    <cellStyle name="Note 2 2 4 2 6 2 5" xfId="25986"/>
    <cellStyle name="Note 2 2 4 2 6 3" xfId="5677"/>
    <cellStyle name="Note 2 2 4 2 6 3 2" xfId="11567"/>
    <cellStyle name="Note 2 2 4 2 6 3 2 2" xfId="23506"/>
    <cellStyle name="Note 2 2 4 2 6 3 2 3" xfId="32558"/>
    <cellStyle name="Note 2 2 4 2 6 3 2 4" xfId="36456"/>
    <cellStyle name="Note 2 2 4 2 6 3 3" xfId="17616"/>
    <cellStyle name="Note 2 2 4 2 6 3 4" xfId="27978"/>
    <cellStyle name="Note 2 2 4 2 6 3 5" xfId="33168"/>
    <cellStyle name="Note 2 2 4 2 6 4" xfId="7987"/>
    <cellStyle name="Note 2 2 4 2 6 4 2" xfId="19926"/>
    <cellStyle name="Note 2 2 4 2 6 4 3" xfId="29632"/>
    <cellStyle name="Note 2 2 4 2 6 4 4" xfId="34176"/>
    <cellStyle name="Note 2 2 4 2 6 5" xfId="14036"/>
    <cellStyle name="Note 2 2 4 2 6 6" xfId="25054"/>
    <cellStyle name="Note 2 2 4 2 6 7" xfId="24063"/>
    <cellStyle name="Note 2 2 4 2 7" xfId="2834"/>
    <cellStyle name="Note 2 2 4 2 7 2" xfId="8724"/>
    <cellStyle name="Note 2 2 4 2 7 2 2" xfId="20663"/>
    <cellStyle name="Note 2 2 4 2 7 2 3" xfId="30269"/>
    <cellStyle name="Note 2 2 4 2 7 2 4" xfId="34743"/>
    <cellStyle name="Note 2 2 4 2 7 3" xfId="14773"/>
    <cellStyle name="Note 2 2 4 2 7 4" xfId="25689"/>
    <cellStyle name="Note 2 2 4 2 7 5" xfId="30460"/>
    <cellStyle name="Note 2 2 4 2 8" xfId="6416"/>
    <cellStyle name="Note 2 2 4 2 8 2" xfId="18355"/>
    <cellStyle name="Note 2 2 4 2 8 3" xfId="28615"/>
    <cellStyle name="Note 2 2 4 2 8 4" xfId="33735"/>
    <cellStyle name="Note 2 2 4 3" xfId="316"/>
    <cellStyle name="Note 2 2 4 3 2" xfId="792"/>
    <cellStyle name="Note 2 2 4 3 2 10" xfId="24301"/>
    <cellStyle name="Note 2 2 4 3 2 11" xfId="28676"/>
    <cellStyle name="Note 2 2 4 3 2 2" xfId="1616"/>
    <cellStyle name="Note 2 2 4 3 2 2 2" xfId="2222"/>
    <cellStyle name="Note 2 2 4 3 2 2 2 2" xfId="4698"/>
    <cellStyle name="Note 2 2 4 3 2 2 2 2 2" xfId="10588"/>
    <cellStyle name="Note 2 2 4 3 2 2 2 2 2 2" xfId="22527"/>
    <cellStyle name="Note 2 2 4 3 2 2 2 2 2 3" xfId="31579"/>
    <cellStyle name="Note 2 2 4 3 2 2 2 2 2 4" xfId="35477"/>
    <cellStyle name="Note 2 2 4 3 2 2 2 2 3" xfId="16637"/>
    <cellStyle name="Note 2 2 4 3 2 2 2 2 4" xfId="26999"/>
    <cellStyle name="Note 2 2 4 3 2 2 2 2 5" xfId="30598"/>
    <cellStyle name="Note 2 2 4 3 2 2 2 3" xfId="5802"/>
    <cellStyle name="Note 2 2 4 3 2 2 2 3 2" xfId="11692"/>
    <cellStyle name="Note 2 2 4 3 2 2 2 3 2 2" xfId="23631"/>
    <cellStyle name="Note 2 2 4 3 2 2 2 3 2 3" xfId="32683"/>
    <cellStyle name="Note 2 2 4 3 2 2 2 3 2 4" xfId="36581"/>
    <cellStyle name="Note 2 2 4 3 2 2 2 3 3" xfId="17741"/>
    <cellStyle name="Note 2 2 4 3 2 2 2 3 4" xfId="28103"/>
    <cellStyle name="Note 2 2 4 3 2 2 2 3 5" xfId="33293"/>
    <cellStyle name="Note 2 2 4 3 2 2 2 4" xfId="8112"/>
    <cellStyle name="Note 2 2 4 3 2 2 2 4 2" xfId="20051"/>
    <cellStyle name="Note 2 2 4 3 2 2 2 4 3" xfId="29757"/>
    <cellStyle name="Note 2 2 4 3 2 2 2 4 4" xfId="34301"/>
    <cellStyle name="Note 2 2 4 3 2 2 2 5" xfId="14161"/>
    <cellStyle name="Note 2 2 4 3 2 2 2 6" xfId="25179"/>
    <cellStyle name="Note 2 2 4 3 2 2 2 7" xfId="26328"/>
    <cellStyle name="Note 2 2 4 3 2 2 3" xfId="2471"/>
    <cellStyle name="Note 2 2 4 3 2 2 3 2" xfId="4947"/>
    <cellStyle name="Note 2 2 4 3 2 2 3 2 2" xfId="10837"/>
    <cellStyle name="Note 2 2 4 3 2 2 3 2 2 2" xfId="22776"/>
    <cellStyle name="Note 2 2 4 3 2 2 3 2 2 3" xfId="31828"/>
    <cellStyle name="Note 2 2 4 3 2 2 3 2 2 4" xfId="35726"/>
    <cellStyle name="Note 2 2 4 3 2 2 3 2 3" xfId="16886"/>
    <cellStyle name="Note 2 2 4 3 2 2 3 2 4" xfId="27248"/>
    <cellStyle name="Note 2 2 4 3 2 2 3 2 5" xfId="24495"/>
    <cellStyle name="Note 2 2 4 3 2 2 3 3" xfId="6051"/>
    <cellStyle name="Note 2 2 4 3 2 2 3 3 2" xfId="11941"/>
    <cellStyle name="Note 2 2 4 3 2 2 3 3 2 2" xfId="23880"/>
    <cellStyle name="Note 2 2 4 3 2 2 3 3 2 3" xfId="32932"/>
    <cellStyle name="Note 2 2 4 3 2 2 3 3 2 4" xfId="36830"/>
    <cellStyle name="Note 2 2 4 3 2 2 3 3 3" xfId="17990"/>
    <cellStyle name="Note 2 2 4 3 2 2 3 3 4" xfId="28352"/>
    <cellStyle name="Note 2 2 4 3 2 2 3 3 5" xfId="33542"/>
    <cellStyle name="Note 2 2 4 3 2 2 3 4" xfId="8361"/>
    <cellStyle name="Note 2 2 4 3 2 2 3 4 2" xfId="20300"/>
    <cellStyle name="Note 2 2 4 3 2 2 3 4 3" xfId="30006"/>
    <cellStyle name="Note 2 2 4 3 2 2 3 4 4" xfId="34550"/>
    <cellStyle name="Note 2 2 4 3 2 2 3 5" xfId="14410"/>
    <cellStyle name="Note 2 2 4 3 2 2 3 6" xfId="25428"/>
    <cellStyle name="Note 2 2 4 3 2 2 3 7" xfId="30607"/>
    <cellStyle name="Note 2 2 4 3 2 2 4" xfId="4092"/>
    <cellStyle name="Note 2 2 4 3 2 2 4 2" xfId="9982"/>
    <cellStyle name="Note 2 2 4 3 2 2 4 2 2" xfId="21921"/>
    <cellStyle name="Note 2 2 4 3 2 2 4 2 3" xfId="30988"/>
    <cellStyle name="Note 2 2 4 3 2 2 4 2 4" xfId="34886"/>
    <cellStyle name="Note 2 2 4 3 2 2 4 3" xfId="16031"/>
    <cellStyle name="Note 2 2 4 3 2 2 4 4" xfId="26408"/>
    <cellStyle name="Note 2 2 4 3 2 2 4 5" xfId="25642"/>
    <cellStyle name="Note 2 2 4 3 2 2 5" xfId="5211"/>
    <cellStyle name="Note 2 2 4 3 2 2 5 2" xfId="11101"/>
    <cellStyle name="Note 2 2 4 3 2 2 5 2 2" xfId="23040"/>
    <cellStyle name="Note 2 2 4 3 2 2 5 2 3" xfId="32092"/>
    <cellStyle name="Note 2 2 4 3 2 2 5 2 4" xfId="35990"/>
    <cellStyle name="Note 2 2 4 3 2 2 5 3" xfId="17150"/>
    <cellStyle name="Note 2 2 4 3 2 2 5 4" xfId="27512"/>
    <cellStyle name="Note 2 2 4 3 2 2 5 5" xfId="24081"/>
    <cellStyle name="Note 2 2 4 3 2 2 6" xfId="13555"/>
    <cellStyle name="Note 2 2 4 3 2 3" xfId="2008"/>
    <cellStyle name="Note 2 2 4 3 2 3 2" xfId="4484"/>
    <cellStyle name="Note 2 2 4 3 2 3 2 2" xfId="10374"/>
    <cellStyle name="Note 2 2 4 3 2 3 2 2 2" xfId="22313"/>
    <cellStyle name="Note 2 2 4 3 2 3 2 2 3" xfId="31366"/>
    <cellStyle name="Note 2 2 4 3 2 3 2 2 4" xfId="35264"/>
    <cellStyle name="Note 2 2 4 3 2 3 2 3" xfId="16423"/>
    <cellStyle name="Note 2 2 4 3 2 3 2 4" xfId="26786"/>
    <cellStyle name="Note 2 2 4 3 2 3 2 5" xfId="24038"/>
    <cellStyle name="Note 2 2 4 3 2 3 3" xfId="5589"/>
    <cellStyle name="Note 2 2 4 3 2 3 3 2" xfId="11479"/>
    <cellStyle name="Note 2 2 4 3 2 3 3 2 2" xfId="23418"/>
    <cellStyle name="Note 2 2 4 3 2 3 3 2 3" xfId="32470"/>
    <cellStyle name="Note 2 2 4 3 2 3 3 2 4" xfId="36368"/>
    <cellStyle name="Note 2 2 4 3 2 3 3 3" xfId="17528"/>
    <cellStyle name="Note 2 2 4 3 2 3 3 4" xfId="27890"/>
    <cellStyle name="Note 2 2 4 3 2 3 3 5" xfId="12097"/>
    <cellStyle name="Note 2 2 4 3 2 3 4" xfId="7898"/>
    <cellStyle name="Note 2 2 4 3 2 3 4 2" xfId="19837"/>
    <cellStyle name="Note 2 2 4 3 2 3 4 3" xfId="29544"/>
    <cellStyle name="Note 2 2 4 3 2 3 4 4" xfId="34088"/>
    <cellStyle name="Note 2 2 4 3 2 3 5" xfId="13947"/>
    <cellStyle name="Note 2 2 4 3 2 3 6" xfId="24966"/>
    <cellStyle name="Note 2 2 4 3 2 3 7" xfId="29278"/>
    <cellStyle name="Note 2 2 4 3 2 4" xfId="2075"/>
    <cellStyle name="Note 2 2 4 3 2 4 2" xfId="4551"/>
    <cellStyle name="Note 2 2 4 3 2 4 2 2" xfId="10441"/>
    <cellStyle name="Note 2 2 4 3 2 4 2 2 2" xfId="22380"/>
    <cellStyle name="Note 2 2 4 3 2 4 2 2 3" xfId="31432"/>
    <cellStyle name="Note 2 2 4 3 2 4 2 2 4" xfId="35330"/>
    <cellStyle name="Note 2 2 4 3 2 4 2 3" xfId="16490"/>
    <cellStyle name="Note 2 2 4 3 2 4 2 4" xfId="26852"/>
    <cellStyle name="Note 2 2 4 3 2 4 2 5" xfId="25617"/>
    <cellStyle name="Note 2 2 4 3 2 4 3" xfId="5655"/>
    <cellStyle name="Note 2 2 4 3 2 4 3 2" xfId="11545"/>
    <cellStyle name="Note 2 2 4 3 2 4 3 2 2" xfId="23484"/>
    <cellStyle name="Note 2 2 4 3 2 4 3 2 3" xfId="32536"/>
    <cellStyle name="Note 2 2 4 3 2 4 3 2 4" xfId="36434"/>
    <cellStyle name="Note 2 2 4 3 2 4 3 3" xfId="17594"/>
    <cellStyle name="Note 2 2 4 3 2 4 3 4" xfId="27956"/>
    <cellStyle name="Note 2 2 4 3 2 4 3 5" xfId="33146"/>
    <cellStyle name="Note 2 2 4 3 2 4 4" xfId="7965"/>
    <cellStyle name="Note 2 2 4 3 2 4 4 2" xfId="19904"/>
    <cellStyle name="Note 2 2 4 3 2 4 4 3" xfId="29610"/>
    <cellStyle name="Note 2 2 4 3 2 4 4 4" xfId="34154"/>
    <cellStyle name="Note 2 2 4 3 2 4 5" xfId="14014"/>
    <cellStyle name="Note 2 2 4 3 2 4 6" xfId="25032"/>
    <cellStyle name="Note 2 2 4 3 2 4 7" xfId="30401"/>
    <cellStyle name="Note 2 2 4 3 2 5" xfId="2140"/>
    <cellStyle name="Note 2 2 4 3 2 5 2" xfId="4616"/>
    <cellStyle name="Note 2 2 4 3 2 5 2 2" xfId="10506"/>
    <cellStyle name="Note 2 2 4 3 2 5 2 2 2" xfId="22445"/>
    <cellStyle name="Note 2 2 4 3 2 5 2 2 3" xfId="31497"/>
    <cellStyle name="Note 2 2 4 3 2 5 2 2 4" xfId="35395"/>
    <cellStyle name="Note 2 2 4 3 2 5 2 3" xfId="16555"/>
    <cellStyle name="Note 2 2 4 3 2 5 2 4" xfId="26917"/>
    <cellStyle name="Note 2 2 4 3 2 5 2 5" xfId="28890"/>
    <cellStyle name="Note 2 2 4 3 2 5 3" xfId="5720"/>
    <cellStyle name="Note 2 2 4 3 2 5 3 2" xfId="11610"/>
    <cellStyle name="Note 2 2 4 3 2 5 3 2 2" xfId="23549"/>
    <cellStyle name="Note 2 2 4 3 2 5 3 2 3" xfId="32601"/>
    <cellStyle name="Note 2 2 4 3 2 5 3 2 4" xfId="36499"/>
    <cellStyle name="Note 2 2 4 3 2 5 3 3" xfId="17659"/>
    <cellStyle name="Note 2 2 4 3 2 5 3 4" xfId="28021"/>
    <cellStyle name="Note 2 2 4 3 2 5 3 5" xfId="33211"/>
    <cellStyle name="Note 2 2 4 3 2 5 4" xfId="8030"/>
    <cellStyle name="Note 2 2 4 3 2 5 4 2" xfId="19969"/>
    <cellStyle name="Note 2 2 4 3 2 5 4 3" xfId="29675"/>
    <cellStyle name="Note 2 2 4 3 2 5 4 4" xfId="34219"/>
    <cellStyle name="Note 2 2 4 3 2 5 5" xfId="14079"/>
    <cellStyle name="Note 2 2 4 3 2 5 6" xfId="25097"/>
    <cellStyle name="Note 2 2 4 3 2 5 7" xfId="26037"/>
    <cellStyle name="Note 2 2 4 3 2 6" xfId="3269"/>
    <cellStyle name="Note 2 2 4 3 2 6 2" xfId="9159"/>
    <cellStyle name="Note 2 2 4 3 2 6 2 2" xfId="21098"/>
    <cellStyle name="Note 2 2 4 3 2 6 2 3" xfId="30533"/>
    <cellStyle name="Note 2 2 4 3 2 6 2 4" xfId="34846"/>
    <cellStyle name="Note 2 2 4 3 2 6 3" xfId="15208"/>
    <cellStyle name="Note 2 2 4 3 2 6 4" xfId="25953"/>
    <cellStyle name="Note 2 2 4 3 2 6 5" xfId="30347"/>
    <cellStyle name="Note 2 2 4 3 2 7" xfId="5171"/>
    <cellStyle name="Note 2 2 4 3 2 7 2" xfId="11061"/>
    <cellStyle name="Note 2 2 4 3 2 7 2 2" xfId="23000"/>
    <cellStyle name="Note 2 2 4 3 2 7 2 3" xfId="32052"/>
    <cellStyle name="Note 2 2 4 3 2 7 2 4" xfId="35950"/>
    <cellStyle name="Note 2 2 4 3 2 7 3" xfId="17110"/>
    <cellStyle name="Note 2 2 4 3 2 7 4" xfId="27472"/>
    <cellStyle name="Note 2 2 4 3 2 7 5" xfId="28938"/>
    <cellStyle name="Note 2 2 4 3 2 8" xfId="6851"/>
    <cellStyle name="Note 2 2 4 3 2 8 2" xfId="18790"/>
    <cellStyle name="Note 2 2 4 3 2 8 3" xfId="28882"/>
    <cellStyle name="Note 2 2 4 3 2 8 4" xfId="33838"/>
    <cellStyle name="Note 2 2 4 3 2 9" xfId="12732"/>
    <cellStyle name="Note 2 2 4 3 3" xfId="1615"/>
    <cellStyle name="Note 2 2 4 3 3 2" xfId="2221"/>
    <cellStyle name="Note 2 2 4 3 3 2 2" xfId="4697"/>
    <cellStyle name="Note 2 2 4 3 3 2 2 2" xfId="10587"/>
    <cellStyle name="Note 2 2 4 3 3 2 2 2 2" xfId="22526"/>
    <cellStyle name="Note 2 2 4 3 3 2 2 2 3" xfId="31578"/>
    <cellStyle name="Note 2 2 4 3 3 2 2 2 4" xfId="35476"/>
    <cellStyle name="Note 2 2 4 3 3 2 2 3" xfId="16636"/>
    <cellStyle name="Note 2 2 4 3 3 2 2 4" xfId="26998"/>
    <cellStyle name="Note 2 2 4 3 3 2 2 5" xfId="28949"/>
    <cellStyle name="Note 2 2 4 3 3 2 3" xfId="5801"/>
    <cellStyle name="Note 2 2 4 3 3 2 3 2" xfId="11691"/>
    <cellStyle name="Note 2 2 4 3 3 2 3 2 2" xfId="23630"/>
    <cellStyle name="Note 2 2 4 3 3 2 3 2 3" xfId="32682"/>
    <cellStyle name="Note 2 2 4 3 3 2 3 2 4" xfId="36580"/>
    <cellStyle name="Note 2 2 4 3 3 2 3 3" xfId="17740"/>
    <cellStyle name="Note 2 2 4 3 3 2 3 4" xfId="28102"/>
    <cellStyle name="Note 2 2 4 3 3 2 3 5" xfId="33292"/>
    <cellStyle name="Note 2 2 4 3 3 2 4" xfId="8111"/>
    <cellStyle name="Note 2 2 4 3 3 2 4 2" xfId="20050"/>
    <cellStyle name="Note 2 2 4 3 3 2 4 3" xfId="29756"/>
    <cellStyle name="Note 2 2 4 3 3 2 4 4" xfId="34300"/>
    <cellStyle name="Note 2 2 4 3 3 2 5" xfId="14160"/>
    <cellStyle name="Note 2 2 4 3 3 2 6" xfId="25178"/>
    <cellStyle name="Note 2 2 4 3 3 2 7" xfId="30906"/>
    <cellStyle name="Note 2 2 4 3 3 3" xfId="2470"/>
    <cellStyle name="Note 2 2 4 3 3 3 2" xfId="4946"/>
    <cellStyle name="Note 2 2 4 3 3 3 2 2" xfId="10836"/>
    <cellStyle name="Note 2 2 4 3 3 3 2 2 2" xfId="22775"/>
    <cellStyle name="Note 2 2 4 3 3 3 2 2 3" xfId="31827"/>
    <cellStyle name="Note 2 2 4 3 3 3 2 2 4" xfId="35725"/>
    <cellStyle name="Note 2 2 4 3 3 3 2 3" xfId="16885"/>
    <cellStyle name="Note 2 2 4 3 3 3 2 4" xfId="27247"/>
    <cellStyle name="Note 2 2 4 3 3 3 2 5" xfId="26148"/>
    <cellStyle name="Note 2 2 4 3 3 3 3" xfId="6050"/>
    <cellStyle name="Note 2 2 4 3 3 3 3 2" xfId="11940"/>
    <cellStyle name="Note 2 2 4 3 3 3 3 2 2" xfId="23879"/>
    <cellStyle name="Note 2 2 4 3 3 3 3 2 3" xfId="32931"/>
    <cellStyle name="Note 2 2 4 3 3 3 3 2 4" xfId="36829"/>
    <cellStyle name="Note 2 2 4 3 3 3 3 3" xfId="17989"/>
    <cellStyle name="Note 2 2 4 3 3 3 3 4" xfId="28351"/>
    <cellStyle name="Note 2 2 4 3 3 3 3 5" xfId="33541"/>
    <cellStyle name="Note 2 2 4 3 3 3 4" xfId="8360"/>
    <cellStyle name="Note 2 2 4 3 3 3 4 2" xfId="20299"/>
    <cellStyle name="Note 2 2 4 3 3 3 4 3" xfId="30005"/>
    <cellStyle name="Note 2 2 4 3 3 3 4 4" xfId="34549"/>
    <cellStyle name="Note 2 2 4 3 3 3 5" xfId="14409"/>
    <cellStyle name="Note 2 2 4 3 3 3 6" xfId="25427"/>
    <cellStyle name="Note 2 2 4 3 3 3 7" xfId="28958"/>
    <cellStyle name="Note 2 2 4 3 3 4" xfId="4091"/>
    <cellStyle name="Note 2 2 4 3 3 4 2" xfId="9981"/>
    <cellStyle name="Note 2 2 4 3 3 4 2 2" xfId="21920"/>
    <cellStyle name="Note 2 2 4 3 3 4 2 3" xfId="30987"/>
    <cellStyle name="Note 2 2 4 3 3 4 2 4" xfId="34885"/>
    <cellStyle name="Note 2 2 4 3 3 4 3" xfId="16030"/>
    <cellStyle name="Note 2 2 4 3 3 4 4" xfId="26407"/>
    <cellStyle name="Note 2 2 4 3 3 4 5" xfId="30222"/>
    <cellStyle name="Note 2 2 4 3 3 5" xfId="5210"/>
    <cellStyle name="Note 2 2 4 3 3 5 2" xfId="11100"/>
    <cellStyle name="Note 2 2 4 3 3 5 2 2" xfId="23039"/>
    <cellStyle name="Note 2 2 4 3 3 5 2 3" xfId="32091"/>
    <cellStyle name="Note 2 2 4 3 3 5 2 4" xfId="35989"/>
    <cellStyle name="Note 2 2 4 3 3 5 3" xfId="17149"/>
    <cellStyle name="Note 2 2 4 3 3 5 4" xfId="27511"/>
    <cellStyle name="Note 2 2 4 3 3 5 5" xfId="24330"/>
    <cellStyle name="Note 2 2 4 3 3 6" xfId="13554"/>
    <cellStyle name="Note 2 2 4 3 4" xfId="2159"/>
    <cellStyle name="Note 2 2 4 3 4 2" xfId="4635"/>
    <cellStyle name="Note 2 2 4 3 4 2 2" xfId="10525"/>
    <cellStyle name="Note 2 2 4 3 4 2 2 2" xfId="22464"/>
    <cellStyle name="Note 2 2 4 3 4 2 2 3" xfId="31516"/>
    <cellStyle name="Note 2 2 4 3 4 2 2 4" xfId="35414"/>
    <cellStyle name="Note 2 2 4 3 4 2 3" xfId="16574"/>
    <cellStyle name="Note 2 2 4 3 4 2 4" xfId="26936"/>
    <cellStyle name="Note 2 2 4 3 4 2 5" xfId="29116"/>
    <cellStyle name="Note 2 2 4 3 4 3" xfId="5739"/>
    <cellStyle name="Note 2 2 4 3 4 3 2" xfId="11629"/>
    <cellStyle name="Note 2 2 4 3 4 3 2 2" xfId="23568"/>
    <cellStyle name="Note 2 2 4 3 4 3 2 3" xfId="32620"/>
    <cellStyle name="Note 2 2 4 3 4 3 2 4" xfId="36518"/>
    <cellStyle name="Note 2 2 4 3 4 3 3" xfId="17678"/>
    <cellStyle name="Note 2 2 4 3 4 3 4" xfId="28040"/>
    <cellStyle name="Note 2 2 4 3 4 3 5" xfId="33230"/>
    <cellStyle name="Note 2 2 4 3 4 4" xfId="8049"/>
    <cellStyle name="Note 2 2 4 3 4 4 2" xfId="19988"/>
    <cellStyle name="Note 2 2 4 3 4 4 3" xfId="29694"/>
    <cellStyle name="Note 2 2 4 3 4 4 4" xfId="34238"/>
    <cellStyle name="Note 2 2 4 3 4 5" xfId="14098"/>
    <cellStyle name="Note 2 2 4 3 4 6" xfId="25116"/>
    <cellStyle name="Note 2 2 4 3 4 7" xfId="26335"/>
    <cellStyle name="Note 2 2 4 3 5" xfId="2138"/>
    <cellStyle name="Note 2 2 4 3 5 2" xfId="4614"/>
    <cellStyle name="Note 2 2 4 3 5 2 2" xfId="10504"/>
    <cellStyle name="Note 2 2 4 3 5 2 2 2" xfId="22443"/>
    <cellStyle name="Note 2 2 4 3 5 2 2 3" xfId="31495"/>
    <cellStyle name="Note 2 2 4 3 5 2 2 4" xfId="35393"/>
    <cellStyle name="Note 2 2 4 3 5 2 3" xfId="16553"/>
    <cellStyle name="Note 2 2 4 3 5 2 4" xfId="26915"/>
    <cellStyle name="Note 2 2 4 3 5 2 5" xfId="26189"/>
    <cellStyle name="Note 2 2 4 3 5 3" xfId="5718"/>
    <cellStyle name="Note 2 2 4 3 5 3 2" xfId="11608"/>
    <cellStyle name="Note 2 2 4 3 5 3 2 2" xfId="23547"/>
    <cellStyle name="Note 2 2 4 3 5 3 2 3" xfId="32599"/>
    <cellStyle name="Note 2 2 4 3 5 3 2 4" xfId="36497"/>
    <cellStyle name="Note 2 2 4 3 5 3 3" xfId="17657"/>
    <cellStyle name="Note 2 2 4 3 5 3 4" xfId="28019"/>
    <cellStyle name="Note 2 2 4 3 5 3 5" xfId="33209"/>
    <cellStyle name="Note 2 2 4 3 5 4" xfId="8028"/>
    <cellStyle name="Note 2 2 4 3 5 4 2" xfId="19967"/>
    <cellStyle name="Note 2 2 4 3 5 4 3" xfId="29673"/>
    <cellStyle name="Note 2 2 4 3 5 4 4" xfId="34217"/>
    <cellStyle name="Note 2 2 4 3 5 5" xfId="14077"/>
    <cellStyle name="Note 2 2 4 3 5 6" xfId="25095"/>
    <cellStyle name="Note 2 2 4 3 5 7" xfId="28966"/>
    <cellStyle name="Note 2 2 4 3 6" xfId="1854"/>
    <cellStyle name="Note 2 2 4 3 6 2" xfId="4330"/>
    <cellStyle name="Note 2 2 4 3 6 2 2" xfId="10220"/>
    <cellStyle name="Note 2 2 4 3 6 2 2 2" xfId="22159"/>
    <cellStyle name="Note 2 2 4 3 6 2 2 3" xfId="31212"/>
    <cellStyle name="Note 2 2 4 3 6 2 2 4" xfId="35110"/>
    <cellStyle name="Note 2 2 4 3 6 2 3" xfId="16269"/>
    <cellStyle name="Note 2 2 4 3 6 2 4" xfId="26632"/>
    <cellStyle name="Note 2 2 4 3 6 2 5" xfId="30801"/>
    <cellStyle name="Note 2 2 4 3 6 3" xfId="5435"/>
    <cellStyle name="Note 2 2 4 3 6 3 2" xfId="11325"/>
    <cellStyle name="Note 2 2 4 3 6 3 2 2" xfId="23264"/>
    <cellStyle name="Note 2 2 4 3 6 3 2 3" xfId="32316"/>
    <cellStyle name="Note 2 2 4 3 6 3 2 4" xfId="36214"/>
    <cellStyle name="Note 2 2 4 3 6 3 3" xfId="17374"/>
    <cellStyle name="Note 2 2 4 3 6 3 4" xfId="27736"/>
    <cellStyle name="Note 2 2 4 3 6 3 5" xfId="30165"/>
    <cellStyle name="Note 2 2 4 3 6 4" xfId="7744"/>
    <cellStyle name="Note 2 2 4 3 6 4 2" xfId="19683"/>
    <cellStyle name="Note 2 2 4 3 6 4 3" xfId="29390"/>
    <cellStyle name="Note 2 2 4 3 6 4 4" xfId="33934"/>
    <cellStyle name="Note 2 2 4 3 6 5" xfId="13793"/>
    <cellStyle name="Note 2 2 4 3 6 6" xfId="24812"/>
    <cellStyle name="Note 2 2 4 3 6 7" xfId="28953"/>
    <cellStyle name="Note 2 2 4 3 7" xfId="2863"/>
    <cellStyle name="Note 2 2 4 3 7 2" xfId="8753"/>
    <cellStyle name="Note 2 2 4 3 7 2 2" xfId="20692"/>
    <cellStyle name="Note 2 2 4 3 7 2 3" xfId="30293"/>
    <cellStyle name="Note 2 2 4 3 7 2 4" xfId="34767"/>
    <cellStyle name="Note 2 2 4 3 7 3" xfId="14802"/>
    <cellStyle name="Note 2 2 4 3 7 4" xfId="25713"/>
    <cellStyle name="Note 2 2 4 3 7 5" xfId="26268"/>
    <cellStyle name="Note 2 2 4 3 8" xfId="6445"/>
    <cellStyle name="Note 2 2 4 3 8 2" xfId="18384"/>
    <cellStyle name="Note 2 2 4 3 8 3" xfId="28639"/>
    <cellStyle name="Note 2 2 4 3 8 4" xfId="33759"/>
    <cellStyle name="Note 2 2 4 4" xfId="652"/>
    <cellStyle name="Note 2 2 4 4 10" xfId="24219"/>
    <cellStyle name="Note 2 2 4 4 11" xfId="30594"/>
    <cellStyle name="Note 2 2 4 4 2" xfId="1617"/>
    <cellStyle name="Note 2 2 4 4 2 2" xfId="2223"/>
    <cellStyle name="Note 2 2 4 4 2 2 2" xfId="4699"/>
    <cellStyle name="Note 2 2 4 4 2 2 2 2" xfId="10589"/>
    <cellStyle name="Note 2 2 4 4 2 2 2 2 2" xfId="22528"/>
    <cellStyle name="Note 2 2 4 4 2 2 2 2 3" xfId="31580"/>
    <cellStyle name="Note 2 2 4 4 2 2 2 2 4" xfId="35478"/>
    <cellStyle name="Note 2 2 4 4 2 2 2 3" xfId="16638"/>
    <cellStyle name="Note 2 2 4 4 2 2 2 4" xfId="27000"/>
    <cellStyle name="Note 2 2 4 4 2 2 2 5" xfId="26019"/>
    <cellStyle name="Note 2 2 4 4 2 2 3" xfId="5803"/>
    <cellStyle name="Note 2 2 4 4 2 2 3 2" xfId="11693"/>
    <cellStyle name="Note 2 2 4 4 2 2 3 2 2" xfId="23632"/>
    <cellStyle name="Note 2 2 4 4 2 2 3 2 3" xfId="32684"/>
    <cellStyle name="Note 2 2 4 4 2 2 3 2 4" xfId="36582"/>
    <cellStyle name="Note 2 2 4 4 2 2 3 3" xfId="17742"/>
    <cellStyle name="Note 2 2 4 4 2 2 3 4" xfId="28104"/>
    <cellStyle name="Note 2 2 4 4 2 2 3 5" xfId="33294"/>
    <cellStyle name="Note 2 2 4 4 2 2 4" xfId="8113"/>
    <cellStyle name="Note 2 2 4 4 2 2 4 2" xfId="20052"/>
    <cellStyle name="Note 2 2 4 4 2 2 4 3" xfId="29758"/>
    <cellStyle name="Note 2 2 4 4 2 2 4 4" xfId="34302"/>
    <cellStyle name="Note 2 2 4 4 2 2 5" xfId="14162"/>
    <cellStyle name="Note 2 2 4 4 2 2 6" xfId="25180"/>
    <cellStyle name="Note 2 2 4 4 2 2 7" xfId="24674"/>
    <cellStyle name="Note 2 2 4 4 2 3" xfId="2472"/>
    <cellStyle name="Note 2 2 4 4 2 3 2" xfId="4948"/>
    <cellStyle name="Note 2 2 4 4 2 3 2 2" xfId="10838"/>
    <cellStyle name="Note 2 2 4 4 2 3 2 2 2" xfId="22777"/>
    <cellStyle name="Note 2 2 4 4 2 3 2 2 3" xfId="31829"/>
    <cellStyle name="Note 2 2 4 4 2 3 2 2 4" xfId="35727"/>
    <cellStyle name="Note 2 2 4 4 2 3 2 3" xfId="16887"/>
    <cellStyle name="Note 2 2 4 4 2 3 2 4" xfId="27249"/>
    <cellStyle name="Note 2 2 4 4 2 3 2 5" xfId="28978"/>
    <cellStyle name="Note 2 2 4 4 2 3 3" xfId="6052"/>
    <cellStyle name="Note 2 2 4 4 2 3 3 2" xfId="11942"/>
    <cellStyle name="Note 2 2 4 4 2 3 3 2 2" xfId="23881"/>
    <cellStyle name="Note 2 2 4 4 2 3 3 2 3" xfId="32933"/>
    <cellStyle name="Note 2 2 4 4 2 3 3 2 4" xfId="36831"/>
    <cellStyle name="Note 2 2 4 4 2 3 3 3" xfId="17991"/>
    <cellStyle name="Note 2 2 4 4 2 3 3 4" xfId="28353"/>
    <cellStyle name="Note 2 2 4 4 2 3 3 5" xfId="33543"/>
    <cellStyle name="Note 2 2 4 4 2 3 4" xfId="8362"/>
    <cellStyle name="Note 2 2 4 4 2 3 4 2" xfId="20301"/>
    <cellStyle name="Note 2 2 4 4 2 3 4 3" xfId="30007"/>
    <cellStyle name="Note 2 2 4 4 2 3 4 4" xfId="34551"/>
    <cellStyle name="Note 2 2 4 4 2 3 5" xfId="14411"/>
    <cellStyle name="Note 2 2 4 4 2 3 6" xfId="25429"/>
    <cellStyle name="Note 2 2 4 4 2 3 7" xfId="26028"/>
    <cellStyle name="Note 2 2 4 4 2 4" xfId="4093"/>
    <cellStyle name="Note 2 2 4 4 2 4 2" xfId="9983"/>
    <cellStyle name="Note 2 2 4 4 2 4 2 2" xfId="21922"/>
    <cellStyle name="Note 2 2 4 4 2 4 2 3" xfId="30989"/>
    <cellStyle name="Note 2 2 4 4 2 4 2 4" xfId="34887"/>
    <cellStyle name="Note 2 2 4 4 2 4 3" xfId="16032"/>
    <cellStyle name="Note 2 2 4 4 2 4 4" xfId="26409"/>
    <cellStyle name="Note 2 2 4 4 2 4 5" xfId="29177"/>
    <cellStyle name="Note 2 2 4 4 2 5" xfId="5212"/>
    <cellStyle name="Note 2 2 4 4 2 5 2" xfId="11102"/>
    <cellStyle name="Note 2 2 4 4 2 5 2 2" xfId="23041"/>
    <cellStyle name="Note 2 2 4 4 2 5 2 3" xfId="32093"/>
    <cellStyle name="Note 2 2 4 4 2 5 2 4" xfId="35991"/>
    <cellStyle name="Note 2 2 4 4 2 5 3" xfId="17151"/>
    <cellStyle name="Note 2 2 4 4 2 5 4" xfId="27513"/>
    <cellStyle name="Note 2 2 4 4 2 5 5" xfId="28598"/>
    <cellStyle name="Note 2 2 4 4 2 6" xfId="13556"/>
    <cellStyle name="Note 2 2 4 4 3" xfId="1938"/>
    <cellStyle name="Note 2 2 4 4 3 2" xfId="4414"/>
    <cellStyle name="Note 2 2 4 4 3 2 2" xfId="10304"/>
    <cellStyle name="Note 2 2 4 4 3 2 2 2" xfId="22243"/>
    <cellStyle name="Note 2 2 4 4 3 2 2 3" xfId="31296"/>
    <cellStyle name="Note 2 2 4 4 3 2 2 4" xfId="35194"/>
    <cellStyle name="Note 2 2 4 4 3 2 3" xfId="16353"/>
    <cellStyle name="Note 2 2 4 4 3 2 4" xfId="26716"/>
    <cellStyle name="Note 2 2 4 4 3 2 5" xfId="30461"/>
    <cellStyle name="Note 2 2 4 4 3 3" xfId="5519"/>
    <cellStyle name="Note 2 2 4 4 3 3 2" xfId="11409"/>
    <cellStyle name="Note 2 2 4 4 3 3 2 2" xfId="23348"/>
    <cellStyle name="Note 2 2 4 4 3 3 2 3" xfId="32400"/>
    <cellStyle name="Note 2 2 4 4 3 3 2 4" xfId="36298"/>
    <cellStyle name="Note 2 2 4 4 3 3 3" xfId="17458"/>
    <cellStyle name="Note 2 2 4 4 3 3 4" xfId="27820"/>
    <cellStyle name="Note 2 2 4 4 3 3 5" xfId="28911"/>
    <cellStyle name="Note 2 2 4 4 3 4" xfId="7828"/>
    <cellStyle name="Note 2 2 4 4 3 4 2" xfId="19767"/>
    <cellStyle name="Note 2 2 4 4 3 4 3" xfId="29474"/>
    <cellStyle name="Note 2 2 4 4 3 4 4" xfId="34018"/>
    <cellStyle name="Note 2 2 4 4 3 5" xfId="13877"/>
    <cellStyle name="Note 2 2 4 4 3 6" xfId="24896"/>
    <cellStyle name="Note 2 2 4 4 3 7" xfId="26362"/>
    <cellStyle name="Note 2 2 4 4 4" xfId="2288"/>
    <cellStyle name="Note 2 2 4 4 4 2" xfId="4764"/>
    <cellStyle name="Note 2 2 4 4 4 2 2" xfId="10654"/>
    <cellStyle name="Note 2 2 4 4 4 2 2 2" xfId="22593"/>
    <cellStyle name="Note 2 2 4 4 4 2 2 3" xfId="31645"/>
    <cellStyle name="Note 2 2 4 4 4 2 2 4" xfId="35543"/>
    <cellStyle name="Note 2 2 4 4 4 2 3" xfId="16703"/>
    <cellStyle name="Note 2 2 4 4 4 2 4" xfId="27065"/>
    <cellStyle name="Note 2 2 4 4 4 2 5" xfId="29100"/>
    <cellStyle name="Note 2 2 4 4 4 3" xfId="5868"/>
    <cellStyle name="Note 2 2 4 4 4 3 2" xfId="11758"/>
    <cellStyle name="Note 2 2 4 4 4 3 2 2" xfId="23697"/>
    <cellStyle name="Note 2 2 4 4 4 3 2 3" xfId="32749"/>
    <cellStyle name="Note 2 2 4 4 4 3 2 4" xfId="36647"/>
    <cellStyle name="Note 2 2 4 4 4 3 3" xfId="17807"/>
    <cellStyle name="Note 2 2 4 4 4 3 4" xfId="28169"/>
    <cellStyle name="Note 2 2 4 4 4 3 5" xfId="33359"/>
    <cellStyle name="Note 2 2 4 4 4 4" xfId="8178"/>
    <cellStyle name="Note 2 2 4 4 4 4 2" xfId="20117"/>
    <cellStyle name="Note 2 2 4 4 4 4 3" xfId="29823"/>
    <cellStyle name="Note 2 2 4 4 4 4 4" xfId="34367"/>
    <cellStyle name="Note 2 2 4 4 4 5" xfId="14227"/>
    <cellStyle name="Note 2 2 4 4 4 6" xfId="25245"/>
    <cellStyle name="Note 2 2 4 4 4 7" xfId="24665"/>
    <cellStyle name="Note 2 2 4 4 5" xfId="1965"/>
    <cellStyle name="Note 2 2 4 4 5 2" xfId="4441"/>
    <cellStyle name="Note 2 2 4 4 5 2 2" xfId="10331"/>
    <cellStyle name="Note 2 2 4 4 5 2 2 2" xfId="22270"/>
    <cellStyle name="Note 2 2 4 4 5 2 2 3" xfId="31323"/>
    <cellStyle name="Note 2 2 4 4 5 2 2 4" xfId="35221"/>
    <cellStyle name="Note 2 2 4 4 5 2 3" xfId="16380"/>
    <cellStyle name="Note 2 2 4 4 5 2 4" xfId="26743"/>
    <cellStyle name="Note 2 2 4 4 5 2 5" xfId="29134"/>
    <cellStyle name="Note 2 2 4 4 5 3" xfId="5546"/>
    <cellStyle name="Note 2 2 4 4 5 3 2" xfId="11436"/>
    <cellStyle name="Note 2 2 4 4 5 3 2 2" xfId="23375"/>
    <cellStyle name="Note 2 2 4 4 5 3 2 3" xfId="32427"/>
    <cellStyle name="Note 2 2 4 4 5 3 2 4" xfId="36325"/>
    <cellStyle name="Note 2 2 4 4 5 3 3" xfId="17485"/>
    <cellStyle name="Note 2 2 4 4 5 3 4" xfId="27847"/>
    <cellStyle name="Note 2 2 4 4 5 3 5" xfId="28501"/>
    <cellStyle name="Note 2 2 4 4 5 4" xfId="7855"/>
    <cellStyle name="Note 2 2 4 4 5 4 2" xfId="19794"/>
    <cellStyle name="Note 2 2 4 4 5 4 3" xfId="29501"/>
    <cellStyle name="Note 2 2 4 4 5 4 4" xfId="34045"/>
    <cellStyle name="Note 2 2 4 4 5 5" xfId="13904"/>
    <cellStyle name="Note 2 2 4 4 5 6" xfId="24923"/>
    <cellStyle name="Note 2 2 4 4 5 7" xfId="24691"/>
    <cellStyle name="Note 2 2 4 4 6" xfId="3129"/>
    <cellStyle name="Note 2 2 4 4 6 2" xfId="9019"/>
    <cellStyle name="Note 2 2 4 4 6 2 2" xfId="20958"/>
    <cellStyle name="Note 2 2 4 4 6 2 3" xfId="30453"/>
    <cellStyle name="Note 2 2 4 4 6 2 4" xfId="34798"/>
    <cellStyle name="Note 2 2 4 4 6 3" xfId="15068"/>
    <cellStyle name="Note 2 2 4 4 6 4" xfId="25873"/>
    <cellStyle name="Note 2 2 4 4 6 5" xfId="29190"/>
    <cellStyle name="Note 2 2 4 4 7" xfId="5123"/>
    <cellStyle name="Note 2 2 4 4 7 2" xfId="11013"/>
    <cellStyle name="Note 2 2 4 4 7 2 2" xfId="22952"/>
    <cellStyle name="Note 2 2 4 4 7 2 3" xfId="32004"/>
    <cellStyle name="Note 2 2 4 4 7 2 4" xfId="35902"/>
    <cellStyle name="Note 2 2 4 4 7 3" xfId="17062"/>
    <cellStyle name="Note 2 2 4 4 7 4" xfId="27424"/>
    <cellStyle name="Note 2 2 4 4 7 5" xfId="26114"/>
    <cellStyle name="Note 2 2 4 4 8" xfId="6711"/>
    <cellStyle name="Note 2 2 4 4 8 2" xfId="18650"/>
    <cellStyle name="Note 2 2 4 4 8 3" xfId="28802"/>
    <cellStyle name="Note 2 2 4 4 8 4" xfId="33790"/>
    <cellStyle name="Note 2 2 4 4 9" xfId="12592"/>
    <cellStyle name="Note 2 2 4 5" xfId="962"/>
    <cellStyle name="Note 2 2 4 5 10" xfId="24413"/>
    <cellStyle name="Note 2 2 4 5 11" xfId="30958"/>
    <cellStyle name="Note 2 2 4 5 2" xfId="1618"/>
    <cellStyle name="Note 2 2 4 5 2 2" xfId="2224"/>
    <cellStyle name="Note 2 2 4 5 2 2 2" xfId="4700"/>
    <cellStyle name="Note 2 2 4 5 2 2 2 2" xfId="10590"/>
    <cellStyle name="Note 2 2 4 5 2 2 2 2 2" xfId="22529"/>
    <cellStyle name="Note 2 2 4 5 2 2 2 2 3" xfId="31581"/>
    <cellStyle name="Note 2 2 4 5 2 2 2 2 4" xfId="35479"/>
    <cellStyle name="Note 2 2 4 5 2 2 2 3" xfId="16639"/>
    <cellStyle name="Note 2 2 4 5 2 2 2 4" xfId="27001"/>
    <cellStyle name="Note 2 2 4 5 2 2 2 5" xfId="29108"/>
    <cellStyle name="Note 2 2 4 5 2 2 3" xfId="5804"/>
    <cellStyle name="Note 2 2 4 5 2 2 3 2" xfId="11694"/>
    <cellStyle name="Note 2 2 4 5 2 2 3 2 2" xfId="23633"/>
    <cellStyle name="Note 2 2 4 5 2 2 3 2 3" xfId="32685"/>
    <cellStyle name="Note 2 2 4 5 2 2 3 2 4" xfId="36583"/>
    <cellStyle name="Note 2 2 4 5 2 2 3 3" xfId="17743"/>
    <cellStyle name="Note 2 2 4 5 2 2 3 4" xfId="28105"/>
    <cellStyle name="Note 2 2 4 5 2 2 3 5" xfId="33295"/>
    <cellStyle name="Note 2 2 4 5 2 2 4" xfId="8114"/>
    <cellStyle name="Note 2 2 4 5 2 2 4 2" xfId="20053"/>
    <cellStyle name="Note 2 2 4 5 2 2 4 3" xfId="29759"/>
    <cellStyle name="Note 2 2 4 5 2 2 4 4" xfId="34303"/>
    <cellStyle name="Note 2 2 4 5 2 2 5" xfId="14163"/>
    <cellStyle name="Note 2 2 4 5 2 2 6" xfId="25181"/>
    <cellStyle name="Note 2 2 4 5 2 2 7" xfId="24344"/>
    <cellStyle name="Note 2 2 4 5 2 3" xfId="2473"/>
    <cellStyle name="Note 2 2 4 5 2 3 2" xfId="4949"/>
    <cellStyle name="Note 2 2 4 5 2 3 2 2" xfId="10839"/>
    <cellStyle name="Note 2 2 4 5 2 3 2 2 2" xfId="22778"/>
    <cellStyle name="Note 2 2 4 5 2 3 2 2 3" xfId="31830"/>
    <cellStyle name="Note 2 2 4 5 2 3 2 2 4" xfId="35728"/>
    <cellStyle name="Note 2 2 4 5 2 3 2 3" xfId="16888"/>
    <cellStyle name="Note 2 2 4 5 2 3 2 4" xfId="27250"/>
    <cellStyle name="Note 2 2 4 5 2 3 2 5" xfId="30627"/>
    <cellStyle name="Note 2 2 4 5 2 3 3" xfId="6053"/>
    <cellStyle name="Note 2 2 4 5 2 3 3 2" xfId="11943"/>
    <cellStyle name="Note 2 2 4 5 2 3 3 2 2" xfId="23882"/>
    <cellStyle name="Note 2 2 4 5 2 3 3 2 3" xfId="32934"/>
    <cellStyle name="Note 2 2 4 5 2 3 3 2 4" xfId="36832"/>
    <cellStyle name="Note 2 2 4 5 2 3 3 3" xfId="17992"/>
    <cellStyle name="Note 2 2 4 5 2 3 3 4" xfId="28354"/>
    <cellStyle name="Note 2 2 4 5 2 3 3 5" xfId="33544"/>
    <cellStyle name="Note 2 2 4 5 2 3 4" xfId="8363"/>
    <cellStyle name="Note 2 2 4 5 2 3 4 2" xfId="20302"/>
    <cellStyle name="Note 2 2 4 5 2 3 4 3" xfId="30008"/>
    <cellStyle name="Note 2 2 4 5 2 3 4 4" xfId="34552"/>
    <cellStyle name="Note 2 2 4 5 2 3 5" xfId="14412"/>
    <cellStyle name="Note 2 2 4 5 2 3 6" xfId="25430"/>
    <cellStyle name="Note 2 2 4 5 2 3 7" xfId="29221"/>
    <cellStyle name="Note 2 2 4 5 2 4" xfId="4094"/>
    <cellStyle name="Note 2 2 4 5 2 4 2" xfId="9984"/>
    <cellStyle name="Note 2 2 4 5 2 4 2 2" xfId="21923"/>
    <cellStyle name="Note 2 2 4 5 2 4 2 3" xfId="30990"/>
    <cellStyle name="Note 2 2 4 5 2 4 2 4" xfId="34888"/>
    <cellStyle name="Note 2 2 4 5 2 4 3" xfId="16033"/>
    <cellStyle name="Note 2 2 4 5 2 4 4" xfId="26410"/>
    <cellStyle name="Note 2 2 4 5 2 4 5" xfId="30826"/>
    <cellStyle name="Note 2 2 4 5 2 5" xfId="5213"/>
    <cellStyle name="Note 2 2 4 5 2 5 2" xfId="11103"/>
    <cellStyle name="Note 2 2 4 5 2 5 2 2" xfId="23042"/>
    <cellStyle name="Note 2 2 4 5 2 5 2 3" xfId="32094"/>
    <cellStyle name="Note 2 2 4 5 2 5 2 4" xfId="35992"/>
    <cellStyle name="Note 2 2 4 5 2 5 3" xfId="17152"/>
    <cellStyle name="Note 2 2 4 5 2 5 4" xfId="27514"/>
    <cellStyle name="Note 2 2 4 5 2 5 5" xfId="30252"/>
    <cellStyle name="Note 2 2 4 5 2 6" xfId="13557"/>
    <cellStyle name="Note 2 2 4 5 3" xfId="2054"/>
    <cellStyle name="Note 2 2 4 5 3 2" xfId="4530"/>
    <cellStyle name="Note 2 2 4 5 3 2 2" xfId="10420"/>
    <cellStyle name="Note 2 2 4 5 3 2 2 2" xfId="22359"/>
    <cellStyle name="Note 2 2 4 5 3 2 2 3" xfId="31412"/>
    <cellStyle name="Note 2 2 4 5 3 2 2 4" xfId="35310"/>
    <cellStyle name="Note 2 2 4 5 3 2 3" xfId="16469"/>
    <cellStyle name="Note 2 2 4 5 3 2 4" xfId="26832"/>
    <cellStyle name="Note 2 2 4 5 3 2 5" xfId="24549"/>
    <cellStyle name="Note 2 2 4 5 3 3" xfId="5635"/>
    <cellStyle name="Note 2 2 4 5 3 3 2" xfId="11525"/>
    <cellStyle name="Note 2 2 4 5 3 3 2 2" xfId="23464"/>
    <cellStyle name="Note 2 2 4 5 3 3 2 3" xfId="32516"/>
    <cellStyle name="Note 2 2 4 5 3 3 2 4" xfId="36414"/>
    <cellStyle name="Note 2 2 4 5 3 3 3" xfId="17574"/>
    <cellStyle name="Note 2 2 4 5 3 3 4" xfId="27936"/>
    <cellStyle name="Note 2 2 4 5 3 3 5" xfId="33126"/>
    <cellStyle name="Note 2 2 4 5 3 4" xfId="7944"/>
    <cellStyle name="Note 2 2 4 5 3 4 2" xfId="19883"/>
    <cellStyle name="Note 2 2 4 5 3 4 3" xfId="29590"/>
    <cellStyle name="Note 2 2 4 5 3 4 4" xfId="34134"/>
    <cellStyle name="Note 2 2 4 5 3 5" xfId="13993"/>
    <cellStyle name="Note 2 2 4 5 3 6" xfId="25012"/>
    <cellStyle name="Note 2 2 4 5 3 7" xfId="30257"/>
    <cellStyle name="Note 2 2 4 5 4" xfId="1897"/>
    <cellStyle name="Note 2 2 4 5 4 2" xfId="4373"/>
    <cellStyle name="Note 2 2 4 5 4 2 2" xfId="10263"/>
    <cellStyle name="Note 2 2 4 5 4 2 2 2" xfId="22202"/>
    <cellStyle name="Note 2 2 4 5 4 2 2 3" xfId="31255"/>
    <cellStyle name="Note 2 2 4 5 4 2 2 4" xfId="35153"/>
    <cellStyle name="Note 2 2 4 5 4 2 3" xfId="16312"/>
    <cellStyle name="Note 2 2 4 5 4 2 4" xfId="26675"/>
    <cellStyle name="Note 2 2 4 5 4 2 5" xfId="24131"/>
    <cellStyle name="Note 2 2 4 5 4 3" xfId="5478"/>
    <cellStyle name="Note 2 2 4 5 4 3 2" xfId="11368"/>
    <cellStyle name="Note 2 2 4 5 4 3 2 2" xfId="23307"/>
    <cellStyle name="Note 2 2 4 5 4 3 2 3" xfId="32359"/>
    <cellStyle name="Note 2 2 4 5 4 3 2 4" xfId="36257"/>
    <cellStyle name="Note 2 2 4 5 4 3 3" xfId="17417"/>
    <cellStyle name="Note 2 2 4 5 4 3 4" xfId="27779"/>
    <cellStyle name="Note 2 2 4 5 4 3 5" xfId="24432"/>
    <cellStyle name="Note 2 2 4 5 4 4" xfId="7787"/>
    <cellStyle name="Note 2 2 4 5 4 4 2" xfId="19726"/>
    <cellStyle name="Note 2 2 4 5 4 4 3" xfId="29433"/>
    <cellStyle name="Note 2 2 4 5 4 4 4" xfId="33977"/>
    <cellStyle name="Note 2 2 4 5 4 5" xfId="13836"/>
    <cellStyle name="Note 2 2 4 5 4 6" xfId="24855"/>
    <cellStyle name="Note 2 2 4 5 4 7" xfId="29291"/>
    <cellStyle name="Note 2 2 4 5 5" xfId="1899"/>
    <cellStyle name="Note 2 2 4 5 5 2" xfId="4375"/>
    <cellStyle name="Note 2 2 4 5 5 2 2" xfId="10265"/>
    <cellStyle name="Note 2 2 4 5 5 2 2 2" xfId="22204"/>
    <cellStyle name="Note 2 2 4 5 5 2 2 3" xfId="31257"/>
    <cellStyle name="Note 2 2 4 5 5 2 2 4" xfId="35155"/>
    <cellStyle name="Note 2 2 4 5 5 2 3" xfId="16314"/>
    <cellStyle name="Note 2 2 4 5 5 2 4" xfId="26677"/>
    <cellStyle name="Note 2 2 4 5 5 2 5" xfId="30358"/>
    <cellStyle name="Note 2 2 4 5 5 3" xfId="5480"/>
    <cellStyle name="Note 2 2 4 5 5 3 2" xfId="11370"/>
    <cellStyle name="Note 2 2 4 5 5 3 2 2" xfId="23309"/>
    <cellStyle name="Note 2 2 4 5 5 3 2 3" xfId="32361"/>
    <cellStyle name="Note 2 2 4 5 5 3 2 4" xfId="36259"/>
    <cellStyle name="Note 2 2 4 5 5 3 3" xfId="17419"/>
    <cellStyle name="Note 2 2 4 5 5 3 4" xfId="27781"/>
    <cellStyle name="Note 2 2 4 5 5 3 5" xfId="28695"/>
    <cellStyle name="Note 2 2 4 5 5 4" xfId="7789"/>
    <cellStyle name="Note 2 2 4 5 5 4 2" xfId="19728"/>
    <cellStyle name="Note 2 2 4 5 5 4 3" xfId="29435"/>
    <cellStyle name="Note 2 2 4 5 5 4 4" xfId="33979"/>
    <cellStyle name="Note 2 2 4 5 5 5" xfId="13838"/>
    <cellStyle name="Note 2 2 4 5 5 6" xfId="24857"/>
    <cellStyle name="Note 2 2 4 5 5 7" xfId="26365"/>
    <cellStyle name="Note 2 2 4 5 6" xfId="3439"/>
    <cellStyle name="Note 2 2 4 5 6 2" xfId="9329"/>
    <cellStyle name="Note 2 2 4 5 6 2 2" xfId="21268"/>
    <cellStyle name="Note 2 2 4 5 6 2 3" xfId="30643"/>
    <cellStyle name="Note 2 2 4 5 6 2 4" xfId="34863"/>
    <cellStyle name="Note 2 2 4 5 6 3" xfId="15378"/>
    <cellStyle name="Note 2 2 4 5 6 4" xfId="26066"/>
    <cellStyle name="Note 2 2 4 5 6 5" xfId="24603"/>
    <cellStyle name="Note 2 2 4 5 7" xfId="5188"/>
    <cellStyle name="Note 2 2 4 5 7 2" xfId="11078"/>
    <cellStyle name="Note 2 2 4 5 7 2 2" xfId="23017"/>
    <cellStyle name="Note 2 2 4 5 7 2 3" xfId="32069"/>
    <cellStyle name="Note 2 2 4 5 7 2 4" xfId="35967"/>
    <cellStyle name="Note 2 2 4 5 7 3" xfId="17127"/>
    <cellStyle name="Note 2 2 4 5 7 4" xfId="27489"/>
    <cellStyle name="Note 2 2 4 5 7 5" xfId="28785"/>
    <cellStyle name="Note 2 2 4 5 8" xfId="7021"/>
    <cellStyle name="Note 2 2 4 5 8 2" xfId="18960"/>
    <cellStyle name="Note 2 2 4 5 8 3" xfId="28994"/>
    <cellStyle name="Note 2 2 4 5 8 4" xfId="33855"/>
    <cellStyle name="Note 2 2 4 5 9" xfId="12902"/>
    <cellStyle name="Note 2 2 4 6" xfId="1612"/>
    <cellStyle name="Note 2 2 4 6 2" xfId="2218"/>
    <cellStyle name="Note 2 2 4 6 2 2" xfId="4694"/>
    <cellStyle name="Note 2 2 4 6 2 2 2" xfId="10584"/>
    <cellStyle name="Note 2 2 4 6 2 2 2 2" xfId="22523"/>
    <cellStyle name="Note 2 2 4 6 2 2 2 3" xfId="31575"/>
    <cellStyle name="Note 2 2 4 6 2 2 2 4" xfId="35473"/>
    <cellStyle name="Note 2 2 4 6 2 2 3" xfId="16633"/>
    <cellStyle name="Note 2 2 4 6 2 2 4" xfId="26995"/>
    <cellStyle name="Note 2 2 4 6 2 2 5" xfId="30756"/>
    <cellStyle name="Note 2 2 4 6 2 3" xfId="5798"/>
    <cellStyle name="Note 2 2 4 6 2 3 2" xfId="11688"/>
    <cellStyle name="Note 2 2 4 6 2 3 2 2" xfId="23627"/>
    <cellStyle name="Note 2 2 4 6 2 3 2 3" xfId="32679"/>
    <cellStyle name="Note 2 2 4 6 2 3 2 4" xfId="36577"/>
    <cellStyle name="Note 2 2 4 6 2 3 3" xfId="17737"/>
    <cellStyle name="Note 2 2 4 6 2 3 4" xfId="28099"/>
    <cellStyle name="Note 2 2 4 6 2 3 5" xfId="33289"/>
    <cellStyle name="Note 2 2 4 6 2 4" xfId="8108"/>
    <cellStyle name="Note 2 2 4 6 2 4 2" xfId="20047"/>
    <cellStyle name="Note 2 2 4 6 2 4 3" xfId="29753"/>
    <cellStyle name="Note 2 2 4 6 2 4 4" xfId="34297"/>
    <cellStyle name="Note 2 2 4 6 2 5" xfId="14157"/>
    <cellStyle name="Note 2 2 4 6 2 6" xfId="25175"/>
    <cellStyle name="Note 2 2 4 6 2 7" xfId="30577"/>
    <cellStyle name="Note 2 2 4 6 3" xfId="2467"/>
    <cellStyle name="Note 2 2 4 6 3 2" xfId="4943"/>
    <cellStyle name="Note 2 2 4 6 3 2 2" xfId="10833"/>
    <cellStyle name="Note 2 2 4 6 3 2 2 2" xfId="22772"/>
    <cellStyle name="Note 2 2 4 6 3 2 2 3" xfId="31824"/>
    <cellStyle name="Note 2 2 4 6 3 2 2 4" xfId="35722"/>
    <cellStyle name="Note 2 2 4 6 3 2 3" xfId="16882"/>
    <cellStyle name="Note 2 2 4 6 3 2 4" xfId="27244"/>
    <cellStyle name="Note 2 2 4 6 3 2 5" xfId="25806"/>
    <cellStyle name="Note 2 2 4 6 3 3" xfId="6047"/>
    <cellStyle name="Note 2 2 4 6 3 3 2" xfId="11937"/>
    <cellStyle name="Note 2 2 4 6 3 3 2 2" xfId="23876"/>
    <cellStyle name="Note 2 2 4 6 3 3 2 3" xfId="32928"/>
    <cellStyle name="Note 2 2 4 6 3 3 2 4" xfId="36826"/>
    <cellStyle name="Note 2 2 4 6 3 3 3" xfId="17986"/>
    <cellStyle name="Note 2 2 4 6 3 3 4" xfId="28348"/>
    <cellStyle name="Note 2 2 4 6 3 3 5" xfId="33538"/>
    <cellStyle name="Note 2 2 4 6 3 4" xfId="8357"/>
    <cellStyle name="Note 2 2 4 6 3 4 2" xfId="20296"/>
    <cellStyle name="Note 2 2 4 6 3 4 3" xfId="30002"/>
    <cellStyle name="Note 2 2 4 6 3 4 4" xfId="34546"/>
    <cellStyle name="Note 2 2 4 6 3 5" xfId="14406"/>
    <cellStyle name="Note 2 2 4 6 3 6" xfId="25424"/>
    <cellStyle name="Note 2 2 4 6 3 7" xfId="30873"/>
    <cellStyle name="Note 2 2 4 6 4" xfId="4088"/>
    <cellStyle name="Note 2 2 4 6 4 2" xfId="9978"/>
    <cellStyle name="Note 2 2 4 6 4 2 2" xfId="21917"/>
    <cellStyle name="Note 2 2 4 6 4 2 3" xfId="30984"/>
    <cellStyle name="Note 2 2 4 6 4 2 4" xfId="34882"/>
    <cellStyle name="Note 2 2 4 6 4 3" xfId="16027"/>
    <cellStyle name="Note 2 2 4 6 4 4" xfId="26404"/>
    <cellStyle name="Note 2 2 4 6 4 5" xfId="24351"/>
    <cellStyle name="Note 2 2 4 6 5" xfId="5207"/>
    <cellStyle name="Note 2 2 4 6 5 2" xfId="11097"/>
    <cellStyle name="Note 2 2 4 6 5 2 2" xfId="23036"/>
    <cellStyle name="Note 2 2 4 6 5 2 3" xfId="32088"/>
    <cellStyle name="Note 2 2 4 6 5 2 4" xfId="35986"/>
    <cellStyle name="Note 2 2 4 6 5 3" xfId="17146"/>
    <cellStyle name="Note 2 2 4 6 5 4" xfId="27508"/>
    <cellStyle name="Note 2 2 4 6 5 5" xfId="30696"/>
    <cellStyle name="Note 2 2 4 6 6" xfId="13551"/>
    <cellStyle name="Note 2 2 4 7" xfId="1946"/>
    <cellStyle name="Note 2 2 4 7 2" xfId="4422"/>
    <cellStyle name="Note 2 2 4 7 2 2" xfId="10312"/>
    <cellStyle name="Note 2 2 4 7 2 2 2" xfId="22251"/>
    <cellStyle name="Note 2 2 4 7 2 2 3" xfId="31304"/>
    <cellStyle name="Note 2 2 4 7 2 2 4" xfId="35202"/>
    <cellStyle name="Note 2 2 4 7 2 3" xfId="16361"/>
    <cellStyle name="Note 2 2 4 7 2 4" xfId="26724"/>
    <cellStyle name="Note 2 2 4 7 2 5" xfId="30331"/>
    <cellStyle name="Note 2 2 4 7 3" xfId="5527"/>
    <cellStyle name="Note 2 2 4 7 3 2" xfId="11417"/>
    <cellStyle name="Note 2 2 4 7 3 2 2" xfId="23356"/>
    <cellStyle name="Note 2 2 4 7 3 2 3" xfId="32408"/>
    <cellStyle name="Note 2 2 4 7 3 2 4" xfId="36306"/>
    <cellStyle name="Note 2 2 4 7 3 3" xfId="17466"/>
    <cellStyle name="Note 2 2 4 7 3 4" xfId="27828"/>
    <cellStyle name="Note 2 2 4 7 3 5" xfId="24080"/>
    <cellStyle name="Note 2 2 4 7 4" xfId="7836"/>
    <cellStyle name="Note 2 2 4 7 4 2" xfId="19775"/>
    <cellStyle name="Note 2 2 4 7 4 3" xfId="29482"/>
    <cellStyle name="Note 2 2 4 7 4 4" xfId="34026"/>
    <cellStyle name="Note 2 2 4 7 5" xfId="13885"/>
    <cellStyle name="Note 2 2 4 7 6" xfId="24904"/>
    <cellStyle name="Note 2 2 4 7 7" xfId="30938"/>
    <cellStyle name="Note 2 2 4 8" xfId="2122"/>
    <cellStyle name="Note 2 2 4 8 2" xfId="4598"/>
    <cellStyle name="Note 2 2 4 8 2 2" xfId="10488"/>
    <cellStyle name="Note 2 2 4 8 2 2 2" xfId="22427"/>
    <cellStyle name="Note 2 2 4 8 2 2 3" xfId="31479"/>
    <cellStyle name="Note 2 2 4 8 2 2 4" xfId="35377"/>
    <cellStyle name="Note 2 2 4 8 2 3" xfId="16537"/>
    <cellStyle name="Note 2 2 4 8 2 4" xfId="26899"/>
    <cellStyle name="Note 2 2 4 8 2 5" xfId="28504"/>
    <cellStyle name="Note 2 2 4 8 3" xfId="5702"/>
    <cellStyle name="Note 2 2 4 8 3 2" xfId="11592"/>
    <cellStyle name="Note 2 2 4 8 3 2 2" xfId="23531"/>
    <cellStyle name="Note 2 2 4 8 3 2 3" xfId="32583"/>
    <cellStyle name="Note 2 2 4 8 3 2 4" xfId="36481"/>
    <cellStyle name="Note 2 2 4 8 3 3" xfId="17641"/>
    <cellStyle name="Note 2 2 4 8 3 4" xfId="28003"/>
    <cellStyle name="Note 2 2 4 8 3 5" xfId="33193"/>
    <cellStyle name="Note 2 2 4 8 4" xfId="8012"/>
    <cellStyle name="Note 2 2 4 8 4 2" xfId="19951"/>
    <cellStyle name="Note 2 2 4 8 4 3" xfId="29657"/>
    <cellStyle name="Note 2 2 4 8 4 4" xfId="34201"/>
    <cellStyle name="Note 2 2 4 8 5" xfId="14061"/>
    <cellStyle name="Note 2 2 4 8 6" xfId="25079"/>
    <cellStyle name="Note 2 2 4 8 7" xfId="28974"/>
    <cellStyle name="Note 2 2 4 9" xfId="2153"/>
    <cellStyle name="Note 2 2 4 9 2" xfId="4629"/>
    <cellStyle name="Note 2 2 4 9 2 2" xfId="10519"/>
    <cellStyle name="Note 2 2 4 9 2 2 2" xfId="22458"/>
    <cellStyle name="Note 2 2 4 9 2 2 3" xfId="31510"/>
    <cellStyle name="Note 2 2 4 9 2 2 4" xfId="35408"/>
    <cellStyle name="Note 2 2 4 9 2 3" xfId="16568"/>
    <cellStyle name="Note 2 2 4 9 2 4" xfId="26930"/>
    <cellStyle name="Note 2 2 4 9 2 5" xfId="30764"/>
    <cellStyle name="Note 2 2 4 9 3" xfId="5733"/>
    <cellStyle name="Note 2 2 4 9 3 2" xfId="11623"/>
    <cellStyle name="Note 2 2 4 9 3 2 2" xfId="23562"/>
    <cellStyle name="Note 2 2 4 9 3 2 3" xfId="32614"/>
    <cellStyle name="Note 2 2 4 9 3 2 4" xfId="36512"/>
    <cellStyle name="Note 2 2 4 9 3 3" xfId="17672"/>
    <cellStyle name="Note 2 2 4 9 3 4" xfId="28034"/>
    <cellStyle name="Note 2 2 4 9 3 5" xfId="33224"/>
    <cellStyle name="Note 2 2 4 9 4" xfId="8043"/>
    <cellStyle name="Note 2 2 4 9 4 2" xfId="19982"/>
    <cellStyle name="Note 2 2 4 9 4 3" xfId="29688"/>
    <cellStyle name="Note 2 2 4 9 4 4" xfId="34232"/>
    <cellStyle name="Note 2 2 4 9 5" xfId="14092"/>
    <cellStyle name="Note 2 2 4 9 6" xfId="25110"/>
    <cellStyle name="Note 2 2 4 9 7" xfId="24680"/>
    <cellStyle name="Note 2 2 5" xfId="226"/>
    <cellStyle name="Note 2 2 5 2" xfId="702"/>
    <cellStyle name="Note 2 2 5 2 10" xfId="24240"/>
    <cellStyle name="Note 2 2 5 2 11" xfId="30965"/>
    <cellStyle name="Note 2 2 5 2 2" xfId="1620"/>
    <cellStyle name="Note 2 2 5 2 2 2" xfId="2226"/>
    <cellStyle name="Note 2 2 5 2 2 2 2" xfId="4702"/>
    <cellStyle name="Note 2 2 5 2 2 2 2 2" xfId="10592"/>
    <cellStyle name="Note 2 2 5 2 2 2 2 2 2" xfId="22531"/>
    <cellStyle name="Note 2 2 5 2 2 2 2 2 3" xfId="31583"/>
    <cellStyle name="Note 2 2 5 2 2 2 2 2 4" xfId="35481"/>
    <cellStyle name="Note 2 2 5 2 2 2 2 3" xfId="16641"/>
    <cellStyle name="Note 2 2 5 2 2 2 2 4" xfId="27003"/>
    <cellStyle name="Note 2 2 5 2 2 2 2 5" xfId="26180"/>
    <cellStyle name="Note 2 2 5 2 2 2 3" xfId="5806"/>
    <cellStyle name="Note 2 2 5 2 2 2 3 2" xfId="11696"/>
    <cellStyle name="Note 2 2 5 2 2 2 3 2 2" xfId="23635"/>
    <cellStyle name="Note 2 2 5 2 2 2 3 2 3" xfId="32687"/>
    <cellStyle name="Note 2 2 5 2 2 2 3 2 4" xfId="36585"/>
    <cellStyle name="Note 2 2 5 2 2 2 3 3" xfId="17745"/>
    <cellStyle name="Note 2 2 5 2 2 2 3 4" xfId="28107"/>
    <cellStyle name="Note 2 2 5 2 2 2 3 5" xfId="33297"/>
    <cellStyle name="Note 2 2 5 2 2 2 4" xfId="8116"/>
    <cellStyle name="Note 2 2 5 2 2 2 4 2" xfId="20055"/>
    <cellStyle name="Note 2 2 5 2 2 2 4 3" xfId="29761"/>
    <cellStyle name="Note 2 2 5 2 2 2 4 4" xfId="34305"/>
    <cellStyle name="Note 2 2 5 2 2 2 5" xfId="14165"/>
    <cellStyle name="Note 2 2 5 2 2 2 6" xfId="25183"/>
    <cellStyle name="Note 2 2 5 2 2 2 7" xfId="12391"/>
    <cellStyle name="Note 2 2 5 2 2 3" xfId="2475"/>
    <cellStyle name="Note 2 2 5 2 2 3 2" xfId="4951"/>
    <cellStyle name="Note 2 2 5 2 2 3 2 2" xfId="10841"/>
    <cellStyle name="Note 2 2 5 2 2 3 2 2 2" xfId="22780"/>
    <cellStyle name="Note 2 2 5 2 2 3 2 2 3" xfId="31832"/>
    <cellStyle name="Note 2 2 5 2 2 3 2 2 4" xfId="35730"/>
    <cellStyle name="Note 2 2 5 2 2 3 2 3" xfId="16890"/>
    <cellStyle name="Note 2 2 5 2 2 3 2 4" xfId="27252"/>
    <cellStyle name="Note 2 2 5 2 2 3 2 5" xfId="29077"/>
    <cellStyle name="Note 2 2 5 2 2 3 3" xfId="6055"/>
    <cellStyle name="Note 2 2 5 2 2 3 3 2" xfId="11945"/>
    <cellStyle name="Note 2 2 5 2 2 3 3 2 2" xfId="23884"/>
    <cellStyle name="Note 2 2 5 2 2 3 3 2 3" xfId="32936"/>
    <cellStyle name="Note 2 2 5 2 2 3 3 2 4" xfId="36834"/>
    <cellStyle name="Note 2 2 5 2 2 3 3 3" xfId="17994"/>
    <cellStyle name="Note 2 2 5 2 2 3 3 4" xfId="28356"/>
    <cellStyle name="Note 2 2 5 2 2 3 3 5" xfId="33546"/>
    <cellStyle name="Note 2 2 5 2 2 3 4" xfId="8365"/>
    <cellStyle name="Note 2 2 5 2 2 3 4 2" xfId="20304"/>
    <cellStyle name="Note 2 2 5 2 2 3 4 3" xfId="30010"/>
    <cellStyle name="Note 2 2 5 2 2 3 4 4" xfId="34554"/>
    <cellStyle name="Note 2 2 5 2 2 3 5" xfId="14414"/>
    <cellStyle name="Note 2 2 5 2 2 3 6" xfId="25432"/>
    <cellStyle name="Note 2 2 5 2 2 3 7" xfId="26296"/>
    <cellStyle name="Note 2 2 5 2 2 4" xfId="4096"/>
    <cellStyle name="Note 2 2 5 2 2 4 2" xfId="9986"/>
    <cellStyle name="Note 2 2 5 2 2 4 2 2" xfId="21925"/>
    <cellStyle name="Note 2 2 5 2 2 4 2 3" xfId="30992"/>
    <cellStyle name="Note 2 2 5 2 2 4 2 4" xfId="34890"/>
    <cellStyle name="Note 2 2 5 2 2 4 3" xfId="16035"/>
    <cellStyle name="Note 2 2 5 2 2 4 4" xfId="26412"/>
    <cellStyle name="Note 2 2 5 2 2 4 5" xfId="24596"/>
    <cellStyle name="Note 2 2 5 2 2 5" xfId="5215"/>
    <cellStyle name="Note 2 2 5 2 2 5 2" xfId="11105"/>
    <cellStyle name="Note 2 2 5 2 2 5 2 2" xfId="23044"/>
    <cellStyle name="Note 2 2 5 2 2 5 2 3" xfId="32096"/>
    <cellStyle name="Note 2 2 5 2 2 5 2 4" xfId="35994"/>
    <cellStyle name="Note 2 2 5 2 2 5 3" xfId="17154"/>
    <cellStyle name="Note 2 2 5 2 2 5 4" xfId="27516"/>
    <cellStyle name="Note 2 2 5 2 2 5 5" xfId="29044"/>
    <cellStyle name="Note 2 2 5 2 2 6" xfId="13559"/>
    <cellStyle name="Note 2 2 5 2 3" xfId="1952"/>
    <cellStyle name="Note 2 2 5 2 3 2" xfId="4428"/>
    <cellStyle name="Note 2 2 5 2 3 2 2" xfId="10318"/>
    <cellStyle name="Note 2 2 5 2 3 2 2 2" xfId="22257"/>
    <cellStyle name="Note 2 2 5 2 3 2 2 3" xfId="31310"/>
    <cellStyle name="Note 2 2 5 2 3 2 2 4" xfId="35208"/>
    <cellStyle name="Note 2 2 5 2 3 2 3" xfId="16367"/>
    <cellStyle name="Note 2 2 5 2 3 2 4" xfId="26730"/>
    <cellStyle name="Note 2 2 5 2 3 2 5" xfId="28923"/>
    <cellStyle name="Note 2 2 5 2 3 3" xfId="5533"/>
    <cellStyle name="Note 2 2 5 2 3 3 2" xfId="11423"/>
    <cellStyle name="Note 2 2 5 2 3 3 2 2" xfId="23362"/>
    <cellStyle name="Note 2 2 5 2 3 3 2 3" xfId="32414"/>
    <cellStyle name="Note 2 2 5 2 3 3 2 4" xfId="36312"/>
    <cellStyle name="Note 2 2 5 2 3 3 3" xfId="17472"/>
    <cellStyle name="Note 2 2 5 2 3 3 4" xfId="27834"/>
    <cellStyle name="Note 2 2 5 2 3 3 5" xfId="26077"/>
    <cellStyle name="Note 2 2 5 2 3 4" xfId="7842"/>
    <cellStyle name="Note 2 2 5 2 3 4 2" xfId="19781"/>
    <cellStyle name="Note 2 2 5 2 3 4 3" xfId="29488"/>
    <cellStyle name="Note 2 2 5 2 3 4 4" xfId="34032"/>
    <cellStyle name="Note 2 2 5 2 3 5" xfId="13891"/>
    <cellStyle name="Note 2 2 5 2 3 6" xfId="24910"/>
    <cellStyle name="Note 2 2 5 2 3 7" xfId="29286"/>
    <cellStyle name="Note 2 2 5 2 4" xfId="1806"/>
    <cellStyle name="Note 2 2 5 2 4 2" xfId="4282"/>
    <cellStyle name="Note 2 2 5 2 4 2 2" xfId="10172"/>
    <cellStyle name="Note 2 2 5 2 4 2 2 2" xfId="22111"/>
    <cellStyle name="Note 2 2 5 2 4 2 2 3" xfId="31164"/>
    <cellStyle name="Note 2 2 5 2 4 2 2 4" xfId="35062"/>
    <cellStyle name="Note 2 2 5 2 4 2 3" xfId="16221"/>
    <cellStyle name="Note 2 2 5 2 4 2 4" xfId="26584"/>
    <cellStyle name="Note 2 2 5 2 4 2 5" xfId="28506"/>
    <cellStyle name="Note 2 2 5 2 4 3" xfId="5387"/>
    <cellStyle name="Note 2 2 5 2 4 3 2" xfId="11277"/>
    <cellStyle name="Note 2 2 5 2 4 3 2 2" xfId="23216"/>
    <cellStyle name="Note 2 2 5 2 4 3 2 3" xfId="32268"/>
    <cellStyle name="Note 2 2 5 2 4 3 2 4" xfId="36166"/>
    <cellStyle name="Note 2 2 5 2 4 3 3" xfId="17326"/>
    <cellStyle name="Note 2 2 5 2 4 3 4" xfId="27688"/>
    <cellStyle name="Note 2 2 5 2 4 3 5" xfId="30181"/>
    <cellStyle name="Note 2 2 5 2 4 4" xfId="7696"/>
    <cellStyle name="Note 2 2 5 2 4 4 2" xfId="19635"/>
    <cellStyle name="Note 2 2 5 2 4 4 3" xfId="29342"/>
    <cellStyle name="Note 2 2 5 2 4 4 4" xfId="33886"/>
    <cellStyle name="Note 2 2 5 2 4 5" xfId="13745"/>
    <cellStyle name="Note 2 2 5 2 4 6" xfId="24764"/>
    <cellStyle name="Note 2 2 5 2 4 7" xfId="28975"/>
    <cellStyle name="Note 2 2 5 2 5" xfId="2087"/>
    <cellStyle name="Note 2 2 5 2 5 2" xfId="4563"/>
    <cellStyle name="Note 2 2 5 2 5 2 2" xfId="10453"/>
    <cellStyle name="Note 2 2 5 2 5 2 2 2" xfId="22392"/>
    <cellStyle name="Note 2 2 5 2 5 2 2 3" xfId="31444"/>
    <cellStyle name="Note 2 2 5 2 5 2 2 4" xfId="35342"/>
    <cellStyle name="Note 2 2 5 2 5 2 3" xfId="16502"/>
    <cellStyle name="Note 2 2 5 2 5 2 4" xfId="26864"/>
    <cellStyle name="Note 2 2 5 2 5 2 5" xfId="24202"/>
    <cellStyle name="Note 2 2 5 2 5 3" xfId="5667"/>
    <cellStyle name="Note 2 2 5 2 5 3 2" xfId="11557"/>
    <cellStyle name="Note 2 2 5 2 5 3 2 2" xfId="23496"/>
    <cellStyle name="Note 2 2 5 2 5 3 2 3" xfId="32548"/>
    <cellStyle name="Note 2 2 5 2 5 3 2 4" xfId="36446"/>
    <cellStyle name="Note 2 2 5 2 5 3 3" xfId="17606"/>
    <cellStyle name="Note 2 2 5 2 5 3 4" xfId="27968"/>
    <cellStyle name="Note 2 2 5 2 5 3 5" xfId="33158"/>
    <cellStyle name="Note 2 2 5 2 5 4" xfId="7977"/>
    <cellStyle name="Note 2 2 5 2 5 4 2" xfId="19916"/>
    <cellStyle name="Note 2 2 5 2 5 4 3" xfId="29622"/>
    <cellStyle name="Note 2 2 5 2 5 4 4" xfId="34166"/>
    <cellStyle name="Note 2 2 5 2 5 5" xfId="14026"/>
    <cellStyle name="Note 2 2 5 2 5 6" xfId="25044"/>
    <cellStyle name="Note 2 2 5 2 5 7" xfId="26342"/>
    <cellStyle name="Note 2 2 5 2 6" xfId="3179"/>
    <cellStyle name="Note 2 2 5 2 6 2" xfId="9069"/>
    <cellStyle name="Note 2 2 5 2 6 2 2" xfId="21008"/>
    <cellStyle name="Note 2 2 5 2 6 2 3" xfId="30474"/>
    <cellStyle name="Note 2 2 5 2 6 2 4" xfId="34802"/>
    <cellStyle name="Note 2 2 5 2 6 3" xfId="15118"/>
    <cellStyle name="Note 2 2 5 2 6 4" xfId="25894"/>
    <cellStyle name="Note 2 2 5 2 6 5" xfId="26262"/>
    <cellStyle name="Note 2 2 5 2 7" xfId="5127"/>
    <cellStyle name="Note 2 2 5 2 7 2" xfId="11017"/>
    <cellStyle name="Note 2 2 5 2 7 2 2" xfId="22956"/>
    <cellStyle name="Note 2 2 5 2 7 2 3" xfId="32008"/>
    <cellStyle name="Note 2 2 5 2 7 2 4" xfId="35906"/>
    <cellStyle name="Note 2 2 5 2 7 3" xfId="17066"/>
    <cellStyle name="Note 2 2 5 2 7 4" xfId="27428"/>
    <cellStyle name="Note 2 2 5 2 7 5" xfId="25825"/>
    <cellStyle name="Note 2 2 5 2 8" xfId="6761"/>
    <cellStyle name="Note 2 2 5 2 8 2" xfId="18700"/>
    <cellStyle name="Note 2 2 5 2 8 3" xfId="28823"/>
    <cellStyle name="Note 2 2 5 2 8 4" xfId="33794"/>
    <cellStyle name="Note 2 2 5 2 9" xfId="12642"/>
    <cellStyle name="Note 2 2 5 3" xfId="1619"/>
    <cellStyle name="Note 2 2 5 3 2" xfId="2225"/>
    <cellStyle name="Note 2 2 5 3 2 2" xfId="4701"/>
    <cellStyle name="Note 2 2 5 3 2 2 2" xfId="10591"/>
    <cellStyle name="Note 2 2 5 3 2 2 2 2" xfId="22530"/>
    <cellStyle name="Note 2 2 5 3 2 2 2 3" xfId="31582"/>
    <cellStyle name="Note 2 2 5 3 2 2 2 4" xfId="35480"/>
    <cellStyle name="Note 2 2 5 3 2 2 3" xfId="16640"/>
    <cellStyle name="Note 2 2 5 3 2 2 4" xfId="27002"/>
    <cellStyle name="Note 2 2 5 3 2 2 5" xfId="30757"/>
    <cellStyle name="Note 2 2 5 3 2 3" xfId="5805"/>
    <cellStyle name="Note 2 2 5 3 2 3 2" xfId="11695"/>
    <cellStyle name="Note 2 2 5 3 2 3 2 2" xfId="23634"/>
    <cellStyle name="Note 2 2 5 3 2 3 2 3" xfId="32686"/>
    <cellStyle name="Note 2 2 5 3 2 3 2 4" xfId="36584"/>
    <cellStyle name="Note 2 2 5 3 2 3 3" xfId="17744"/>
    <cellStyle name="Note 2 2 5 3 2 3 4" xfId="28106"/>
    <cellStyle name="Note 2 2 5 3 2 3 5" xfId="33296"/>
    <cellStyle name="Note 2 2 5 3 2 4" xfId="8115"/>
    <cellStyle name="Note 2 2 5 3 2 4 2" xfId="20054"/>
    <cellStyle name="Note 2 2 5 3 2 4 3" xfId="29760"/>
    <cellStyle name="Note 2 2 5 3 2 4 4" xfId="34304"/>
    <cellStyle name="Note 2 2 5 3 2 5" xfId="14164"/>
    <cellStyle name="Note 2 2 5 3 2 6" xfId="25182"/>
    <cellStyle name="Note 2 2 5 3 2 7" xfId="24098"/>
    <cellStyle name="Note 2 2 5 3 3" xfId="2474"/>
    <cellStyle name="Note 2 2 5 3 3 2" xfId="4950"/>
    <cellStyle name="Note 2 2 5 3 3 2 2" xfId="10840"/>
    <cellStyle name="Note 2 2 5 3 3 2 2 2" xfId="22779"/>
    <cellStyle name="Note 2 2 5 3 3 2 2 3" xfId="31831"/>
    <cellStyle name="Note 2 2 5 3 3 2 2 4" xfId="35729"/>
    <cellStyle name="Note 2 2 5 3 3 2 3" xfId="16889"/>
    <cellStyle name="Note 2 2 5 3 3 2 4" xfId="27251"/>
    <cellStyle name="Note 2 2 5 3 3 2 5" xfId="26049"/>
    <cellStyle name="Note 2 2 5 3 3 3" xfId="6054"/>
    <cellStyle name="Note 2 2 5 3 3 3 2" xfId="11944"/>
    <cellStyle name="Note 2 2 5 3 3 3 2 2" xfId="23883"/>
    <cellStyle name="Note 2 2 5 3 3 3 2 3" xfId="32935"/>
    <cellStyle name="Note 2 2 5 3 3 3 2 4" xfId="36833"/>
    <cellStyle name="Note 2 2 5 3 3 3 3" xfId="17993"/>
    <cellStyle name="Note 2 2 5 3 3 3 4" xfId="28355"/>
    <cellStyle name="Note 2 2 5 3 3 3 5" xfId="33545"/>
    <cellStyle name="Note 2 2 5 3 3 4" xfId="8364"/>
    <cellStyle name="Note 2 2 5 3 3 4 2" xfId="20303"/>
    <cellStyle name="Note 2 2 5 3 3 4 3" xfId="30009"/>
    <cellStyle name="Note 2 2 5 3 3 4 4" xfId="34553"/>
    <cellStyle name="Note 2 2 5 3 3 5" xfId="14413"/>
    <cellStyle name="Note 2 2 5 3 3 6" xfId="25431"/>
    <cellStyle name="Note 2 2 5 3 3 7" xfId="30874"/>
    <cellStyle name="Note 2 2 5 3 4" xfId="4095"/>
    <cellStyle name="Note 2 2 5 3 4 2" xfId="9985"/>
    <cellStyle name="Note 2 2 5 3 4 2 2" xfId="21924"/>
    <cellStyle name="Note 2 2 5 3 4 2 3" xfId="30991"/>
    <cellStyle name="Note 2 2 5 3 4 2 4" xfId="34889"/>
    <cellStyle name="Note 2 2 5 3 4 3" xfId="16034"/>
    <cellStyle name="Note 2 2 5 3 4 4" xfId="26411"/>
    <cellStyle name="Note 2 2 5 3 4 5" xfId="26249"/>
    <cellStyle name="Note 2 2 5 3 5" xfId="5214"/>
    <cellStyle name="Note 2 2 5 3 5 2" xfId="11104"/>
    <cellStyle name="Note 2 2 5 3 5 2 2" xfId="23043"/>
    <cellStyle name="Note 2 2 5 3 5 2 3" xfId="32095"/>
    <cellStyle name="Note 2 2 5 3 5 2 4" xfId="35993"/>
    <cellStyle name="Note 2 2 5 3 5 3" xfId="17153"/>
    <cellStyle name="Note 2 2 5 3 5 4" xfId="27515"/>
    <cellStyle name="Note 2 2 5 3 5 5" xfId="25672"/>
    <cellStyle name="Note 2 2 5 3 6" xfId="13558"/>
    <cellStyle name="Note 2 2 5 4" xfId="1838"/>
    <cellStyle name="Note 2 2 5 4 2" xfId="4314"/>
    <cellStyle name="Note 2 2 5 4 2 2" xfId="10204"/>
    <cellStyle name="Note 2 2 5 4 2 2 2" xfId="22143"/>
    <cellStyle name="Note 2 2 5 4 2 2 3" xfId="31196"/>
    <cellStyle name="Note 2 2 5 4 2 2 4" xfId="35094"/>
    <cellStyle name="Note 2 2 5 4 2 3" xfId="16253"/>
    <cellStyle name="Note 2 2 5 4 2 4" xfId="26616"/>
    <cellStyle name="Note 2 2 5 4 2 5" xfId="26226"/>
    <cellStyle name="Note 2 2 5 4 3" xfId="5419"/>
    <cellStyle name="Note 2 2 5 4 3 2" xfId="11309"/>
    <cellStyle name="Note 2 2 5 4 3 2 2" xfId="23248"/>
    <cellStyle name="Note 2 2 5 4 3 2 3" xfId="32300"/>
    <cellStyle name="Note 2 2 5 4 3 2 4" xfId="36198"/>
    <cellStyle name="Note 2 2 5 4 3 3" xfId="17358"/>
    <cellStyle name="Note 2 2 5 4 3 4" xfId="27720"/>
    <cellStyle name="Note 2 2 5 4 3 5" xfId="25660"/>
    <cellStyle name="Note 2 2 5 4 4" xfId="7728"/>
    <cellStyle name="Note 2 2 5 4 4 2" xfId="19667"/>
    <cellStyle name="Note 2 2 5 4 4 3" xfId="29374"/>
    <cellStyle name="Note 2 2 5 4 4 4" xfId="33918"/>
    <cellStyle name="Note 2 2 5 4 5" xfId="13777"/>
    <cellStyle name="Note 2 2 5 4 6" xfId="24796"/>
    <cellStyle name="Note 2 2 5 4 7" xfId="28960"/>
    <cellStyle name="Note 2 2 5 5" xfId="2409"/>
    <cellStyle name="Note 2 2 5 5 2" xfId="4885"/>
    <cellStyle name="Note 2 2 5 5 2 2" xfId="10775"/>
    <cellStyle name="Note 2 2 5 5 2 2 2" xfId="22714"/>
    <cellStyle name="Note 2 2 5 5 2 2 3" xfId="31766"/>
    <cellStyle name="Note 2 2 5 5 2 2 4" xfId="35664"/>
    <cellStyle name="Note 2 2 5 5 2 3" xfId="16824"/>
    <cellStyle name="Note 2 2 5 5 2 4" xfId="27186"/>
    <cellStyle name="Note 2 2 5 5 2 5" xfId="26157"/>
    <cellStyle name="Note 2 2 5 5 3" xfId="5989"/>
    <cellStyle name="Note 2 2 5 5 3 2" xfId="11879"/>
    <cellStyle name="Note 2 2 5 5 3 2 2" xfId="23818"/>
    <cellStyle name="Note 2 2 5 5 3 2 3" xfId="32870"/>
    <cellStyle name="Note 2 2 5 5 3 2 4" xfId="36768"/>
    <cellStyle name="Note 2 2 5 5 3 3" xfId="17928"/>
    <cellStyle name="Note 2 2 5 5 3 4" xfId="28290"/>
    <cellStyle name="Note 2 2 5 5 3 5" xfId="33480"/>
    <cellStyle name="Note 2 2 5 5 4" xfId="8299"/>
    <cellStyle name="Note 2 2 5 5 4 2" xfId="20238"/>
    <cellStyle name="Note 2 2 5 5 4 3" xfId="29944"/>
    <cellStyle name="Note 2 2 5 5 4 4" xfId="34488"/>
    <cellStyle name="Note 2 2 5 5 5" xfId="14348"/>
    <cellStyle name="Note 2 2 5 5 6" xfId="25366"/>
    <cellStyle name="Note 2 2 5 5 7" xfId="30882"/>
    <cellStyle name="Note 2 2 5 6" xfId="1860"/>
    <cellStyle name="Note 2 2 5 6 2" xfId="4336"/>
    <cellStyle name="Note 2 2 5 6 2 2" xfId="10226"/>
    <cellStyle name="Note 2 2 5 6 2 2 2" xfId="22165"/>
    <cellStyle name="Note 2 2 5 6 2 2 3" xfId="31218"/>
    <cellStyle name="Note 2 2 5 6 2 2 4" xfId="35116"/>
    <cellStyle name="Note 2 2 5 6 2 3" xfId="16275"/>
    <cellStyle name="Note 2 2 5 6 2 4" xfId="26638"/>
    <cellStyle name="Note 2 2 5 6 2 5" xfId="29153"/>
    <cellStyle name="Note 2 2 5 6 3" xfId="5441"/>
    <cellStyle name="Note 2 2 5 6 3 2" xfId="11331"/>
    <cellStyle name="Note 2 2 5 6 3 2 2" xfId="23270"/>
    <cellStyle name="Note 2 2 5 6 3 2 3" xfId="32322"/>
    <cellStyle name="Note 2 2 5 6 3 2 4" xfId="36220"/>
    <cellStyle name="Note 2 2 5 6 3 3" xfId="17380"/>
    <cellStyle name="Note 2 2 5 6 3 4" xfId="27742"/>
    <cellStyle name="Note 2 2 5 6 3 5" xfId="28753"/>
    <cellStyle name="Note 2 2 5 6 4" xfId="7750"/>
    <cellStyle name="Note 2 2 5 6 4 2" xfId="19689"/>
    <cellStyle name="Note 2 2 5 6 4 3" xfId="29396"/>
    <cellStyle name="Note 2 2 5 6 4 4" xfId="33940"/>
    <cellStyle name="Note 2 2 5 6 5" xfId="13799"/>
    <cellStyle name="Note 2 2 5 6 6" xfId="24818"/>
    <cellStyle name="Note 2 2 5 6 7" xfId="24718"/>
    <cellStyle name="Note 2 2 5 7" xfId="2773"/>
    <cellStyle name="Note 2 2 5 7 2" xfId="8663"/>
    <cellStyle name="Note 2 2 5 7 2 2" xfId="20602"/>
    <cellStyle name="Note 2 2 5 7 2 3" xfId="30233"/>
    <cellStyle name="Note 2 2 5 7 2 4" xfId="34723"/>
    <cellStyle name="Note 2 2 5 7 3" xfId="14712"/>
    <cellStyle name="Note 2 2 5 7 4" xfId="25653"/>
    <cellStyle name="Note 2 2 5 7 5" xfId="30850"/>
    <cellStyle name="Note 2 2 5 8" xfId="6355"/>
    <cellStyle name="Note 2 2 5 8 2" xfId="18294"/>
    <cellStyle name="Note 2 2 5 8 3" xfId="28579"/>
    <cellStyle name="Note 2 2 5 8 4" xfId="33715"/>
    <cellStyle name="Note 2 2 6" xfId="296"/>
    <cellStyle name="Note 2 2 6 2" xfId="772"/>
    <cellStyle name="Note 2 2 6 2 10" xfId="24281"/>
    <cellStyle name="Note 2 2 6 2 11" xfId="12139"/>
    <cellStyle name="Note 2 2 6 2 2" xfId="1622"/>
    <cellStyle name="Note 2 2 6 2 2 2" xfId="2228"/>
    <cellStyle name="Note 2 2 6 2 2 2 2" xfId="4704"/>
    <cellStyle name="Note 2 2 6 2 2 2 2 2" xfId="10594"/>
    <cellStyle name="Note 2 2 6 2 2 2 2 2 2" xfId="22533"/>
    <cellStyle name="Note 2 2 6 2 2 2 2 2 3" xfId="31585"/>
    <cellStyle name="Note 2 2 6 2 2 2 2 2 4" xfId="35483"/>
    <cellStyle name="Note 2 2 6 2 2 2 2 3" xfId="16643"/>
    <cellStyle name="Note 2 2 6 2 2 2 2 4" xfId="27005"/>
    <cellStyle name="Note 2 2 6 2 2 2 2 5" xfId="24365"/>
    <cellStyle name="Note 2 2 6 2 2 2 3" xfId="5808"/>
    <cellStyle name="Note 2 2 6 2 2 2 3 2" xfId="11698"/>
    <cellStyle name="Note 2 2 6 2 2 2 3 2 2" xfId="23637"/>
    <cellStyle name="Note 2 2 6 2 2 2 3 2 3" xfId="32689"/>
    <cellStyle name="Note 2 2 6 2 2 2 3 2 4" xfId="36587"/>
    <cellStyle name="Note 2 2 6 2 2 2 3 3" xfId="17747"/>
    <cellStyle name="Note 2 2 6 2 2 2 3 4" xfId="28109"/>
    <cellStyle name="Note 2 2 6 2 2 2 3 5" xfId="33299"/>
    <cellStyle name="Note 2 2 6 2 2 2 4" xfId="8118"/>
    <cellStyle name="Note 2 2 6 2 2 2 4 2" xfId="20057"/>
    <cellStyle name="Note 2 2 6 2 2 2 4 3" xfId="29763"/>
    <cellStyle name="Note 2 2 6 2 2 2 4 4" xfId="34307"/>
    <cellStyle name="Note 2 2 6 2 2 2 5" xfId="14167"/>
    <cellStyle name="Note 2 2 6 2 2 2 6" xfId="25185"/>
    <cellStyle name="Note 2 2 6 2 2 2 7" xfId="30189"/>
    <cellStyle name="Note 2 2 6 2 2 3" xfId="2477"/>
    <cellStyle name="Note 2 2 6 2 2 3 2" xfId="4953"/>
    <cellStyle name="Note 2 2 6 2 2 3 2 2" xfId="10843"/>
    <cellStyle name="Note 2 2 6 2 2 3 2 2 2" xfId="22782"/>
    <cellStyle name="Note 2 2 6 2 2 3 2 2 3" xfId="31834"/>
    <cellStyle name="Note 2 2 6 2 2 3 2 2 4" xfId="35732"/>
    <cellStyle name="Note 2 2 6 2 2 3 2 3" xfId="16892"/>
    <cellStyle name="Note 2 2 6 2 2 3 2 4" xfId="27254"/>
    <cellStyle name="Note 2 2 6 2 2 3 2 5" xfId="26149"/>
    <cellStyle name="Note 2 2 6 2 2 3 3" xfId="6057"/>
    <cellStyle name="Note 2 2 6 2 2 3 3 2" xfId="11947"/>
    <cellStyle name="Note 2 2 6 2 2 3 3 2 2" xfId="23886"/>
    <cellStyle name="Note 2 2 6 2 2 3 3 2 3" xfId="32938"/>
    <cellStyle name="Note 2 2 6 2 2 3 3 2 4" xfId="36836"/>
    <cellStyle name="Note 2 2 6 2 2 3 3 3" xfId="17996"/>
    <cellStyle name="Note 2 2 6 2 2 3 3 4" xfId="28358"/>
    <cellStyle name="Note 2 2 6 2 2 3 3 5" xfId="33548"/>
    <cellStyle name="Note 2 2 6 2 2 3 4" xfId="8367"/>
    <cellStyle name="Note 2 2 6 2 2 3 4 2" xfId="20306"/>
    <cellStyle name="Note 2 2 6 2 2 3 4 3" xfId="30012"/>
    <cellStyle name="Note 2 2 6 2 2 3 4 4" xfId="34556"/>
    <cellStyle name="Note 2 2 6 2 2 3 5" xfId="14416"/>
    <cellStyle name="Note 2 2 6 2 2 3 6" xfId="25434"/>
    <cellStyle name="Note 2 2 6 2 2 3 7" xfId="24377"/>
    <cellStyle name="Note 2 2 6 2 2 4" xfId="4098"/>
    <cellStyle name="Note 2 2 6 2 2 4 2" xfId="9988"/>
    <cellStyle name="Note 2 2 6 2 2 4 2 2" xfId="21927"/>
    <cellStyle name="Note 2 2 6 2 2 4 2 3" xfId="30994"/>
    <cellStyle name="Note 2 2 6 2 2 4 2 4" xfId="34892"/>
    <cellStyle name="Note 2 2 6 2 2 4 3" xfId="16037"/>
    <cellStyle name="Note 2 2 6 2 2 4 4" xfId="26414"/>
    <cellStyle name="Note 2 2 6 2 2 4 5" xfId="30463"/>
    <cellStyle name="Note 2 2 6 2 2 5" xfId="5217"/>
    <cellStyle name="Note 2 2 6 2 2 5 2" xfId="11107"/>
    <cellStyle name="Note 2 2 6 2 2 5 2 2" xfId="23046"/>
    <cellStyle name="Note 2 2 6 2 2 5 2 3" xfId="32098"/>
    <cellStyle name="Note 2 2 6 2 2 5 2 4" xfId="35996"/>
    <cellStyle name="Note 2 2 6 2 2 5 3" xfId="17156"/>
    <cellStyle name="Note 2 2 6 2 2 5 4" xfId="27518"/>
    <cellStyle name="Note 2 2 6 2 2 5 5" xfId="26116"/>
    <cellStyle name="Note 2 2 6 2 2 6" xfId="13561"/>
    <cellStyle name="Note 2 2 6 2 3" xfId="1988"/>
    <cellStyle name="Note 2 2 6 2 3 2" xfId="4464"/>
    <cellStyle name="Note 2 2 6 2 3 2 2" xfId="10354"/>
    <cellStyle name="Note 2 2 6 2 3 2 2 2" xfId="22293"/>
    <cellStyle name="Note 2 2 6 2 3 2 2 3" xfId="31346"/>
    <cellStyle name="Note 2 2 6 2 3 2 2 4" xfId="35244"/>
    <cellStyle name="Note 2 2 6 2 3 2 3" xfId="16403"/>
    <cellStyle name="Note 2 2 6 2 3 2 4" xfId="26766"/>
    <cellStyle name="Note 2 2 6 2 3 2 5" xfId="30787"/>
    <cellStyle name="Note 2 2 6 2 3 3" xfId="5569"/>
    <cellStyle name="Note 2 2 6 2 3 3 2" xfId="11459"/>
    <cellStyle name="Note 2 2 6 2 3 3 2 2" xfId="23398"/>
    <cellStyle name="Note 2 2 6 2 3 3 2 3" xfId="32450"/>
    <cellStyle name="Note 2 2 6 2 3 3 2 4" xfId="36348"/>
    <cellStyle name="Note 2 2 6 2 3 3 3" xfId="17508"/>
    <cellStyle name="Note 2 2 6 2 3 3 4" xfId="27870"/>
    <cellStyle name="Note 2 2 6 2 3 3 5" xfId="26073"/>
    <cellStyle name="Note 2 2 6 2 3 4" xfId="7878"/>
    <cellStyle name="Note 2 2 6 2 3 4 2" xfId="19817"/>
    <cellStyle name="Note 2 2 6 2 3 4 3" xfId="29524"/>
    <cellStyle name="Note 2 2 6 2 3 4 4" xfId="34068"/>
    <cellStyle name="Note 2 2 6 2 3 5" xfId="13927"/>
    <cellStyle name="Note 2 2 6 2 3 6" xfId="24946"/>
    <cellStyle name="Note 2 2 6 2 3 7" xfId="24320"/>
    <cellStyle name="Note 2 2 6 2 4" xfId="1891"/>
    <cellStyle name="Note 2 2 6 2 4 2" xfId="4367"/>
    <cellStyle name="Note 2 2 6 2 4 2 2" xfId="10257"/>
    <cellStyle name="Note 2 2 6 2 4 2 2 2" xfId="22196"/>
    <cellStyle name="Note 2 2 6 2 4 2 2 3" xfId="31249"/>
    <cellStyle name="Note 2 2 6 2 4 2 2 4" xfId="35147"/>
    <cellStyle name="Note 2 2 6 2 4 2 3" xfId="16306"/>
    <cellStyle name="Note 2 2 6 2 4 2 4" xfId="26669"/>
    <cellStyle name="Note 2 2 6 2 4 2 5" xfId="26027"/>
    <cellStyle name="Note 2 2 6 2 4 3" xfId="5472"/>
    <cellStyle name="Note 2 2 6 2 4 3 2" xfId="11362"/>
    <cellStyle name="Note 2 2 6 2 4 3 2 2" xfId="23301"/>
    <cellStyle name="Note 2 2 6 2 4 3 2 3" xfId="32353"/>
    <cellStyle name="Note 2 2 6 2 4 3 2 4" xfId="36251"/>
    <cellStyle name="Note 2 2 6 2 4 3 3" xfId="17411"/>
    <cellStyle name="Note 2 2 6 2 4 3 4" xfId="27773"/>
    <cellStyle name="Note 2 2 6 2 4 3 5" xfId="28815"/>
    <cellStyle name="Note 2 2 6 2 4 4" xfId="7781"/>
    <cellStyle name="Note 2 2 6 2 4 4 2" xfId="19720"/>
    <cellStyle name="Note 2 2 6 2 4 4 3" xfId="29427"/>
    <cellStyle name="Note 2 2 6 2 4 4 4" xfId="33971"/>
    <cellStyle name="Note 2 2 6 2 4 5" xfId="13830"/>
    <cellStyle name="Note 2 2 6 2 4 6" xfId="24849"/>
    <cellStyle name="Note 2 2 6 2 4 7" xfId="26367"/>
    <cellStyle name="Note 2 2 6 2 5" xfId="1796"/>
    <cellStyle name="Note 2 2 6 2 5 2" xfId="4272"/>
    <cellStyle name="Note 2 2 6 2 5 2 2" xfId="10162"/>
    <cellStyle name="Note 2 2 6 2 5 2 2 2" xfId="22101"/>
    <cellStyle name="Note 2 2 6 2 5 2 2 3" xfId="31154"/>
    <cellStyle name="Note 2 2 6 2 5 2 2 4" xfId="35052"/>
    <cellStyle name="Note 2 2 6 2 5 2 3" xfId="16211"/>
    <cellStyle name="Note 2 2 6 2 5 2 4" xfId="26574"/>
    <cellStyle name="Note 2 2 6 2 5 2 5" xfId="30495"/>
    <cellStyle name="Note 2 2 6 2 5 3" xfId="5377"/>
    <cellStyle name="Note 2 2 6 2 5 3 2" xfId="11267"/>
    <cellStyle name="Note 2 2 6 2 5 3 2 2" xfId="23206"/>
    <cellStyle name="Note 2 2 6 2 5 3 2 3" xfId="32258"/>
    <cellStyle name="Note 2 2 6 2 5 3 2 4" xfId="36156"/>
    <cellStyle name="Note 2 2 6 2 5 3 3" xfId="17316"/>
    <cellStyle name="Note 2 2 6 2 5 3 4" xfId="27678"/>
    <cellStyle name="Note 2 2 6 2 5 3 5" xfId="30569"/>
    <cellStyle name="Note 2 2 6 2 5 4" xfId="7686"/>
    <cellStyle name="Note 2 2 6 2 5 4 2" xfId="19625"/>
    <cellStyle name="Note 2 2 6 2 5 4 3" xfId="29332"/>
    <cellStyle name="Note 2 2 6 2 5 4 4" xfId="33876"/>
    <cellStyle name="Note 2 2 6 2 5 5" xfId="13735"/>
    <cellStyle name="Note 2 2 6 2 5 6" xfId="24754"/>
    <cellStyle name="Note 2 2 6 2 5 7" xfId="24088"/>
    <cellStyle name="Note 2 2 6 2 6" xfId="3249"/>
    <cellStyle name="Note 2 2 6 2 6 2" xfId="9139"/>
    <cellStyle name="Note 2 2 6 2 6 2 2" xfId="21078"/>
    <cellStyle name="Note 2 2 6 2 6 2 3" xfId="30513"/>
    <cellStyle name="Note 2 2 6 2 6 2 4" xfId="34826"/>
    <cellStyle name="Note 2 2 6 2 6 3" xfId="15188"/>
    <cellStyle name="Note 2 2 6 2 6 4" xfId="25933"/>
    <cellStyle name="Note 2 2 6 2 6 5" xfId="26260"/>
    <cellStyle name="Note 2 2 6 2 7" xfId="5151"/>
    <cellStyle name="Note 2 2 6 2 7 2" xfId="11041"/>
    <cellStyle name="Note 2 2 6 2 7 2 2" xfId="22980"/>
    <cellStyle name="Note 2 2 6 2 7 2 3" xfId="32032"/>
    <cellStyle name="Note 2 2 6 2 7 2 4" xfId="35930"/>
    <cellStyle name="Note 2 2 6 2 7 3" xfId="17090"/>
    <cellStyle name="Note 2 2 6 2 7 4" xfId="27452"/>
    <cellStyle name="Note 2 2 6 2 7 5" xfId="25646"/>
    <cellStyle name="Note 2 2 6 2 8" xfId="6831"/>
    <cellStyle name="Note 2 2 6 2 8 2" xfId="18770"/>
    <cellStyle name="Note 2 2 6 2 8 3" xfId="28862"/>
    <cellStyle name="Note 2 2 6 2 8 4" xfId="33818"/>
    <cellStyle name="Note 2 2 6 2 9" xfId="12712"/>
    <cellStyle name="Note 2 2 6 3" xfId="1621"/>
    <cellStyle name="Note 2 2 6 3 2" xfId="2227"/>
    <cellStyle name="Note 2 2 6 3 2 2" xfId="4703"/>
    <cellStyle name="Note 2 2 6 3 2 2 2" xfId="10593"/>
    <cellStyle name="Note 2 2 6 3 2 2 2 2" xfId="22532"/>
    <cellStyle name="Note 2 2 6 3 2 2 2 3" xfId="31584"/>
    <cellStyle name="Note 2 2 6 3 2 2 2 4" xfId="35482"/>
    <cellStyle name="Note 2 2 6 3 2 2 3" xfId="16642"/>
    <cellStyle name="Note 2 2 6 3 2 2 4" xfId="27004"/>
    <cellStyle name="Note 2 2 6 3 2 2 5" xfId="24527"/>
    <cellStyle name="Note 2 2 6 3 2 3" xfId="5807"/>
    <cellStyle name="Note 2 2 6 3 2 3 2" xfId="11697"/>
    <cellStyle name="Note 2 2 6 3 2 3 2 2" xfId="23636"/>
    <cellStyle name="Note 2 2 6 3 2 3 2 3" xfId="32688"/>
    <cellStyle name="Note 2 2 6 3 2 3 2 4" xfId="36586"/>
    <cellStyle name="Note 2 2 6 3 2 3 3" xfId="17746"/>
    <cellStyle name="Note 2 2 6 3 2 3 4" xfId="28108"/>
    <cellStyle name="Note 2 2 6 3 2 3 5" xfId="33298"/>
    <cellStyle name="Note 2 2 6 3 2 4" xfId="8117"/>
    <cellStyle name="Note 2 2 6 3 2 4 2" xfId="20056"/>
    <cellStyle name="Note 2 2 6 3 2 4 3" xfId="29762"/>
    <cellStyle name="Note 2 2 6 3 2 4 4" xfId="34306"/>
    <cellStyle name="Note 2 2 6 3 2 5" xfId="14166"/>
    <cellStyle name="Note 2 2 6 3 2 6" xfId="25184"/>
    <cellStyle name="Note 2 2 6 3 2 7" xfId="28536"/>
    <cellStyle name="Note 2 2 6 3 3" xfId="2476"/>
    <cellStyle name="Note 2 2 6 3 3 2" xfId="4952"/>
    <cellStyle name="Note 2 2 6 3 3 2 2" xfId="10842"/>
    <cellStyle name="Note 2 2 6 3 3 2 2 2" xfId="22781"/>
    <cellStyle name="Note 2 2 6 3 3 2 2 3" xfId="31833"/>
    <cellStyle name="Note 2 2 6 3 3 2 2 4" xfId="35731"/>
    <cellStyle name="Note 2 2 6 3 3 2 3" xfId="16891"/>
    <cellStyle name="Note 2 2 6 3 3 2 4" xfId="27253"/>
    <cellStyle name="Note 2 2 6 3 3 2 5" xfId="30726"/>
    <cellStyle name="Note 2 2 6 3 3 3" xfId="6056"/>
    <cellStyle name="Note 2 2 6 3 3 3 2" xfId="11946"/>
    <cellStyle name="Note 2 2 6 3 3 3 2 2" xfId="23885"/>
    <cellStyle name="Note 2 2 6 3 3 3 2 3" xfId="32937"/>
    <cellStyle name="Note 2 2 6 3 3 3 2 4" xfId="36835"/>
    <cellStyle name="Note 2 2 6 3 3 3 3" xfId="17995"/>
    <cellStyle name="Note 2 2 6 3 3 3 4" xfId="28357"/>
    <cellStyle name="Note 2 2 6 3 3 3 5" xfId="33547"/>
    <cellStyle name="Note 2 2 6 3 3 4" xfId="8366"/>
    <cellStyle name="Note 2 2 6 3 3 4 2" xfId="20305"/>
    <cellStyle name="Note 2 2 6 3 3 4 3" xfId="30011"/>
    <cellStyle name="Note 2 2 6 3 3 4 4" xfId="34555"/>
    <cellStyle name="Note 2 2 6 3 3 5" xfId="14415"/>
    <cellStyle name="Note 2 2 6 3 3 6" xfId="25433"/>
    <cellStyle name="Note 2 2 6 3 3 7" xfId="24642"/>
    <cellStyle name="Note 2 2 6 3 4" xfId="4097"/>
    <cellStyle name="Note 2 2 6 3 4 2" xfId="9987"/>
    <cellStyle name="Note 2 2 6 3 4 2 2" xfId="21926"/>
    <cellStyle name="Note 2 2 6 3 4 2 3" xfId="30993"/>
    <cellStyle name="Note 2 2 6 3 4 2 4" xfId="34891"/>
    <cellStyle name="Note 2 2 6 3 4 3" xfId="16036"/>
    <cellStyle name="Note 2 2 6 3 4 4" xfId="26413"/>
    <cellStyle name="Note 2 2 6 3 4 5" xfId="28812"/>
    <cellStyle name="Note 2 2 6 3 5" xfId="5216"/>
    <cellStyle name="Note 2 2 6 3 5 2" xfId="11106"/>
    <cellStyle name="Note 2 2 6 3 5 2 2" xfId="23045"/>
    <cellStyle name="Note 2 2 6 3 5 2 3" xfId="32097"/>
    <cellStyle name="Note 2 2 6 3 5 2 4" xfId="35995"/>
    <cellStyle name="Note 2 2 6 3 5 3" xfId="17155"/>
    <cellStyle name="Note 2 2 6 3 5 4" xfId="27517"/>
    <cellStyle name="Note 2 2 6 3 5 5" xfId="30693"/>
    <cellStyle name="Note 2 2 6 3 6" xfId="13560"/>
    <cellStyle name="Note 2 2 6 4" xfId="1801"/>
    <cellStyle name="Note 2 2 6 4 2" xfId="4277"/>
    <cellStyle name="Note 2 2 6 4 2 2" xfId="10167"/>
    <cellStyle name="Note 2 2 6 4 2 2 2" xfId="22106"/>
    <cellStyle name="Note 2 2 6 4 2 2 3" xfId="31159"/>
    <cellStyle name="Note 2 2 6 4 2 2 4" xfId="35057"/>
    <cellStyle name="Note 2 2 6 4 2 3" xfId="16216"/>
    <cellStyle name="Note 2 2 6 4 2 4" xfId="26579"/>
    <cellStyle name="Note 2 2 6 4 2 5" xfId="24581"/>
    <cellStyle name="Note 2 2 6 4 3" xfId="5382"/>
    <cellStyle name="Note 2 2 6 4 3 2" xfId="11272"/>
    <cellStyle name="Note 2 2 6 4 3 2 2" xfId="23211"/>
    <cellStyle name="Note 2 2 6 4 3 2 3" xfId="32263"/>
    <cellStyle name="Note 2 2 6 4 3 2 4" xfId="36161"/>
    <cellStyle name="Note 2 2 6 4 3 3" xfId="17321"/>
    <cellStyle name="Note 2 2 6 4 3 4" xfId="27683"/>
    <cellStyle name="Note 2 2 6 4 3 5" xfId="24444"/>
    <cellStyle name="Note 2 2 6 4 4" xfId="7691"/>
    <cellStyle name="Note 2 2 6 4 4 2" xfId="19630"/>
    <cellStyle name="Note 2 2 6 4 4 3" xfId="29337"/>
    <cellStyle name="Note 2 2 6 4 4 4" xfId="33881"/>
    <cellStyle name="Note 2 2 6 4 5" xfId="13740"/>
    <cellStyle name="Note 2 2 6 4 6" xfId="24759"/>
    <cellStyle name="Note 2 2 6 4 7" xfId="25803"/>
    <cellStyle name="Note 2 2 6 5" xfId="2139"/>
    <cellStyle name="Note 2 2 6 5 2" xfId="4615"/>
    <cellStyle name="Note 2 2 6 5 2 2" xfId="10505"/>
    <cellStyle name="Note 2 2 6 5 2 2 2" xfId="22444"/>
    <cellStyle name="Note 2 2 6 5 2 2 3" xfId="31496"/>
    <cellStyle name="Note 2 2 6 5 2 2 4" xfId="35394"/>
    <cellStyle name="Note 2 2 6 5 2 3" xfId="16554"/>
    <cellStyle name="Note 2 2 6 5 2 4" xfId="26916"/>
    <cellStyle name="Note 2 2 6 5 2 5" xfId="24536"/>
    <cellStyle name="Note 2 2 6 5 3" xfId="5719"/>
    <cellStyle name="Note 2 2 6 5 3 2" xfId="11609"/>
    <cellStyle name="Note 2 2 6 5 3 2 2" xfId="23548"/>
    <cellStyle name="Note 2 2 6 5 3 2 3" xfId="32600"/>
    <cellStyle name="Note 2 2 6 5 3 2 4" xfId="36498"/>
    <cellStyle name="Note 2 2 6 5 3 3" xfId="17658"/>
    <cellStyle name="Note 2 2 6 5 3 4" xfId="28020"/>
    <cellStyle name="Note 2 2 6 5 3 5" xfId="33210"/>
    <cellStyle name="Note 2 2 6 5 4" xfId="8029"/>
    <cellStyle name="Note 2 2 6 5 4 2" xfId="19968"/>
    <cellStyle name="Note 2 2 6 5 4 3" xfId="29674"/>
    <cellStyle name="Note 2 2 6 5 4 4" xfId="34218"/>
    <cellStyle name="Note 2 2 6 5 5" xfId="14078"/>
    <cellStyle name="Note 2 2 6 5 6" xfId="25096"/>
    <cellStyle name="Note 2 2 6 5 7" xfId="30615"/>
    <cellStyle name="Note 2 2 6 6" xfId="2089"/>
    <cellStyle name="Note 2 2 6 6 2" xfId="4565"/>
    <cellStyle name="Note 2 2 6 6 2 2" xfId="10455"/>
    <cellStyle name="Note 2 2 6 6 2 2 2" xfId="22394"/>
    <cellStyle name="Note 2 2 6 6 2 2 3" xfId="31446"/>
    <cellStyle name="Note 2 2 6 6 2 2 4" xfId="35344"/>
    <cellStyle name="Note 2 2 6 6 2 3" xfId="16504"/>
    <cellStyle name="Note 2 2 6 6 2 4" xfId="26866"/>
    <cellStyle name="Note 2 2 6 6 2 5" xfId="30324"/>
    <cellStyle name="Note 2 2 6 6 3" xfId="5669"/>
    <cellStyle name="Note 2 2 6 6 3 2" xfId="11559"/>
    <cellStyle name="Note 2 2 6 6 3 2 2" xfId="23498"/>
    <cellStyle name="Note 2 2 6 6 3 2 3" xfId="32550"/>
    <cellStyle name="Note 2 2 6 6 3 2 4" xfId="36448"/>
    <cellStyle name="Note 2 2 6 6 3 3" xfId="17608"/>
    <cellStyle name="Note 2 2 6 6 3 4" xfId="27970"/>
    <cellStyle name="Note 2 2 6 6 3 5" xfId="33160"/>
    <cellStyle name="Note 2 2 6 6 4" xfId="7979"/>
    <cellStyle name="Note 2 2 6 6 4 2" xfId="19918"/>
    <cellStyle name="Note 2 2 6 6 4 3" xfId="29624"/>
    <cellStyle name="Note 2 2 6 6 4 4" xfId="34168"/>
    <cellStyle name="Note 2 2 6 6 5" xfId="14028"/>
    <cellStyle name="Note 2 2 6 6 6" xfId="25046"/>
    <cellStyle name="Note 2 2 6 6 7" xfId="28894"/>
    <cellStyle name="Note 2 2 6 7" xfId="2843"/>
    <cellStyle name="Note 2 2 6 7 2" xfId="8733"/>
    <cellStyle name="Note 2 2 6 7 2 2" xfId="20672"/>
    <cellStyle name="Note 2 2 6 7 2 3" xfId="30273"/>
    <cellStyle name="Note 2 2 6 7 2 4" xfId="34747"/>
    <cellStyle name="Note 2 2 6 7 3" xfId="14782"/>
    <cellStyle name="Note 2 2 6 7 4" xfId="25693"/>
    <cellStyle name="Note 2 2 6 7 5" xfId="25751"/>
    <cellStyle name="Note 2 2 6 8" xfId="6425"/>
    <cellStyle name="Note 2 2 6 8 2" xfId="18364"/>
    <cellStyle name="Note 2 2 6 8 3" xfId="28619"/>
    <cellStyle name="Note 2 2 6 8 4" xfId="33739"/>
    <cellStyle name="Note 2 2 7" xfId="449"/>
    <cellStyle name="Note 2 2 8" xfId="591"/>
    <cellStyle name="Note 2 2 8 10" xfId="24182"/>
    <cellStyle name="Note 2 2 8 11" xfId="30968"/>
    <cellStyle name="Note 2 2 8 2" xfId="1623"/>
    <cellStyle name="Note 2 2 8 2 2" xfId="2229"/>
    <cellStyle name="Note 2 2 8 2 2 2" xfId="4705"/>
    <cellStyle name="Note 2 2 8 2 2 2 2" xfId="10595"/>
    <cellStyle name="Note 2 2 8 2 2 2 2 2" xfId="22534"/>
    <cellStyle name="Note 2 2 8 2 2 2 2 3" xfId="31586"/>
    <cellStyle name="Note 2 2 8 2 2 2 2 4" xfId="35484"/>
    <cellStyle name="Note 2 2 8 2 2 2 3" xfId="16644"/>
    <cellStyle name="Note 2 2 8 2 2 2 4" xfId="27006"/>
    <cellStyle name="Note 2 2 8 2 2 2 5" xfId="24120"/>
    <cellStyle name="Note 2 2 8 2 2 3" xfId="5809"/>
    <cellStyle name="Note 2 2 8 2 2 3 2" xfId="11699"/>
    <cellStyle name="Note 2 2 8 2 2 3 2 2" xfId="23638"/>
    <cellStyle name="Note 2 2 8 2 2 3 2 3" xfId="32690"/>
    <cellStyle name="Note 2 2 8 2 2 3 2 4" xfId="36588"/>
    <cellStyle name="Note 2 2 8 2 2 3 3" xfId="17748"/>
    <cellStyle name="Note 2 2 8 2 2 3 4" xfId="28110"/>
    <cellStyle name="Note 2 2 8 2 2 3 5" xfId="33300"/>
    <cellStyle name="Note 2 2 8 2 2 4" xfId="8119"/>
    <cellStyle name="Note 2 2 8 2 2 4 2" xfId="20058"/>
    <cellStyle name="Note 2 2 8 2 2 4 3" xfId="29764"/>
    <cellStyle name="Note 2 2 8 2 2 4 4" xfId="34308"/>
    <cellStyle name="Note 2 2 8 2 2 5" xfId="14168"/>
    <cellStyle name="Note 2 2 8 2 2 6" xfId="25186"/>
    <cellStyle name="Note 2 2 8 2 2 7" xfId="25610"/>
    <cellStyle name="Note 2 2 8 2 3" xfId="2478"/>
    <cellStyle name="Note 2 2 8 2 3 2" xfId="4954"/>
    <cellStyle name="Note 2 2 8 2 3 2 2" xfId="10844"/>
    <cellStyle name="Note 2 2 8 2 3 2 2 2" xfId="22783"/>
    <cellStyle name="Note 2 2 8 2 3 2 2 3" xfId="31835"/>
    <cellStyle name="Note 2 2 8 2 3 2 2 4" xfId="35733"/>
    <cellStyle name="Note 2 2 8 2 3 2 3" xfId="16893"/>
    <cellStyle name="Note 2 2 8 2 3 2 4" xfId="27255"/>
    <cellStyle name="Note 2 2 8 2 3 2 5" xfId="24496"/>
    <cellStyle name="Note 2 2 8 2 3 3" xfId="6058"/>
    <cellStyle name="Note 2 2 8 2 3 3 2" xfId="11948"/>
    <cellStyle name="Note 2 2 8 2 3 3 2 2" xfId="23887"/>
    <cellStyle name="Note 2 2 8 2 3 3 2 3" xfId="32939"/>
    <cellStyle name="Note 2 2 8 2 3 3 2 4" xfId="36837"/>
    <cellStyle name="Note 2 2 8 2 3 3 3" xfId="17997"/>
    <cellStyle name="Note 2 2 8 2 3 3 4" xfId="28359"/>
    <cellStyle name="Note 2 2 8 2 3 3 5" xfId="33549"/>
    <cellStyle name="Note 2 2 8 2 3 4" xfId="8368"/>
    <cellStyle name="Note 2 2 8 2 3 4 2" xfId="20307"/>
    <cellStyle name="Note 2 2 8 2 3 4 3" xfId="30013"/>
    <cellStyle name="Note 2 2 8 2 3 4 4" xfId="34557"/>
    <cellStyle name="Note 2 2 8 2 3 5" xfId="14417"/>
    <cellStyle name="Note 2 2 8 2 3 6" xfId="25435"/>
    <cellStyle name="Note 2 2 8 2 3 7" xfId="24132"/>
    <cellStyle name="Note 2 2 8 2 4" xfId="4099"/>
    <cellStyle name="Note 2 2 8 2 4 2" xfId="9989"/>
    <cellStyle name="Note 2 2 8 2 4 2 2" xfId="21928"/>
    <cellStyle name="Note 2 2 8 2 4 2 3" xfId="30995"/>
    <cellStyle name="Note 2 2 8 2 4 2 4" xfId="34893"/>
    <cellStyle name="Note 2 2 8 2 4 3" xfId="16038"/>
    <cellStyle name="Note 2 2 8 2 4 4" xfId="26415"/>
    <cellStyle name="Note 2 2 8 2 4 5" xfId="25883"/>
    <cellStyle name="Note 2 2 8 2 5" xfId="5218"/>
    <cellStyle name="Note 2 2 8 2 5 2" xfId="11108"/>
    <cellStyle name="Note 2 2 8 2 5 2 2" xfId="23047"/>
    <cellStyle name="Note 2 2 8 2 5 2 3" xfId="32099"/>
    <cellStyle name="Note 2 2 8 2 5 2 4" xfId="35997"/>
    <cellStyle name="Note 2 2 8 2 5 3" xfId="17157"/>
    <cellStyle name="Note 2 2 8 2 5 4" xfId="27519"/>
    <cellStyle name="Note 2 2 8 2 5 5" xfId="24463"/>
    <cellStyle name="Note 2 2 8 2 6" xfId="13562"/>
    <cellStyle name="Note 2 2 8 3" xfId="1910"/>
    <cellStyle name="Note 2 2 8 3 2" xfId="4386"/>
    <cellStyle name="Note 2 2 8 3 2 2" xfId="10276"/>
    <cellStyle name="Note 2 2 8 3 2 2 2" xfId="22215"/>
    <cellStyle name="Note 2 2 8 3 2 2 3" xfId="31268"/>
    <cellStyle name="Note 2 2 8 3 2 2 4" xfId="35166"/>
    <cellStyle name="Note 2 2 8 3 2 3" xfId="16325"/>
    <cellStyle name="Note 2 2 8 3 2 4" xfId="26688"/>
    <cellStyle name="Note 2 2 8 3 2 5" xfId="26219"/>
    <cellStyle name="Note 2 2 8 3 3" xfId="5491"/>
    <cellStyle name="Note 2 2 8 3 3 2" xfId="11381"/>
    <cellStyle name="Note 2 2 8 3 3 2 2" xfId="23320"/>
    <cellStyle name="Note 2 2 8 3 3 2 3" xfId="32372"/>
    <cellStyle name="Note 2 2 8 3 3 2 4" xfId="36270"/>
    <cellStyle name="Note 2 2 8 3 3 3" xfId="17430"/>
    <cellStyle name="Note 2 2 8 3 3 4" xfId="27792"/>
    <cellStyle name="Note 2 2 8 3 3 5" xfId="30661"/>
    <cellStyle name="Note 2 2 8 3 4" xfId="7800"/>
    <cellStyle name="Note 2 2 8 3 4 2" xfId="19739"/>
    <cellStyle name="Note 2 2 8 3 4 3" xfId="29446"/>
    <cellStyle name="Note 2 2 8 3 4 4" xfId="33990"/>
    <cellStyle name="Note 2 2 8 3 5" xfId="13849"/>
    <cellStyle name="Note 2 2 8 3 6" xfId="24868"/>
    <cellStyle name="Note 2 2 8 3 7" xfId="12113"/>
    <cellStyle name="Note 2 2 8 4" xfId="1805"/>
    <cellStyle name="Note 2 2 8 4 2" xfId="4281"/>
    <cellStyle name="Note 2 2 8 4 2 2" xfId="10171"/>
    <cellStyle name="Note 2 2 8 4 2 2 2" xfId="22110"/>
    <cellStyle name="Note 2 2 8 4 2 2 3" xfId="31163"/>
    <cellStyle name="Note 2 2 8 4 2 2 4" xfId="35061"/>
    <cellStyle name="Note 2 2 8 4 2 3" xfId="16220"/>
    <cellStyle name="Note 2 2 8 4 2 4" xfId="26583"/>
    <cellStyle name="Note 2 2 8 4 2 5" xfId="12199"/>
    <cellStyle name="Note 2 2 8 4 3" xfId="5386"/>
    <cellStyle name="Note 2 2 8 4 3 2" xfId="11276"/>
    <cellStyle name="Note 2 2 8 4 3 2 2" xfId="23215"/>
    <cellStyle name="Note 2 2 8 4 3 2 3" xfId="32267"/>
    <cellStyle name="Note 2 2 8 4 3 2 4" xfId="36165"/>
    <cellStyle name="Note 2 2 8 4 3 3" xfId="17325"/>
    <cellStyle name="Note 2 2 8 4 3 4" xfId="27687"/>
    <cellStyle name="Note 2 2 8 4 3 5" xfId="28528"/>
    <cellStyle name="Note 2 2 8 4 4" xfId="7695"/>
    <cellStyle name="Note 2 2 8 4 4 2" xfId="19634"/>
    <cellStyle name="Note 2 2 8 4 4 3" xfId="29341"/>
    <cellStyle name="Note 2 2 8 4 4 4" xfId="33885"/>
    <cellStyle name="Note 2 2 8 4 5" xfId="13744"/>
    <cellStyle name="Note 2 2 8 4 6" xfId="24763"/>
    <cellStyle name="Note 2 2 8 4 7" xfId="24723"/>
    <cellStyle name="Note 2 2 8 5" xfId="2202"/>
    <cellStyle name="Note 2 2 8 5 2" xfId="4678"/>
    <cellStyle name="Note 2 2 8 5 2 2" xfId="10568"/>
    <cellStyle name="Note 2 2 8 5 2 2 2" xfId="22507"/>
    <cellStyle name="Note 2 2 8 5 2 2 3" xfId="31559"/>
    <cellStyle name="Note 2 2 8 5 2 2 4" xfId="35457"/>
    <cellStyle name="Note 2 2 8 5 2 3" xfId="16617"/>
    <cellStyle name="Note 2 2 8 5 2 4" xfId="26979"/>
    <cellStyle name="Note 2 2 8 5 2 5" xfId="30758"/>
    <cellStyle name="Note 2 2 8 5 3" xfId="5782"/>
    <cellStyle name="Note 2 2 8 5 3 2" xfId="11672"/>
    <cellStyle name="Note 2 2 8 5 3 2 2" xfId="23611"/>
    <cellStyle name="Note 2 2 8 5 3 2 3" xfId="32663"/>
    <cellStyle name="Note 2 2 8 5 3 2 4" xfId="36561"/>
    <cellStyle name="Note 2 2 8 5 3 3" xfId="17721"/>
    <cellStyle name="Note 2 2 8 5 3 4" xfId="28083"/>
    <cellStyle name="Note 2 2 8 5 3 5" xfId="33273"/>
    <cellStyle name="Note 2 2 8 5 4" xfId="8092"/>
    <cellStyle name="Note 2 2 8 5 4 2" xfId="20031"/>
    <cellStyle name="Note 2 2 8 5 4 3" xfId="29737"/>
    <cellStyle name="Note 2 2 8 5 4 4" xfId="34281"/>
    <cellStyle name="Note 2 2 8 5 5" xfId="14141"/>
    <cellStyle name="Note 2 2 8 5 6" xfId="25159"/>
    <cellStyle name="Note 2 2 8 5 7" xfId="28813"/>
    <cellStyle name="Note 2 2 8 6" xfId="3068"/>
    <cellStyle name="Note 2 2 8 6 2" xfId="8958"/>
    <cellStyle name="Note 2 2 8 6 2 2" xfId="20897"/>
    <cellStyle name="Note 2 2 8 6 2 3" xfId="30416"/>
    <cellStyle name="Note 2 2 8 6 2 4" xfId="34778"/>
    <cellStyle name="Note 2 2 8 6 3" xfId="15007"/>
    <cellStyle name="Note 2 2 8 6 4" xfId="25836"/>
    <cellStyle name="Note 2 2 8 6 5" xfId="24612"/>
    <cellStyle name="Note 2 2 8 7" xfId="5103"/>
    <cellStyle name="Note 2 2 8 7 2" xfId="10993"/>
    <cellStyle name="Note 2 2 8 7 2 2" xfId="22932"/>
    <cellStyle name="Note 2 2 8 7 2 3" xfId="31984"/>
    <cellStyle name="Note 2 2 8 7 2 4" xfId="35882"/>
    <cellStyle name="Note 2 2 8 7 3" xfId="17042"/>
    <cellStyle name="Note 2 2 8 7 4" xfId="27404"/>
    <cellStyle name="Note 2 2 8 7 5" xfId="25662"/>
    <cellStyle name="Note 2 2 8 8" xfId="6650"/>
    <cellStyle name="Note 2 2 8 8 2" xfId="18589"/>
    <cellStyle name="Note 2 2 8 8 3" xfId="28765"/>
    <cellStyle name="Note 2 2 8 8 4" xfId="33770"/>
    <cellStyle name="Note 2 2 8 9" xfId="12531"/>
    <cellStyle name="Note 2 2 9" xfId="580"/>
    <cellStyle name="Note 2 2 9 10" xfId="24181"/>
    <cellStyle name="Note 2 2 9 11" xfId="28578"/>
    <cellStyle name="Note 2 2 9 2" xfId="1624"/>
    <cellStyle name="Note 2 2 9 2 2" xfId="2230"/>
    <cellStyle name="Note 2 2 9 2 2 2" xfId="4706"/>
    <cellStyle name="Note 2 2 9 2 2 2 2" xfId="10596"/>
    <cellStyle name="Note 2 2 9 2 2 2 2 2" xfId="22535"/>
    <cellStyle name="Note 2 2 9 2 2 2 2 3" xfId="31587"/>
    <cellStyle name="Note 2 2 9 2 2 2 2 4" xfId="35485"/>
    <cellStyle name="Note 2 2 9 2 2 2 3" xfId="16645"/>
    <cellStyle name="Note 2 2 9 2 2 2 4" xfId="27007"/>
    <cellStyle name="Note 2 2 9 2 2 2 5" xfId="28689"/>
    <cellStyle name="Note 2 2 9 2 2 3" xfId="5810"/>
    <cellStyle name="Note 2 2 9 2 2 3 2" xfId="11700"/>
    <cellStyle name="Note 2 2 9 2 2 3 2 2" xfId="23639"/>
    <cellStyle name="Note 2 2 9 2 2 3 2 3" xfId="32691"/>
    <cellStyle name="Note 2 2 9 2 2 3 2 4" xfId="36589"/>
    <cellStyle name="Note 2 2 9 2 2 3 3" xfId="17749"/>
    <cellStyle name="Note 2 2 9 2 2 3 4" xfId="28111"/>
    <cellStyle name="Note 2 2 9 2 2 3 5" xfId="33301"/>
    <cellStyle name="Note 2 2 9 2 2 4" xfId="8120"/>
    <cellStyle name="Note 2 2 9 2 2 4 2" xfId="20059"/>
    <cellStyle name="Note 2 2 9 2 2 4 3" xfId="29765"/>
    <cellStyle name="Note 2 2 9 2 2 4 4" xfId="34309"/>
    <cellStyle name="Note 2 2 9 2 2 5" xfId="14169"/>
    <cellStyle name="Note 2 2 9 2 2 6" xfId="25187"/>
    <cellStyle name="Note 2 2 9 2 2 7" xfId="29245"/>
    <cellStyle name="Note 2 2 9 2 3" xfId="2479"/>
    <cellStyle name="Note 2 2 9 2 3 2" xfId="4955"/>
    <cellStyle name="Note 2 2 9 2 3 2 2" xfId="10845"/>
    <cellStyle name="Note 2 2 9 2 3 2 2 2" xfId="22784"/>
    <cellStyle name="Note 2 2 9 2 3 2 2 3" xfId="31836"/>
    <cellStyle name="Note 2 2 9 2 3 2 2 4" xfId="35734"/>
    <cellStyle name="Note 2 2 9 2 3 2 3" xfId="16894"/>
    <cellStyle name="Note 2 2 9 2 3 2 4" xfId="27256"/>
    <cellStyle name="Note 2 2 9 2 3 2 5" xfId="24397"/>
    <cellStyle name="Note 2 2 9 2 3 3" xfId="6059"/>
    <cellStyle name="Note 2 2 9 2 3 3 2" xfId="11949"/>
    <cellStyle name="Note 2 2 9 2 3 3 2 2" xfId="23888"/>
    <cellStyle name="Note 2 2 9 2 3 3 2 3" xfId="32940"/>
    <cellStyle name="Note 2 2 9 2 3 3 2 4" xfId="36838"/>
    <cellStyle name="Note 2 2 9 2 3 3 3" xfId="17998"/>
    <cellStyle name="Note 2 2 9 2 3 3 4" xfId="28360"/>
    <cellStyle name="Note 2 2 9 2 3 3 5" xfId="33550"/>
    <cellStyle name="Note 2 2 9 2 3 4" xfId="8369"/>
    <cellStyle name="Note 2 2 9 2 3 4 2" xfId="20308"/>
    <cellStyle name="Note 2 2 9 2 3 4 3" xfId="30014"/>
    <cellStyle name="Note 2 2 9 2 3 4 4" xfId="34558"/>
    <cellStyle name="Note 2 2 9 2 3 5" xfId="14418"/>
    <cellStyle name="Note 2 2 9 2 3 6" xfId="25436"/>
    <cellStyle name="Note 2 2 9 2 3 7" xfId="28707"/>
    <cellStyle name="Note 2 2 9 2 4" xfId="4100"/>
    <cellStyle name="Note 2 2 9 2 4 2" xfId="9990"/>
    <cellStyle name="Note 2 2 9 2 4 2 2" xfId="21929"/>
    <cellStyle name="Note 2 2 9 2 4 2 3" xfId="30996"/>
    <cellStyle name="Note 2 2 9 2 4 2 4" xfId="34894"/>
    <cellStyle name="Note 2 2 9 2 4 3" xfId="16039"/>
    <cellStyle name="Note 2 2 9 2 4 4" xfId="26416"/>
    <cellStyle name="Note 2 2 9 2 4 5" xfId="29180"/>
    <cellStyle name="Note 2 2 9 2 5" xfId="5219"/>
    <cellStyle name="Note 2 2 9 2 5 2" xfId="11109"/>
    <cellStyle name="Note 2 2 9 2 5 2 2" xfId="23048"/>
    <cellStyle name="Note 2 2 9 2 5 2 3" xfId="32100"/>
    <cellStyle name="Note 2 2 9 2 5 2 4" xfId="35998"/>
    <cellStyle name="Note 2 2 9 2 5 3" xfId="17158"/>
    <cellStyle name="Note 2 2 9 2 5 4" xfId="27520"/>
    <cellStyle name="Note 2 2 9 2 5 5" xfId="28841"/>
    <cellStyle name="Note 2 2 9 2 6" xfId="13563"/>
    <cellStyle name="Note 2 2 9 3" xfId="1906"/>
    <cellStyle name="Note 2 2 9 3 2" xfId="4382"/>
    <cellStyle name="Note 2 2 9 3 2 2" xfId="10272"/>
    <cellStyle name="Note 2 2 9 3 2 2 2" xfId="22211"/>
    <cellStyle name="Note 2 2 9 3 2 2 3" xfId="31264"/>
    <cellStyle name="Note 2 2 9 3 2 2 4" xfId="35162"/>
    <cellStyle name="Note 2 2 9 3 2 3" xfId="16321"/>
    <cellStyle name="Note 2 2 9 3 2 4" xfId="26684"/>
    <cellStyle name="Note 2 2 9 3 2 5" xfId="30599"/>
    <cellStyle name="Note 2 2 9 3 3" xfId="5487"/>
    <cellStyle name="Note 2 2 9 3 3 2" xfId="11377"/>
    <cellStyle name="Note 2 2 9 3 3 2 2" xfId="23316"/>
    <cellStyle name="Note 2 2 9 3 3 2 3" xfId="32368"/>
    <cellStyle name="Note 2 2 9 3 3 2 4" xfId="36266"/>
    <cellStyle name="Note 2 2 9 3 3 3" xfId="17426"/>
    <cellStyle name="Note 2 2 9 3 3 4" xfId="27788"/>
    <cellStyle name="Note 2 2 9 3 3 5" xfId="28937"/>
    <cellStyle name="Note 2 2 9 3 4" xfId="7796"/>
    <cellStyle name="Note 2 2 9 3 4 2" xfId="19735"/>
    <cellStyle name="Note 2 2 9 3 4 3" xfId="29442"/>
    <cellStyle name="Note 2 2 9 3 4 4" xfId="33986"/>
    <cellStyle name="Note 2 2 9 3 5" xfId="13845"/>
    <cellStyle name="Note 2 2 9 3 6" xfId="24864"/>
    <cellStyle name="Note 2 2 9 3 7" xfId="26366"/>
    <cellStyle name="Note 2 2 9 4" xfId="2201"/>
    <cellStyle name="Note 2 2 9 4 2" xfId="4677"/>
    <cellStyle name="Note 2 2 9 4 2 2" xfId="10567"/>
    <cellStyle name="Note 2 2 9 4 2 2 2" xfId="22506"/>
    <cellStyle name="Note 2 2 9 4 2 2 3" xfId="31558"/>
    <cellStyle name="Note 2 2 9 4 2 2 4" xfId="35456"/>
    <cellStyle name="Note 2 2 9 4 2 3" xfId="16616"/>
    <cellStyle name="Note 2 2 9 4 2 4" xfId="26978"/>
    <cellStyle name="Note 2 2 9 4 2 5" xfId="29109"/>
    <cellStyle name="Note 2 2 9 4 3" xfId="5781"/>
    <cellStyle name="Note 2 2 9 4 3 2" xfId="11671"/>
    <cellStyle name="Note 2 2 9 4 3 2 2" xfId="23610"/>
    <cellStyle name="Note 2 2 9 4 3 2 3" xfId="32662"/>
    <cellStyle name="Note 2 2 9 4 3 2 4" xfId="36560"/>
    <cellStyle name="Note 2 2 9 4 3 3" xfId="17720"/>
    <cellStyle name="Note 2 2 9 4 3 4" xfId="28082"/>
    <cellStyle name="Note 2 2 9 4 3 5" xfId="33272"/>
    <cellStyle name="Note 2 2 9 4 4" xfId="8091"/>
    <cellStyle name="Note 2 2 9 4 4 2" xfId="20030"/>
    <cellStyle name="Note 2 2 9 4 4 3" xfId="29736"/>
    <cellStyle name="Note 2 2 9 4 4 4" xfId="34280"/>
    <cellStyle name="Note 2 2 9 4 5" xfId="14140"/>
    <cellStyle name="Note 2 2 9 4 6" xfId="25158"/>
    <cellStyle name="Note 2 2 9 4 7" xfId="24672"/>
    <cellStyle name="Note 2 2 9 5" xfId="2412"/>
    <cellStyle name="Note 2 2 9 5 2" xfId="4888"/>
    <cellStyle name="Note 2 2 9 5 2 2" xfId="10778"/>
    <cellStyle name="Note 2 2 9 5 2 2 2" xfId="22717"/>
    <cellStyle name="Note 2 2 9 5 2 2 3" xfId="31769"/>
    <cellStyle name="Note 2 2 9 5 2 2 4" xfId="35667"/>
    <cellStyle name="Note 2 2 9 5 2 3" xfId="16827"/>
    <cellStyle name="Note 2 2 9 5 2 4" xfId="27189"/>
    <cellStyle name="Note 2 2 9 5 2 5" xfId="30564"/>
    <cellStyle name="Note 2 2 9 5 3" xfId="5992"/>
    <cellStyle name="Note 2 2 9 5 3 2" xfId="11882"/>
    <cellStyle name="Note 2 2 9 5 3 2 2" xfId="23821"/>
    <cellStyle name="Note 2 2 9 5 3 2 3" xfId="32873"/>
    <cellStyle name="Note 2 2 9 5 3 2 4" xfId="36771"/>
    <cellStyle name="Note 2 2 9 5 3 3" xfId="17931"/>
    <cellStyle name="Note 2 2 9 5 3 4" xfId="28293"/>
    <cellStyle name="Note 2 2 9 5 3 5" xfId="33483"/>
    <cellStyle name="Note 2 2 9 5 4" xfId="8302"/>
    <cellStyle name="Note 2 2 9 5 4 2" xfId="20241"/>
    <cellStyle name="Note 2 2 9 5 4 3" xfId="29947"/>
    <cellStyle name="Note 2 2 9 5 4 4" xfId="34491"/>
    <cellStyle name="Note 2 2 9 5 5" xfId="14351"/>
    <cellStyle name="Note 2 2 9 5 6" xfId="25369"/>
    <cellStyle name="Note 2 2 9 5 7" xfId="24311"/>
    <cellStyle name="Note 2 2 9 6" xfId="3057"/>
    <cellStyle name="Note 2 2 9 6 2" xfId="8947"/>
    <cellStyle name="Note 2 2 9 6 2 2" xfId="20886"/>
    <cellStyle name="Note 2 2 9 6 2 3" xfId="30415"/>
    <cellStyle name="Note 2 2 9 6 2 4" xfId="34777"/>
    <cellStyle name="Note 2 2 9 6 3" xfId="14996"/>
    <cellStyle name="Note 2 2 9 6 4" xfId="25835"/>
    <cellStyle name="Note 2 2 9 6 5" xfId="26266"/>
    <cellStyle name="Note 2 2 9 7" xfId="5102"/>
    <cellStyle name="Note 2 2 9 7 2" xfId="10992"/>
    <cellStyle name="Note 2 2 9 7 2 2" xfId="22931"/>
    <cellStyle name="Note 2 2 9 7 2 3" xfId="31983"/>
    <cellStyle name="Note 2 2 9 7 2 4" xfId="35881"/>
    <cellStyle name="Note 2 2 9 7 3" xfId="17041"/>
    <cellStyle name="Note 2 2 9 7 4" xfId="27403"/>
    <cellStyle name="Note 2 2 9 7 5" xfId="30242"/>
    <cellStyle name="Note 2 2 9 8" xfId="6639"/>
    <cellStyle name="Note 2 2 9 8 2" xfId="18578"/>
    <cellStyle name="Note 2 2 9 8 3" xfId="28764"/>
    <cellStyle name="Note 2 2 9 8 4" xfId="33769"/>
    <cellStyle name="Note 2 2 9 9" xfId="12520"/>
    <cellStyle name="Note 2 3" xfId="107"/>
    <cellStyle name="Note 2 3 10" xfId="2195"/>
    <cellStyle name="Note 2 3 10 2" xfId="4671"/>
    <cellStyle name="Note 2 3 10 2 2" xfId="10561"/>
    <cellStyle name="Note 2 3 10 2 2 2" xfId="22500"/>
    <cellStyle name="Note 2 3 10 2 2 3" xfId="31552"/>
    <cellStyle name="Note 2 3 10 2 2 4" xfId="35450"/>
    <cellStyle name="Note 2 3 10 2 3" xfId="16610"/>
    <cellStyle name="Note 2 3 10 2 4" xfId="26972"/>
    <cellStyle name="Note 2 3 10 2 5" xfId="24531"/>
    <cellStyle name="Note 2 3 10 3" xfId="5775"/>
    <cellStyle name="Note 2 3 10 3 2" xfId="11665"/>
    <cellStyle name="Note 2 3 10 3 2 2" xfId="23604"/>
    <cellStyle name="Note 2 3 10 3 2 3" xfId="32656"/>
    <cellStyle name="Note 2 3 10 3 2 4" xfId="36554"/>
    <cellStyle name="Note 2 3 10 3 3" xfId="17714"/>
    <cellStyle name="Note 2 3 10 3 4" xfId="28076"/>
    <cellStyle name="Note 2 3 10 3 5" xfId="33266"/>
    <cellStyle name="Note 2 3 10 4" xfId="8085"/>
    <cellStyle name="Note 2 3 10 4 2" xfId="20024"/>
    <cellStyle name="Note 2 3 10 4 3" xfId="29730"/>
    <cellStyle name="Note 2 3 10 4 4" xfId="34274"/>
    <cellStyle name="Note 2 3 10 5" xfId="14134"/>
    <cellStyle name="Note 2 3 10 6" xfId="25152"/>
    <cellStyle name="Note 2 3 10 7" xfId="28568"/>
    <cellStyle name="Note 2 3 11" xfId="2430"/>
    <cellStyle name="Note 2 3 11 2" xfId="4906"/>
    <cellStyle name="Note 2 3 11 2 2" xfId="10796"/>
    <cellStyle name="Note 2 3 11 2 2 2" xfId="22735"/>
    <cellStyle name="Note 2 3 11 2 2 3" xfId="31787"/>
    <cellStyle name="Note 2 3 11 2 2 4" xfId="35685"/>
    <cellStyle name="Note 2 3 11 2 3" xfId="16845"/>
    <cellStyle name="Note 2 3 11 2 4" xfId="27207"/>
    <cellStyle name="Note 2 3 11 2 5" xfId="29084"/>
    <cellStyle name="Note 2 3 11 3" xfId="6010"/>
    <cellStyle name="Note 2 3 11 3 2" xfId="11900"/>
    <cellStyle name="Note 2 3 11 3 2 2" xfId="23839"/>
    <cellStyle name="Note 2 3 11 3 2 3" xfId="32891"/>
    <cellStyle name="Note 2 3 11 3 2 4" xfId="36789"/>
    <cellStyle name="Note 2 3 11 3 3" xfId="17949"/>
    <cellStyle name="Note 2 3 11 3 4" xfId="28311"/>
    <cellStyle name="Note 2 3 11 3 5" xfId="33501"/>
    <cellStyle name="Note 2 3 11 4" xfId="8320"/>
    <cellStyle name="Note 2 3 11 4 2" xfId="20259"/>
    <cellStyle name="Note 2 3 11 4 3" xfId="29965"/>
    <cellStyle name="Note 2 3 11 4 4" xfId="34509"/>
    <cellStyle name="Note 2 3 11 5" xfId="14369"/>
    <cellStyle name="Note 2 3 11 6" xfId="25387"/>
    <cellStyle name="Note 2 3 11 7" xfId="12201"/>
    <cellStyle name="Note 2 3 12" xfId="2451"/>
    <cellStyle name="Note 2 3 12 2" xfId="4927"/>
    <cellStyle name="Note 2 3 12 2 2" xfId="10817"/>
    <cellStyle name="Note 2 3 12 2 2 2" xfId="22756"/>
    <cellStyle name="Note 2 3 12 2 2 3" xfId="31808"/>
    <cellStyle name="Note 2 3 12 2 2 4" xfId="35706"/>
    <cellStyle name="Note 2 3 12 2 3" xfId="16866"/>
    <cellStyle name="Note 2 3 12 2 4" xfId="27228"/>
    <cellStyle name="Note 2 3 12 2 5" xfId="25719"/>
    <cellStyle name="Note 2 3 12 3" xfId="6031"/>
    <cellStyle name="Note 2 3 12 3 2" xfId="11921"/>
    <cellStyle name="Note 2 3 12 3 2 2" xfId="23860"/>
    <cellStyle name="Note 2 3 12 3 2 3" xfId="32912"/>
    <cellStyle name="Note 2 3 12 3 2 4" xfId="36810"/>
    <cellStyle name="Note 2 3 12 3 3" xfId="17970"/>
    <cellStyle name="Note 2 3 12 3 4" xfId="28332"/>
    <cellStyle name="Note 2 3 12 3 5" xfId="33522"/>
    <cellStyle name="Note 2 3 12 4" xfId="8341"/>
    <cellStyle name="Note 2 3 12 4 2" xfId="20280"/>
    <cellStyle name="Note 2 3 12 4 3" xfId="29986"/>
    <cellStyle name="Note 2 3 12 4 4" xfId="34530"/>
    <cellStyle name="Note 2 3 12 5" xfId="14390"/>
    <cellStyle name="Note 2 3 12 6" xfId="25408"/>
    <cellStyle name="Note 2 3 12 7" xfId="30875"/>
    <cellStyle name="Note 2 3 13" xfId="2663"/>
    <cellStyle name="Note 2 3 13 2" xfId="8553"/>
    <cellStyle name="Note 2 3 13 2 2" xfId="20492"/>
    <cellStyle name="Note 2 3 13 2 3" xfId="30175"/>
    <cellStyle name="Note 2 3 13 2 4" xfId="34700"/>
    <cellStyle name="Note 2 3 13 3" xfId="14602"/>
    <cellStyle name="Note 2 3 13 4" xfId="25596"/>
    <cellStyle name="Note 2 3 13 5" xfId="29202"/>
    <cellStyle name="Note 2 3 14" xfId="6245"/>
    <cellStyle name="Note 2 3 14 2" xfId="18184"/>
    <cellStyle name="Note 2 3 14 3" xfId="28522"/>
    <cellStyle name="Note 2 3 14 4" xfId="33692"/>
    <cellStyle name="Note 2 3 2" xfId="167"/>
    <cellStyle name="Note 2 3 2 10" xfId="2717"/>
    <cellStyle name="Note 2 3 2 10 2" xfId="8607"/>
    <cellStyle name="Note 2 3 2 10 2 2" xfId="20546"/>
    <cellStyle name="Note 2 3 2 10 2 3" xfId="30206"/>
    <cellStyle name="Note 2 3 2 10 2 4" xfId="34713"/>
    <cellStyle name="Note 2 3 2 10 3" xfId="14656"/>
    <cellStyle name="Note 2 3 2 10 4" xfId="25626"/>
    <cellStyle name="Note 2 3 2 10 5" xfId="30851"/>
    <cellStyle name="Note 2 3 2 11" xfId="6299"/>
    <cellStyle name="Note 2 3 2 11 2" xfId="18238"/>
    <cellStyle name="Note 2 3 2 11 3" xfId="28552"/>
    <cellStyle name="Note 2 3 2 11 4" xfId="33705"/>
    <cellStyle name="Note 2 3 2 2" xfId="281"/>
    <cellStyle name="Note 2 3 2 2 2" xfId="757"/>
    <cellStyle name="Note 2 3 2 2 2 10" xfId="24271"/>
    <cellStyle name="Note 2 3 2 2 2 11" xfId="30250"/>
    <cellStyle name="Note 2 3 2 2 2 2" xfId="1628"/>
    <cellStyle name="Note 2 3 2 2 2 2 2" xfId="2234"/>
    <cellStyle name="Note 2 3 2 2 2 2 2 2" xfId="4710"/>
    <cellStyle name="Note 2 3 2 2 2 2 2 2 2" xfId="10600"/>
    <cellStyle name="Note 2 3 2 2 2 2 2 2 2 2" xfId="22539"/>
    <cellStyle name="Note 2 3 2 2 2 2 2 2 2 3" xfId="31591"/>
    <cellStyle name="Note 2 3 2 2 2 2 2 2 2 4" xfId="35489"/>
    <cellStyle name="Note 2 3 2 2 2 2 2 2 3" xfId="16649"/>
    <cellStyle name="Note 2 3 2 2 2 2 2 2 4" xfId="27011"/>
    <cellStyle name="Note 2 3 2 2 2 2 2 2 5" xfId="30754"/>
    <cellStyle name="Note 2 3 2 2 2 2 2 3" xfId="5814"/>
    <cellStyle name="Note 2 3 2 2 2 2 2 3 2" xfId="11704"/>
    <cellStyle name="Note 2 3 2 2 2 2 2 3 2 2" xfId="23643"/>
    <cellStyle name="Note 2 3 2 2 2 2 2 3 2 3" xfId="32695"/>
    <cellStyle name="Note 2 3 2 2 2 2 2 3 2 4" xfId="36593"/>
    <cellStyle name="Note 2 3 2 2 2 2 2 3 3" xfId="17753"/>
    <cellStyle name="Note 2 3 2 2 2 2 2 3 4" xfId="28115"/>
    <cellStyle name="Note 2 3 2 2 2 2 2 3 5" xfId="33305"/>
    <cellStyle name="Note 2 3 2 2 2 2 2 4" xfId="8124"/>
    <cellStyle name="Note 2 3 2 2 2 2 2 4 2" xfId="20063"/>
    <cellStyle name="Note 2 3 2 2 2 2 2 4 3" xfId="29769"/>
    <cellStyle name="Note 2 3 2 2 2 2 2 4 4" xfId="34313"/>
    <cellStyle name="Note 2 3 2 2 2 2 2 5" xfId="14173"/>
    <cellStyle name="Note 2 3 2 2 2 2 2 6" xfId="25191"/>
    <cellStyle name="Note 2 3 2 2 2 2 2 7" xfId="28781"/>
    <cellStyle name="Note 2 3 2 2 2 2 3" xfId="2483"/>
    <cellStyle name="Note 2 3 2 2 2 2 3 2" xfId="4959"/>
    <cellStyle name="Note 2 3 2 2 2 2 3 2 2" xfId="10849"/>
    <cellStyle name="Note 2 3 2 2 2 2 3 2 2 2" xfId="22788"/>
    <cellStyle name="Note 2 3 2 2 2 2 3 2 2 3" xfId="31840"/>
    <cellStyle name="Note 2 3 2 2 2 2 3 2 2 4" xfId="35738"/>
    <cellStyle name="Note 2 3 2 2 2 2 3 2 3" xfId="16898"/>
    <cellStyle name="Note 2 3 2 2 2 2 3 2 4" xfId="27260"/>
    <cellStyle name="Note 2 3 2 2 2 2 3 2 5" xfId="30378"/>
    <cellStyle name="Note 2 3 2 2 2 2 3 3" xfId="6063"/>
    <cellStyle name="Note 2 3 2 2 2 2 3 3 2" xfId="11953"/>
    <cellStyle name="Note 2 3 2 2 2 2 3 3 2 2" xfId="23892"/>
    <cellStyle name="Note 2 3 2 2 2 2 3 3 2 3" xfId="32944"/>
    <cellStyle name="Note 2 3 2 2 2 2 3 3 2 4" xfId="36842"/>
    <cellStyle name="Note 2 3 2 2 2 2 3 3 3" xfId="18002"/>
    <cellStyle name="Note 2 3 2 2 2 2 3 3 4" xfId="28364"/>
    <cellStyle name="Note 2 3 2 2 2 2 3 3 5" xfId="33554"/>
    <cellStyle name="Note 2 3 2 2 2 2 3 4" xfId="8373"/>
    <cellStyle name="Note 2 3 2 2 2 2 3 4 2" xfId="20312"/>
    <cellStyle name="Note 2 3 2 2 2 2 3 4 3" xfId="30018"/>
    <cellStyle name="Note 2 3 2 2 2 2 3 4 4" xfId="34562"/>
    <cellStyle name="Note 2 3 2 2 2 2 3 5" xfId="14422"/>
    <cellStyle name="Note 2 3 2 2 2 2 3 6" xfId="25440"/>
    <cellStyle name="Note 2 3 2 2 2 2 3 7" xfId="30871"/>
    <cellStyle name="Note 2 3 2 2 2 2 4" xfId="4104"/>
    <cellStyle name="Note 2 3 2 2 2 2 4 2" xfId="9994"/>
    <cellStyle name="Note 2 3 2 2 2 2 4 2 2" xfId="21933"/>
    <cellStyle name="Note 2 3 2 2 2 2 4 2 3" xfId="31000"/>
    <cellStyle name="Note 2 3 2 2 2 2 4 2 4" xfId="34898"/>
    <cellStyle name="Note 2 3 2 2 2 2 4 3" xfId="16043"/>
    <cellStyle name="Note 2 3 2 2 2 2 4 4" xfId="26420"/>
    <cellStyle name="Note 2 3 2 2 2 2 4 5" xfId="24228"/>
    <cellStyle name="Note 2 3 2 2 2 2 5" xfId="5223"/>
    <cellStyle name="Note 2 3 2 2 2 2 5 2" xfId="11113"/>
    <cellStyle name="Note 2 3 2 2 2 2 5 2 2" xfId="23052"/>
    <cellStyle name="Note 2 3 2 2 2 2 5 2 3" xfId="32104"/>
    <cellStyle name="Note 2 3 2 2 2 2 5 2 4" xfId="36002"/>
    <cellStyle name="Note 2 3 2 2 2 2 5 3" xfId="17162"/>
    <cellStyle name="Note 2 3 2 2 2 2 5 4" xfId="27524"/>
    <cellStyle name="Note 2 3 2 2 2 2 5 5" xfId="30694"/>
    <cellStyle name="Note 2 3 2 2 2 2 6" xfId="13567"/>
    <cellStyle name="Note 2 3 2 2 2 3" xfId="1977"/>
    <cellStyle name="Note 2 3 2 2 2 3 2" xfId="4453"/>
    <cellStyle name="Note 2 3 2 2 2 3 2 2" xfId="10343"/>
    <cellStyle name="Note 2 3 2 2 2 3 2 2 2" xfId="22282"/>
    <cellStyle name="Note 2 3 2 2 2 3 2 2 3" xfId="31335"/>
    <cellStyle name="Note 2 3 2 2 2 3 2 2 4" xfId="35233"/>
    <cellStyle name="Note 2 3 2 2 2 3 2 3" xfId="16392"/>
    <cellStyle name="Note 2 3 2 2 2 3 2 4" xfId="26755"/>
    <cellStyle name="Note 2 3 2 2 2 3 2 5" xfId="28664"/>
    <cellStyle name="Note 2 3 2 2 2 3 3" xfId="5558"/>
    <cellStyle name="Note 2 3 2 2 2 3 3 2" xfId="11448"/>
    <cellStyle name="Note 2 3 2 2 2 3 3 2 2" xfId="23387"/>
    <cellStyle name="Note 2 3 2 2 2 3 3 2 3" xfId="32439"/>
    <cellStyle name="Note 2 3 2 2 2 3 3 2 4" xfId="36337"/>
    <cellStyle name="Note 2 3 2 2 2 3 3 3" xfId="17497"/>
    <cellStyle name="Note 2 3 2 2 2 3 3 4" xfId="27859"/>
    <cellStyle name="Note 2 3 2 2 2 3 3 5" xfId="30297"/>
    <cellStyle name="Note 2 3 2 2 2 3 4" xfId="7867"/>
    <cellStyle name="Note 2 3 2 2 2 3 4 2" xfId="19806"/>
    <cellStyle name="Note 2 3 2 2 2 3 4 3" xfId="29513"/>
    <cellStyle name="Note 2 3 2 2 2 3 4 4" xfId="34057"/>
    <cellStyle name="Note 2 3 2 2 2 3 5" xfId="13916"/>
    <cellStyle name="Note 2 3 2 2 2 3 6" xfId="24935"/>
    <cellStyle name="Note 2 3 2 2 2 3 7" xfId="29281"/>
    <cellStyle name="Note 2 3 2 2 2 4" xfId="2116"/>
    <cellStyle name="Note 2 3 2 2 2 4 2" xfId="4592"/>
    <cellStyle name="Note 2 3 2 2 2 4 2 2" xfId="10482"/>
    <cellStyle name="Note 2 3 2 2 2 4 2 2 2" xfId="22421"/>
    <cellStyle name="Note 2 3 2 2 2 4 2 2 3" xfId="31473"/>
    <cellStyle name="Note 2 3 2 2 2 4 2 2 4" xfId="35371"/>
    <cellStyle name="Note 2 3 2 2 2 4 2 3" xfId="16531"/>
    <cellStyle name="Note 2 3 2 2 2 4 2 4" xfId="26893"/>
    <cellStyle name="Note 2 3 2 2 2 4 2 5" xfId="26195"/>
    <cellStyle name="Note 2 3 2 2 2 4 3" xfId="5696"/>
    <cellStyle name="Note 2 3 2 2 2 4 3 2" xfId="11586"/>
    <cellStyle name="Note 2 3 2 2 2 4 3 2 2" xfId="23525"/>
    <cellStyle name="Note 2 3 2 2 2 4 3 2 3" xfId="32577"/>
    <cellStyle name="Note 2 3 2 2 2 4 3 2 4" xfId="36475"/>
    <cellStyle name="Note 2 3 2 2 2 4 3 3" xfId="17635"/>
    <cellStyle name="Note 2 3 2 2 2 4 3 4" xfId="27997"/>
    <cellStyle name="Note 2 3 2 2 2 4 3 5" xfId="33187"/>
    <cellStyle name="Note 2 3 2 2 2 4 4" xfId="8006"/>
    <cellStyle name="Note 2 3 2 2 2 4 4 2" xfId="19945"/>
    <cellStyle name="Note 2 3 2 2 2 4 4 3" xfId="29651"/>
    <cellStyle name="Note 2 3 2 2 2 4 4 4" xfId="34195"/>
    <cellStyle name="Note 2 3 2 2 2 4 5" xfId="14055"/>
    <cellStyle name="Note 2 3 2 2 2 4 6" xfId="25073"/>
    <cellStyle name="Note 2 3 2 2 2 4 7" xfId="30382"/>
    <cellStyle name="Note 2 3 2 2 2 5" xfId="2024"/>
    <cellStyle name="Note 2 3 2 2 2 5 2" xfId="4500"/>
    <cellStyle name="Note 2 3 2 2 2 5 2 2" xfId="10390"/>
    <cellStyle name="Note 2 3 2 2 2 5 2 2 2" xfId="22329"/>
    <cellStyle name="Note 2 3 2 2 2 5 2 2 3" xfId="31382"/>
    <cellStyle name="Note 2 3 2 2 2 5 2 2 4" xfId="35280"/>
    <cellStyle name="Note 2 3 2 2 2 5 2 3" xfId="16439"/>
    <cellStyle name="Note 2 3 2 2 2 5 2 4" xfId="26802"/>
    <cellStyle name="Note 2 3 2 2 2 5 2 5" xfId="24172"/>
    <cellStyle name="Note 2 3 2 2 2 5 3" xfId="5605"/>
    <cellStyle name="Note 2 3 2 2 2 5 3 2" xfId="11495"/>
    <cellStyle name="Note 2 3 2 2 2 5 3 2 2" xfId="23434"/>
    <cellStyle name="Note 2 3 2 2 2 5 3 2 3" xfId="32486"/>
    <cellStyle name="Note 2 3 2 2 2 5 3 2 4" xfId="36384"/>
    <cellStyle name="Note 2 3 2 2 2 5 3 3" xfId="17544"/>
    <cellStyle name="Note 2 3 2 2 2 5 3 4" xfId="27906"/>
    <cellStyle name="Note 2 3 2 2 2 5 3 5" xfId="33096"/>
    <cellStyle name="Note 2 3 2 2 2 5 4" xfId="7914"/>
    <cellStyle name="Note 2 3 2 2 2 5 4 2" xfId="19853"/>
    <cellStyle name="Note 2 3 2 2 2 5 4 3" xfId="29560"/>
    <cellStyle name="Note 2 3 2 2 2 5 4 4" xfId="34104"/>
    <cellStyle name="Note 2 3 2 2 2 5 5" xfId="13963"/>
    <cellStyle name="Note 2 3 2 2 2 5 6" xfId="24982"/>
    <cellStyle name="Note 2 3 2 2 2 5 7" xfId="25620"/>
    <cellStyle name="Note 2 3 2 2 2 6" xfId="3234"/>
    <cellStyle name="Note 2 3 2 2 2 6 2" xfId="9124"/>
    <cellStyle name="Note 2 3 2 2 2 6 2 2" xfId="21063"/>
    <cellStyle name="Note 2 3 2 2 2 6 2 3" xfId="30503"/>
    <cellStyle name="Note 2 3 2 2 2 6 2 4" xfId="34816"/>
    <cellStyle name="Note 2 3 2 2 2 6 3" xfId="15173"/>
    <cellStyle name="Note 2 3 2 2 2 6 4" xfId="25923"/>
    <cellStyle name="Note 2 3 2 2 2 6 5" xfId="26261"/>
    <cellStyle name="Note 2 3 2 2 2 7" xfId="5141"/>
    <cellStyle name="Note 2 3 2 2 2 7 2" xfId="11031"/>
    <cellStyle name="Note 2 3 2 2 2 7 2 2" xfId="22970"/>
    <cellStyle name="Note 2 3 2 2 2 7 2 3" xfId="32022"/>
    <cellStyle name="Note 2 3 2 2 2 7 2 4" xfId="35920"/>
    <cellStyle name="Note 2 3 2 2 2 7 3" xfId="17080"/>
    <cellStyle name="Note 2 3 2 2 2 7 4" xfId="27442"/>
    <cellStyle name="Note 2 3 2 2 2 7 5" xfId="30547"/>
    <cellStyle name="Note 2 3 2 2 2 8" xfId="6816"/>
    <cellStyle name="Note 2 3 2 2 2 8 2" xfId="18755"/>
    <cellStyle name="Note 2 3 2 2 2 8 3" xfId="28852"/>
    <cellStyle name="Note 2 3 2 2 2 8 4" xfId="33808"/>
    <cellStyle name="Note 2 3 2 2 2 9" xfId="12697"/>
    <cellStyle name="Note 2 3 2 2 3" xfId="1627"/>
    <cellStyle name="Note 2 3 2 2 3 2" xfId="2233"/>
    <cellStyle name="Note 2 3 2 2 3 2 2" xfId="4709"/>
    <cellStyle name="Note 2 3 2 2 3 2 2 2" xfId="10599"/>
    <cellStyle name="Note 2 3 2 2 3 2 2 2 2" xfId="22538"/>
    <cellStyle name="Note 2 3 2 2 3 2 2 2 3" xfId="31590"/>
    <cellStyle name="Note 2 3 2 2 3 2 2 2 4" xfId="35488"/>
    <cellStyle name="Note 2 3 2 2 3 2 2 3" xfId="16648"/>
    <cellStyle name="Note 2 3 2 2 3 2 2 4" xfId="27010"/>
    <cellStyle name="Note 2 3 2 2 3 2 2 5" xfId="29105"/>
    <cellStyle name="Note 2 3 2 2 3 2 3" xfId="5813"/>
    <cellStyle name="Note 2 3 2 2 3 2 3 2" xfId="11703"/>
    <cellStyle name="Note 2 3 2 2 3 2 3 2 2" xfId="23642"/>
    <cellStyle name="Note 2 3 2 2 3 2 3 2 3" xfId="32694"/>
    <cellStyle name="Note 2 3 2 2 3 2 3 2 4" xfId="36592"/>
    <cellStyle name="Note 2 3 2 2 3 2 3 3" xfId="17752"/>
    <cellStyle name="Note 2 3 2 2 3 2 3 4" xfId="28114"/>
    <cellStyle name="Note 2 3 2 2 3 2 3 5" xfId="33304"/>
    <cellStyle name="Note 2 3 2 2 3 2 4" xfId="8123"/>
    <cellStyle name="Note 2 3 2 2 3 2 4 2" xfId="20062"/>
    <cellStyle name="Note 2 3 2 2 3 2 4 3" xfId="29768"/>
    <cellStyle name="Note 2 3 2 2 3 2 4 4" xfId="34312"/>
    <cellStyle name="Note 2 3 2 2 3 2 5" xfId="14172"/>
    <cellStyle name="Note 2 3 2 2 3 2 6" xfId="25190"/>
    <cellStyle name="Note 2 3 2 2 3 2 7" xfId="24666"/>
    <cellStyle name="Note 2 3 2 2 3 3" xfId="2482"/>
    <cellStyle name="Note 2 3 2 2 3 3 2" xfId="4958"/>
    <cellStyle name="Note 2 3 2 2 3 3 2 2" xfId="10848"/>
    <cellStyle name="Note 2 3 2 2 3 3 2 2 2" xfId="22787"/>
    <cellStyle name="Note 2 3 2 2 3 3 2 2 3" xfId="31839"/>
    <cellStyle name="Note 2 3 2 2 3 3 2 2 4" xfId="35737"/>
    <cellStyle name="Note 2 3 2 2 3 3 2 3" xfId="16897"/>
    <cellStyle name="Note 2 3 2 2 3 3 2 4" xfId="27259"/>
    <cellStyle name="Note 2 3 2 2 3 3 2 5" xfId="28727"/>
    <cellStyle name="Note 2 3 2 2 3 3 3" xfId="6062"/>
    <cellStyle name="Note 2 3 2 2 3 3 3 2" xfId="11952"/>
    <cellStyle name="Note 2 3 2 2 3 3 3 2 2" xfId="23891"/>
    <cellStyle name="Note 2 3 2 2 3 3 3 2 3" xfId="32943"/>
    <cellStyle name="Note 2 3 2 2 3 3 3 2 4" xfId="36841"/>
    <cellStyle name="Note 2 3 2 2 3 3 3 3" xfId="18001"/>
    <cellStyle name="Note 2 3 2 2 3 3 3 4" xfId="28363"/>
    <cellStyle name="Note 2 3 2 2 3 3 3 5" xfId="33553"/>
    <cellStyle name="Note 2 3 2 2 3 3 4" xfId="8372"/>
    <cellStyle name="Note 2 3 2 2 3 3 4 2" xfId="20311"/>
    <cellStyle name="Note 2 3 2 2 3 3 4 3" xfId="30017"/>
    <cellStyle name="Note 2 3 2 2 3 3 4 4" xfId="34561"/>
    <cellStyle name="Note 2 3 2 2 3 3 5" xfId="14421"/>
    <cellStyle name="Note 2 3 2 2 3 3 6" xfId="25439"/>
    <cellStyle name="Note 2 3 2 2 3 3 7" xfId="29218"/>
    <cellStyle name="Note 2 3 2 2 3 4" xfId="4103"/>
    <cellStyle name="Note 2 3 2 2 3 4 2" xfId="9993"/>
    <cellStyle name="Note 2 3 2 2 3 4 2 2" xfId="21932"/>
    <cellStyle name="Note 2 3 2 2 3 4 2 3" xfId="30999"/>
    <cellStyle name="Note 2 3 2 2 3 4 2 4" xfId="34897"/>
    <cellStyle name="Note 2 3 2 2 3 4 3" xfId="16042"/>
    <cellStyle name="Note 2 3 2 2 3 4 4" xfId="26419"/>
    <cellStyle name="Note 2 3 2 2 3 4 5" xfId="24599"/>
    <cellStyle name="Note 2 3 2 2 3 5" xfId="5222"/>
    <cellStyle name="Note 2 3 2 2 3 5 2" xfId="11112"/>
    <cellStyle name="Note 2 3 2 2 3 5 2 2" xfId="23051"/>
    <cellStyle name="Note 2 3 2 2 3 5 2 3" xfId="32103"/>
    <cellStyle name="Note 2 3 2 2 3 5 2 4" xfId="36001"/>
    <cellStyle name="Note 2 3 2 2 3 5 3" xfId="17161"/>
    <cellStyle name="Note 2 3 2 2 3 5 4" xfId="27523"/>
    <cellStyle name="Note 2 3 2 2 3 5 5" xfId="29045"/>
    <cellStyle name="Note 2 3 2 2 3 6" xfId="13566"/>
    <cellStyle name="Note 2 3 2 2 4" xfId="2174"/>
    <cellStyle name="Note 2 3 2 2 4 2" xfId="4650"/>
    <cellStyle name="Note 2 3 2 2 4 2 2" xfId="10540"/>
    <cellStyle name="Note 2 3 2 2 4 2 2 2" xfId="22479"/>
    <cellStyle name="Note 2 3 2 2 4 2 2 3" xfId="31531"/>
    <cellStyle name="Note 2 3 2 2 4 2 2 4" xfId="35429"/>
    <cellStyle name="Note 2 3 2 2 4 2 3" xfId="16589"/>
    <cellStyle name="Note 2 3 2 2 4 2 4" xfId="26951"/>
    <cellStyle name="Note 2 3 2 2 4 2 5" xfId="30620"/>
    <cellStyle name="Note 2 3 2 2 4 3" xfId="5754"/>
    <cellStyle name="Note 2 3 2 2 4 3 2" xfId="11644"/>
    <cellStyle name="Note 2 3 2 2 4 3 2 2" xfId="23583"/>
    <cellStyle name="Note 2 3 2 2 4 3 2 3" xfId="32635"/>
    <cellStyle name="Note 2 3 2 2 4 3 2 4" xfId="36533"/>
    <cellStyle name="Note 2 3 2 2 4 3 3" xfId="17693"/>
    <cellStyle name="Note 2 3 2 2 4 3 4" xfId="28055"/>
    <cellStyle name="Note 2 3 2 2 4 3 5" xfId="33245"/>
    <cellStyle name="Note 2 3 2 2 4 4" xfId="8064"/>
    <cellStyle name="Note 2 3 2 2 4 4 2" xfId="20003"/>
    <cellStyle name="Note 2 3 2 2 4 4 3" xfId="29709"/>
    <cellStyle name="Note 2 3 2 2 4 4 4" xfId="34253"/>
    <cellStyle name="Note 2 3 2 2 4 5" xfId="14113"/>
    <cellStyle name="Note 2 3 2 2 4 6" xfId="25131"/>
    <cellStyle name="Note 2 3 2 2 4 7" xfId="30911"/>
    <cellStyle name="Note 2 3 2 2 5" xfId="2398"/>
    <cellStyle name="Note 2 3 2 2 5 2" xfId="4874"/>
    <cellStyle name="Note 2 3 2 2 5 2 2" xfId="10764"/>
    <cellStyle name="Note 2 3 2 2 5 2 2 2" xfId="22703"/>
    <cellStyle name="Note 2 3 2 2 5 2 2 3" xfId="31755"/>
    <cellStyle name="Note 2 3 2 2 5 2 2 4" xfId="35653"/>
    <cellStyle name="Note 2 3 2 2 5 2 3" xfId="16813"/>
    <cellStyle name="Note 2 3 2 2 5 2 4" xfId="27175"/>
    <cellStyle name="Note 2 3 2 2 5 2 5" xfId="25856"/>
    <cellStyle name="Note 2 3 2 2 5 3" xfId="5978"/>
    <cellStyle name="Note 2 3 2 2 5 3 2" xfId="11868"/>
    <cellStyle name="Note 2 3 2 2 5 3 2 2" xfId="23807"/>
    <cellStyle name="Note 2 3 2 2 5 3 2 3" xfId="32859"/>
    <cellStyle name="Note 2 3 2 2 5 3 2 4" xfId="36757"/>
    <cellStyle name="Note 2 3 2 2 5 3 3" xfId="17917"/>
    <cellStyle name="Note 2 3 2 2 5 3 4" xfId="28279"/>
    <cellStyle name="Note 2 3 2 2 5 3 5" xfId="33469"/>
    <cellStyle name="Note 2 3 2 2 5 4" xfId="8288"/>
    <cellStyle name="Note 2 3 2 2 5 4 2" xfId="20227"/>
    <cellStyle name="Note 2 3 2 2 5 4 3" xfId="29933"/>
    <cellStyle name="Note 2 3 2 2 5 4 4" xfId="34477"/>
    <cellStyle name="Note 2 3 2 2 5 5" xfId="14337"/>
    <cellStyle name="Note 2 3 2 2 5 6" xfId="25355"/>
    <cellStyle name="Note 2 3 2 2 5 7" xfId="28649"/>
    <cellStyle name="Note 2 3 2 2 6" xfId="2062"/>
    <cellStyle name="Note 2 3 2 2 6 2" xfId="4538"/>
    <cellStyle name="Note 2 3 2 2 6 2 2" xfId="10428"/>
    <cellStyle name="Note 2 3 2 2 6 2 2 2" xfId="22367"/>
    <cellStyle name="Note 2 3 2 2 6 2 2 3" xfId="31419"/>
    <cellStyle name="Note 2 3 2 2 6 2 2 4" xfId="35317"/>
    <cellStyle name="Note 2 3 2 2 6 2 3" xfId="16477"/>
    <cellStyle name="Note 2 3 2 2 6 2 4" xfId="26839"/>
    <cellStyle name="Note 2 3 2 2 6 2 5" xfId="24547"/>
    <cellStyle name="Note 2 3 2 2 6 3" xfId="5642"/>
    <cellStyle name="Note 2 3 2 2 6 3 2" xfId="11532"/>
    <cellStyle name="Note 2 3 2 2 6 3 2 2" xfId="23471"/>
    <cellStyle name="Note 2 3 2 2 6 3 2 3" xfId="32523"/>
    <cellStyle name="Note 2 3 2 2 6 3 2 4" xfId="36421"/>
    <cellStyle name="Note 2 3 2 2 6 3 3" xfId="17581"/>
    <cellStyle name="Note 2 3 2 2 6 3 4" xfId="27943"/>
    <cellStyle name="Note 2 3 2 2 6 3 5" xfId="33133"/>
    <cellStyle name="Note 2 3 2 2 6 4" xfId="7952"/>
    <cellStyle name="Note 2 3 2 2 6 4 2" xfId="19891"/>
    <cellStyle name="Note 2 3 2 2 6 4 3" xfId="29597"/>
    <cellStyle name="Note 2 3 2 2 6 4 4" xfId="34141"/>
    <cellStyle name="Note 2 3 2 2 6 5" xfId="14001"/>
    <cellStyle name="Note 2 3 2 2 6 6" xfId="25019"/>
    <cellStyle name="Note 2 3 2 2 6 7" xfId="25917"/>
    <cellStyle name="Note 2 3 2 2 7" xfId="2828"/>
    <cellStyle name="Note 2 3 2 2 7 2" xfId="8718"/>
    <cellStyle name="Note 2 3 2 2 7 2 2" xfId="20657"/>
    <cellStyle name="Note 2 3 2 2 7 2 3" xfId="30263"/>
    <cellStyle name="Note 2 3 2 2 7 2 4" xfId="34737"/>
    <cellStyle name="Note 2 3 2 2 7 3" xfId="14767"/>
    <cellStyle name="Note 2 3 2 2 7 4" xfId="25683"/>
    <cellStyle name="Note 2 3 2 2 7 5" xfId="25639"/>
    <cellStyle name="Note 2 3 2 2 8" xfId="6410"/>
    <cellStyle name="Note 2 3 2 2 8 2" xfId="18349"/>
    <cellStyle name="Note 2 3 2 2 8 3" xfId="28609"/>
    <cellStyle name="Note 2 3 2 2 8 4" xfId="33729"/>
    <cellStyle name="Note 2 3 2 3" xfId="310"/>
    <cellStyle name="Note 2 3 2 3 2" xfId="786"/>
    <cellStyle name="Note 2 3 2 3 2 10" xfId="24295"/>
    <cellStyle name="Note 2 3 2 3 2 11" xfId="25823"/>
    <cellStyle name="Note 2 3 2 3 2 2" xfId="1630"/>
    <cellStyle name="Note 2 3 2 3 2 2 2" xfId="2236"/>
    <cellStyle name="Note 2 3 2 3 2 2 2 2" xfId="4712"/>
    <cellStyle name="Note 2 3 2 3 2 2 2 2 2" xfId="10602"/>
    <cellStyle name="Note 2 3 2 3 2 2 2 2 2 2" xfId="22541"/>
    <cellStyle name="Note 2 3 2 3 2 2 2 2 2 3" xfId="31593"/>
    <cellStyle name="Note 2 3 2 3 2 2 2 2 2 4" xfId="35491"/>
    <cellStyle name="Note 2 3 2 3 2 2 2 2 3" xfId="16651"/>
    <cellStyle name="Note 2 3 2 3 2 2 2 2 4" xfId="27013"/>
    <cellStyle name="Note 2 3 2 3 2 2 2 2 5" xfId="24524"/>
    <cellStyle name="Note 2 3 2 3 2 2 2 3" xfId="5816"/>
    <cellStyle name="Note 2 3 2 3 2 2 2 3 2" xfId="11706"/>
    <cellStyle name="Note 2 3 2 3 2 2 2 3 2 2" xfId="23645"/>
    <cellStyle name="Note 2 3 2 3 2 2 2 3 2 3" xfId="32697"/>
    <cellStyle name="Note 2 3 2 3 2 2 2 3 2 4" xfId="36595"/>
    <cellStyle name="Note 2 3 2 3 2 2 2 3 3" xfId="17755"/>
    <cellStyle name="Note 2 3 2 3 2 2 2 3 4" xfId="28117"/>
    <cellStyle name="Note 2 3 2 3 2 2 2 3 5" xfId="33307"/>
    <cellStyle name="Note 2 3 2 3 2 2 2 4" xfId="8126"/>
    <cellStyle name="Note 2 3 2 3 2 2 2 4 2" xfId="20065"/>
    <cellStyle name="Note 2 3 2 3 2 2 2 4 3" xfId="29771"/>
    <cellStyle name="Note 2 3 2 3 2 2 2 4 4" xfId="34315"/>
    <cellStyle name="Note 2 3 2 3 2 2 2 5" xfId="14175"/>
    <cellStyle name="Note 2 3 2 3 2 2 2 6" xfId="25193"/>
    <cellStyle name="Note 2 3 2 3 2 2 2 7" xfId="25851"/>
    <cellStyle name="Note 2 3 2 3 2 2 3" xfId="2485"/>
    <cellStyle name="Note 2 3 2 3 2 2 3 2" xfId="4961"/>
    <cellStyle name="Note 2 3 2 3 2 2 3 2 2" xfId="10851"/>
    <cellStyle name="Note 2 3 2 3 2 2 3 2 2 2" xfId="22790"/>
    <cellStyle name="Note 2 3 2 3 2 2 3 2 2 3" xfId="31842"/>
    <cellStyle name="Note 2 3 2 3 2 2 3 2 2 4" xfId="35740"/>
    <cellStyle name="Note 2 3 2 3 2 2 3 2 3" xfId="16900"/>
    <cellStyle name="Note 2 3 2 3 2 2 3 2 4" xfId="27262"/>
    <cellStyle name="Note 2 3 2 3 2 2 3 2 5" xfId="29074"/>
    <cellStyle name="Note 2 3 2 3 2 2 3 3" xfId="6065"/>
    <cellStyle name="Note 2 3 2 3 2 2 3 3 2" xfId="11955"/>
    <cellStyle name="Note 2 3 2 3 2 2 3 3 2 2" xfId="23894"/>
    <cellStyle name="Note 2 3 2 3 2 2 3 3 2 3" xfId="32946"/>
    <cellStyle name="Note 2 3 2 3 2 2 3 3 2 4" xfId="36844"/>
    <cellStyle name="Note 2 3 2 3 2 2 3 3 3" xfId="18004"/>
    <cellStyle name="Note 2 3 2 3 2 2 3 3 4" xfId="28366"/>
    <cellStyle name="Note 2 3 2 3 2 2 3 3 5" xfId="33556"/>
    <cellStyle name="Note 2 3 2 3 2 2 3 4" xfId="8375"/>
    <cellStyle name="Note 2 3 2 3 2 2 3 4 2" xfId="20314"/>
    <cellStyle name="Note 2 3 2 3 2 2 3 4 3" xfId="30020"/>
    <cellStyle name="Note 2 3 2 3 2 2 3 4 4" xfId="34564"/>
    <cellStyle name="Note 2 3 2 3 2 2 3 5" xfId="14424"/>
    <cellStyle name="Note 2 3 2 3 2 2 3 6" xfId="25442"/>
    <cellStyle name="Note 2 3 2 3 2 2 3 7" xfId="24639"/>
    <cellStyle name="Note 2 3 2 3 2 2 4" xfId="4106"/>
    <cellStyle name="Note 2 3 2 3 2 2 4 2" xfId="9996"/>
    <cellStyle name="Note 2 3 2 3 2 2 4 2 2" xfId="21935"/>
    <cellStyle name="Note 2 3 2 3 2 2 4 2 3" xfId="31002"/>
    <cellStyle name="Note 2 3 2 3 2 2 4 2 4" xfId="34900"/>
    <cellStyle name="Note 2 3 2 3 2 2 4 3" xfId="16045"/>
    <cellStyle name="Note 2 3 2 3 2 2 4 4" xfId="26422"/>
    <cellStyle name="Note 2 3 2 3 2 2 4 5" xfId="30333"/>
    <cellStyle name="Note 2 3 2 3 2 2 5" xfId="5225"/>
    <cellStyle name="Note 2 3 2 3 2 2 5 2" xfId="11115"/>
    <cellStyle name="Note 2 3 2 3 2 2 5 2 2" xfId="23054"/>
    <cellStyle name="Note 2 3 2 3 2 2 5 2 3" xfId="32106"/>
    <cellStyle name="Note 2 3 2 3 2 2 5 2 4" xfId="36004"/>
    <cellStyle name="Note 2 3 2 3 2 2 5 3" xfId="17164"/>
    <cellStyle name="Note 2 3 2 3 2 2 5 4" xfId="27526"/>
    <cellStyle name="Note 2 3 2 3 2 2 5 5" xfId="24464"/>
    <cellStyle name="Note 2 3 2 3 2 2 6" xfId="13569"/>
    <cellStyle name="Note 2 3 2 3 2 3" xfId="2002"/>
    <cellStyle name="Note 2 3 2 3 2 3 2" xfId="4478"/>
    <cellStyle name="Note 2 3 2 3 2 3 2 2" xfId="10368"/>
    <cellStyle name="Note 2 3 2 3 2 3 2 2 2" xfId="22307"/>
    <cellStyle name="Note 2 3 2 3 2 3 2 2 3" xfId="31360"/>
    <cellStyle name="Note 2 3 2 3 2 3 2 2 4" xfId="35258"/>
    <cellStyle name="Note 2 3 2 3 2 3 2 3" xfId="16417"/>
    <cellStyle name="Note 2 3 2 3 2 3 2 4" xfId="26780"/>
    <cellStyle name="Note 2 3 2 3 2 3 2 5" xfId="25905"/>
    <cellStyle name="Note 2 3 2 3 2 3 3" xfId="5583"/>
    <cellStyle name="Note 2 3 2 3 2 3 3 2" xfId="11473"/>
    <cellStyle name="Note 2 3 2 3 2 3 3 2 2" xfId="23412"/>
    <cellStyle name="Note 2 3 2 3 2 3 3 2 3" xfId="32464"/>
    <cellStyle name="Note 2 3 2 3 2 3 3 2 4" xfId="36362"/>
    <cellStyle name="Note 2 3 2 3 2 3 3 3" xfId="17522"/>
    <cellStyle name="Note 2 3 2 3 2 3 3 4" xfId="27884"/>
    <cellStyle name="Note 2 3 2 3 2 3 3 5" xfId="28999"/>
    <cellStyle name="Note 2 3 2 3 2 3 4" xfId="7892"/>
    <cellStyle name="Note 2 3 2 3 2 3 4 2" xfId="19831"/>
    <cellStyle name="Note 2 3 2 3 2 3 4 3" xfId="29538"/>
    <cellStyle name="Note 2 3 2 3 2 3 4 4" xfId="34082"/>
    <cellStyle name="Note 2 3 2 3 2 3 5" xfId="13941"/>
    <cellStyle name="Note 2 3 2 3 2 3 6" xfId="24960"/>
    <cellStyle name="Note 2 3 2 3 2 3 7" xfId="26354"/>
    <cellStyle name="Note 2 3 2 3 2 4" xfId="2100"/>
    <cellStyle name="Note 2 3 2 3 2 4 2" xfId="4576"/>
    <cellStyle name="Note 2 3 2 3 2 4 2 2" xfId="10466"/>
    <cellStyle name="Note 2 3 2 3 2 4 2 2 2" xfId="22405"/>
    <cellStyle name="Note 2 3 2 3 2 4 2 2 3" xfId="31457"/>
    <cellStyle name="Note 2 3 2 3 2 4 2 2 4" xfId="35355"/>
    <cellStyle name="Note 2 3 2 3 2 4 2 3" xfId="16515"/>
    <cellStyle name="Note 2 3 2 3 2 4 2 4" xfId="26877"/>
    <cellStyle name="Note 2 3 2 3 2 4 2 5" xfId="26197"/>
    <cellStyle name="Note 2 3 2 3 2 4 3" xfId="5680"/>
    <cellStyle name="Note 2 3 2 3 2 4 3 2" xfId="11570"/>
    <cellStyle name="Note 2 3 2 3 2 4 3 2 2" xfId="23509"/>
    <cellStyle name="Note 2 3 2 3 2 4 3 2 3" xfId="32561"/>
    <cellStyle name="Note 2 3 2 3 2 4 3 2 4" xfId="36459"/>
    <cellStyle name="Note 2 3 2 3 2 4 3 3" xfId="17619"/>
    <cellStyle name="Note 2 3 2 3 2 4 3 4" xfId="27981"/>
    <cellStyle name="Note 2 3 2 3 2 4 3 5" xfId="33171"/>
    <cellStyle name="Note 2 3 2 3 2 4 4" xfId="7990"/>
    <cellStyle name="Note 2 3 2 3 2 4 4 2" xfId="19929"/>
    <cellStyle name="Note 2 3 2 3 2 4 4 3" xfId="29635"/>
    <cellStyle name="Note 2 3 2 3 2 4 4 4" xfId="34179"/>
    <cellStyle name="Note 2 3 2 3 2 4 5" xfId="14039"/>
    <cellStyle name="Note 2 3 2 3 2 4 6" xfId="25057"/>
    <cellStyle name="Note 2 3 2 3 2 4 7" xfId="25810"/>
    <cellStyle name="Note 2 3 2 3 2 5" xfId="1797"/>
    <cellStyle name="Note 2 3 2 3 2 5 2" xfId="4273"/>
    <cellStyle name="Note 2 3 2 3 2 5 2 2" xfId="10163"/>
    <cellStyle name="Note 2 3 2 3 2 5 2 2 2" xfId="22102"/>
    <cellStyle name="Note 2 3 2 3 2 5 2 2 3" xfId="31155"/>
    <cellStyle name="Note 2 3 2 3 2 5 2 2 4" xfId="35053"/>
    <cellStyle name="Note 2 3 2 3 2 5 2 3" xfId="16212"/>
    <cellStyle name="Note 2 3 2 3 2 5 2 4" xfId="26575"/>
    <cellStyle name="Note 2 3 2 3 2 5 2 5" xfId="25915"/>
    <cellStyle name="Note 2 3 2 3 2 5 3" xfId="5378"/>
    <cellStyle name="Note 2 3 2 3 2 5 3 2" xfId="11268"/>
    <cellStyle name="Note 2 3 2 3 2 5 3 2 2" xfId="23207"/>
    <cellStyle name="Note 2 3 2 3 2 5 3 2 3" xfId="32259"/>
    <cellStyle name="Note 2 3 2 3 2 5 3 2 4" xfId="36157"/>
    <cellStyle name="Note 2 3 2 3 2 5 3 3" xfId="17317"/>
    <cellStyle name="Note 2 3 2 3 2 5 3 4" xfId="27679"/>
    <cellStyle name="Note 2 3 2 3 2 5 3 5" xfId="25990"/>
    <cellStyle name="Note 2 3 2 3 2 5 4" xfId="7687"/>
    <cellStyle name="Note 2 3 2 3 2 5 4 2" xfId="19626"/>
    <cellStyle name="Note 2 3 2 3 2 5 4 3" xfId="29333"/>
    <cellStyle name="Note 2 3 2 3 2 5 4 4" xfId="33877"/>
    <cellStyle name="Note 2 3 2 3 2 5 5" xfId="13736"/>
    <cellStyle name="Note 2 3 2 3 2 5 6" xfId="24755"/>
    <cellStyle name="Note 2 3 2 3 2 5 7" xfId="12200"/>
    <cellStyle name="Note 2 3 2 3 2 6" xfId="3263"/>
    <cellStyle name="Note 2 3 2 3 2 6 2" xfId="9153"/>
    <cellStyle name="Note 2 3 2 3 2 6 2 2" xfId="21092"/>
    <cellStyle name="Note 2 3 2 3 2 6 2 3" xfId="30527"/>
    <cellStyle name="Note 2 3 2 3 2 6 2 4" xfId="34840"/>
    <cellStyle name="Note 2 3 2 3 2 6 3" xfId="15202"/>
    <cellStyle name="Note 2 3 2 3 2 6 4" xfId="25947"/>
    <cellStyle name="Note 2 3 2 3 2 6 5" xfId="29187"/>
    <cellStyle name="Note 2 3 2 3 2 7" xfId="5165"/>
    <cellStyle name="Note 2 3 2 3 2 7 2" xfId="11055"/>
    <cellStyle name="Note 2 3 2 3 2 7 2 2" xfId="22994"/>
    <cellStyle name="Note 2 3 2 3 2 7 2 3" xfId="32046"/>
    <cellStyle name="Note 2 3 2 3 2 7 2 4" xfId="35944"/>
    <cellStyle name="Note 2 3 2 3 2 7 3" xfId="17104"/>
    <cellStyle name="Note 2 3 2 3 2 7 4" xfId="27466"/>
    <cellStyle name="Note 2 3 2 3 2 7 5" xfId="30346"/>
    <cellStyle name="Note 2 3 2 3 2 8" xfId="6845"/>
    <cellStyle name="Note 2 3 2 3 2 8 2" xfId="18784"/>
    <cellStyle name="Note 2 3 2 3 2 8 3" xfId="28876"/>
    <cellStyle name="Note 2 3 2 3 2 8 4" xfId="33832"/>
    <cellStyle name="Note 2 3 2 3 2 9" xfId="12726"/>
    <cellStyle name="Note 2 3 2 3 3" xfId="1629"/>
    <cellStyle name="Note 2 3 2 3 3 2" xfId="2235"/>
    <cellStyle name="Note 2 3 2 3 3 2 2" xfId="4711"/>
    <cellStyle name="Note 2 3 2 3 3 2 2 2" xfId="10601"/>
    <cellStyle name="Note 2 3 2 3 3 2 2 2 2" xfId="22540"/>
    <cellStyle name="Note 2 3 2 3 3 2 2 2 3" xfId="31592"/>
    <cellStyle name="Note 2 3 2 3 3 2 2 2 4" xfId="35490"/>
    <cellStyle name="Note 2 3 2 3 3 2 2 3" xfId="16650"/>
    <cellStyle name="Note 2 3 2 3 3 2 2 4" xfId="27012"/>
    <cellStyle name="Note 2 3 2 3 3 2 2 5" xfId="26177"/>
    <cellStyle name="Note 2 3 2 3 3 2 3" xfId="5815"/>
    <cellStyle name="Note 2 3 2 3 3 2 3 2" xfId="11705"/>
    <cellStyle name="Note 2 3 2 3 3 2 3 2 2" xfId="23644"/>
    <cellStyle name="Note 2 3 2 3 3 2 3 2 3" xfId="32696"/>
    <cellStyle name="Note 2 3 2 3 3 2 3 2 4" xfId="36594"/>
    <cellStyle name="Note 2 3 2 3 3 2 3 3" xfId="17754"/>
    <cellStyle name="Note 2 3 2 3 3 2 3 4" xfId="28116"/>
    <cellStyle name="Note 2 3 2 3 3 2 3 5" xfId="33306"/>
    <cellStyle name="Note 2 3 2 3 3 2 4" xfId="8125"/>
    <cellStyle name="Note 2 3 2 3 3 2 4 2" xfId="20064"/>
    <cellStyle name="Note 2 3 2 3 3 2 4 3" xfId="29770"/>
    <cellStyle name="Note 2 3 2 3 3 2 4 4" xfId="34314"/>
    <cellStyle name="Note 2 3 2 3 3 2 5" xfId="14174"/>
    <cellStyle name="Note 2 3 2 3 3 2 6" xfId="25192"/>
    <cellStyle name="Note 2 3 2 3 3 2 7" xfId="30432"/>
    <cellStyle name="Note 2 3 2 3 3 3" xfId="2484"/>
    <cellStyle name="Note 2 3 2 3 3 3 2" xfId="4960"/>
    <cellStyle name="Note 2 3 2 3 3 3 2 2" xfId="10850"/>
    <cellStyle name="Note 2 3 2 3 3 3 2 2 2" xfId="22789"/>
    <cellStyle name="Note 2 3 2 3 3 3 2 2 3" xfId="31841"/>
    <cellStyle name="Note 2 3 2 3 3 3 2 2 4" xfId="35739"/>
    <cellStyle name="Note 2 3 2 3 3 3 2 3" xfId="16899"/>
    <cellStyle name="Note 2 3 2 3 3 3 2 4" xfId="27261"/>
    <cellStyle name="Note 2 3 2 3 3 3 2 5" xfId="25798"/>
    <cellStyle name="Note 2 3 2 3 3 3 3" xfId="6064"/>
    <cellStyle name="Note 2 3 2 3 3 3 3 2" xfId="11954"/>
    <cellStyle name="Note 2 3 2 3 3 3 3 2 2" xfId="23893"/>
    <cellStyle name="Note 2 3 2 3 3 3 3 2 3" xfId="32945"/>
    <cellStyle name="Note 2 3 2 3 3 3 3 2 4" xfId="36843"/>
    <cellStyle name="Note 2 3 2 3 3 3 3 3" xfId="18003"/>
    <cellStyle name="Note 2 3 2 3 3 3 3 4" xfId="28365"/>
    <cellStyle name="Note 2 3 2 3 3 3 3 5" xfId="33555"/>
    <cellStyle name="Note 2 3 2 3 3 3 4" xfId="8374"/>
    <cellStyle name="Note 2 3 2 3 3 3 4 2" xfId="20313"/>
    <cellStyle name="Note 2 3 2 3 3 3 4 3" xfId="30019"/>
    <cellStyle name="Note 2 3 2 3 3 3 4 4" xfId="34563"/>
    <cellStyle name="Note 2 3 2 3 3 3 5" xfId="14423"/>
    <cellStyle name="Note 2 3 2 3 3 3 6" xfId="25441"/>
    <cellStyle name="Note 2 3 2 3 3 3 7" xfId="26293"/>
    <cellStyle name="Note 2 3 2 3 3 4" xfId="4105"/>
    <cellStyle name="Note 2 3 2 3 3 4 2" xfId="9995"/>
    <cellStyle name="Note 2 3 2 3 3 4 2 2" xfId="21934"/>
    <cellStyle name="Note 2 3 2 3 3 4 2 3" xfId="31001"/>
    <cellStyle name="Note 2 3 2 3 3 4 2 4" xfId="34899"/>
    <cellStyle name="Note 2 3 2 3 3 4 3" xfId="16044"/>
    <cellStyle name="Note 2 3 2 3 3 4 4" xfId="26421"/>
    <cellStyle name="Note 2 3 2 3 3 4 5" xfId="28682"/>
    <cellStyle name="Note 2 3 2 3 3 5" xfId="5224"/>
    <cellStyle name="Note 2 3 2 3 3 5 2" xfId="11114"/>
    <cellStyle name="Note 2 3 2 3 3 5 2 2" xfId="23053"/>
    <cellStyle name="Note 2 3 2 3 3 5 2 3" xfId="32105"/>
    <cellStyle name="Note 2 3 2 3 3 5 2 4" xfId="36003"/>
    <cellStyle name="Note 2 3 2 3 3 5 3" xfId="17163"/>
    <cellStyle name="Note 2 3 2 3 3 5 4" xfId="27525"/>
    <cellStyle name="Note 2 3 2 3 3 5 5" xfId="26117"/>
    <cellStyle name="Note 2 3 2 3 3 6" xfId="13568"/>
    <cellStyle name="Note 2 3 2 3 4" xfId="1962"/>
    <cellStyle name="Note 2 3 2 3 4 2" xfId="4438"/>
    <cellStyle name="Note 2 3 2 3 4 2 2" xfId="10328"/>
    <cellStyle name="Note 2 3 2 3 4 2 2 2" xfId="22267"/>
    <cellStyle name="Note 2 3 2 3 4 2 2 3" xfId="31320"/>
    <cellStyle name="Note 2 3 2 3 4 2 2 4" xfId="35218"/>
    <cellStyle name="Note 2 3 2 3 4 2 3" xfId="16377"/>
    <cellStyle name="Note 2 3 2 3 4 2 4" xfId="26740"/>
    <cellStyle name="Note 2 3 2 3 4 2 5" xfId="28533"/>
    <cellStyle name="Note 2 3 2 3 4 3" xfId="5543"/>
    <cellStyle name="Note 2 3 2 3 4 3 2" xfId="11433"/>
    <cellStyle name="Note 2 3 2 3 4 3 2 2" xfId="23372"/>
    <cellStyle name="Note 2 3 2 3 4 3 2 3" xfId="32424"/>
    <cellStyle name="Note 2 3 2 3 4 3 2 4" xfId="36322"/>
    <cellStyle name="Note 2 3 2 3 4 3 3" xfId="17482"/>
    <cellStyle name="Note 2 3 2 3 4 3 4" xfId="27844"/>
    <cellStyle name="Note 2 3 2 3 4 3 5" xfId="24043"/>
    <cellStyle name="Note 2 3 2 3 4 4" xfId="7852"/>
    <cellStyle name="Note 2 3 2 3 4 4 2" xfId="19791"/>
    <cellStyle name="Note 2 3 2 3 4 4 3" xfId="29498"/>
    <cellStyle name="Note 2 3 2 3 4 4 4" xfId="34042"/>
    <cellStyle name="Note 2 3 2 3 4 5" xfId="13901"/>
    <cellStyle name="Note 2 3 2 3 4 6" xfId="24920"/>
    <cellStyle name="Note 2 3 2 3 4 7" xfId="29270"/>
    <cellStyle name="Note 2 3 2 3 5" xfId="2114"/>
    <cellStyle name="Note 2 3 2 3 5 2" xfId="4590"/>
    <cellStyle name="Note 2 3 2 3 5 2 2" xfId="10480"/>
    <cellStyle name="Note 2 3 2 3 5 2 2 2" xfId="22419"/>
    <cellStyle name="Note 2 3 2 3 5 2 2 3" xfId="31471"/>
    <cellStyle name="Note 2 3 2 3 5 2 2 4" xfId="35369"/>
    <cellStyle name="Note 2 3 2 3 5 2 3" xfId="16529"/>
    <cellStyle name="Note 2 3 2 3 5 2 4" xfId="26891"/>
    <cellStyle name="Note 2 3 2 3 5 2 5" xfId="29123"/>
    <cellStyle name="Note 2 3 2 3 5 3" xfId="5694"/>
    <cellStyle name="Note 2 3 2 3 5 3 2" xfId="11584"/>
    <cellStyle name="Note 2 3 2 3 5 3 2 2" xfId="23523"/>
    <cellStyle name="Note 2 3 2 3 5 3 2 3" xfId="32575"/>
    <cellStyle name="Note 2 3 2 3 5 3 2 4" xfId="36473"/>
    <cellStyle name="Note 2 3 2 3 5 3 3" xfId="17633"/>
    <cellStyle name="Note 2 3 2 3 5 3 4" xfId="27995"/>
    <cellStyle name="Note 2 3 2 3 5 3 5" xfId="33185"/>
    <cellStyle name="Note 2 3 2 3 5 4" xfId="8004"/>
    <cellStyle name="Note 2 3 2 3 5 4 2" xfId="19943"/>
    <cellStyle name="Note 2 3 2 3 5 4 3" xfId="29649"/>
    <cellStyle name="Note 2 3 2 3 5 4 4" xfId="34193"/>
    <cellStyle name="Note 2 3 2 3 5 5" xfId="14053"/>
    <cellStyle name="Note 2 3 2 3 5 6" xfId="25071"/>
    <cellStyle name="Note 2 3 2 3 5 7" xfId="12309"/>
    <cellStyle name="Note 2 3 2 3 6" xfId="2439"/>
    <cellStyle name="Note 2 3 2 3 6 2" xfId="4915"/>
    <cellStyle name="Note 2 3 2 3 6 2 2" xfId="10805"/>
    <cellStyle name="Note 2 3 2 3 6 2 2 2" xfId="22744"/>
    <cellStyle name="Note 2 3 2 3 6 2 2 3" xfId="31796"/>
    <cellStyle name="Note 2 3 2 3 6 2 2 4" xfId="35694"/>
    <cellStyle name="Note 2 3 2 3 6 2 3" xfId="16854"/>
    <cellStyle name="Note 2 3 2 3 6 2 4" xfId="27216"/>
    <cellStyle name="Note 2 3 2 3 6 2 5" xfId="30157"/>
    <cellStyle name="Note 2 3 2 3 6 3" xfId="6019"/>
    <cellStyle name="Note 2 3 2 3 6 3 2" xfId="11909"/>
    <cellStyle name="Note 2 3 2 3 6 3 2 2" xfId="23848"/>
    <cellStyle name="Note 2 3 2 3 6 3 2 3" xfId="32900"/>
    <cellStyle name="Note 2 3 2 3 6 3 2 4" xfId="36798"/>
    <cellStyle name="Note 2 3 2 3 6 3 3" xfId="17958"/>
    <cellStyle name="Note 2 3 2 3 6 3 4" xfId="28320"/>
    <cellStyle name="Note 2 3 2 3 6 3 5" xfId="33510"/>
    <cellStyle name="Note 2 3 2 3 6 4" xfId="8329"/>
    <cellStyle name="Note 2 3 2 3 6 4 2" xfId="20268"/>
    <cellStyle name="Note 2 3 2 3 6 4 3" xfId="29974"/>
    <cellStyle name="Note 2 3 2 3 6 4 4" xfId="34518"/>
    <cellStyle name="Note 2 3 2 3 6 5" xfId="14378"/>
    <cellStyle name="Note 2 3 2 3 6 6" xfId="25396"/>
    <cellStyle name="Note 2 3 2 3 6 7" xfId="30622"/>
    <cellStyle name="Note 2 3 2 3 7" xfId="2857"/>
    <cellStyle name="Note 2 3 2 3 7 2" xfId="8747"/>
    <cellStyle name="Note 2 3 2 3 7 2 2" xfId="20686"/>
    <cellStyle name="Note 2 3 2 3 7 2 3" xfId="30287"/>
    <cellStyle name="Note 2 3 2 3 7 2 4" xfId="34761"/>
    <cellStyle name="Note 2 3 2 3 7 3" xfId="14796"/>
    <cellStyle name="Note 2 3 2 3 7 4" xfId="25707"/>
    <cellStyle name="Note 2 3 2 3 7 5" xfId="12376"/>
    <cellStyle name="Note 2 3 2 3 8" xfId="6439"/>
    <cellStyle name="Note 2 3 2 3 8 2" xfId="18378"/>
    <cellStyle name="Note 2 3 2 3 8 3" xfId="28633"/>
    <cellStyle name="Note 2 3 2 3 8 4" xfId="33753"/>
    <cellStyle name="Note 2 3 2 4" xfId="646"/>
    <cellStyle name="Note 2 3 2 4 10" xfId="24213"/>
    <cellStyle name="Note 2 3 2 4 11" xfId="25773"/>
    <cellStyle name="Note 2 3 2 4 2" xfId="1631"/>
    <cellStyle name="Note 2 3 2 4 2 2" xfId="2237"/>
    <cellStyle name="Note 2 3 2 4 2 2 2" xfId="4713"/>
    <cellStyle name="Note 2 3 2 4 2 2 2 2" xfId="10603"/>
    <cellStyle name="Note 2 3 2 4 2 2 2 2 2" xfId="22542"/>
    <cellStyle name="Note 2 3 2 4 2 2 2 2 3" xfId="31594"/>
    <cellStyle name="Note 2 3 2 4 2 2 2 2 4" xfId="35492"/>
    <cellStyle name="Note 2 3 2 4 2 2 2 3" xfId="16652"/>
    <cellStyle name="Note 2 3 2 4 2 2 2 4" xfId="27014"/>
    <cellStyle name="Note 2 3 2 4 2 2 2 5" xfId="28930"/>
    <cellStyle name="Note 2 3 2 4 2 2 3" xfId="5817"/>
    <cellStyle name="Note 2 3 2 4 2 2 3 2" xfId="11707"/>
    <cellStyle name="Note 2 3 2 4 2 2 3 2 2" xfId="23646"/>
    <cellStyle name="Note 2 3 2 4 2 2 3 2 3" xfId="32698"/>
    <cellStyle name="Note 2 3 2 4 2 2 3 2 4" xfId="36596"/>
    <cellStyle name="Note 2 3 2 4 2 2 3 3" xfId="17756"/>
    <cellStyle name="Note 2 3 2 4 2 2 3 4" xfId="28118"/>
    <cellStyle name="Note 2 3 2 4 2 2 3 5" xfId="33308"/>
    <cellStyle name="Note 2 3 2 4 2 2 4" xfId="8127"/>
    <cellStyle name="Note 2 3 2 4 2 2 4 2" xfId="20066"/>
    <cellStyle name="Note 2 3 2 4 2 2 4 3" xfId="29772"/>
    <cellStyle name="Note 2 3 2 4 2 2 4 4" xfId="34316"/>
    <cellStyle name="Note 2 3 2 4 2 2 5" xfId="14176"/>
    <cellStyle name="Note 2 3 2 4 2 2 6" xfId="25194"/>
    <cellStyle name="Note 2 3 2 4 2 2 7" xfId="29250"/>
    <cellStyle name="Note 2 3 2 4 2 3" xfId="2486"/>
    <cellStyle name="Note 2 3 2 4 2 3 2" xfId="4962"/>
    <cellStyle name="Note 2 3 2 4 2 3 2 2" xfId="10852"/>
    <cellStyle name="Note 2 3 2 4 2 3 2 2 2" xfId="22791"/>
    <cellStyle name="Note 2 3 2 4 2 3 2 2 3" xfId="31843"/>
    <cellStyle name="Note 2 3 2 4 2 3 2 2 4" xfId="35741"/>
    <cellStyle name="Note 2 3 2 4 2 3 2 3" xfId="16901"/>
    <cellStyle name="Note 2 3 2 4 2 3 2 4" xfId="27263"/>
    <cellStyle name="Note 2 3 2 4 2 3 2 5" xfId="30723"/>
    <cellStyle name="Note 2 3 2 4 2 3 3" xfId="6066"/>
    <cellStyle name="Note 2 3 2 4 2 3 3 2" xfId="11956"/>
    <cellStyle name="Note 2 3 2 4 2 3 3 2 2" xfId="23895"/>
    <cellStyle name="Note 2 3 2 4 2 3 3 2 3" xfId="32947"/>
    <cellStyle name="Note 2 3 2 4 2 3 3 2 4" xfId="36845"/>
    <cellStyle name="Note 2 3 2 4 2 3 3 3" xfId="18005"/>
    <cellStyle name="Note 2 3 2 4 2 3 3 4" xfId="28367"/>
    <cellStyle name="Note 2 3 2 4 2 3 3 5" xfId="33557"/>
    <cellStyle name="Note 2 3 2 4 2 3 4" xfId="8376"/>
    <cellStyle name="Note 2 3 2 4 2 3 4 2" xfId="20315"/>
    <cellStyle name="Note 2 3 2 4 2 3 4 3" xfId="30021"/>
    <cellStyle name="Note 2 3 2 4 2 3 4 4" xfId="34565"/>
    <cellStyle name="Note 2 3 2 4 2 3 5" xfId="14425"/>
    <cellStyle name="Note 2 3 2 4 2 3 6" xfId="25443"/>
    <cellStyle name="Note 2 3 2 4 2 3 7" xfId="28951"/>
    <cellStyle name="Note 2 3 2 4 2 4" xfId="4107"/>
    <cellStyle name="Note 2 3 2 4 2 4 2" xfId="9997"/>
    <cellStyle name="Note 2 3 2 4 2 4 2 2" xfId="21936"/>
    <cellStyle name="Note 2 3 2 4 2 4 2 3" xfId="31003"/>
    <cellStyle name="Note 2 3 2 4 2 4 2 4" xfId="34901"/>
    <cellStyle name="Note 2 3 2 4 2 4 3" xfId="16046"/>
    <cellStyle name="Note 2 3 2 4 2 4 4" xfId="26423"/>
    <cellStyle name="Note 2 3 2 4 2 4 5" xfId="25754"/>
    <cellStyle name="Note 2 3 2 4 2 5" xfId="5226"/>
    <cellStyle name="Note 2 3 2 4 2 5 2" xfId="11116"/>
    <cellStyle name="Note 2 3 2 4 2 5 2 2" xfId="23055"/>
    <cellStyle name="Note 2 3 2 4 2 5 2 3" xfId="32107"/>
    <cellStyle name="Note 2 3 2 4 2 5 2 4" xfId="36005"/>
    <cellStyle name="Note 2 3 2 4 2 5 3" xfId="17165"/>
    <cellStyle name="Note 2 3 2 4 2 5 4" xfId="27527"/>
    <cellStyle name="Note 2 3 2 4 2 5 5" xfId="24259"/>
    <cellStyle name="Note 2 3 2 4 2 6" xfId="13570"/>
    <cellStyle name="Note 2 3 2 4 3" xfId="1932"/>
    <cellStyle name="Note 2 3 2 4 3 2" xfId="4408"/>
    <cellStyle name="Note 2 3 2 4 3 2 2" xfId="10298"/>
    <cellStyle name="Note 2 3 2 4 3 2 2 2" xfId="22237"/>
    <cellStyle name="Note 2 3 2 4 3 2 2 3" xfId="31290"/>
    <cellStyle name="Note 2 3 2 4 3 2 2 4" xfId="35188"/>
    <cellStyle name="Note 2 3 2 4 3 2 3" xfId="16347"/>
    <cellStyle name="Note 2 3 2 4 3 2 4" xfId="26710"/>
    <cellStyle name="Note 2 3 2 4 3 2 5" xfId="25640"/>
    <cellStyle name="Note 2 3 2 4 3 3" xfId="5513"/>
    <cellStyle name="Note 2 3 2 4 3 3 2" xfId="11403"/>
    <cellStyle name="Note 2 3 2 4 3 3 2 2" xfId="23342"/>
    <cellStyle name="Note 2 3 2 4 3 3 2 3" xfId="32394"/>
    <cellStyle name="Note 2 3 2 4 3 3 2 4" xfId="36292"/>
    <cellStyle name="Note 2 3 2 4 3 3 3" xfId="17452"/>
    <cellStyle name="Note 2 3 2 4 3 3 4" xfId="27814"/>
    <cellStyle name="Note 2 3 2 4 3 3 5" xfId="30321"/>
    <cellStyle name="Note 2 3 2 4 3 4" xfId="7822"/>
    <cellStyle name="Note 2 3 2 4 3 4 2" xfId="19761"/>
    <cellStyle name="Note 2 3 2 4 3 4 3" xfId="29468"/>
    <cellStyle name="Note 2 3 2 4 3 4 4" xfId="34012"/>
    <cellStyle name="Note 2 3 2 4 3 5" xfId="13871"/>
    <cellStyle name="Note 2 3 2 4 3 6" xfId="24890"/>
    <cellStyle name="Note 2 3 2 4 3 7" xfId="24708"/>
    <cellStyle name="Note 2 3 2 4 4" xfId="2146"/>
    <cellStyle name="Note 2 3 2 4 4 2" xfId="4622"/>
    <cellStyle name="Note 2 3 2 4 4 2 2" xfId="10512"/>
    <cellStyle name="Note 2 3 2 4 4 2 2 2" xfId="22451"/>
    <cellStyle name="Note 2 3 2 4 4 2 2 3" xfId="31503"/>
    <cellStyle name="Note 2 3 2 4 4 2 2 4" xfId="35401"/>
    <cellStyle name="Note 2 3 2 4 4 2 3" xfId="16561"/>
    <cellStyle name="Note 2 3 2 4 4 2 4" xfId="26923"/>
    <cellStyle name="Note 2 3 2 4 4 2 5" xfId="24537"/>
    <cellStyle name="Note 2 3 2 4 4 3" xfId="5726"/>
    <cellStyle name="Note 2 3 2 4 4 3 2" xfId="11616"/>
    <cellStyle name="Note 2 3 2 4 4 3 2 2" xfId="23555"/>
    <cellStyle name="Note 2 3 2 4 4 3 2 3" xfId="32607"/>
    <cellStyle name="Note 2 3 2 4 4 3 2 4" xfId="36505"/>
    <cellStyle name="Note 2 3 2 4 4 3 3" xfId="17665"/>
    <cellStyle name="Note 2 3 2 4 4 3 4" xfId="28027"/>
    <cellStyle name="Note 2 3 2 4 4 3 5" xfId="33217"/>
    <cellStyle name="Note 2 3 2 4 4 4" xfId="8036"/>
    <cellStyle name="Note 2 3 2 4 4 4 2" xfId="19975"/>
    <cellStyle name="Note 2 3 2 4 4 4 3" xfId="29681"/>
    <cellStyle name="Note 2 3 2 4 4 4 4" xfId="34225"/>
    <cellStyle name="Note 2 3 2 4 4 5" xfId="14085"/>
    <cellStyle name="Note 2 3 2 4 4 6" xfId="25103"/>
    <cellStyle name="Note 2 3 2 4 4 7" xfId="24141"/>
    <cellStyle name="Note 2 3 2 4 5" xfId="2131"/>
    <cellStyle name="Note 2 3 2 4 5 2" xfId="4607"/>
    <cellStyle name="Note 2 3 2 4 5 2 2" xfId="10497"/>
    <cellStyle name="Note 2 3 2 4 5 2 2 2" xfId="22436"/>
    <cellStyle name="Note 2 3 2 4 5 2 2 3" xfId="31488"/>
    <cellStyle name="Note 2 3 2 4 5 2 2 4" xfId="35386"/>
    <cellStyle name="Note 2 3 2 4 5 2 3" xfId="16546"/>
    <cellStyle name="Note 2 3 2 4 5 2 4" xfId="26908"/>
    <cellStyle name="Note 2 3 2 4 5 2 5" xfId="24538"/>
    <cellStyle name="Note 2 3 2 4 5 3" xfId="5711"/>
    <cellStyle name="Note 2 3 2 4 5 3 2" xfId="11601"/>
    <cellStyle name="Note 2 3 2 4 5 3 2 2" xfId="23540"/>
    <cellStyle name="Note 2 3 2 4 5 3 2 3" xfId="32592"/>
    <cellStyle name="Note 2 3 2 4 5 3 2 4" xfId="36490"/>
    <cellStyle name="Note 2 3 2 4 5 3 3" xfId="17650"/>
    <cellStyle name="Note 2 3 2 4 5 3 4" xfId="28012"/>
    <cellStyle name="Note 2 3 2 4 5 3 5" xfId="33202"/>
    <cellStyle name="Note 2 3 2 4 5 4" xfId="8021"/>
    <cellStyle name="Note 2 3 2 4 5 4 2" xfId="19960"/>
    <cellStyle name="Note 2 3 2 4 5 4 3" xfId="29666"/>
    <cellStyle name="Note 2 3 2 4 5 4 4" xfId="34210"/>
    <cellStyle name="Note 2 3 2 4 5 5" xfId="14070"/>
    <cellStyle name="Note 2 3 2 4 5 6" xfId="25088"/>
    <cellStyle name="Note 2 3 2 4 5 7" xfId="28724"/>
    <cellStyle name="Note 2 3 2 4 6" xfId="3123"/>
    <cellStyle name="Note 2 3 2 4 6 2" xfId="9013"/>
    <cellStyle name="Note 2 3 2 4 6 2 2" xfId="20952"/>
    <cellStyle name="Note 2 3 2 4 6 2 3" xfId="30447"/>
    <cellStyle name="Note 2 3 2 4 6 2 4" xfId="34792"/>
    <cellStyle name="Note 2 3 2 4 6 3" xfId="15062"/>
    <cellStyle name="Note 2 3 2 4 6 4" xfId="25867"/>
    <cellStyle name="Note 2 3 2 4 6 5" xfId="24611"/>
    <cellStyle name="Note 2 3 2 4 7" xfId="5117"/>
    <cellStyle name="Note 2 3 2 4 7 2" xfId="11007"/>
    <cellStyle name="Note 2 3 2 4 7 2 2" xfId="22946"/>
    <cellStyle name="Note 2 3 2 4 7 2 3" xfId="31998"/>
    <cellStyle name="Note 2 3 2 4 7 2 4" xfId="35896"/>
    <cellStyle name="Note 2 3 2 4 7 3" xfId="17056"/>
    <cellStyle name="Note 2 3 2 4 7 4" xfId="27418"/>
    <cellStyle name="Note 2 3 2 4 7 5" xfId="12313"/>
    <cellStyle name="Note 2 3 2 4 8" xfId="6705"/>
    <cellStyle name="Note 2 3 2 4 8 2" xfId="18644"/>
    <cellStyle name="Note 2 3 2 4 8 3" xfId="28796"/>
    <cellStyle name="Note 2 3 2 4 8 4" xfId="33784"/>
    <cellStyle name="Note 2 3 2 4 9" xfId="12586"/>
    <cellStyle name="Note 2 3 2 5" xfId="956"/>
    <cellStyle name="Note 2 3 2 5 10" xfId="24407"/>
    <cellStyle name="Note 2 3 2 5 11" xfId="26378"/>
    <cellStyle name="Note 2 3 2 5 2" xfId="1632"/>
    <cellStyle name="Note 2 3 2 5 2 2" xfId="2238"/>
    <cellStyle name="Note 2 3 2 5 2 2 2" xfId="4714"/>
    <cellStyle name="Note 2 3 2 5 2 2 2 2" xfId="10604"/>
    <cellStyle name="Note 2 3 2 5 2 2 2 2 2" xfId="22543"/>
    <cellStyle name="Note 2 3 2 5 2 2 2 2 3" xfId="31595"/>
    <cellStyle name="Note 2 3 2 5 2 2 2 2 4" xfId="35493"/>
    <cellStyle name="Note 2 3 2 5 2 2 2 3" xfId="16653"/>
    <cellStyle name="Note 2 3 2 5 2 2 2 4" xfId="27015"/>
    <cellStyle name="Note 2 3 2 5 2 2 2 5" xfId="30581"/>
    <cellStyle name="Note 2 3 2 5 2 2 3" xfId="5818"/>
    <cellStyle name="Note 2 3 2 5 2 2 3 2" xfId="11708"/>
    <cellStyle name="Note 2 3 2 5 2 2 3 2 2" xfId="23647"/>
    <cellStyle name="Note 2 3 2 5 2 2 3 2 3" xfId="32699"/>
    <cellStyle name="Note 2 3 2 5 2 2 3 2 4" xfId="36597"/>
    <cellStyle name="Note 2 3 2 5 2 2 3 3" xfId="17757"/>
    <cellStyle name="Note 2 3 2 5 2 2 3 4" xfId="28119"/>
    <cellStyle name="Note 2 3 2 5 2 2 3 5" xfId="33309"/>
    <cellStyle name="Note 2 3 2 5 2 2 4" xfId="8128"/>
    <cellStyle name="Note 2 3 2 5 2 2 4 2" xfId="20067"/>
    <cellStyle name="Note 2 3 2 5 2 2 4 3" xfId="29773"/>
    <cellStyle name="Note 2 3 2 5 2 2 4 4" xfId="34317"/>
    <cellStyle name="Note 2 3 2 5 2 2 5" xfId="14177"/>
    <cellStyle name="Note 2 3 2 5 2 2 6" xfId="25195"/>
    <cellStyle name="Note 2 3 2 5 2 2 7" xfId="30903"/>
    <cellStyle name="Note 2 3 2 5 2 3" xfId="2487"/>
    <cellStyle name="Note 2 3 2 5 2 3 2" xfId="4963"/>
    <cellStyle name="Note 2 3 2 5 2 3 2 2" xfId="10853"/>
    <cellStyle name="Note 2 3 2 5 2 3 2 2 2" xfId="22792"/>
    <cellStyle name="Note 2 3 2 5 2 3 2 2 3" xfId="31844"/>
    <cellStyle name="Note 2 3 2 5 2 3 2 2 4" xfId="35742"/>
    <cellStyle name="Note 2 3 2 5 2 3 2 3" xfId="16902"/>
    <cellStyle name="Note 2 3 2 5 2 3 2 4" xfId="27264"/>
    <cellStyle name="Note 2 3 2 5 2 3 2 5" xfId="26146"/>
    <cellStyle name="Note 2 3 2 5 2 3 3" xfId="6067"/>
    <cellStyle name="Note 2 3 2 5 2 3 3 2" xfId="11957"/>
    <cellStyle name="Note 2 3 2 5 2 3 3 2 2" xfId="23896"/>
    <cellStyle name="Note 2 3 2 5 2 3 3 2 3" xfId="32948"/>
    <cellStyle name="Note 2 3 2 5 2 3 3 2 4" xfId="36846"/>
    <cellStyle name="Note 2 3 2 5 2 3 3 3" xfId="18006"/>
    <cellStyle name="Note 2 3 2 5 2 3 3 4" xfId="28368"/>
    <cellStyle name="Note 2 3 2 5 2 3 3 5" xfId="33558"/>
    <cellStyle name="Note 2 3 2 5 2 3 4" xfId="8377"/>
    <cellStyle name="Note 2 3 2 5 2 3 4 2" xfId="20316"/>
    <cellStyle name="Note 2 3 2 5 2 3 4 3" xfId="30022"/>
    <cellStyle name="Note 2 3 2 5 2 3 4 4" xfId="34566"/>
    <cellStyle name="Note 2 3 2 5 2 3 5" xfId="14426"/>
    <cellStyle name="Note 2 3 2 5 2 3 6" xfId="25444"/>
    <cellStyle name="Note 2 3 2 5 2 3 7" xfId="30600"/>
    <cellStyle name="Note 2 3 2 5 2 4" xfId="4108"/>
    <cellStyle name="Note 2 3 2 5 2 4 2" xfId="9998"/>
    <cellStyle name="Note 2 3 2 5 2 4 2 2" xfId="21937"/>
    <cellStyle name="Note 2 3 2 5 2 4 2 3" xfId="31004"/>
    <cellStyle name="Note 2 3 2 5 2 4 2 4" xfId="34902"/>
    <cellStyle name="Note 2 3 2 5 2 4 3" xfId="16047"/>
    <cellStyle name="Note 2 3 2 5 2 4 4" xfId="26424"/>
    <cellStyle name="Note 2 3 2 5 2 4 5" xfId="29178"/>
    <cellStyle name="Note 2 3 2 5 2 5" xfId="5227"/>
    <cellStyle name="Note 2 3 2 5 2 5 2" xfId="11117"/>
    <cellStyle name="Note 2 3 2 5 2 5 2 2" xfId="23056"/>
    <cellStyle name="Note 2 3 2 5 2 5 2 3" xfId="32108"/>
    <cellStyle name="Note 2 3 2 5 2 5 2 4" xfId="36006"/>
    <cellStyle name="Note 2 3 2 5 2 5 3" xfId="17166"/>
    <cellStyle name="Note 2 3 2 5 2 5 4" xfId="27528"/>
    <cellStyle name="Note 2 3 2 5 2 5 5" xfId="24044"/>
    <cellStyle name="Note 2 3 2 5 2 6" xfId="13571"/>
    <cellStyle name="Note 2 3 2 5 3" xfId="2048"/>
    <cellStyle name="Note 2 3 2 5 3 2" xfId="4524"/>
    <cellStyle name="Note 2 3 2 5 3 2 2" xfId="10414"/>
    <cellStyle name="Note 2 3 2 5 3 2 2 2" xfId="22353"/>
    <cellStyle name="Note 2 3 2 5 3 2 2 3" xfId="31406"/>
    <cellStyle name="Note 2 3 2 5 3 2 2 4" xfId="35304"/>
    <cellStyle name="Note 2 3 2 5 3 2 3" xfId="16463"/>
    <cellStyle name="Note 2 3 2 5 3 2 4" xfId="26826"/>
    <cellStyle name="Note 2 3 2 5 3 2 5" xfId="28818"/>
    <cellStyle name="Note 2 3 2 5 3 3" xfId="5629"/>
    <cellStyle name="Note 2 3 2 5 3 3 2" xfId="11519"/>
    <cellStyle name="Note 2 3 2 5 3 3 2 2" xfId="23458"/>
    <cellStyle name="Note 2 3 2 5 3 3 2 3" xfId="32510"/>
    <cellStyle name="Note 2 3 2 5 3 3 2 4" xfId="36408"/>
    <cellStyle name="Note 2 3 2 5 3 3 3" xfId="17568"/>
    <cellStyle name="Note 2 3 2 5 3 3 4" xfId="27930"/>
    <cellStyle name="Note 2 3 2 5 3 3 5" xfId="33120"/>
    <cellStyle name="Note 2 3 2 5 3 4" xfId="7938"/>
    <cellStyle name="Note 2 3 2 5 3 4 2" xfId="19877"/>
    <cellStyle name="Note 2 3 2 5 3 4 3" xfId="29584"/>
    <cellStyle name="Note 2 3 2 5 3 4 4" xfId="34128"/>
    <cellStyle name="Note 2 3 2 5 3 5" xfId="13987"/>
    <cellStyle name="Note 2 3 2 5 3 6" xfId="25006"/>
    <cellStyle name="Note 2 3 2 5 3 7" xfId="30928"/>
    <cellStyle name="Note 2 3 2 5 4" xfId="1864"/>
    <cellStyle name="Note 2 3 2 5 4 2" xfId="4340"/>
    <cellStyle name="Note 2 3 2 5 4 2 2" xfId="10230"/>
    <cellStyle name="Note 2 3 2 5 4 2 2 2" xfId="22169"/>
    <cellStyle name="Note 2 3 2 5 4 2 2 3" xfId="31222"/>
    <cellStyle name="Note 2 3 2 5 4 2 2 4" xfId="35120"/>
    <cellStyle name="Note 2 3 2 5 4 2 3" xfId="16279"/>
    <cellStyle name="Note 2 3 2 5 4 2 4" xfId="26642"/>
    <cellStyle name="Note 2 3 2 5 4 2 5" xfId="24391"/>
    <cellStyle name="Note 2 3 2 5 4 3" xfId="5445"/>
    <cellStyle name="Note 2 3 2 5 4 3 2" xfId="11335"/>
    <cellStyle name="Note 2 3 2 5 4 3 2 2" xfId="23274"/>
    <cellStyle name="Note 2 3 2 5 4 3 2 3" xfId="32326"/>
    <cellStyle name="Note 2 3 2 5 4 3 2 4" xfId="36224"/>
    <cellStyle name="Note 2 3 2 5 4 3 3" xfId="17384"/>
    <cellStyle name="Note 2 3 2 5 4 3 4" xfId="27746"/>
    <cellStyle name="Note 2 3 2 5 4 3 5" xfId="30665"/>
    <cellStyle name="Note 2 3 2 5 4 4" xfId="7754"/>
    <cellStyle name="Note 2 3 2 5 4 4 2" xfId="19693"/>
    <cellStyle name="Note 2 3 2 5 4 4 3" xfId="29400"/>
    <cellStyle name="Note 2 3 2 5 4 4 4" xfId="33944"/>
    <cellStyle name="Note 2 3 2 5 4 5" xfId="13803"/>
    <cellStyle name="Note 2 3 2 5 4 6" xfId="24822"/>
    <cellStyle name="Note 2 3 2 5 4 7" xfId="30344"/>
    <cellStyle name="Note 2 3 2 5 5" xfId="1879"/>
    <cellStyle name="Note 2 3 2 5 5 2" xfId="4355"/>
    <cellStyle name="Note 2 3 2 5 5 2 2" xfId="10245"/>
    <cellStyle name="Note 2 3 2 5 5 2 2 2" xfId="22184"/>
    <cellStyle name="Note 2 3 2 5 5 2 2 3" xfId="31237"/>
    <cellStyle name="Note 2 3 2 5 5 2 2 4" xfId="35135"/>
    <cellStyle name="Note 2 3 2 5 5 2 3" xfId="16294"/>
    <cellStyle name="Note 2 3 2 5 5 2 4" xfId="26657"/>
    <cellStyle name="Note 2 3 2 5 5 2 5" xfId="24570"/>
    <cellStyle name="Note 2 3 2 5 5 3" xfId="5460"/>
    <cellStyle name="Note 2 3 2 5 5 3 2" xfId="11350"/>
    <cellStyle name="Note 2 3 2 5 5 3 2 2" xfId="23289"/>
    <cellStyle name="Note 2 3 2 5 5 3 2 3" xfId="32341"/>
    <cellStyle name="Note 2 3 2 5 5 3 2 4" xfId="36239"/>
    <cellStyle name="Note 2 3 2 5 5 3 3" xfId="17399"/>
    <cellStyle name="Note 2 3 2 5 5 3 4" xfId="27761"/>
    <cellStyle name="Note 2 3 2 5 5 3 5" xfId="30664"/>
    <cellStyle name="Note 2 3 2 5 5 4" xfId="7769"/>
    <cellStyle name="Note 2 3 2 5 5 4 2" xfId="19708"/>
    <cellStyle name="Note 2 3 2 5 5 4 3" xfId="29415"/>
    <cellStyle name="Note 2 3 2 5 5 4 4" xfId="33959"/>
    <cellStyle name="Note 2 3 2 5 5 5" xfId="13818"/>
    <cellStyle name="Note 2 3 2 5 5 6" xfId="24837"/>
    <cellStyle name="Note 2 3 2 5 5 7" xfId="28569"/>
    <cellStyle name="Note 2 3 2 5 6" xfId="3433"/>
    <cellStyle name="Note 2 3 2 5 6 2" xfId="9323"/>
    <cellStyle name="Note 2 3 2 5 6 2 2" xfId="21262"/>
    <cellStyle name="Note 2 3 2 5 6 2 3" xfId="30637"/>
    <cellStyle name="Note 2 3 2 5 6 2 4" xfId="34857"/>
    <cellStyle name="Note 2 3 2 5 6 3" xfId="15372"/>
    <cellStyle name="Note 2 3 2 5 6 4" xfId="26060"/>
    <cellStyle name="Note 2 3 2 5 6 5" xfId="28947"/>
    <cellStyle name="Note 2 3 2 5 7" xfId="5182"/>
    <cellStyle name="Note 2 3 2 5 7 2" xfId="11072"/>
    <cellStyle name="Note 2 3 2 5 7 2 2" xfId="23011"/>
    <cellStyle name="Note 2 3 2 5 7 2 3" xfId="32063"/>
    <cellStyle name="Note 2 3 2 5 7 2 4" xfId="35961"/>
    <cellStyle name="Note 2 3 2 5 7 3" xfId="17121"/>
    <cellStyle name="Note 2 3 2 5 7 4" xfId="27483"/>
    <cellStyle name="Note 2 3 2 5 7 5" xfId="30194"/>
    <cellStyle name="Note 2 3 2 5 8" xfId="7015"/>
    <cellStyle name="Note 2 3 2 5 8 2" xfId="18954"/>
    <cellStyle name="Note 2 3 2 5 8 3" xfId="28988"/>
    <cellStyle name="Note 2 3 2 5 8 4" xfId="33849"/>
    <cellStyle name="Note 2 3 2 5 9" xfId="12896"/>
    <cellStyle name="Note 2 3 2 6" xfId="1626"/>
    <cellStyle name="Note 2 3 2 6 2" xfId="2232"/>
    <cellStyle name="Note 2 3 2 6 2 2" xfId="4708"/>
    <cellStyle name="Note 2 3 2 6 2 2 2" xfId="10598"/>
    <cellStyle name="Note 2 3 2 6 2 2 2 2" xfId="22537"/>
    <cellStyle name="Note 2 3 2 6 2 2 2 3" xfId="31589"/>
    <cellStyle name="Note 2 3 2 6 2 2 2 4" xfId="35487"/>
    <cellStyle name="Note 2 3 2 6 2 2 3" xfId="16647"/>
    <cellStyle name="Note 2 3 2 6 2 2 4" xfId="27009"/>
    <cellStyle name="Note 2 3 2 6 2 2 5" xfId="25760"/>
    <cellStyle name="Note 2 3 2 6 2 3" xfId="5812"/>
    <cellStyle name="Note 2 3 2 6 2 3 2" xfId="11702"/>
    <cellStyle name="Note 2 3 2 6 2 3 2 2" xfId="23641"/>
    <cellStyle name="Note 2 3 2 6 2 3 2 3" xfId="32693"/>
    <cellStyle name="Note 2 3 2 6 2 3 2 4" xfId="36591"/>
    <cellStyle name="Note 2 3 2 6 2 3 3" xfId="17751"/>
    <cellStyle name="Note 2 3 2 6 2 3 4" xfId="28113"/>
    <cellStyle name="Note 2 3 2 6 2 3 5" xfId="33303"/>
    <cellStyle name="Note 2 3 2 6 2 4" xfId="8122"/>
    <cellStyle name="Note 2 3 2 6 2 4 2" xfId="20061"/>
    <cellStyle name="Note 2 3 2 6 2 4 3" xfId="29767"/>
    <cellStyle name="Note 2 3 2 6 2 4 4" xfId="34311"/>
    <cellStyle name="Note 2 3 2 6 2 5" xfId="14171"/>
    <cellStyle name="Note 2 3 2 6 2 6" xfId="25189"/>
    <cellStyle name="Note 2 3 2 6 2 7" xfId="26320"/>
    <cellStyle name="Note 2 3 2 6 3" xfId="2481"/>
    <cellStyle name="Note 2 3 2 6 3 2" xfId="4957"/>
    <cellStyle name="Note 2 3 2 6 3 2 2" xfId="10847"/>
    <cellStyle name="Note 2 3 2 6 3 2 2 2" xfId="22786"/>
    <cellStyle name="Note 2 3 2 6 3 2 2 3" xfId="31838"/>
    <cellStyle name="Note 2 3 2 6 3 2 2 4" xfId="35736"/>
    <cellStyle name="Note 2 3 2 6 3 2 3" xfId="16896"/>
    <cellStyle name="Note 2 3 2 6 3 2 4" xfId="27258"/>
    <cellStyle name="Note 2 3 2 6 3 2 5" xfId="12284"/>
    <cellStyle name="Note 2 3 2 6 3 3" xfId="6061"/>
    <cellStyle name="Note 2 3 2 6 3 3 2" xfId="11951"/>
    <cellStyle name="Note 2 3 2 6 3 3 2 2" xfId="23890"/>
    <cellStyle name="Note 2 3 2 6 3 3 2 3" xfId="32942"/>
    <cellStyle name="Note 2 3 2 6 3 3 2 4" xfId="36840"/>
    <cellStyle name="Note 2 3 2 6 3 3 3" xfId="18000"/>
    <cellStyle name="Note 2 3 2 6 3 3 4" xfId="28362"/>
    <cellStyle name="Note 2 3 2 6 3 3 5" xfId="33552"/>
    <cellStyle name="Note 2 3 2 6 3 4" xfId="8371"/>
    <cellStyle name="Note 2 3 2 6 3 4 2" xfId="20310"/>
    <cellStyle name="Note 2 3 2 6 3 4 3" xfId="30016"/>
    <cellStyle name="Note 2 3 2 6 3 4 4" xfId="34560"/>
    <cellStyle name="Note 2 3 2 6 3 5" xfId="14420"/>
    <cellStyle name="Note 2 3 2 6 3 6" xfId="25438"/>
    <cellStyle name="Note 2 3 2 6 3 7" xfId="25780"/>
    <cellStyle name="Note 2 3 2 6 4" xfId="4102"/>
    <cellStyle name="Note 2 3 2 6 4 2" xfId="9992"/>
    <cellStyle name="Note 2 3 2 6 4 2 2" xfId="21931"/>
    <cellStyle name="Note 2 3 2 6 4 2 3" xfId="30998"/>
    <cellStyle name="Note 2 3 2 6 4 2 4" xfId="34896"/>
    <cellStyle name="Note 2 3 2 6 4 3" xfId="16041"/>
    <cellStyle name="Note 2 3 2 6 4 4" xfId="26418"/>
    <cellStyle name="Note 2 3 2 6 4 5" xfId="26252"/>
    <cellStyle name="Note 2 3 2 6 5" xfId="5221"/>
    <cellStyle name="Note 2 3 2 6 5 2" xfId="11111"/>
    <cellStyle name="Note 2 3 2 6 5 2 2" xfId="23050"/>
    <cellStyle name="Note 2 3 2 6 5 2 3" xfId="32102"/>
    <cellStyle name="Note 2 3 2 6 5 2 4" xfId="36000"/>
    <cellStyle name="Note 2 3 2 6 5 3" xfId="17160"/>
    <cellStyle name="Note 2 3 2 6 5 4" xfId="27522"/>
    <cellStyle name="Note 2 3 2 6 5 5" xfId="25912"/>
    <cellStyle name="Note 2 3 2 6 6" xfId="13565"/>
    <cellStyle name="Note 2 3 2 7" xfId="2184"/>
    <cellStyle name="Note 2 3 2 7 2" xfId="4660"/>
    <cellStyle name="Note 2 3 2 7 2 2" xfId="10550"/>
    <cellStyle name="Note 2 3 2 7 2 2 2" xfId="22489"/>
    <cellStyle name="Note 2 3 2 7 2 2 3" xfId="31541"/>
    <cellStyle name="Note 2 3 2 7 2 2 4" xfId="35439"/>
    <cellStyle name="Note 2 3 2 7 2 3" xfId="16599"/>
    <cellStyle name="Note 2 3 2 7 2 4" xfId="26961"/>
    <cellStyle name="Note 2 3 2 7 2 5" xfId="25792"/>
    <cellStyle name="Note 2 3 2 7 3" xfId="5764"/>
    <cellStyle name="Note 2 3 2 7 3 2" xfId="11654"/>
    <cellStyle name="Note 2 3 2 7 3 2 2" xfId="23593"/>
    <cellStyle name="Note 2 3 2 7 3 2 3" xfId="32645"/>
    <cellStyle name="Note 2 3 2 7 3 2 4" xfId="36543"/>
    <cellStyle name="Note 2 3 2 7 3 3" xfId="17703"/>
    <cellStyle name="Note 2 3 2 7 3 4" xfId="28065"/>
    <cellStyle name="Note 2 3 2 7 3 5" xfId="33255"/>
    <cellStyle name="Note 2 3 2 7 4" xfId="8074"/>
    <cellStyle name="Note 2 3 2 7 4 2" xfId="20013"/>
    <cellStyle name="Note 2 3 2 7 4 3" xfId="29719"/>
    <cellStyle name="Note 2 3 2 7 4 4" xfId="34263"/>
    <cellStyle name="Note 2 3 2 7 5" xfId="14123"/>
    <cellStyle name="Note 2 3 2 7 6" xfId="25141"/>
    <cellStyle name="Note 2 3 2 7 7" xfId="26330"/>
    <cellStyle name="Note 2 3 2 8" xfId="1791"/>
    <cellStyle name="Note 2 3 2 8 2" xfId="4267"/>
    <cellStyle name="Note 2 3 2 8 2 2" xfId="10157"/>
    <cellStyle name="Note 2 3 2 8 2 2 2" xfId="22096"/>
    <cellStyle name="Note 2 3 2 8 2 2 3" xfId="31149"/>
    <cellStyle name="Note 2 3 2 8 2 2 4" xfId="35047"/>
    <cellStyle name="Note 2 3 2 8 2 3" xfId="16206"/>
    <cellStyle name="Note 2 3 2 8 2 4" xfId="26569"/>
    <cellStyle name="Note 2 3 2 8 2 5" xfId="29161"/>
    <cellStyle name="Note 2 3 2 8 3" xfId="5372"/>
    <cellStyle name="Note 2 3 2 8 3 2" xfId="11262"/>
    <cellStyle name="Note 2 3 2 8 3 2 2" xfId="23201"/>
    <cellStyle name="Note 2 3 2 8 3 2 3" xfId="32253"/>
    <cellStyle name="Note 2 3 2 8 3 2 4" xfId="36151"/>
    <cellStyle name="Note 2 3 2 8 3 3" xfId="17311"/>
    <cellStyle name="Note 2 3 2 8 3 4" xfId="27673"/>
    <cellStyle name="Note 2 3 2 8 3 5" xfId="29024"/>
    <cellStyle name="Note 2 3 2 8 4" xfId="7681"/>
    <cellStyle name="Note 2 3 2 8 4 2" xfId="19620"/>
    <cellStyle name="Note 2 3 2 8 4 3" xfId="29327"/>
    <cellStyle name="Note 2 3 2 8 4 4" xfId="33871"/>
    <cellStyle name="Note 2 3 2 8 5" xfId="13730"/>
    <cellStyle name="Note 2 3 2 8 6" xfId="24749"/>
    <cellStyle name="Note 2 3 2 8 7" xfId="24055"/>
    <cellStyle name="Note 2 3 2 9" xfId="1878"/>
    <cellStyle name="Note 2 3 2 9 2" xfId="4354"/>
    <cellStyle name="Note 2 3 2 9 2 2" xfId="10244"/>
    <cellStyle name="Note 2 3 2 9 2 2 2" xfId="22183"/>
    <cellStyle name="Note 2 3 2 9 2 2 3" xfId="31236"/>
    <cellStyle name="Note 2 3 2 9 2 2 4" xfId="35134"/>
    <cellStyle name="Note 2 3 2 9 2 3" xfId="16293"/>
    <cellStyle name="Note 2 3 2 9 2 4" xfId="26656"/>
    <cellStyle name="Note 2 3 2 9 2 5" xfId="26223"/>
    <cellStyle name="Note 2 3 2 9 3" xfId="5459"/>
    <cellStyle name="Note 2 3 2 9 3 2" xfId="11349"/>
    <cellStyle name="Note 2 3 2 9 3 2 2" xfId="23288"/>
    <cellStyle name="Note 2 3 2 9 3 2 3" xfId="32340"/>
    <cellStyle name="Note 2 3 2 9 3 2 4" xfId="36238"/>
    <cellStyle name="Note 2 3 2 9 3 3" xfId="17398"/>
    <cellStyle name="Note 2 3 2 9 3 4" xfId="27760"/>
    <cellStyle name="Note 2 3 2 9 3 5" xfId="29015"/>
    <cellStyle name="Note 2 3 2 9 4" xfId="7768"/>
    <cellStyle name="Note 2 3 2 9 4 2" xfId="19707"/>
    <cellStyle name="Note 2 3 2 9 4 3" xfId="29414"/>
    <cellStyle name="Note 2 3 2 9 4 4" xfId="33958"/>
    <cellStyle name="Note 2 3 2 9 5" xfId="13817"/>
    <cellStyle name="Note 2 3 2 9 6" xfId="24836"/>
    <cellStyle name="Note 2 3 2 9 7" xfId="24108"/>
    <cellStyle name="Note 2 3 3" xfId="118"/>
    <cellStyle name="Note 2 3 3 10" xfId="2668"/>
    <cellStyle name="Note 2 3 3 10 2" xfId="8558"/>
    <cellStyle name="Note 2 3 3 10 2 2" xfId="20497"/>
    <cellStyle name="Note 2 3 3 10 2 3" xfId="30180"/>
    <cellStyle name="Note 2 3 3 10 2 4" xfId="34705"/>
    <cellStyle name="Note 2 3 3 10 3" xfId="14607"/>
    <cellStyle name="Note 2 3 3 10 4" xfId="25601"/>
    <cellStyle name="Note 2 3 3 10 5" xfId="28673"/>
    <cellStyle name="Note 2 3 3 11" xfId="6250"/>
    <cellStyle name="Note 2 3 3 11 2" xfId="18189"/>
    <cellStyle name="Note 2 3 3 11 3" xfId="28527"/>
    <cellStyle name="Note 2 3 3 11 4" xfId="33697"/>
    <cellStyle name="Note 2 3 3 2" xfId="232"/>
    <cellStyle name="Note 2 3 3 2 2" xfId="708"/>
    <cellStyle name="Note 2 3 3 2 2 10" xfId="24246"/>
    <cellStyle name="Note 2 3 3 2 2 11" xfId="12145"/>
    <cellStyle name="Note 2 3 3 2 2 2" xfId="1635"/>
    <cellStyle name="Note 2 3 3 2 2 2 2" xfId="2241"/>
    <cellStyle name="Note 2 3 3 2 2 2 2 2" xfId="4717"/>
    <cellStyle name="Note 2 3 3 2 2 2 2 2 2" xfId="10607"/>
    <cellStyle name="Note 2 3 3 2 2 2 2 2 2 2" xfId="22546"/>
    <cellStyle name="Note 2 3 3 2 2 2 2 2 2 3" xfId="31598"/>
    <cellStyle name="Note 2 3 3 2 2 2 2 2 2 4" xfId="35496"/>
    <cellStyle name="Note 2 3 3 2 2 2 2 2 3" xfId="16656"/>
    <cellStyle name="Note 2 3 3 2 2 2 2 2 4" xfId="27018"/>
    <cellStyle name="Note 2 3 3 2 2 2 2 2 5" xfId="30755"/>
    <cellStyle name="Note 2 3 3 2 2 2 2 3" xfId="5821"/>
    <cellStyle name="Note 2 3 3 2 2 2 2 3 2" xfId="11711"/>
    <cellStyle name="Note 2 3 3 2 2 2 2 3 2 2" xfId="23650"/>
    <cellStyle name="Note 2 3 3 2 2 2 2 3 2 3" xfId="32702"/>
    <cellStyle name="Note 2 3 3 2 2 2 2 3 2 4" xfId="36600"/>
    <cellStyle name="Note 2 3 3 2 2 2 2 3 3" xfId="17760"/>
    <cellStyle name="Note 2 3 3 2 2 2 2 3 4" xfId="28122"/>
    <cellStyle name="Note 2 3 3 2 2 2 2 3 5" xfId="33312"/>
    <cellStyle name="Note 2 3 3 2 2 2 2 4" xfId="8131"/>
    <cellStyle name="Note 2 3 3 2 2 2 2 4 2" xfId="20070"/>
    <cellStyle name="Note 2 3 3 2 2 2 2 4 3" xfId="29776"/>
    <cellStyle name="Note 2 3 3 2 2 2 2 4 4" xfId="34320"/>
    <cellStyle name="Note 2 3 3 2 2 2 2 5" xfId="14180"/>
    <cellStyle name="Note 2 3 3 2 2 2 2 6" xfId="25198"/>
    <cellStyle name="Note 2 3 3 2 2 2 2 7" xfId="24196"/>
    <cellStyle name="Note 2 3 3 2 2 2 3" xfId="2490"/>
    <cellStyle name="Note 2 3 3 2 2 2 3 2" xfId="4966"/>
    <cellStyle name="Note 2 3 3 2 2 2 3 2 2" xfId="10856"/>
    <cellStyle name="Note 2 3 3 2 2 2 3 2 2 2" xfId="22795"/>
    <cellStyle name="Note 2 3 3 2 2 2 3 2 2 3" xfId="31847"/>
    <cellStyle name="Note 2 3 3 2 2 2 3 2 2 4" xfId="35745"/>
    <cellStyle name="Note 2 3 3 2 2 2 3 2 3" xfId="16905"/>
    <cellStyle name="Note 2 3 3 2 2 2 3 2 4" xfId="27267"/>
    <cellStyle name="Note 2 3 3 2 2 2 3 2 5" xfId="30618"/>
    <cellStyle name="Note 2 3 3 2 2 2 3 3" xfId="6070"/>
    <cellStyle name="Note 2 3 3 2 2 2 3 3 2" xfId="11960"/>
    <cellStyle name="Note 2 3 3 2 2 2 3 3 2 2" xfId="23899"/>
    <cellStyle name="Note 2 3 3 2 2 2 3 3 2 3" xfId="32951"/>
    <cellStyle name="Note 2 3 3 2 2 2 3 3 2 4" xfId="36849"/>
    <cellStyle name="Note 2 3 3 2 2 2 3 3 3" xfId="18009"/>
    <cellStyle name="Note 2 3 3 2 2 2 3 3 4" xfId="28371"/>
    <cellStyle name="Note 2 3 3 2 2 2 3 3 5" xfId="33561"/>
    <cellStyle name="Note 2 3 3 2 2 2 3 4" xfId="8380"/>
    <cellStyle name="Note 2 3 3 2 2 2 3 4 2" xfId="20319"/>
    <cellStyle name="Note 2 3 3 2 2 2 3 4 3" xfId="30025"/>
    <cellStyle name="Note 2 3 3 2 2 2 3 4 4" xfId="34569"/>
    <cellStyle name="Note 2 3 3 2 2 2 3 5" xfId="14429"/>
    <cellStyle name="Note 2 3 3 2 2 2 3 6" xfId="25447"/>
    <cellStyle name="Note 2 3 3 2 2 2 3 7" xfId="30872"/>
    <cellStyle name="Note 2 3 3 2 2 2 4" xfId="4111"/>
    <cellStyle name="Note 2 3 3 2 2 2 4 2" xfId="10001"/>
    <cellStyle name="Note 2 3 3 2 2 2 4 2 2" xfId="21940"/>
    <cellStyle name="Note 2 3 3 2 2 2 4 2 3" xfId="31007"/>
    <cellStyle name="Note 2 3 3 2 2 2 4 2 4" xfId="34905"/>
    <cellStyle name="Note 2 3 3 2 2 2 4 3" xfId="16050"/>
    <cellStyle name="Note 2 3 3 2 2 2 4 4" xfId="26427"/>
    <cellStyle name="Note 2 3 3 2 2 2 4 5" xfId="24597"/>
    <cellStyle name="Note 2 3 3 2 2 2 5" xfId="5230"/>
    <cellStyle name="Note 2 3 3 2 2 2 5 2" xfId="11120"/>
    <cellStyle name="Note 2 3 3 2 2 2 5 2 2" xfId="23059"/>
    <cellStyle name="Note 2 3 3 2 2 2 5 2 3" xfId="32111"/>
    <cellStyle name="Note 2 3 3 2 2 2 5 2 4" xfId="36009"/>
    <cellStyle name="Note 2 3 3 2 2 2 5 3" xfId="17169"/>
    <cellStyle name="Note 2 3 3 2 2 2 5 4" xfId="27531"/>
    <cellStyle name="Note 2 3 3 2 2 2 5 5" xfId="28502"/>
    <cellStyle name="Note 2 3 3 2 2 2 6" xfId="13574"/>
    <cellStyle name="Note 2 3 3 2 2 3" xfId="1958"/>
    <cellStyle name="Note 2 3 3 2 2 3 2" xfId="4434"/>
    <cellStyle name="Note 2 3 3 2 2 3 2 2" xfId="10324"/>
    <cellStyle name="Note 2 3 3 2 2 3 2 2 2" xfId="22263"/>
    <cellStyle name="Note 2 3 3 2 2 3 2 2 3" xfId="31316"/>
    <cellStyle name="Note 2 3 3 2 2 3 2 2 4" xfId="35214"/>
    <cellStyle name="Note 2 3 3 2 2 3 2 3" xfId="16373"/>
    <cellStyle name="Note 2 3 3 2 2 3 2 4" xfId="26736"/>
    <cellStyle name="Note 2 3 3 2 2 3 2 5" xfId="24561"/>
    <cellStyle name="Note 2 3 3 2 2 3 3" xfId="5539"/>
    <cellStyle name="Note 2 3 3 2 2 3 3 2" xfId="11429"/>
    <cellStyle name="Note 2 3 3 2 2 3 3 2 2" xfId="23368"/>
    <cellStyle name="Note 2 3 3 2 2 3 3 2 3" xfId="32420"/>
    <cellStyle name="Note 2 3 3 2 2 3 3 2 4" xfId="36318"/>
    <cellStyle name="Note 2 3 3 2 2 3 3 3" xfId="17478"/>
    <cellStyle name="Note 2 3 3 2 2 3 3 4" xfId="27840"/>
    <cellStyle name="Note 2 3 3 2 2 3 3 5" xfId="30655"/>
    <cellStyle name="Note 2 3 3 2 2 3 4" xfId="7848"/>
    <cellStyle name="Note 2 3 3 2 2 3 4 2" xfId="19787"/>
    <cellStyle name="Note 2 3 3 2 2 3 4 3" xfId="29494"/>
    <cellStyle name="Note 2 3 3 2 2 3 4 4" xfId="34038"/>
    <cellStyle name="Note 2 3 3 2 2 3 5" xfId="13897"/>
    <cellStyle name="Note 2 3 3 2 2 3 6" xfId="24916"/>
    <cellStyle name="Note 2 3 3 2 2 3 7" xfId="12140"/>
    <cellStyle name="Note 2 3 3 2 2 4" xfId="1848"/>
    <cellStyle name="Note 2 3 3 2 2 4 2" xfId="4324"/>
    <cellStyle name="Note 2 3 3 2 2 4 2 2" xfId="10214"/>
    <cellStyle name="Note 2 3 3 2 2 4 2 2 2" xfId="22153"/>
    <cellStyle name="Note 2 3 3 2 2 4 2 2 3" xfId="31206"/>
    <cellStyle name="Note 2 3 3 2 2 4 2 2 4" xfId="35104"/>
    <cellStyle name="Note 2 3 3 2 2 4 2 3" xfId="16263"/>
    <cellStyle name="Note 2 3 3 2 2 4 2 4" xfId="26626"/>
    <cellStyle name="Note 2 3 3 2 2 4 2 5" xfId="24154"/>
    <cellStyle name="Note 2 3 3 2 2 4 3" xfId="5429"/>
    <cellStyle name="Note 2 3 3 2 2 4 3 2" xfId="11319"/>
    <cellStyle name="Note 2 3 3 2 2 4 3 2 2" xfId="23258"/>
    <cellStyle name="Note 2 3 3 2 2 4 3 2 3" xfId="32310"/>
    <cellStyle name="Note 2 3 3 2 2 4 3 2 4" xfId="36208"/>
    <cellStyle name="Note 2 3 3 2 2 4 3 3" xfId="17368"/>
    <cellStyle name="Note 2 3 3 2 2 4 3 4" xfId="27730"/>
    <cellStyle name="Note 2 3 3 2 2 4 3 5" xfId="26091"/>
    <cellStyle name="Note 2 3 3 2 2 4 4" xfId="7738"/>
    <cellStyle name="Note 2 3 3 2 2 4 4 2" xfId="19677"/>
    <cellStyle name="Note 2 3 3 2 2 4 4 3" xfId="29384"/>
    <cellStyle name="Note 2 3 3 2 2 4 4 4" xfId="33928"/>
    <cellStyle name="Note 2 3 3 2 2 4 5" xfId="13787"/>
    <cellStyle name="Note 2 3 3 2 2 4 6" xfId="24806"/>
    <cellStyle name="Note 2 3 3 2 2 4 7" xfId="30361"/>
    <cellStyle name="Note 2 3 3 2 2 5" xfId="2189"/>
    <cellStyle name="Note 2 3 3 2 2 5 2" xfId="4665"/>
    <cellStyle name="Note 2 3 3 2 2 5 2 2" xfId="10555"/>
    <cellStyle name="Note 2 3 3 2 2 5 2 2 2" xfId="22494"/>
    <cellStyle name="Note 2 3 3 2 2 5 2 2 3" xfId="31546"/>
    <cellStyle name="Note 2 3 3 2 2 5 2 2 4" xfId="35444"/>
    <cellStyle name="Note 2 3 3 2 2 5 2 3" xfId="16604"/>
    <cellStyle name="Note 2 3 3 2 2 5 2 4" xfId="26966"/>
    <cellStyle name="Note 2 3 3 2 2 5 2 5" xfId="28963"/>
    <cellStyle name="Note 2 3 3 2 2 5 3" xfId="5769"/>
    <cellStyle name="Note 2 3 3 2 2 5 3 2" xfId="11659"/>
    <cellStyle name="Note 2 3 3 2 2 5 3 2 2" xfId="23598"/>
    <cellStyle name="Note 2 3 3 2 2 5 3 2 3" xfId="32650"/>
    <cellStyle name="Note 2 3 3 2 2 5 3 2 4" xfId="36548"/>
    <cellStyle name="Note 2 3 3 2 2 5 3 3" xfId="17708"/>
    <cellStyle name="Note 2 3 3 2 2 5 3 4" xfId="28070"/>
    <cellStyle name="Note 2 3 3 2 2 5 3 5" xfId="33260"/>
    <cellStyle name="Note 2 3 3 2 2 5 4" xfId="8079"/>
    <cellStyle name="Note 2 3 3 2 2 5 4 2" xfId="20018"/>
    <cellStyle name="Note 2 3 3 2 2 5 4 3" xfId="29724"/>
    <cellStyle name="Note 2 3 3 2 2 5 4 4" xfId="34268"/>
    <cellStyle name="Note 2 3 3 2 2 5 5" xfId="14128"/>
    <cellStyle name="Note 2 3 3 2 2 5 6" xfId="25146"/>
    <cellStyle name="Note 2 3 3 2 2 5 7" xfId="29256"/>
    <cellStyle name="Note 2 3 3 2 2 6" xfId="3185"/>
    <cellStyle name="Note 2 3 3 2 2 6 2" xfId="9075"/>
    <cellStyle name="Note 2 3 3 2 2 6 2 2" xfId="21014"/>
    <cellStyle name="Note 2 3 3 2 2 6 2 3" xfId="30480"/>
    <cellStyle name="Note 2 3 3 2 2 6 2 4" xfId="34808"/>
    <cellStyle name="Note 2 3 3 2 2 6 3" xfId="15124"/>
    <cellStyle name="Note 2 3 3 2 2 6 4" xfId="25900"/>
    <cellStyle name="Note 2 3 3 2 2 6 5" xfId="30840"/>
    <cellStyle name="Note 2 3 3 2 2 7" xfId="5133"/>
    <cellStyle name="Note 2 3 3 2 2 7 2" xfId="11023"/>
    <cellStyle name="Note 2 3 3 2 2 7 2 2" xfId="22962"/>
    <cellStyle name="Note 2 3 3 2 2 7 2 3" xfId="32014"/>
    <cellStyle name="Note 2 3 3 2 2 7 2 4" xfId="35912"/>
    <cellStyle name="Note 2 3 3 2 2 7 3" xfId="17072"/>
    <cellStyle name="Note 2 3 3 2 2 7 4" xfId="27434"/>
    <cellStyle name="Note 2 3 3 2 2 7 5" xfId="28652"/>
    <cellStyle name="Note 2 3 3 2 2 8" xfId="6767"/>
    <cellStyle name="Note 2 3 3 2 2 8 2" xfId="18706"/>
    <cellStyle name="Note 2 3 3 2 2 8 3" xfId="28829"/>
    <cellStyle name="Note 2 3 3 2 2 8 4" xfId="33800"/>
    <cellStyle name="Note 2 3 3 2 2 9" xfId="12648"/>
    <cellStyle name="Note 2 3 3 2 3" xfId="1634"/>
    <cellStyle name="Note 2 3 3 2 3 2" xfId="2240"/>
    <cellStyle name="Note 2 3 3 2 3 2 2" xfId="4716"/>
    <cellStyle name="Note 2 3 3 2 3 2 2 2" xfId="10606"/>
    <cellStyle name="Note 2 3 3 2 3 2 2 2 2" xfId="22545"/>
    <cellStyle name="Note 2 3 3 2 3 2 2 2 3" xfId="31597"/>
    <cellStyle name="Note 2 3 3 2 3 2 2 2 4" xfId="35495"/>
    <cellStyle name="Note 2 3 3 2 3 2 2 3" xfId="16655"/>
    <cellStyle name="Note 2 3 3 2 3 2 2 4" xfId="27017"/>
    <cellStyle name="Note 2 3 3 2 3 2 2 5" xfId="29106"/>
    <cellStyle name="Note 2 3 3 2 3 2 3" xfId="5820"/>
    <cellStyle name="Note 2 3 3 2 3 2 3 2" xfId="11710"/>
    <cellStyle name="Note 2 3 3 2 3 2 3 2 2" xfId="23649"/>
    <cellStyle name="Note 2 3 3 2 3 2 3 2 3" xfId="32701"/>
    <cellStyle name="Note 2 3 3 2 3 2 3 2 4" xfId="36599"/>
    <cellStyle name="Note 2 3 3 2 3 2 3 3" xfId="17759"/>
    <cellStyle name="Note 2 3 3 2 3 2 3 4" xfId="28121"/>
    <cellStyle name="Note 2 3 3 2 3 2 3 5" xfId="33311"/>
    <cellStyle name="Note 2 3 3 2 3 2 4" xfId="8130"/>
    <cellStyle name="Note 2 3 3 2 3 2 4 2" xfId="20069"/>
    <cellStyle name="Note 2 3 3 2 3 2 4 3" xfId="29775"/>
    <cellStyle name="Note 2 3 3 2 3 2 4 4" xfId="34319"/>
    <cellStyle name="Note 2 3 3 2 3 2 5" xfId="14179"/>
    <cellStyle name="Note 2 3 3 2 3 2 6" xfId="25197"/>
    <cellStyle name="Note 2 3 3 2 3 2 7" xfId="24671"/>
    <cellStyle name="Note 2 3 3 2 3 3" xfId="2489"/>
    <cellStyle name="Note 2 3 3 2 3 3 2" xfId="4965"/>
    <cellStyle name="Note 2 3 3 2 3 3 2 2" xfId="10855"/>
    <cellStyle name="Note 2 3 3 2 3 3 2 2 2" xfId="22794"/>
    <cellStyle name="Note 2 3 3 2 3 3 2 2 3" xfId="31846"/>
    <cellStyle name="Note 2 3 3 2 3 3 2 2 4" xfId="35744"/>
    <cellStyle name="Note 2 3 3 2 3 3 2 3" xfId="16904"/>
    <cellStyle name="Note 2 3 3 2 3 3 2 4" xfId="27266"/>
    <cellStyle name="Note 2 3 3 2 3 3 2 5" xfId="28969"/>
    <cellStyle name="Note 2 3 3 2 3 3 3" xfId="6069"/>
    <cellStyle name="Note 2 3 3 2 3 3 3 2" xfId="11959"/>
    <cellStyle name="Note 2 3 3 2 3 3 3 2 2" xfId="23898"/>
    <cellStyle name="Note 2 3 3 2 3 3 3 2 3" xfId="32950"/>
    <cellStyle name="Note 2 3 3 2 3 3 3 2 4" xfId="36848"/>
    <cellStyle name="Note 2 3 3 2 3 3 3 3" xfId="18008"/>
    <cellStyle name="Note 2 3 3 2 3 3 3 4" xfId="28370"/>
    <cellStyle name="Note 2 3 3 2 3 3 3 5" xfId="33560"/>
    <cellStyle name="Note 2 3 3 2 3 3 4" xfId="8379"/>
    <cellStyle name="Note 2 3 3 2 3 3 4 2" xfId="20318"/>
    <cellStyle name="Note 2 3 3 2 3 3 4 3" xfId="30024"/>
    <cellStyle name="Note 2 3 3 2 3 3 4 4" xfId="34568"/>
    <cellStyle name="Note 2 3 3 2 3 3 5" xfId="14428"/>
    <cellStyle name="Note 2 3 3 2 3 3 6" xfId="25446"/>
    <cellStyle name="Note 2 3 3 2 3 3 7" xfId="29219"/>
    <cellStyle name="Note 2 3 3 2 3 4" xfId="4110"/>
    <cellStyle name="Note 2 3 3 2 3 4 2" xfId="10000"/>
    <cellStyle name="Note 2 3 3 2 3 4 2 2" xfId="21939"/>
    <cellStyle name="Note 2 3 3 2 3 4 2 3" xfId="31006"/>
    <cellStyle name="Note 2 3 3 2 3 4 2 4" xfId="34904"/>
    <cellStyle name="Note 2 3 3 2 3 4 3" xfId="16049"/>
    <cellStyle name="Note 2 3 3 2 3 4 4" xfId="26426"/>
    <cellStyle name="Note 2 3 3 2 3 4 5" xfId="26250"/>
    <cellStyle name="Note 2 3 3 2 3 5" xfId="5229"/>
    <cellStyle name="Note 2 3 3 2 3 5 2" xfId="11119"/>
    <cellStyle name="Note 2 3 3 2 3 5 2 2" xfId="23058"/>
    <cellStyle name="Note 2 3 3 2 3 5 2 3" xfId="32110"/>
    <cellStyle name="Note 2 3 3 2 3 5 2 4" xfId="36008"/>
    <cellStyle name="Note 2 3 3 2 3 5 3" xfId="17168"/>
    <cellStyle name="Note 2 3 3 2 3 5 4" xfId="27530"/>
    <cellStyle name="Note 2 3 3 2 3 5 5" xfId="12187"/>
    <cellStyle name="Note 2 3 3 2 3 6" xfId="13573"/>
    <cellStyle name="Note 2 3 3 2 4" xfId="1901"/>
    <cellStyle name="Note 2 3 3 2 4 2" xfId="4377"/>
    <cellStyle name="Note 2 3 3 2 4 2 2" xfId="10267"/>
    <cellStyle name="Note 2 3 3 2 4 2 2 2" xfId="22206"/>
    <cellStyle name="Note 2 3 3 2 4 2 2 3" xfId="31259"/>
    <cellStyle name="Note 2 3 3 2 4 2 2 4" xfId="35157"/>
    <cellStyle name="Note 2 3 3 2 4 2 3" xfId="16316"/>
    <cellStyle name="Note 2 3 3 2 4 2 4" xfId="26679"/>
    <cellStyle name="Note 2 3 3 2 4 2 5" xfId="29146"/>
    <cellStyle name="Note 2 3 3 2 4 3" xfId="5482"/>
    <cellStyle name="Note 2 3 3 2 4 3 2" xfId="11372"/>
    <cellStyle name="Note 2 3 3 2 4 3 2 2" xfId="23311"/>
    <cellStyle name="Note 2 3 3 2 4 3 2 3" xfId="32363"/>
    <cellStyle name="Note 2 3 3 2 4 3 2 4" xfId="36261"/>
    <cellStyle name="Note 2 3 3 2 4 3 3" xfId="17421"/>
    <cellStyle name="Note 2 3 3 2 4 3 4" xfId="27783"/>
    <cellStyle name="Note 2 3 3 2 4 3 5" xfId="25766"/>
    <cellStyle name="Note 2 3 3 2 4 4" xfId="7791"/>
    <cellStyle name="Note 2 3 3 2 4 4 2" xfId="19730"/>
    <cellStyle name="Note 2 3 3 2 4 4 3" xfId="29437"/>
    <cellStyle name="Note 2 3 3 2 4 4 4" xfId="33981"/>
    <cellStyle name="Note 2 3 3 2 4 5" xfId="13840"/>
    <cellStyle name="Note 2 3 3 2 4 6" xfId="24859"/>
    <cellStyle name="Note 2 3 3 2 4 7" xfId="28927"/>
    <cellStyle name="Note 2 3 3 2 5" xfId="2407"/>
    <cellStyle name="Note 2 3 3 2 5 2" xfId="4883"/>
    <cellStyle name="Note 2 3 3 2 5 2 2" xfId="10773"/>
    <cellStyle name="Note 2 3 3 2 5 2 2 2" xfId="22712"/>
    <cellStyle name="Note 2 3 3 2 5 2 2 3" xfId="31764"/>
    <cellStyle name="Note 2 3 3 2 5 2 2 4" xfId="35662"/>
    <cellStyle name="Note 2 3 3 2 5 2 3" xfId="16822"/>
    <cellStyle name="Note 2 3 3 2 5 2 4" xfId="27184"/>
    <cellStyle name="Note 2 3 3 2 5 2 5" xfId="29085"/>
    <cellStyle name="Note 2 3 3 2 5 3" xfId="5987"/>
    <cellStyle name="Note 2 3 3 2 5 3 2" xfId="11877"/>
    <cellStyle name="Note 2 3 3 2 5 3 2 2" xfId="23816"/>
    <cellStyle name="Note 2 3 3 2 5 3 2 3" xfId="32868"/>
    <cellStyle name="Note 2 3 3 2 5 3 2 4" xfId="36766"/>
    <cellStyle name="Note 2 3 3 2 5 3 3" xfId="17926"/>
    <cellStyle name="Note 2 3 3 2 5 3 4" xfId="28288"/>
    <cellStyle name="Note 2 3 3 2 5 3 5" xfId="33478"/>
    <cellStyle name="Note 2 3 3 2 5 4" xfId="8297"/>
    <cellStyle name="Note 2 3 3 2 5 4 2" xfId="20236"/>
    <cellStyle name="Note 2 3 3 2 5 4 3" xfId="29942"/>
    <cellStyle name="Note 2 3 3 2 5 4 4" xfId="34486"/>
    <cellStyle name="Note 2 3 3 2 5 5" xfId="14346"/>
    <cellStyle name="Note 2 3 3 2 5 6" xfId="25364"/>
    <cellStyle name="Note 2 3 3 2 5 7" xfId="25964"/>
    <cellStyle name="Note 2 3 3 2 6" xfId="1855"/>
    <cellStyle name="Note 2 3 3 2 6 2" xfId="4331"/>
    <cellStyle name="Note 2 3 3 2 6 2 2" xfId="10221"/>
    <cellStyle name="Note 2 3 3 2 6 2 2 2" xfId="22160"/>
    <cellStyle name="Note 2 3 3 2 6 2 2 3" xfId="31213"/>
    <cellStyle name="Note 2 3 3 2 6 2 2 4" xfId="35111"/>
    <cellStyle name="Note 2 3 3 2 6 2 3" xfId="16270"/>
    <cellStyle name="Note 2 3 3 2 6 2 4" xfId="26633"/>
    <cellStyle name="Note 2 3 3 2 6 2 5" xfId="26224"/>
    <cellStyle name="Note 2 3 3 2 6 3" xfId="5436"/>
    <cellStyle name="Note 2 3 3 2 6 3 2" xfId="11326"/>
    <cellStyle name="Note 2 3 3 2 6 3 2 2" xfId="23265"/>
    <cellStyle name="Note 2 3 3 2 6 3 2 3" xfId="32317"/>
    <cellStyle name="Note 2 3 3 2 6 3 2 4" xfId="36215"/>
    <cellStyle name="Note 2 3 3 2 6 3 3" xfId="17375"/>
    <cellStyle name="Note 2 3 3 2 6 3 4" xfId="27737"/>
    <cellStyle name="Note 2 3 3 2 6 3 5" xfId="25586"/>
    <cellStyle name="Note 2 3 3 2 6 4" xfId="7745"/>
    <cellStyle name="Note 2 3 3 2 6 4 2" xfId="19684"/>
    <cellStyle name="Note 2 3 3 2 6 4 3" xfId="29391"/>
    <cellStyle name="Note 2 3 3 2 6 4 4" xfId="33935"/>
    <cellStyle name="Note 2 3 3 2 6 5" xfId="13794"/>
    <cellStyle name="Note 2 3 3 2 6 6" xfId="24813"/>
    <cellStyle name="Note 2 3 3 2 6 7" xfId="30602"/>
    <cellStyle name="Note 2 3 3 2 7" xfId="2779"/>
    <cellStyle name="Note 2 3 3 2 7 2" xfId="8669"/>
    <cellStyle name="Note 2 3 3 2 7 2 2" xfId="20608"/>
    <cellStyle name="Note 2 3 3 2 7 2 3" xfId="30239"/>
    <cellStyle name="Note 2 3 3 2 7 2 4" xfId="34729"/>
    <cellStyle name="Note 2 3 3 2 7 3" xfId="14718"/>
    <cellStyle name="Note 2 3 3 2 7 4" xfId="25659"/>
    <cellStyle name="Note 2 3 3 2 7 5" xfId="30365"/>
    <cellStyle name="Note 2 3 3 2 8" xfId="6361"/>
    <cellStyle name="Note 2 3 3 2 8 2" xfId="18300"/>
    <cellStyle name="Note 2 3 3 2 8 3" xfId="28585"/>
    <cellStyle name="Note 2 3 3 2 8 4" xfId="33721"/>
    <cellStyle name="Note 2 3 3 3" xfId="302"/>
    <cellStyle name="Note 2 3 3 3 2" xfId="778"/>
    <cellStyle name="Note 2 3 3 3 2 10" xfId="24287"/>
    <cellStyle name="Note 2 3 3 3 2 11" xfId="30163"/>
    <cellStyle name="Note 2 3 3 3 2 2" xfId="1637"/>
    <cellStyle name="Note 2 3 3 3 2 2 2" xfId="2243"/>
    <cellStyle name="Note 2 3 3 3 2 2 2 2" xfId="4719"/>
    <cellStyle name="Note 2 3 3 3 2 2 2 2 2" xfId="10609"/>
    <cellStyle name="Note 2 3 3 3 2 2 2 2 2 2" xfId="22548"/>
    <cellStyle name="Note 2 3 3 3 2 2 2 2 2 3" xfId="31600"/>
    <cellStyle name="Note 2 3 3 3 2 2 2 2 2 4" xfId="35498"/>
    <cellStyle name="Note 2 3 3 3 2 2 2 2 3" xfId="16658"/>
    <cellStyle name="Note 2 3 3 3 2 2 2 2 4" xfId="27020"/>
    <cellStyle name="Note 2 3 3 3 2 2 2 2 5" xfId="24525"/>
    <cellStyle name="Note 2 3 3 3 2 2 2 3" xfId="5823"/>
    <cellStyle name="Note 2 3 3 3 2 2 2 3 2" xfId="11713"/>
    <cellStyle name="Note 2 3 3 3 2 2 2 3 2 2" xfId="23652"/>
    <cellStyle name="Note 2 3 3 3 2 2 2 3 2 3" xfId="32704"/>
    <cellStyle name="Note 2 3 3 3 2 2 2 3 2 4" xfId="36602"/>
    <cellStyle name="Note 2 3 3 3 2 2 2 3 3" xfId="17762"/>
    <cellStyle name="Note 2 3 3 3 2 2 2 3 4" xfId="28124"/>
    <cellStyle name="Note 2 3 3 3 2 2 2 3 5" xfId="33314"/>
    <cellStyle name="Note 2 3 3 3 2 2 2 4" xfId="8133"/>
    <cellStyle name="Note 2 3 3 3 2 2 2 4 2" xfId="20072"/>
    <cellStyle name="Note 2 3 3 3 2 2 2 4 3" xfId="29778"/>
    <cellStyle name="Note 2 3 3 3 2 2 2 4 4" xfId="34322"/>
    <cellStyle name="Note 2 3 3 3 2 2 2 5" xfId="14182"/>
    <cellStyle name="Note 2 3 3 3 2 2 2 6" xfId="25200"/>
    <cellStyle name="Note 2 3 3 3 2 2 2 7" xfId="30319"/>
    <cellStyle name="Note 2 3 3 3 2 2 3" xfId="2492"/>
    <cellStyle name="Note 2 3 3 3 2 2 3 2" xfId="4968"/>
    <cellStyle name="Note 2 3 3 3 2 2 3 2 2" xfId="10858"/>
    <cellStyle name="Note 2 3 3 3 2 2 3 2 2 2" xfId="22797"/>
    <cellStyle name="Note 2 3 3 3 2 2 3 2 2 3" xfId="31849"/>
    <cellStyle name="Note 2 3 3 3 2 2 3 2 2 4" xfId="35747"/>
    <cellStyle name="Note 2 3 3 3 2 2 3 2 3" xfId="16907"/>
    <cellStyle name="Note 2 3 3 3 2 2 3 2 4" xfId="27269"/>
    <cellStyle name="Note 2 3 3 3 2 2 3 2 5" xfId="29075"/>
    <cellStyle name="Note 2 3 3 3 2 2 3 3" xfId="6072"/>
    <cellStyle name="Note 2 3 3 3 2 2 3 3 2" xfId="11962"/>
    <cellStyle name="Note 2 3 3 3 2 2 3 3 2 2" xfId="23901"/>
    <cellStyle name="Note 2 3 3 3 2 2 3 3 2 3" xfId="32953"/>
    <cellStyle name="Note 2 3 3 3 2 2 3 3 2 4" xfId="36851"/>
    <cellStyle name="Note 2 3 3 3 2 2 3 3 3" xfId="18011"/>
    <cellStyle name="Note 2 3 3 3 2 2 3 3 4" xfId="28373"/>
    <cellStyle name="Note 2 3 3 3 2 2 3 3 5" xfId="33563"/>
    <cellStyle name="Note 2 3 3 3 2 2 3 4" xfId="8382"/>
    <cellStyle name="Note 2 3 3 3 2 2 3 4 2" xfId="20321"/>
    <cellStyle name="Note 2 3 3 3 2 2 3 4 3" xfId="30027"/>
    <cellStyle name="Note 2 3 3 3 2 2 3 4 4" xfId="34571"/>
    <cellStyle name="Note 2 3 3 3 2 2 3 5" xfId="14431"/>
    <cellStyle name="Note 2 3 3 3 2 2 3 6" xfId="25449"/>
    <cellStyle name="Note 2 3 3 3 2 2 3 7" xfId="24640"/>
    <cellStyle name="Note 2 3 3 3 2 2 4" xfId="4113"/>
    <cellStyle name="Note 2 3 3 3 2 2 4 2" xfId="10003"/>
    <cellStyle name="Note 2 3 3 3 2 2 4 2 2" xfId="21942"/>
    <cellStyle name="Note 2 3 3 3 2 2 4 2 3" xfId="31009"/>
    <cellStyle name="Note 2 3 3 3 2 2 4 2 4" xfId="34907"/>
    <cellStyle name="Note 2 3 3 3 2 2 4 3" xfId="16052"/>
    <cellStyle name="Note 2 3 3 3 2 2 4 4" xfId="26429"/>
    <cellStyle name="Note 2 3 3 3 2 2 4 5" xfId="30576"/>
    <cellStyle name="Note 2 3 3 3 2 2 5" xfId="5232"/>
    <cellStyle name="Note 2 3 3 3 2 2 5 2" xfId="11122"/>
    <cellStyle name="Note 2 3 3 3 2 2 5 2 2" xfId="23061"/>
    <cellStyle name="Note 2 3 3 3 2 2 5 2 3" xfId="32113"/>
    <cellStyle name="Note 2 3 3 3 2 2 5 2 4" xfId="36011"/>
    <cellStyle name="Note 2 3 3 3 2 2 5 3" xfId="17171"/>
    <cellStyle name="Note 2 3 3 3 2 2 5 4" xfId="27533"/>
    <cellStyle name="Note 2 3 3 3 2 2 5 5" xfId="25578"/>
    <cellStyle name="Note 2 3 3 3 2 2 6" xfId="13576"/>
    <cellStyle name="Note 2 3 3 3 2 3" xfId="1994"/>
    <cellStyle name="Note 2 3 3 3 2 3 2" xfId="4470"/>
    <cellStyle name="Note 2 3 3 3 2 3 2 2" xfId="10360"/>
    <cellStyle name="Note 2 3 3 3 2 3 2 2 2" xfId="22299"/>
    <cellStyle name="Note 2 3 3 3 2 3 2 2 3" xfId="31352"/>
    <cellStyle name="Note 2 3 3 3 2 3 2 2 4" xfId="35250"/>
    <cellStyle name="Note 2 3 3 3 2 3 2 3" xfId="16409"/>
    <cellStyle name="Note 2 3 3 3 2 3 2 4" xfId="26772"/>
    <cellStyle name="Note 2 3 3 3 2 3 2 5" xfId="30244"/>
    <cellStyle name="Note 2 3 3 3 2 3 3" xfId="5575"/>
    <cellStyle name="Note 2 3 3 3 2 3 3 2" xfId="11465"/>
    <cellStyle name="Note 2 3 3 3 2 3 3 2 2" xfId="23404"/>
    <cellStyle name="Note 2 3 3 3 2 3 3 2 3" xfId="32456"/>
    <cellStyle name="Note 2 3 3 3 2 3 3 2 4" xfId="36354"/>
    <cellStyle name="Note 2 3 3 3 2 3 3 3" xfId="17514"/>
    <cellStyle name="Note 2 3 3 3 2 3 3 4" xfId="27876"/>
    <cellStyle name="Note 2 3 3 3 2 3 3 5" xfId="25804"/>
    <cellStyle name="Note 2 3 3 3 2 3 4" xfId="7884"/>
    <cellStyle name="Note 2 3 3 3 2 3 4 2" xfId="19823"/>
    <cellStyle name="Note 2 3 3 3 2 3 4 3" xfId="29530"/>
    <cellStyle name="Note 2 3 3 3 2 3 4 4" xfId="34074"/>
    <cellStyle name="Note 2 3 3 3 2 3 5" xfId="13933"/>
    <cellStyle name="Note 2 3 3 3 2 3 6" xfId="24952"/>
    <cellStyle name="Note 2 3 3 3 2 3 7" xfId="30930"/>
    <cellStyle name="Note 2 3 3 3 2 4" xfId="2039"/>
    <cellStyle name="Note 2 3 3 3 2 4 2" xfId="4515"/>
    <cellStyle name="Note 2 3 3 3 2 4 2 2" xfId="10405"/>
    <cellStyle name="Note 2 3 3 3 2 4 2 2 2" xfId="22344"/>
    <cellStyle name="Note 2 3 3 3 2 4 2 2 3" xfId="31397"/>
    <cellStyle name="Note 2 3 3 3 2 4 2 2 4" xfId="35295"/>
    <cellStyle name="Note 2 3 3 3 2 4 2 3" xfId="16454"/>
    <cellStyle name="Note 2 3 3 3 2 4 2 4" xfId="26817"/>
    <cellStyle name="Note 2 3 3 3 2 4 2 5" xfId="24317"/>
    <cellStyle name="Note 2 3 3 3 2 4 3" xfId="5620"/>
    <cellStyle name="Note 2 3 3 3 2 4 3 2" xfId="11510"/>
    <cellStyle name="Note 2 3 3 3 2 4 3 2 2" xfId="23449"/>
    <cellStyle name="Note 2 3 3 3 2 4 3 2 3" xfId="32501"/>
    <cellStyle name="Note 2 3 3 3 2 4 3 2 4" xfId="36399"/>
    <cellStyle name="Note 2 3 3 3 2 4 3 3" xfId="17559"/>
    <cellStyle name="Note 2 3 3 3 2 4 3 4" xfId="27921"/>
    <cellStyle name="Note 2 3 3 3 2 4 3 5" xfId="33111"/>
    <cellStyle name="Note 2 3 3 3 2 4 4" xfId="7929"/>
    <cellStyle name="Note 2 3 3 3 2 4 4 2" xfId="19868"/>
    <cellStyle name="Note 2 3 3 3 2 4 4 3" xfId="29575"/>
    <cellStyle name="Note 2 3 3 3 2 4 4 4" xfId="34119"/>
    <cellStyle name="Note 2 3 3 3 2 4 5" xfId="13978"/>
    <cellStyle name="Note 2 3 3 3 2 4 6" xfId="24997"/>
    <cellStyle name="Note 2 3 3 3 2 4 7" xfId="25746"/>
    <cellStyle name="Note 2 3 3 3 2 5" xfId="1943"/>
    <cellStyle name="Note 2 3 3 3 2 5 2" xfId="4419"/>
    <cellStyle name="Note 2 3 3 3 2 5 2 2" xfId="10309"/>
    <cellStyle name="Note 2 3 3 3 2 5 2 2 2" xfId="22248"/>
    <cellStyle name="Note 2 3 3 3 2 5 2 2 3" xfId="31301"/>
    <cellStyle name="Note 2 3 3 3 2 5 2 2 4" xfId="35199"/>
    <cellStyle name="Note 2 3 3 3 2 5 2 3" xfId="16358"/>
    <cellStyle name="Note 2 3 3 3 2 5 2 4" xfId="26721"/>
    <cellStyle name="Note 2 3 3 3 2 5 2 5" xfId="24562"/>
    <cellStyle name="Note 2 3 3 3 2 5 3" xfId="5524"/>
    <cellStyle name="Note 2 3 3 3 2 5 3 2" xfId="11414"/>
    <cellStyle name="Note 2 3 3 3 2 5 3 2 2" xfId="23353"/>
    <cellStyle name="Note 2 3 3 3 2 5 3 2 3" xfId="32405"/>
    <cellStyle name="Note 2 3 3 3 2 5 3 2 4" xfId="36303"/>
    <cellStyle name="Note 2 3 3 3 2 5 3 3" xfId="17463"/>
    <cellStyle name="Note 2 3 3 3 2 5 3 4" xfId="27825"/>
    <cellStyle name="Note 2 3 3 3 2 5 3 5" xfId="26080"/>
    <cellStyle name="Note 2 3 3 3 2 5 4" xfId="7833"/>
    <cellStyle name="Note 2 3 3 3 2 5 4 2" xfId="19772"/>
    <cellStyle name="Note 2 3 3 3 2 5 4 3" xfId="29479"/>
    <cellStyle name="Note 2 3 3 3 2 5 4 4" xfId="34023"/>
    <cellStyle name="Note 2 3 3 3 2 5 5" xfId="13882"/>
    <cellStyle name="Note 2 3 3 3 2 5 6" xfId="24901"/>
    <cellStyle name="Note 2 3 3 3 2 5 7" xfId="30249"/>
    <cellStyle name="Note 2 3 3 3 2 6" xfId="3255"/>
    <cellStyle name="Note 2 3 3 3 2 6 2" xfId="9145"/>
    <cellStyle name="Note 2 3 3 3 2 6 2 2" xfId="21084"/>
    <cellStyle name="Note 2 3 3 3 2 6 2 3" xfId="30519"/>
    <cellStyle name="Note 2 3 3 3 2 6 2 4" xfId="34832"/>
    <cellStyle name="Note 2 3 3 3 2 6 3" xfId="15194"/>
    <cellStyle name="Note 2 3 3 3 2 6 4" xfId="25939"/>
    <cellStyle name="Note 2 3 3 3 2 6 5" xfId="25650"/>
    <cellStyle name="Note 2 3 3 3 2 7" xfId="5157"/>
    <cellStyle name="Note 2 3 3 3 2 7 2" xfId="11047"/>
    <cellStyle name="Note 2 3 3 3 2 7 2 2" xfId="22986"/>
    <cellStyle name="Note 2 3 3 3 2 7 2 3" xfId="32038"/>
    <cellStyle name="Note 2 3 3 3 2 7 2 4" xfId="35936"/>
    <cellStyle name="Note 2 3 3 3 2 7 3" xfId="17096"/>
    <cellStyle name="Note 2 3 3 3 2 7 4" xfId="27458"/>
    <cellStyle name="Note 2 3 3 3 2 7 5" xfId="30467"/>
    <cellStyle name="Note 2 3 3 3 2 8" xfId="6837"/>
    <cellStyle name="Note 2 3 3 3 2 8 2" xfId="18776"/>
    <cellStyle name="Note 2 3 3 3 2 8 3" xfId="28868"/>
    <cellStyle name="Note 2 3 3 3 2 8 4" xfId="33824"/>
    <cellStyle name="Note 2 3 3 3 2 9" xfId="12718"/>
    <cellStyle name="Note 2 3 3 3 3" xfId="1636"/>
    <cellStyle name="Note 2 3 3 3 3 2" xfId="2242"/>
    <cellStyle name="Note 2 3 3 3 3 2 2" xfId="4718"/>
    <cellStyle name="Note 2 3 3 3 3 2 2 2" xfId="10608"/>
    <cellStyle name="Note 2 3 3 3 3 2 2 2 2" xfId="22547"/>
    <cellStyle name="Note 2 3 3 3 3 2 2 2 3" xfId="31599"/>
    <cellStyle name="Note 2 3 3 3 3 2 2 2 4" xfId="35497"/>
    <cellStyle name="Note 2 3 3 3 3 2 2 3" xfId="16657"/>
    <cellStyle name="Note 2 3 3 3 3 2 2 4" xfId="27019"/>
    <cellStyle name="Note 2 3 3 3 3 2 2 5" xfId="26178"/>
    <cellStyle name="Note 2 3 3 3 3 2 3" xfId="5822"/>
    <cellStyle name="Note 2 3 3 3 3 2 3 2" xfId="11712"/>
    <cellStyle name="Note 2 3 3 3 3 2 3 2 2" xfId="23651"/>
    <cellStyle name="Note 2 3 3 3 3 2 3 2 3" xfId="32703"/>
    <cellStyle name="Note 2 3 3 3 3 2 3 2 4" xfId="36601"/>
    <cellStyle name="Note 2 3 3 3 3 2 3 3" xfId="17761"/>
    <cellStyle name="Note 2 3 3 3 3 2 3 4" xfId="28123"/>
    <cellStyle name="Note 2 3 3 3 3 2 3 5" xfId="33313"/>
    <cellStyle name="Note 2 3 3 3 3 2 4" xfId="8132"/>
    <cellStyle name="Note 2 3 3 3 3 2 4 2" xfId="20071"/>
    <cellStyle name="Note 2 3 3 3 3 2 4 3" xfId="29777"/>
    <cellStyle name="Note 2 3 3 3 3 2 4 4" xfId="34321"/>
    <cellStyle name="Note 2 3 3 3 3 2 5" xfId="14181"/>
    <cellStyle name="Note 2 3 3 3 3 2 6" xfId="25199"/>
    <cellStyle name="Note 2 3 3 3 3 2 7" xfId="28667"/>
    <cellStyle name="Note 2 3 3 3 3 3" xfId="2491"/>
    <cellStyle name="Note 2 3 3 3 3 3 2" xfId="4967"/>
    <cellStyle name="Note 2 3 3 3 3 3 2 2" xfId="10857"/>
    <cellStyle name="Note 2 3 3 3 3 3 2 2 2" xfId="22796"/>
    <cellStyle name="Note 2 3 3 3 3 3 2 2 3" xfId="31848"/>
    <cellStyle name="Note 2 3 3 3 3 3 2 2 4" xfId="35746"/>
    <cellStyle name="Note 2 3 3 3 3 3 2 3" xfId="16906"/>
    <cellStyle name="Note 2 3 3 3 3 3 2 4" xfId="27268"/>
    <cellStyle name="Note 2 3 3 3 3 3 2 5" xfId="26040"/>
    <cellStyle name="Note 2 3 3 3 3 3 3" xfId="6071"/>
    <cellStyle name="Note 2 3 3 3 3 3 3 2" xfId="11961"/>
    <cellStyle name="Note 2 3 3 3 3 3 3 2 2" xfId="23900"/>
    <cellStyle name="Note 2 3 3 3 3 3 3 2 3" xfId="32952"/>
    <cellStyle name="Note 2 3 3 3 3 3 3 2 4" xfId="36850"/>
    <cellStyle name="Note 2 3 3 3 3 3 3 3" xfId="18010"/>
    <cellStyle name="Note 2 3 3 3 3 3 3 4" xfId="28372"/>
    <cellStyle name="Note 2 3 3 3 3 3 3 5" xfId="33562"/>
    <cellStyle name="Note 2 3 3 3 3 3 4" xfId="8381"/>
    <cellStyle name="Note 2 3 3 3 3 3 4 2" xfId="20320"/>
    <cellStyle name="Note 2 3 3 3 3 3 4 3" xfId="30026"/>
    <cellStyle name="Note 2 3 3 3 3 3 4 4" xfId="34570"/>
    <cellStyle name="Note 2 3 3 3 3 3 5" xfId="14430"/>
    <cellStyle name="Note 2 3 3 3 3 3 6" xfId="25448"/>
    <cellStyle name="Note 2 3 3 3 3 3 7" xfId="26294"/>
    <cellStyle name="Note 2 3 3 3 3 4" xfId="4112"/>
    <cellStyle name="Note 2 3 3 3 3 4 2" xfId="10002"/>
    <cellStyle name="Note 2 3 3 3 3 4 2 2" xfId="21941"/>
    <cellStyle name="Note 2 3 3 3 3 4 2 3" xfId="31008"/>
    <cellStyle name="Note 2 3 3 3 3 4 2 4" xfId="34906"/>
    <cellStyle name="Note 2 3 3 3 3 4 3" xfId="16051"/>
    <cellStyle name="Note 2 3 3 3 3 4 4" xfId="26428"/>
    <cellStyle name="Note 2 3 3 3 3 4 5" xfId="28925"/>
    <cellStyle name="Note 2 3 3 3 3 5" xfId="5231"/>
    <cellStyle name="Note 2 3 3 3 3 5 2" xfId="11121"/>
    <cellStyle name="Note 2 3 3 3 3 5 2 2" xfId="23060"/>
    <cellStyle name="Note 2 3 3 3 3 5 2 3" xfId="32112"/>
    <cellStyle name="Note 2 3 3 3 3 5 2 4" xfId="36010"/>
    <cellStyle name="Note 2 3 3 3 3 5 3" xfId="17170"/>
    <cellStyle name="Note 2 3 3 3 3 5 4" xfId="27532"/>
    <cellStyle name="Note 2 3 3 3 3 5 5" xfId="30156"/>
    <cellStyle name="Note 2 3 3 3 3 6" xfId="13575"/>
    <cellStyle name="Note 2 3 3 3 4" xfId="2165"/>
    <cellStyle name="Note 2 3 3 3 4 2" xfId="4641"/>
    <cellStyle name="Note 2 3 3 3 4 2 2" xfId="10531"/>
    <cellStyle name="Note 2 3 3 3 4 2 2 2" xfId="22470"/>
    <cellStyle name="Note 2 3 3 3 4 2 2 3" xfId="31522"/>
    <cellStyle name="Note 2 3 3 3 4 2 2 4" xfId="35420"/>
    <cellStyle name="Note 2 3 3 3 4 2 3" xfId="16580"/>
    <cellStyle name="Note 2 3 3 3 4 2 4" xfId="26942"/>
    <cellStyle name="Note 2 3 3 3 4 2 5" xfId="12198"/>
    <cellStyle name="Note 2 3 3 3 4 3" xfId="5745"/>
    <cellStyle name="Note 2 3 3 3 4 3 2" xfId="11635"/>
    <cellStyle name="Note 2 3 3 3 4 3 2 2" xfId="23574"/>
    <cellStyle name="Note 2 3 3 3 4 3 2 3" xfId="32626"/>
    <cellStyle name="Note 2 3 3 3 4 3 2 4" xfId="36524"/>
    <cellStyle name="Note 2 3 3 3 4 3 3" xfId="17684"/>
    <cellStyle name="Note 2 3 3 3 4 3 4" xfId="28046"/>
    <cellStyle name="Note 2 3 3 3 4 3 5" xfId="33236"/>
    <cellStyle name="Note 2 3 3 3 4 4" xfId="8055"/>
    <cellStyle name="Note 2 3 3 3 4 4 2" xfId="19994"/>
    <cellStyle name="Note 2 3 3 3 4 4 3" xfId="29700"/>
    <cellStyle name="Note 2 3 3 3 4 4 4" xfId="34244"/>
    <cellStyle name="Note 2 3 3 3 4 5" xfId="14104"/>
    <cellStyle name="Note 2 3 3 3 4 6" xfId="25122"/>
    <cellStyle name="Note 2 3 3 3 4 7" xfId="25781"/>
    <cellStyle name="Note 2 3 3 3 5" xfId="2391"/>
    <cellStyle name="Note 2 3 3 3 5 2" xfId="4867"/>
    <cellStyle name="Note 2 3 3 3 5 2 2" xfId="10757"/>
    <cellStyle name="Note 2 3 3 3 5 2 2 2" xfId="22696"/>
    <cellStyle name="Note 2 3 3 3 5 2 2 3" xfId="31748"/>
    <cellStyle name="Note 2 3 3 3 5 2 2 4" xfId="35646"/>
    <cellStyle name="Note 2 3 3 3 5 2 3" xfId="16806"/>
    <cellStyle name="Note 2 3 3 3 5 2 4" xfId="27168"/>
    <cellStyle name="Note 2 3 3 3 5 2 5" xfId="25616"/>
    <cellStyle name="Note 2 3 3 3 5 3" xfId="5971"/>
    <cellStyle name="Note 2 3 3 3 5 3 2" xfId="11861"/>
    <cellStyle name="Note 2 3 3 3 5 3 2 2" xfId="23800"/>
    <cellStyle name="Note 2 3 3 3 5 3 2 3" xfId="32852"/>
    <cellStyle name="Note 2 3 3 3 5 3 2 4" xfId="36750"/>
    <cellStyle name="Note 2 3 3 3 5 3 3" xfId="17910"/>
    <cellStyle name="Note 2 3 3 3 5 3 4" xfId="28272"/>
    <cellStyle name="Note 2 3 3 3 5 3 5" xfId="33462"/>
    <cellStyle name="Note 2 3 3 3 5 4" xfId="8281"/>
    <cellStyle name="Note 2 3 3 3 5 4 2" xfId="20220"/>
    <cellStyle name="Note 2 3 3 3 5 4 3" xfId="29926"/>
    <cellStyle name="Note 2 3 3 3 5 4 4" xfId="34470"/>
    <cellStyle name="Note 2 3 3 3 5 5" xfId="14330"/>
    <cellStyle name="Note 2 3 3 3 5 6" xfId="25348"/>
    <cellStyle name="Note 2 3 3 3 5 7" xfId="30400"/>
    <cellStyle name="Note 2 3 3 3 6" xfId="1944"/>
    <cellStyle name="Note 2 3 3 3 6 2" xfId="4420"/>
    <cellStyle name="Note 2 3 3 3 6 2 2" xfId="10310"/>
    <cellStyle name="Note 2 3 3 3 6 2 2 2" xfId="22249"/>
    <cellStyle name="Note 2 3 3 3 6 2 2 3" xfId="31302"/>
    <cellStyle name="Note 2 3 3 3 6 2 2 4" xfId="35200"/>
    <cellStyle name="Note 2 3 3 3 6 2 3" xfId="16359"/>
    <cellStyle name="Note 2 3 3 3 6 2 4" xfId="26722"/>
    <cellStyle name="Note 2 3 3 3 6 2 5" xfId="24226"/>
    <cellStyle name="Note 2 3 3 3 6 3" xfId="5525"/>
    <cellStyle name="Note 2 3 3 3 6 3 2" xfId="11415"/>
    <cellStyle name="Note 2 3 3 3 6 3 2 2" xfId="23354"/>
    <cellStyle name="Note 2 3 3 3 6 3 2 3" xfId="32406"/>
    <cellStyle name="Note 2 3 3 3 6 3 2 4" xfId="36304"/>
    <cellStyle name="Note 2 3 3 3 6 3 3" xfId="17464"/>
    <cellStyle name="Note 2 3 3 3 6 3 4" xfId="27826"/>
    <cellStyle name="Note 2 3 3 3 6 3 5" xfId="24427"/>
    <cellStyle name="Note 2 3 3 3 6 4" xfId="7834"/>
    <cellStyle name="Note 2 3 3 3 6 4 2" xfId="19773"/>
    <cellStyle name="Note 2 3 3 3 6 4 3" xfId="29480"/>
    <cellStyle name="Note 2 3 3 3 6 4 4" xfId="34024"/>
    <cellStyle name="Note 2 3 3 3 6 5" xfId="13883"/>
    <cellStyle name="Note 2 3 3 3 6 6" xfId="24902"/>
    <cellStyle name="Note 2 3 3 3 6 7" xfId="25669"/>
    <cellStyle name="Note 2 3 3 3 7" xfId="2849"/>
    <cellStyle name="Note 2 3 3 3 7 2" xfId="8739"/>
    <cellStyle name="Note 2 3 3 3 7 2 2" xfId="20678"/>
    <cellStyle name="Note 2 3 3 3 7 2 3" xfId="30279"/>
    <cellStyle name="Note 2 3 3 3 7 2 4" xfId="34753"/>
    <cellStyle name="Note 2 3 3 3 7 3" xfId="14788"/>
    <cellStyle name="Note 2 3 3 3 7 4" xfId="25699"/>
    <cellStyle name="Note 2 3 3 3 7 5" xfId="30573"/>
    <cellStyle name="Note 2 3 3 3 8" xfId="6431"/>
    <cellStyle name="Note 2 3 3 3 8 2" xfId="18370"/>
    <cellStyle name="Note 2 3 3 3 8 3" xfId="28625"/>
    <cellStyle name="Note 2 3 3 3 8 4" xfId="33745"/>
    <cellStyle name="Note 2 3 3 4" xfId="597"/>
    <cellStyle name="Note 2 3 3 4 10" xfId="24188"/>
    <cellStyle name="Note 2 3 3 4 11" xfId="30204"/>
    <cellStyle name="Note 2 3 3 4 2" xfId="1638"/>
    <cellStyle name="Note 2 3 3 4 2 2" xfId="2244"/>
    <cellStyle name="Note 2 3 3 4 2 2 2" xfId="4720"/>
    <cellStyle name="Note 2 3 3 4 2 2 2 2" xfId="10610"/>
    <cellStyle name="Note 2 3 3 4 2 2 2 2 2" xfId="22549"/>
    <cellStyle name="Note 2 3 3 4 2 2 2 2 3" xfId="31601"/>
    <cellStyle name="Note 2 3 3 4 2 2 2 2 4" xfId="35499"/>
    <cellStyle name="Note 2 3 3 4 2 2 2 3" xfId="16659"/>
    <cellStyle name="Note 2 3 3 4 2 2 2 4" xfId="27021"/>
    <cellStyle name="Note 2 3 3 4 2 2 2 5" xfId="24348"/>
    <cellStyle name="Note 2 3 3 4 2 2 3" xfId="5824"/>
    <cellStyle name="Note 2 3 3 4 2 2 3 2" xfId="11714"/>
    <cellStyle name="Note 2 3 3 4 2 2 3 2 2" xfId="23653"/>
    <cellStyle name="Note 2 3 3 4 2 2 3 2 3" xfId="32705"/>
    <cellStyle name="Note 2 3 3 4 2 2 3 2 4" xfId="36603"/>
    <cellStyle name="Note 2 3 3 4 2 2 3 3" xfId="17763"/>
    <cellStyle name="Note 2 3 3 4 2 2 3 4" xfId="28125"/>
    <cellStyle name="Note 2 3 3 4 2 2 3 5" xfId="33315"/>
    <cellStyle name="Note 2 3 3 4 2 2 4" xfId="8134"/>
    <cellStyle name="Note 2 3 3 4 2 2 4 2" xfId="20073"/>
    <cellStyle name="Note 2 3 3 4 2 2 4 3" xfId="29779"/>
    <cellStyle name="Note 2 3 3 4 2 2 4 4" xfId="34323"/>
    <cellStyle name="Note 2 3 3 4 2 2 5" xfId="14183"/>
    <cellStyle name="Note 2 3 3 4 2 2 6" xfId="25201"/>
    <cellStyle name="Note 2 3 3 4 2 2 7" xfId="25739"/>
    <cellStyle name="Note 2 3 3 4 2 3" xfId="2493"/>
    <cellStyle name="Note 2 3 3 4 2 3 2" xfId="4969"/>
    <cellStyle name="Note 2 3 3 4 2 3 2 2" xfId="10859"/>
    <cellStyle name="Note 2 3 3 4 2 3 2 2 2" xfId="22798"/>
    <cellStyle name="Note 2 3 3 4 2 3 2 2 3" xfId="31850"/>
    <cellStyle name="Note 2 3 3 4 2 3 2 2 4" xfId="35748"/>
    <cellStyle name="Note 2 3 3 4 2 3 2 3" xfId="16908"/>
    <cellStyle name="Note 2 3 3 4 2 3 2 4" xfId="27270"/>
    <cellStyle name="Note 2 3 3 4 2 3 2 5" xfId="30724"/>
    <cellStyle name="Note 2 3 3 4 2 3 3" xfId="6073"/>
    <cellStyle name="Note 2 3 3 4 2 3 3 2" xfId="11963"/>
    <cellStyle name="Note 2 3 3 4 2 3 3 2 2" xfId="23902"/>
    <cellStyle name="Note 2 3 3 4 2 3 3 2 3" xfId="32954"/>
    <cellStyle name="Note 2 3 3 4 2 3 3 2 4" xfId="36852"/>
    <cellStyle name="Note 2 3 3 4 2 3 3 3" xfId="18012"/>
    <cellStyle name="Note 2 3 3 4 2 3 3 4" xfId="28374"/>
    <cellStyle name="Note 2 3 3 4 2 3 3 5" xfId="33564"/>
    <cellStyle name="Note 2 3 3 4 2 3 4" xfId="8383"/>
    <cellStyle name="Note 2 3 3 4 2 3 4 2" xfId="20322"/>
    <cellStyle name="Note 2 3 3 4 2 3 4 3" xfId="30028"/>
    <cellStyle name="Note 2 3 3 4 2 3 4 4" xfId="34572"/>
    <cellStyle name="Note 2 3 3 4 2 3 5" xfId="14432"/>
    <cellStyle name="Note 2 3 3 4 2 3 6" xfId="25450"/>
    <cellStyle name="Note 2 3 3 4 2 3 7" xfId="24367"/>
    <cellStyle name="Note 2 3 3 4 2 4" xfId="4114"/>
    <cellStyle name="Note 2 3 3 4 2 4 2" xfId="10004"/>
    <cellStyle name="Note 2 3 3 4 2 4 2 2" xfId="21943"/>
    <cellStyle name="Note 2 3 3 4 2 4 2 3" xfId="31010"/>
    <cellStyle name="Note 2 3 3 4 2 4 2 4" xfId="34908"/>
    <cellStyle name="Note 2 3 3 4 2 4 3" xfId="16053"/>
    <cellStyle name="Note 2 3 3 4 2 4 4" xfId="26430"/>
    <cellStyle name="Note 2 3 3 4 2 4 5" xfId="25997"/>
    <cellStyle name="Note 2 3 3 4 2 5" xfId="5233"/>
    <cellStyle name="Note 2 3 3 4 2 5 2" xfId="11123"/>
    <cellStyle name="Note 2 3 3 4 2 5 2 2" xfId="23062"/>
    <cellStyle name="Note 2 3 3 4 2 5 2 3" xfId="32114"/>
    <cellStyle name="Note 2 3 3 4 2 5 2 4" xfId="36012"/>
    <cellStyle name="Note 2 3 3 4 2 5 3" xfId="17172"/>
    <cellStyle name="Note 2 3 3 4 2 5 4" xfId="27534"/>
    <cellStyle name="Note 2 3 3 4 2 5 5" xfId="28742"/>
    <cellStyle name="Note 2 3 3 4 2 6" xfId="13577"/>
    <cellStyle name="Note 2 3 3 4 3" xfId="1916"/>
    <cellStyle name="Note 2 3 3 4 3 2" xfId="4392"/>
    <cellStyle name="Note 2 3 3 4 3 2 2" xfId="10282"/>
    <cellStyle name="Note 2 3 3 4 3 2 2 2" xfId="22221"/>
    <cellStyle name="Note 2 3 3 4 3 2 2 3" xfId="31274"/>
    <cellStyle name="Note 2 3 3 4 3 2 2 4" xfId="35172"/>
    <cellStyle name="Note 2 3 3 4 3 2 3" xfId="16331"/>
    <cellStyle name="Note 2 3 3 4 3 2 4" xfId="26694"/>
    <cellStyle name="Note 2 3 3 4 3 2 5" xfId="25761"/>
    <cellStyle name="Note 2 3 3 4 3 3" xfId="5497"/>
    <cellStyle name="Note 2 3 3 4 3 3 2" xfId="11387"/>
    <cellStyle name="Note 2 3 3 4 3 3 2 2" xfId="23326"/>
    <cellStyle name="Note 2 3 3 4 3 3 2 3" xfId="32378"/>
    <cellStyle name="Note 2 3 3 4 3 3 2 4" xfId="36276"/>
    <cellStyle name="Note 2 3 3 4 3 3 3" xfId="17436"/>
    <cellStyle name="Note 2 3 3 4 3 3 4" xfId="27798"/>
    <cellStyle name="Note 2 3 3 4 3 3 5" xfId="28539"/>
    <cellStyle name="Note 2 3 3 4 3 4" xfId="7806"/>
    <cellStyle name="Note 2 3 3 4 3 4 2" xfId="19745"/>
    <cellStyle name="Note 2 3 3 4 3 4 3" xfId="29452"/>
    <cellStyle name="Note 2 3 3 4 3 4 4" xfId="33996"/>
    <cellStyle name="Note 2 3 3 4 3 5" xfId="13855"/>
    <cellStyle name="Note 2 3 3 4 3 6" xfId="24874"/>
    <cellStyle name="Note 2 3 3 4 3 7" xfId="26358"/>
    <cellStyle name="Note 2 3 3 4 4" xfId="1780"/>
    <cellStyle name="Note 2 3 3 4 4 2" xfId="4256"/>
    <cellStyle name="Note 2 3 3 4 4 2 2" xfId="10146"/>
    <cellStyle name="Note 2 3 3 4 4 2 2 2" xfId="22085"/>
    <cellStyle name="Note 2 3 3 4 4 2 2 3" xfId="31138"/>
    <cellStyle name="Note 2 3 3 4 4 2 2 4" xfId="35036"/>
    <cellStyle name="Note 2 3 3 4 4 2 3" xfId="16195"/>
    <cellStyle name="Note 2 3 3 4 4 2 4" xfId="26558"/>
    <cellStyle name="Note 2 3 3 4 4 2 5" xfId="30566"/>
    <cellStyle name="Note 2 3 3 4 4 3" xfId="5361"/>
    <cellStyle name="Note 2 3 3 4 4 3 2" xfId="11251"/>
    <cellStyle name="Note 2 3 3 4 4 3 2 2" xfId="23190"/>
    <cellStyle name="Note 2 3 3 4 4 3 2 3" xfId="32242"/>
    <cellStyle name="Note 2 3 3 4 4 3 2 4" xfId="36140"/>
    <cellStyle name="Note 2 3 3 4 4 3 3" xfId="17300"/>
    <cellStyle name="Note 2 3 3 4 4 3 4" xfId="27662"/>
    <cellStyle name="Note 2 3 3 4 4 3 5" xfId="28806"/>
    <cellStyle name="Note 2 3 3 4 4 4" xfId="7670"/>
    <cellStyle name="Note 2 3 3 4 4 4 2" xfId="19609"/>
    <cellStyle name="Note 2 3 3 4 4 4 3" xfId="29316"/>
    <cellStyle name="Note 2 3 3 4 4 4 4" xfId="33860"/>
    <cellStyle name="Note 2 3 3 4 4 5" xfId="13719"/>
    <cellStyle name="Note 2 3 3 4 4 6" xfId="24738"/>
    <cellStyle name="Note 2 3 3 4 4 7" xfId="24099"/>
    <cellStyle name="Note 2 3 3 4 5" xfId="2040"/>
    <cellStyle name="Note 2 3 3 4 5 2" xfId="4516"/>
    <cellStyle name="Note 2 3 3 4 5 2 2" xfId="10406"/>
    <cellStyle name="Note 2 3 3 4 5 2 2 2" xfId="22345"/>
    <cellStyle name="Note 2 3 3 4 5 2 2 3" xfId="31398"/>
    <cellStyle name="Note 2 3 3 4 5 2 2 4" xfId="35296"/>
    <cellStyle name="Note 2 3 3 4 5 2 3" xfId="16455"/>
    <cellStyle name="Note 2 3 3 4 5 2 4" xfId="26818"/>
    <cellStyle name="Note 2 3 3 4 5 2 5" xfId="24068"/>
    <cellStyle name="Note 2 3 3 4 5 3" xfId="5621"/>
    <cellStyle name="Note 2 3 3 4 5 3 2" xfId="11511"/>
    <cellStyle name="Note 2 3 3 4 5 3 2 2" xfId="23450"/>
    <cellStyle name="Note 2 3 3 4 5 3 2 3" xfId="32502"/>
    <cellStyle name="Note 2 3 3 4 5 3 2 4" xfId="36400"/>
    <cellStyle name="Note 2 3 3 4 5 3 3" xfId="17560"/>
    <cellStyle name="Note 2 3 3 4 5 3 4" xfId="27922"/>
    <cellStyle name="Note 2 3 3 4 5 3 5" xfId="33112"/>
    <cellStyle name="Note 2 3 3 4 5 4" xfId="7930"/>
    <cellStyle name="Note 2 3 3 4 5 4 2" xfId="19869"/>
    <cellStyle name="Note 2 3 3 4 5 4 3" xfId="29576"/>
    <cellStyle name="Note 2 3 3 4 5 4 4" xfId="34120"/>
    <cellStyle name="Note 2 3 3 4 5 5" xfId="13979"/>
    <cellStyle name="Note 2 3 3 4 5 6" xfId="24998"/>
    <cellStyle name="Note 2 3 3 4 5 7" xfId="29274"/>
    <cellStyle name="Note 2 3 3 4 6" xfId="3074"/>
    <cellStyle name="Note 2 3 3 4 6 2" xfId="8964"/>
    <cellStyle name="Note 2 3 3 4 6 2 2" xfId="20903"/>
    <cellStyle name="Note 2 3 3 4 6 2 3" xfId="30422"/>
    <cellStyle name="Note 2 3 3 4 6 2 4" xfId="34784"/>
    <cellStyle name="Note 2 3 3 4 6 3" xfId="15013"/>
    <cellStyle name="Note 2 3 3 4 6 4" xfId="25842"/>
    <cellStyle name="Note 2 3 3 4 6 5" xfId="26265"/>
    <cellStyle name="Note 2 3 3 4 7" xfId="5109"/>
    <cellStyle name="Note 2 3 3 4 7 2" xfId="10999"/>
    <cellStyle name="Note 2 3 3 4 7 2 2" xfId="22938"/>
    <cellStyle name="Note 2 3 3 4 7 2 3" xfId="31990"/>
    <cellStyle name="Note 2 3 3 4 7 2 4" xfId="35888"/>
    <cellStyle name="Note 2 3 3 4 7 3" xfId="17048"/>
    <cellStyle name="Note 2 3 3 4 7 4" xfId="27410"/>
    <cellStyle name="Note 2 3 3 4 7 5" xfId="30483"/>
    <cellStyle name="Note 2 3 3 4 8" xfId="6656"/>
    <cellStyle name="Note 2 3 3 4 8 2" xfId="18595"/>
    <cellStyle name="Note 2 3 3 4 8 3" xfId="28771"/>
    <cellStyle name="Note 2 3 3 4 8 4" xfId="33776"/>
    <cellStyle name="Note 2 3 3 4 9" xfId="12537"/>
    <cellStyle name="Note 2 3 3 5" xfId="578"/>
    <cellStyle name="Note 2 3 3 5 10" xfId="24179"/>
    <cellStyle name="Note 2 3 3 5 11" xfId="24370"/>
    <cellStyle name="Note 2 3 3 5 2" xfId="1639"/>
    <cellStyle name="Note 2 3 3 5 2 2" xfId="2245"/>
    <cellStyle name="Note 2 3 3 5 2 2 2" xfId="4721"/>
    <cellStyle name="Note 2 3 3 5 2 2 2 2" xfId="10611"/>
    <cellStyle name="Note 2 3 3 5 2 2 2 2 2" xfId="22550"/>
    <cellStyle name="Note 2 3 3 5 2 2 2 2 3" xfId="31602"/>
    <cellStyle name="Note 2 3 3 5 2 2 2 2 4" xfId="35500"/>
    <cellStyle name="Note 2 3 3 5 2 2 2 3" xfId="16660"/>
    <cellStyle name="Note 2 3 3 5 2 2 2 4" xfId="27022"/>
    <cellStyle name="Note 2 3 3 5 2 2 2 5" xfId="24103"/>
    <cellStyle name="Note 2 3 3 5 2 2 3" xfId="5825"/>
    <cellStyle name="Note 2 3 3 5 2 2 3 2" xfId="11715"/>
    <cellStyle name="Note 2 3 3 5 2 2 3 2 2" xfId="23654"/>
    <cellStyle name="Note 2 3 3 5 2 2 3 2 3" xfId="32706"/>
    <cellStyle name="Note 2 3 3 5 2 2 3 2 4" xfId="36604"/>
    <cellStyle name="Note 2 3 3 5 2 2 3 3" xfId="17764"/>
    <cellStyle name="Note 2 3 3 5 2 2 3 4" xfId="28126"/>
    <cellStyle name="Note 2 3 3 5 2 2 3 5" xfId="33316"/>
    <cellStyle name="Note 2 3 3 5 2 2 4" xfId="8135"/>
    <cellStyle name="Note 2 3 3 5 2 2 4 2" xfId="20074"/>
    <cellStyle name="Note 2 3 3 5 2 2 4 3" xfId="29780"/>
    <cellStyle name="Note 2 3 3 5 2 2 4 4" xfId="34324"/>
    <cellStyle name="Note 2 3 3 5 2 2 5" xfId="14184"/>
    <cellStyle name="Note 2 3 3 5 2 2 6" xfId="25202"/>
    <cellStyle name="Note 2 3 3 5 2 2 7" xfId="29248"/>
    <cellStyle name="Note 2 3 3 5 2 3" xfId="2494"/>
    <cellStyle name="Note 2 3 3 5 2 3 2" xfId="4970"/>
    <cellStyle name="Note 2 3 3 5 2 3 2 2" xfId="10860"/>
    <cellStyle name="Note 2 3 3 5 2 3 2 2 2" xfId="22799"/>
    <cellStyle name="Note 2 3 3 5 2 3 2 2 3" xfId="31851"/>
    <cellStyle name="Note 2 3 3 5 2 3 2 2 4" xfId="35749"/>
    <cellStyle name="Note 2 3 3 5 2 3 2 3" xfId="16909"/>
    <cellStyle name="Note 2 3 3 5 2 3 2 4" xfId="27271"/>
    <cellStyle name="Note 2 3 3 5 2 3 2 5" xfId="26147"/>
    <cellStyle name="Note 2 3 3 5 2 3 3" xfId="6074"/>
    <cellStyle name="Note 2 3 3 5 2 3 3 2" xfId="11964"/>
    <cellStyle name="Note 2 3 3 5 2 3 3 2 2" xfId="23903"/>
    <cellStyle name="Note 2 3 3 5 2 3 3 2 3" xfId="32955"/>
    <cellStyle name="Note 2 3 3 5 2 3 3 2 4" xfId="36853"/>
    <cellStyle name="Note 2 3 3 5 2 3 3 3" xfId="18013"/>
    <cellStyle name="Note 2 3 3 5 2 3 3 4" xfId="28375"/>
    <cellStyle name="Note 2 3 3 5 2 3 3 5" xfId="33565"/>
    <cellStyle name="Note 2 3 3 5 2 3 4" xfId="8384"/>
    <cellStyle name="Note 2 3 3 5 2 3 4 2" xfId="20323"/>
    <cellStyle name="Note 2 3 3 5 2 3 4 3" xfId="30029"/>
    <cellStyle name="Note 2 3 3 5 2 3 4 4" xfId="34573"/>
    <cellStyle name="Note 2 3 3 5 2 3 5" xfId="14433"/>
    <cellStyle name="Note 2 3 3 5 2 3 6" xfId="25451"/>
    <cellStyle name="Note 2 3 3 5 2 3 7" xfId="24122"/>
    <cellStyle name="Note 2 3 3 5 2 4" xfId="4115"/>
    <cellStyle name="Note 2 3 3 5 2 4 2" xfId="10005"/>
    <cellStyle name="Note 2 3 3 5 2 4 2 2" xfId="21944"/>
    <cellStyle name="Note 2 3 3 5 2 4 2 3" xfId="31011"/>
    <cellStyle name="Note 2 3 3 5 2 4 2 4" xfId="34909"/>
    <cellStyle name="Note 2 3 3 5 2 4 3" xfId="16054"/>
    <cellStyle name="Note 2 3 3 5 2 4 4" xfId="26431"/>
    <cellStyle name="Note 2 3 3 5 2 4 5" xfId="29179"/>
    <cellStyle name="Note 2 3 3 5 2 5" xfId="5234"/>
    <cellStyle name="Note 2 3 3 5 2 5 2" xfId="11124"/>
    <cellStyle name="Note 2 3 3 5 2 5 2 2" xfId="23063"/>
    <cellStyle name="Note 2 3 3 5 2 5 2 3" xfId="32115"/>
    <cellStyle name="Note 2 3 3 5 2 5 2 4" xfId="36013"/>
    <cellStyle name="Note 2 3 3 5 2 5 3" xfId="17173"/>
    <cellStyle name="Note 2 3 3 5 2 5 4" xfId="27535"/>
    <cellStyle name="Note 2 3 3 5 2 5 5" xfId="30393"/>
    <cellStyle name="Note 2 3 3 5 2 6" xfId="13578"/>
    <cellStyle name="Note 2 3 3 5 3" xfId="1904"/>
    <cellStyle name="Note 2 3 3 5 3 2" xfId="4380"/>
    <cellStyle name="Note 2 3 3 5 3 2 2" xfId="10270"/>
    <cellStyle name="Note 2 3 3 5 3 2 2 2" xfId="22209"/>
    <cellStyle name="Note 2 3 3 5 3 2 2 3" xfId="31262"/>
    <cellStyle name="Note 2 3 3 5 3 2 2 4" xfId="35160"/>
    <cellStyle name="Note 2 3 3 5 3 2 3" xfId="16319"/>
    <cellStyle name="Note 2 3 3 5 3 2 4" xfId="26682"/>
    <cellStyle name="Note 2 3 3 5 3 2 5" xfId="24565"/>
    <cellStyle name="Note 2 3 3 5 3 3" xfId="5485"/>
    <cellStyle name="Note 2 3 3 5 3 3 2" xfId="11375"/>
    <cellStyle name="Note 2 3 3 5 3 3 2 2" xfId="23314"/>
    <cellStyle name="Note 2 3 3 5 3 3 2 3" xfId="32366"/>
    <cellStyle name="Note 2 3 3 5 3 3 2 4" xfId="36264"/>
    <cellStyle name="Note 2 3 3 5 3 3 3" xfId="17424"/>
    <cellStyle name="Note 2 3 3 5 3 3 4" xfId="27786"/>
    <cellStyle name="Note 2 3 3 5 3 3 5" xfId="26083"/>
    <cellStyle name="Note 2 3 3 5 3 4" xfId="7794"/>
    <cellStyle name="Note 2 3 3 5 3 4 2" xfId="19733"/>
    <cellStyle name="Note 2 3 3 5 3 4 3" xfId="29440"/>
    <cellStyle name="Note 2 3 3 5 3 4 4" xfId="33984"/>
    <cellStyle name="Note 2 3 3 5 3 5" xfId="13843"/>
    <cellStyle name="Note 2 3 3 5 3 6" xfId="24862"/>
    <cellStyle name="Note 2 3 3 5 3 7" xfId="29292"/>
    <cellStyle name="Note 2 3 3 5 4" xfId="2156"/>
    <cellStyle name="Note 2 3 3 5 4 2" xfId="4632"/>
    <cellStyle name="Note 2 3 3 5 4 2 2" xfId="10522"/>
    <cellStyle name="Note 2 3 3 5 4 2 2 2" xfId="22461"/>
    <cellStyle name="Note 2 3 3 5 4 2 2 3" xfId="31513"/>
    <cellStyle name="Note 2 3 3 5 4 2 2 4" xfId="35411"/>
    <cellStyle name="Note 2 3 3 5 4 2 3" xfId="16571"/>
    <cellStyle name="Note 2 3 3 5 4 2 4" xfId="26933"/>
    <cellStyle name="Note 2 3 3 5 4 2 5" xfId="28979"/>
    <cellStyle name="Note 2 3 3 5 4 3" xfId="5736"/>
    <cellStyle name="Note 2 3 3 5 4 3 2" xfId="11626"/>
    <cellStyle name="Note 2 3 3 5 4 3 2 2" xfId="23565"/>
    <cellStyle name="Note 2 3 3 5 4 3 2 3" xfId="32617"/>
    <cellStyle name="Note 2 3 3 5 4 3 2 4" xfId="36515"/>
    <cellStyle name="Note 2 3 3 5 4 3 3" xfId="17675"/>
    <cellStyle name="Note 2 3 3 5 4 3 4" xfId="28037"/>
    <cellStyle name="Note 2 3 3 5 4 3 5" xfId="33227"/>
    <cellStyle name="Note 2 3 3 5 4 4" xfId="8046"/>
    <cellStyle name="Note 2 3 3 5 4 4 2" xfId="19985"/>
    <cellStyle name="Note 2 3 3 5 4 4 3" xfId="29691"/>
    <cellStyle name="Note 2 3 3 5 4 4 4" xfId="34235"/>
    <cellStyle name="Note 2 3 3 5 4 5" xfId="14095"/>
    <cellStyle name="Note 2 3 3 5 4 6" xfId="25113"/>
    <cellStyle name="Note 2 3 3 5 4 7" xfId="26029"/>
    <cellStyle name="Note 2 3 3 5 5" xfId="1824"/>
    <cellStyle name="Note 2 3 3 5 5 2" xfId="4300"/>
    <cellStyle name="Note 2 3 3 5 5 2 2" xfId="10190"/>
    <cellStyle name="Note 2 3 3 5 5 2 2 2" xfId="22129"/>
    <cellStyle name="Note 2 3 3 5 5 2 2 3" xfId="31182"/>
    <cellStyle name="Note 2 3 3 5 5 2 2 4" xfId="35080"/>
    <cellStyle name="Note 2 3 3 5 5 2 3" xfId="16239"/>
    <cellStyle name="Note 2 3 3 5 5 2 4" xfId="26602"/>
    <cellStyle name="Note 2 3 3 5 5 2 5" xfId="28892"/>
    <cellStyle name="Note 2 3 3 5 5 3" xfId="5405"/>
    <cellStyle name="Note 2 3 3 5 5 3 2" xfId="11295"/>
    <cellStyle name="Note 2 3 3 5 5 3 2 2" xfId="23234"/>
    <cellStyle name="Note 2 3 3 5 5 3 2 3" xfId="32286"/>
    <cellStyle name="Note 2 3 3 5 5 3 2 4" xfId="36184"/>
    <cellStyle name="Note 2 3 3 5 5 3 3" xfId="17344"/>
    <cellStyle name="Note 2 3 3 5 5 3 4" xfId="27706"/>
    <cellStyle name="Note 2 3 3 5 5 3 5" xfId="30669"/>
    <cellStyle name="Note 2 3 3 5 5 4" xfId="7714"/>
    <cellStyle name="Note 2 3 3 5 5 4 2" xfId="19653"/>
    <cellStyle name="Note 2 3 3 5 5 4 3" xfId="29360"/>
    <cellStyle name="Note 2 3 3 5 5 4 4" xfId="33904"/>
    <cellStyle name="Note 2 3 3 5 5 5" xfId="13763"/>
    <cellStyle name="Note 2 3 3 5 5 6" xfId="24782"/>
    <cellStyle name="Note 2 3 3 5 5 7" xfId="26038"/>
    <cellStyle name="Note 2 3 3 5 6" xfId="3055"/>
    <cellStyle name="Note 2 3 3 5 6 2" xfId="8945"/>
    <cellStyle name="Note 2 3 3 5 6 2 2" xfId="20884"/>
    <cellStyle name="Note 2 3 3 5 6 2 3" xfId="30413"/>
    <cellStyle name="Note 2 3 3 5 6 2 4" xfId="34775"/>
    <cellStyle name="Note 2 3 3 5 6 3" xfId="14994"/>
    <cellStyle name="Note 2 3 3 5 6 4" xfId="25833"/>
    <cellStyle name="Note 2 3 3 5 6 5" xfId="29192"/>
    <cellStyle name="Note 2 3 3 5 7" xfId="5100"/>
    <cellStyle name="Note 2 3 3 5 7 2" xfId="10990"/>
    <cellStyle name="Note 2 3 3 5 7 2 2" xfId="22929"/>
    <cellStyle name="Note 2 3 3 5 7 2 3" xfId="31981"/>
    <cellStyle name="Note 2 3 3 5 7 2 4" xfId="35879"/>
    <cellStyle name="Note 2 3 3 5 7 3" xfId="17039"/>
    <cellStyle name="Note 2 3 3 5 7 4" xfId="27401"/>
    <cellStyle name="Note 2 3 3 5 7 5" xfId="24073"/>
    <cellStyle name="Note 2 3 3 5 8" xfId="6637"/>
    <cellStyle name="Note 2 3 3 5 8 2" xfId="18576"/>
    <cellStyle name="Note 2 3 3 5 8 3" xfId="28762"/>
    <cellStyle name="Note 2 3 3 5 8 4" xfId="33767"/>
    <cellStyle name="Note 2 3 3 5 9" xfId="12518"/>
    <cellStyle name="Note 2 3 3 6" xfId="1633"/>
    <cellStyle name="Note 2 3 3 6 2" xfId="2239"/>
    <cellStyle name="Note 2 3 3 6 2 2" xfId="4715"/>
    <cellStyle name="Note 2 3 3 6 2 2 2" xfId="10605"/>
    <cellStyle name="Note 2 3 3 6 2 2 2 2" xfId="22544"/>
    <cellStyle name="Note 2 3 3 6 2 2 2 3" xfId="31596"/>
    <cellStyle name="Note 2 3 3 6 2 2 2 4" xfId="35494"/>
    <cellStyle name="Note 2 3 3 6 2 2 3" xfId="16654"/>
    <cellStyle name="Note 2 3 3 6 2 2 4" xfId="27016"/>
    <cellStyle name="Note 2 3 3 6 2 2 5" xfId="26002"/>
    <cellStyle name="Note 2 3 3 6 2 3" xfId="5819"/>
    <cellStyle name="Note 2 3 3 6 2 3 2" xfId="11709"/>
    <cellStyle name="Note 2 3 3 6 2 3 2 2" xfId="23648"/>
    <cellStyle name="Note 2 3 3 6 2 3 2 3" xfId="32700"/>
    <cellStyle name="Note 2 3 3 6 2 3 2 4" xfId="36598"/>
    <cellStyle name="Note 2 3 3 6 2 3 3" xfId="17758"/>
    <cellStyle name="Note 2 3 3 6 2 3 4" xfId="28120"/>
    <cellStyle name="Note 2 3 3 6 2 3 5" xfId="33310"/>
    <cellStyle name="Note 2 3 3 6 2 4" xfId="8129"/>
    <cellStyle name="Note 2 3 3 6 2 4 2" xfId="20068"/>
    <cellStyle name="Note 2 3 3 6 2 4 3" xfId="29774"/>
    <cellStyle name="Note 2 3 3 6 2 4 4" xfId="34318"/>
    <cellStyle name="Note 2 3 3 6 2 5" xfId="14178"/>
    <cellStyle name="Note 2 3 3 6 2 6" xfId="25196"/>
    <cellStyle name="Note 2 3 3 6 2 7" xfId="26325"/>
    <cellStyle name="Note 2 3 3 6 3" xfId="2488"/>
    <cellStyle name="Note 2 3 3 6 3 2" xfId="4964"/>
    <cellStyle name="Note 2 3 3 6 3 2 2" xfId="10854"/>
    <cellStyle name="Note 2 3 3 6 3 2 2 2" xfId="22793"/>
    <cellStyle name="Note 2 3 3 6 3 2 2 3" xfId="31845"/>
    <cellStyle name="Note 2 3 3 6 3 2 2 4" xfId="35743"/>
    <cellStyle name="Note 2 3 3 6 3 2 3" xfId="16903"/>
    <cellStyle name="Note 2 3 3 6 3 2 4" xfId="27265"/>
    <cellStyle name="Note 2 3 3 6 3 2 5" xfId="24493"/>
    <cellStyle name="Note 2 3 3 6 3 3" xfId="6068"/>
    <cellStyle name="Note 2 3 3 6 3 3 2" xfId="11958"/>
    <cellStyle name="Note 2 3 3 6 3 3 2 2" xfId="23897"/>
    <cellStyle name="Note 2 3 3 6 3 3 2 3" xfId="32949"/>
    <cellStyle name="Note 2 3 3 6 3 3 2 4" xfId="36847"/>
    <cellStyle name="Note 2 3 3 6 3 3 3" xfId="18007"/>
    <cellStyle name="Note 2 3 3 6 3 3 4" xfId="28369"/>
    <cellStyle name="Note 2 3 3 6 3 3 5" xfId="33559"/>
    <cellStyle name="Note 2 3 3 6 3 4" xfId="8378"/>
    <cellStyle name="Note 2 3 3 6 3 4 2" xfId="20317"/>
    <cellStyle name="Note 2 3 3 6 3 4 3" xfId="30023"/>
    <cellStyle name="Note 2 3 3 6 3 4 4" xfId="34567"/>
    <cellStyle name="Note 2 3 3 6 3 5" xfId="14427"/>
    <cellStyle name="Note 2 3 3 6 3 6" xfId="25445"/>
    <cellStyle name="Note 2 3 3 6 3 7" xfId="26021"/>
    <cellStyle name="Note 2 3 3 6 4" xfId="4109"/>
    <cellStyle name="Note 2 3 3 6 4 2" xfId="9999"/>
    <cellStyle name="Note 2 3 3 6 4 2 2" xfId="21938"/>
    <cellStyle name="Note 2 3 3 6 4 2 3" xfId="31005"/>
    <cellStyle name="Note 2 3 3 6 4 2 4" xfId="34903"/>
    <cellStyle name="Note 2 3 3 6 4 3" xfId="16048"/>
    <cellStyle name="Note 2 3 3 6 4 4" xfId="26425"/>
    <cellStyle name="Note 2 3 3 6 4 5" xfId="30827"/>
    <cellStyle name="Note 2 3 3 6 5" xfId="5228"/>
    <cellStyle name="Note 2 3 3 6 5 2" xfId="11118"/>
    <cellStyle name="Note 2 3 3 6 5 2 2" xfId="23057"/>
    <cellStyle name="Note 2 3 3 6 5 2 3" xfId="32109"/>
    <cellStyle name="Note 2 3 3 6 5 2 4" xfId="36007"/>
    <cellStyle name="Note 2 3 3 6 5 3" xfId="17167"/>
    <cellStyle name="Note 2 3 3 6 5 4" xfId="27529"/>
    <cellStyle name="Note 2 3 3 6 5 5" xfId="12347"/>
    <cellStyle name="Note 2 3 3 6 6" xfId="13572"/>
    <cellStyle name="Note 2 3 3 7" xfId="2196"/>
    <cellStyle name="Note 2 3 3 7 2" xfId="4672"/>
    <cellStyle name="Note 2 3 3 7 2 2" xfId="10562"/>
    <cellStyle name="Note 2 3 3 7 2 2 2" xfId="22501"/>
    <cellStyle name="Note 2 3 3 7 2 2 3" xfId="31553"/>
    <cellStyle name="Note 2 3 3 7 2 2 4" xfId="35451"/>
    <cellStyle name="Note 2 3 3 7 2 3" xfId="16611"/>
    <cellStyle name="Note 2 3 3 7 2 4" xfId="26973"/>
    <cellStyle name="Note 2 3 3 7 2 5" xfId="24382"/>
    <cellStyle name="Note 2 3 3 7 3" xfId="5776"/>
    <cellStyle name="Note 2 3 3 7 3 2" xfId="11666"/>
    <cellStyle name="Note 2 3 3 7 3 2 2" xfId="23605"/>
    <cellStyle name="Note 2 3 3 7 3 2 3" xfId="32657"/>
    <cellStyle name="Note 2 3 3 7 3 2 4" xfId="36555"/>
    <cellStyle name="Note 2 3 3 7 3 3" xfId="17715"/>
    <cellStyle name="Note 2 3 3 7 3 4" xfId="28077"/>
    <cellStyle name="Note 2 3 3 7 3 5" xfId="33267"/>
    <cellStyle name="Note 2 3 3 7 4" xfId="8086"/>
    <cellStyle name="Note 2 3 3 7 4 2" xfId="20025"/>
    <cellStyle name="Note 2 3 3 7 4 3" xfId="29731"/>
    <cellStyle name="Note 2 3 3 7 4 4" xfId="34275"/>
    <cellStyle name="Note 2 3 3 7 5" xfId="14135"/>
    <cellStyle name="Note 2 3 3 7 6" xfId="25153"/>
    <cellStyle name="Note 2 3 3 7 7" xfId="30223"/>
    <cellStyle name="Note 2 3 3 8" xfId="1815"/>
    <cellStyle name="Note 2 3 3 8 2" xfId="4291"/>
    <cellStyle name="Note 2 3 3 8 2 2" xfId="10181"/>
    <cellStyle name="Note 2 3 3 8 2 2 2" xfId="22120"/>
    <cellStyle name="Note 2 3 3 8 2 2 3" xfId="31173"/>
    <cellStyle name="Note 2 3 3 8 2 2 4" xfId="35071"/>
    <cellStyle name="Note 2 3 3 8 2 3" xfId="16230"/>
    <cellStyle name="Note 2 3 3 8 2 4" xfId="26593"/>
    <cellStyle name="Note 2 3 3 8 2 5" xfId="24577"/>
    <cellStyle name="Note 2 3 3 8 3" xfId="5396"/>
    <cellStyle name="Note 2 3 3 8 3 2" xfId="11286"/>
    <cellStyle name="Note 2 3 3 8 3 2 2" xfId="23225"/>
    <cellStyle name="Note 2 3 3 8 3 2 3" xfId="32277"/>
    <cellStyle name="Note 2 3 3 8 3 2 4" xfId="36175"/>
    <cellStyle name="Note 2 3 3 8 3 3" xfId="17335"/>
    <cellStyle name="Note 2 3 3 8 3 4" xfId="27697"/>
    <cellStyle name="Note 2 3 3 8 3 5" xfId="29022"/>
    <cellStyle name="Note 2 3 3 8 4" xfId="7705"/>
    <cellStyle name="Note 2 3 3 8 4 2" xfId="19644"/>
    <cellStyle name="Note 2 3 3 8 4 3" xfId="29351"/>
    <cellStyle name="Note 2 3 3 8 4 4" xfId="33895"/>
    <cellStyle name="Note 2 3 3 8 5" xfId="13754"/>
    <cellStyle name="Note 2 3 3 8 6" xfId="24773"/>
    <cellStyle name="Note 2 3 3 8 7" xfId="28725"/>
    <cellStyle name="Note 2 3 3 9" xfId="2449"/>
    <cellStyle name="Note 2 3 3 9 2" xfId="4925"/>
    <cellStyle name="Note 2 3 3 9 2 2" xfId="10815"/>
    <cellStyle name="Note 2 3 3 9 2 2 2" xfId="22754"/>
    <cellStyle name="Note 2 3 3 9 2 2 3" xfId="31806"/>
    <cellStyle name="Note 2 3 3 9 2 2 4" xfId="35704"/>
    <cellStyle name="Note 2 3 3 9 2 3" xfId="16864"/>
    <cellStyle name="Note 2 3 3 9 2 4" xfId="27226"/>
    <cellStyle name="Note 2 3 3 9 2 5" xfId="28645"/>
    <cellStyle name="Note 2 3 3 9 3" xfId="6029"/>
    <cellStyle name="Note 2 3 3 9 3 2" xfId="11919"/>
    <cellStyle name="Note 2 3 3 9 3 2 2" xfId="23858"/>
    <cellStyle name="Note 2 3 3 9 3 2 3" xfId="32910"/>
    <cellStyle name="Note 2 3 3 9 3 2 4" xfId="36808"/>
    <cellStyle name="Note 2 3 3 9 3 3" xfId="17968"/>
    <cellStyle name="Note 2 3 3 9 3 4" xfId="28330"/>
    <cellStyle name="Note 2 3 3 9 3 5" xfId="33520"/>
    <cellStyle name="Note 2 3 3 9 4" xfId="8339"/>
    <cellStyle name="Note 2 3 3 9 4 2" xfId="20278"/>
    <cellStyle name="Note 2 3 3 9 4 3" xfId="29984"/>
    <cellStyle name="Note 2 3 3 9 4 4" xfId="34528"/>
    <cellStyle name="Note 2 3 3 9 5" xfId="14388"/>
    <cellStyle name="Note 2 3 3 9 6" xfId="25406"/>
    <cellStyle name="Note 2 3 3 9 7" xfId="25794"/>
    <cellStyle name="Note 2 3 4" xfId="175"/>
    <cellStyle name="Note 2 3 4 10" xfId="2725"/>
    <cellStyle name="Note 2 3 4 10 2" xfId="8615"/>
    <cellStyle name="Note 2 3 4 10 2 2" xfId="20554"/>
    <cellStyle name="Note 2 3 4 10 2 3" xfId="30214"/>
    <cellStyle name="Note 2 3 4 10 2 4" xfId="34721"/>
    <cellStyle name="Note 2 3 4 10 3" xfId="14664"/>
    <cellStyle name="Note 2 3 4 10 4" xfId="25634"/>
    <cellStyle name="Note 2 3 4 10 5" xfId="26275"/>
    <cellStyle name="Note 2 3 4 11" xfId="6307"/>
    <cellStyle name="Note 2 3 4 11 2" xfId="18246"/>
    <cellStyle name="Note 2 3 4 11 3" xfId="28560"/>
    <cellStyle name="Note 2 3 4 11 4" xfId="33713"/>
    <cellStyle name="Note 2 3 4 2" xfId="289"/>
    <cellStyle name="Note 2 3 4 2 2" xfId="765"/>
    <cellStyle name="Note 2 3 4 2 2 10" xfId="24279"/>
    <cellStyle name="Note 2 3 4 2 2 11" xfId="25910"/>
    <cellStyle name="Note 2 3 4 2 2 2" xfId="1642"/>
    <cellStyle name="Note 2 3 4 2 2 2 2" xfId="2248"/>
    <cellStyle name="Note 2 3 4 2 2 2 2 2" xfId="4724"/>
    <cellStyle name="Note 2 3 4 2 2 2 2 2 2" xfId="10614"/>
    <cellStyle name="Note 2 3 4 2 2 2 2 2 2 2" xfId="22553"/>
    <cellStyle name="Note 2 3 4 2 2 2 2 2 2 3" xfId="31605"/>
    <cellStyle name="Note 2 3 4 2 2 2 2 2 2 4" xfId="35503"/>
    <cellStyle name="Note 2 3 4 2 2 2 2 2 3" xfId="16663"/>
    <cellStyle name="Note 2 3 4 2 2 2 2 2 4" xfId="27025"/>
    <cellStyle name="Note 2 3 4 2 2 2 2 2 5" xfId="25638"/>
    <cellStyle name="Note 2 3 4 2 2 2 2 3" xfId="5828"/>
    <cellStyle name="Note 2 3 4 2 2 2 2 3 2" xfId="11718"/>
    <cellStyle name="Note 2 3 4 2 2 2 2 3 2 2" xfId="23657"/>
    <cellStyle name="Note 2 3 4 2 2 2 2 3 2 3" xfId="32709"/>
    <cellStyle name="Note 2 3 4 2 2 2 2 3 2 4" xfId="36607"/>
    <cellStyle name="Note 2 3 4 2 2 2 2 3 3" xfId="17767"/>
    <cellStyle name="Note 2 3 4 2 2 2 2 3 4" xfId="28129"/>
    <cellStyle name="Note 2 3 4 2 2 2 2 3 5" xfId="33319"/>
    <cellStyle name="Note 2 3 4 2 2 2 2 4" xfId="8138"/>
    <cellStyle name="Note 2 3 4 2 2 2 2 4 2" xfId="20077"/>
    <cellStyle name="Note 2 3 4 2 2 2 2 4 3" xfId="29783"/>
    <cellStyle name="Note 2 3 4 2 2 2 2 4 4" xfId="34327"/>
    <cellStyle name="Note 2 3 4 2 2 2 2 5" xfId="14187"/>
    <cellStyle name="Note 2 3 4 2 2 2 2 6" xfId="25205"/>
    <cellStyle name="Note 2 3 4 2 2 2 2 7" xfId="24669"/>
    <cellStyle name="Note 2 3 4 2 2 2 3" xfId="2497"/>
    <cellStyle name="Note 2 3 4 2 2 2 3 2" xfId="4973"/>
    <cellStyle name="Note 2 3 4 2 2 2 3 2 2" xfId="10863"/>
    <cellStyle name="Note 2 3 4 2 2 2 3 2 2 2" xfId="22802"/>
    <cellStyle name="Note 2 3 4 2 2 2 3 2 2 3" xfId="31854"/>
    <cellStyle name="Note 2 3 4 2 2 2 3 2 2 4" xfId="35752"/>
    <cellStyle name="Note 2 3 4 2 2 2 3 2 3" xfId="16912"/>
    <cellStyle name="Note 2 3 4 2 2 2 3 2 4" xfId="27274"/>
    <cellStyle name="Note 2 3 4 2 2 2 3 2 5" xfId="24144"/>
    <cellStyle name="Note 2 3 4 2 2 2 3 3" xfId="6077"/>
    <cellStyle name="Note 2 3 4 2 2 2 3 3 2" xfId="11967"/>
    <cellStyle name="Note 2 3 4 2 2 2 3 3 2 2" xfId="23906"/>
    <cellStyle name="Note 2 3 4 2 2 2 3 3 2 3" xfId="32958"/>
    <cellStyle name="Note 2 3 4 2 2 2 3 3 2 4" xfId="36856"/>
    <cellStyle name="Note 2 3 4 2 2 2 3 3 3" xfId="18016"/>
    <cellStyle name="Note 2 3 4 2 2 2 3 3 4" xfId="28378"/>
    <cellStyle name="Note 2 3 4 2 2 2 3 3 5" xfId="33568"/>
    <cellStyle name="Note 2 3 4 2 2 2 3 4" xfId="8387"/>
    <cellStyle name="Note 2 3 4 2 2 2 3 4 2" xfId="20326"/>
    <cellStyle name="Note 2 3 4 2 2 2 3 4 3" xfId="30032"/>
    <cellStyle name="Note 2 3 4 2 2 2 3 4 4" xfId="34576"/>
    <cellStyle name="Note 2 3 4 2 2 2 3 5" xfId="14436"/>
    <cellStyle name="Note 2 3 4 2 2 2 3 6" xfId="25454"/>
    <cellStyle name="Note 2 3 4 2 2 2 3 7" xfId="25762"/>
    <cellStyle name="Note 2 3 4 2 2 2 4" xfId="4118"/>
    <cellStyle name="Note 2 3 4 2 2 2 4 2" xfId="10008"/>
    <cellStyle name="Note 2 3 4 2 2 2 4 2 2" xfId="21947"/>
    <cellStyle name="Note 2 3 4 2 2 2 4 2 3" xfId="31014"/>
    <cellStyle name="Note 2 3 4 2 2 2 4 2 4" xfId="34912"/>
    <cellStyle name="Note 2 3 4 2 2 2 4 3" xfId="16057"/>
    <cellStyle name="Note 2 3 4 2 2 2 4 4" xfId="26434"/>
    <cellStyle name="Note 2 3 4 2 2 2 4 5" xfId="24598"/>
    <cellStyle name="Note 2 3 4 2 2 2 5" xfId="5237"/>
    <cellStyle name="Note 2 3 4 2 2 2 5 2" xfId="11127"/>
    <cellStyle name="Note 2 3 4 2 2 2 5 2 2" xfId="23066"/>
    <cellStyle name="Note 2 3 4 2 2 2 5 2 3" xfId="32118"/>
    <cellStyle name="Note 2 3 4 2 2 2 5 2 4" xfId="36016"/>
    <cellStyle name="Note 2 3 4 2 2 2 5 3" xfId="17176"/>
    <cellStyle name="Note 2 3 4 2 2 2 5 4" xfId="27538"/>
    <cellStyle name="Note 2 3 4 2 2 2 5 5" xfId="30690"/>
    <cellStyle name="Note 2 3 4 2 2 2 6" xfId="13581"/>
    <cellStyle name="Note 2 3 4 2 2 3" xfId="1985"/>
    <cellStyle name="Note 2 3 4 2 2 3 2" xfId="4461"/>
    <cellStyle name="Note 2 3 4 2 2 3 2 2" xfId="10351"/>
    <cellStyle name="Note 2 3 4 2 2 3 2 2 2" xfId="22290"/>
    <cellStyle name="Note 2 3 4 2 2 3 2 2 3" xfId="31343"/>
    <cellStyle name="Note 2 3 4 2 2 3 2 2 4" xfId="35241"/>
    <cellStyle name="Note 2 3 4 2 2 3 2 3" xfId="16400"/>
    <cellStyle name="Note 2 3 4 2 2 3 2 4" xfId="26763"/>
    <cellStyle name="Note 2 3 4 2 2 3 2 5" xfId="30557"/>
    <cellStyle name="Note 2 3 4 2 2 3 3" xfId="5566"/>
    <cellStyle name="Note 2 3 4 2 2 3 3 2" xfId="11456"/>
    <cellStyle name="Note 2 3 4 2 2 3 3 2 2" xfId="23395"/>
    <cellStyle name="Note 2 3 4 2 2 3 3 2 3" xfId="32447"/>
    <cellStyle name="Note 2 3 4 2 2 3 3 2 4" xfId="36345"/>
    <cellStyle name="Note 2 3 4 2 2 3 3 3" xfId="17505"/>
    <cellStyle name="Note 2 3 4 2 2 3 3 4" xfId="27867"/>
    <cellStyle name="Note 2 3 4 2 2 3 3 5" xfId="25957"/>
    <cellStyle name="Note 2 3 4 2 2 3 4" xfId="7875"/>
    <cellStyle name="Note 2 3 4 2 2 3 4 2" xfId="19814"/>
    <cellStyle name="Note 2 3 4 2 2 3 4 3" xfId="29521"/>
    <cellStyle name="Note 2 3 4 2 2 3 4 4" xfId="34065"/>
    <cellStyle name="Note 2 3 4 2 2 3 5" xfId="13924"/>
    <cellStyle name="Note 2 3 4 2 2 3 6" xfId="24943"/>
    <cellStyle name="Note 2 3 4 2 2 3 7" xfId="30935"/>
    <cellStyle name="Note 2 3 4 2 2 4" xfId="1856"/>
    <cellStyle name="Note 2 3 4 2 2 4 2" xfId="4332"/>
    <cellStyle name="Note 2 3 4 2 2 4 2 2" xfId="10222"/>
    <cellStyle name="Note 2 3 4 2 2 4 2 2 2" xfId="22161"/>
    <cellStyle name="Note 2 3 4 2 2 4 2 2 3" xfId="31214"/>
    <cellStyle name="Note 2 3 4 2 2 4 2 2 4" xfId="35112"/>
    <cellStyle name="Note 2 3 4 2 2 4 2 3" xfId="16271"/>
    <cellStyle name="Note 2 3 4 2 2 4 2 4" xfId="26634"/>
    <cellStyle name="Note 2 3 4 2 2 4 2 5" xfId="24571"/>
    <cellStyle name="Note 2 3 4 2 2 4 3" xfId="5437"/>
    <cellStyle name="Note 2 3 4 2 2 4 3 2" xfId="11327"/>
    <cellStyle name="Note 2 3 4 2 2 4 3 2 2" xfId="23266"/>
    <cellStyle name="Note 2 3 4 2 2 4 3 2 3" xfId="32318"/>
    <cellStyle name="Note 2 3 4 2 2 4 3 2 4" xfId="36216"/>
    <cellStyle name="Note 2 3 4 2 2 4 3 3" xfId="17376"/>
    <cellStyle name="Note 2 3 4 2 2 4 3 4" xfId="27738"/>
    <cellStyle name="Note 2 3 4 2 2 4 3 5" xfId="29003"/>
    <cellStyle name="Note 2 3 4 2 2 4 4" xfId="7746"/>
    <cellStyle name="Note 2 3 4 2 2 4 4 2" xfId="19685"/>
    <cellStyle name="Note 2 3 4 2 2 4 4 3" xfId="29392"/>
    <cellStyle name="Note 2 3 4 2 2 4 4 4" xfId="33936"/>
    <cellStyle name="Note 2 3 4 2 2 4 5" xfId="13795"/>
    <cellStyle name="Note 2 3 4 2 2 4 6" xfId="24814"/>
    <cellStyle name="Note 2 3 4 2 2 4 7" xfId="26023"/>
    <cellStyle name="Note 2 3 4 2 2 5" xfId="1885"/>
    <cellStyle name="Note 2 3 4 2 2 5 2" xfId="4361"/>
    <cellStyle name="Note 2 3 4 2 2 5 2 2" xfId="10251"/>
    <cellStyle name="Note 2 3 4 2 2 5 2 2 2" xfId="22190"/>
    <cellStyle name="Note 2 3 4 2 2 5 2 2 3" xfId="31243"/>
    <cellStyle name="Note 2 3 4 2 2 5 2 2 4" xfId="35141"/>
    <cellStyle name="Note 2 3 4 2 2 5 2 3" xfId="16300"/>
    <cellStyle name="Note 2 3 4 2 2 5 2 4" xfId="26663"/>
    <cellStyle name="Note 2 3 4 2 2 5 2 5" xfId="29148"/>
    <cellStyle name="Note 2 3 4 2 2 5 3" xfId="5466"/>
    <cellStyle name="Note 2 3 4 2 2 5 3 2" xfId="11356"/>
    <cellStyle name="Note 2 3 4 2 2 5 3 2 2" xfId="23295"/>
    <cellStyle name="Note 2 3 4 2 2 5 3 2 3" xfId="32347"/>
    <cellStyle name="Note 2 3 4 2 2 5 3 2 4" xfId="36245"/>
    <cellStyle name="Note 2 3 4 2 2 5 3 3" xfId="17405"/>
    <cellStyle name="Note 2 3 4 2 2 5 3 4" xfId="27767"/>
    <cellStyle name="Note 2 3 4 2 2 5 3 5" xfId="30225"/>
    <cellStyle name="Note 2 3 4 2 2 5 4" xfId="7775"/>
    <cellStyle name="Note 2 3 4 2 2 5 4 2" xfId="19714"/>
    <cellStyle name="Note 2 3 4 2 2 5 4 3" xfId="29421"/>
    <cellStyle name="Note 2 3 4 2 2 5 4 4" xfId="33965"/>
    <cellStyle name="Note 2 3 4 2 2 5 5" xfId="13824"/>
    <cellStyle name="Note 2 3 4 2 2 5 6" xfId="24843"/>
    <cellStyle name="Note 2 3 4 2 2 5 7" xfId="24711"/>
    <cellStyle name="Note 2 3 4 2 2 6" xfId="3242"/>
    <cellStyle name="Note 2 3 4 2 2 6 2" xfId="9132"/>
    <cellStyle name="Note 2 3 4 2 2 6 2 2" xfId="21071"/>
    <cellStyle name="Note 2 3 4 2 2 6 2 3" xfId="30511"/>
    <cellStyle name="Note 2 3 4 2 2 6 2 4" xfId="34824"/>
    <cellStyle name="Note 2 3 4 2 2 6 3" xfId="15181"/>
    <cellStyle name="Note 2 3 4 2 2 6 4" xfId="25931"/>
    <cellStyle name="Note 2 3 4 2 2 6 5" xfId="26259"/>
    <cellStyle name="Note 2 3 4 2 2 7" xfId="5149"/>
    <cellStyle name="Note 2 3 4 2 2 7 2" xfId="11039"/>
    <cellStyle name="Note 2 3 4 2 2 7 2 2" xfId="22978"/>
    <cellStyle name="Note 2 3 4 2 2 7 2 3" xfId="32030"/>
    <cellStyle name="Note 2 3 4 2 2 7 2 4" xfId="35928"/>
    <cellStyle name="Note 2 3 4 2 2 7 3" xfId="17088"/>
    <cellStyle name="Note 2 3 4 2 2 7 4" xfId="27450"/>
    <cellStyle name="Note 2 3 4 2 2 7 5" xfId="28571"/>
    <cellStyle name="Note 2 3 4 2 2 8" xfId="6824"/>
    <cellStyle name="Note 2 3 4 2 2 8 2" xfId="18763"/>
    <cellStyle name="Note 2 3 4 2 2 8 3" xfId="28860"/>
    <cellStyle name="Note 2 3 4 2 2 8 4" xfId="33816"/>
    <cellStyle name="Note 2 3 4 2 2 9" xfId="12705"/>
    <cellStyle name="Note 2 3 4 2 3" xfId="1641"/>
    <cellStyle name="Note 2 3 4 2 3 2" xfId="2247"/>
    <cellStyle name="Note 2 3 4 2 3 2 2" xfId="4723"/>
    <cellStyle name="Note 2 3 4 2 3 2 2 2" xfId="10613"/>
    <cellStyle name="Note 2 3 4 2 3 2 2 2 2" xfId="22552"/>
    <cellStyle name="Note 2 3 4 2 3 2 2 2 3" xfId="31604"/>
    <cellStyle name="Note 2 3 4 2 3 2 2 2 4" xfId="35502"/>
    <cellStyle name="Note 2 3 4 2 3 2 2 3" xfId="16662"/>
    <cellStyle name="Note 2 3 4 2 3 2 2 4" xfId="27024"/>
    <cellStyle name="Note 2 3 4 2 3 2 2 5" xfId="30218"/>
    <cellStyle name="Note 2 3 4 2 3 2 3" xfId="5827"/>
    <cellStyle name="Note 2 3 4 2 3 2 3 2" xfId="11717"/>
    <cellStyle name="Note 2 3 4 2 3 2 3 2 2" xfId="23656"/>
    <cellStyle name="Note 2 3 4 2 3 2 3 2 3" xfId="32708"/>
    <cellStyle name="Note 2 3 4 2 3 2 3 2 4" xfId="36606"/>
    <cellStyle name="Note 2 3 4 2 3 2 3 3" xfId="17766"/>
    <cellStyle name="Note 2 3 4 2 3 2 3 4" xfId="28128"/>
    <cellStyle name="Note 2 3 4 2 3 2 3 5" xfId="33318"/>
    <cellStyle name="Note 2 3 4 2 3 2 4" xfId="8137"/>
    <cellStyle name="Note 2 3 4 2 3 2 4 2" xfId="20076"/>
    <cellStyle name="Note 2 3 4 2 3 2 4 3" xfId="29782"/>
    <cellStyle name="Note 2 3 4 2 3 2 4 4" xfId="34326"/>
    <cellStyle name="Note 2 3 4 2 3 2 5" xfId="14186"/>
    <cellStyle name="Note 2 3 4 2 3 2 6" xfId="25204"/>
    <cellStyle name="Note 2 3 4 2 3 2 7" xfId="26323"/>
    <cellStyle name="Note 2 3 4 2 3 3" xfId="2496"/>
    <cellStyle name="Note 2 3 4 2 3 3 2" xfId="4972"/>
    <cellStyle name="Note 2 3 4 2 3 3 2 2" xfId="10862"/>
    <cellStyle name="Note 2 3 4 2 3 3 2 2 2" xfId="22801"/>
    <cellStyle name="Note 2 3 4 2 3 3 2 2 3" xfId="31853"/>
    <cellStyle name="Note 2 3 4 2 3 3 2 2 4" xfId="35751"/>
    <cellStyle name="Note 2 3 4 2 3 3 2 3" xfId="16911"/>
    <cellStyle name="Note 2 3 4 2 3 3 2 4" xfId="27273"/>
    <cellStyle name="Note 2 3 4 2 3 3 2 5" xfId="24389"/>
    <cellStyle name="Note 2 3 4 2 3 3 3" xfId="6076"/>
    <cellStyle name="Note 2 3 4 2 3 3 3 2" xfId="11966"/>
    <cellStyle name="Note 2 3 4 2 3 3 3 2 2" xfId="23905"/>
    <cellStyle name="Note 2 3 4 2 3 3 3 2 3" xfId="32957"/>
    <cellStyle name="Note 2 3 4 2 3 3 3 2 4" xfId="36855"/>
    <cellStyle name="Note 2 3 4 2 3 3 3 3" xfId="18015"/>
    <cellStyle name="Note 2 3 4 2 3 3 3 4" xfId="28377"/>
    <cellStyle name="Note 2 3 4 2 3 3 3 5" xfId="33567"/>
    <cellStyle name="Note 2 3 4 2 3 3 4" xfId="8386"/>
    <cellStyle name="Note 2 3 4 2 3 3 4 2" xfId="20325"/>
    <cellStyle name="Note 2 3 4 2 3 3 4 3" xfId="30031"/>
    <cellStyle name="Note 2 3 4 2 3 3 4 4" xfId="34575"/>
    <cellStyle name="Note 2 3 4 2 3 3 5" xfId="14435"/>
    <cellStyle name="Note 2 3 4 2 3 3 6" xfId="25453"/>
    <cellStyle name="Note 2 3 4 2 3 3 7" xfId="30341"/>
    <cellStyle name="Note 2 3 4 2 3 4" xfId="4117"/>
    <cellStyle name="Note 2 3 4 2 3 4 2" xfId="10007"/>
    <cellStyle name="Note 2 3 4 2 3 4 2 2" xfId="21946"/>
    <cellStyle name="Note 2 3 4 2 3 4 2 3" xfId="31013"/>
    <cellStyle name="Note 2 3 4 2 3 4 2 4" xfId="34911"/>
    <cellStyle name="Note 2 3 4 2 3 4 3" xfId="16056"/>
    <cellStyle name="Note 2 3 4 2 3 4 4" xfId="26433"/>
    <cellStyle name="Note 2 3 4 2 3 4 5" xfId="26251"/>
    <cellStyle name="Note 2 3 4 2 3 5" xfId="5236"/>
    <cellStyle name="Note 2 3 4 2 3 5 2" xfId="11126"/>
    <cellStyle name="Note 2 3 4 2 3 5 2 2" xfId="23065"/>
    <cellStyle name="Note 2 3 4 2 3 5 2 3" xfId="32117"/>
    <cellStyle name="Note 2 3 4 2 3 5 2 4" xfId="36015"/>
    <cellStyle name="Note 2 3 4 2 3 5 3" xfId="17175"/>
    <cellStyle name="Note 2 3 4 2 3 5 4" xfId="27537"/>
    <cellStyle name="Note 2 3 4 2 3 5 5" xfId="29041"/>
    <cellStyle name="Note 2 3 4 2 3 6" xfId="13580"/>
    <cellStyle name="Note 2 3 4 2 4" xfId="2170"/>
    <cellStyle name="Note 2 3 4 2 4 2" xfId="4646"/>
    <cellStyle name="Note 2 3 4 2 4 2 2" xfId="10536"/>
    <cellStyle name="Note 2 3 4 2 4 2 2 2" xfId="22475"/>
    <cellStyle name="Note 2 3 4 2 4 2 2 3" xfId="31527"/>
    <cellStyle name="Note 2 3 4 2 4 2 2 4" xfId="35425"/>
    <cellStyle name="Note 2 3 4 2 4 2 3" xfId="16585"/>
    <cellStyle name="Note 2 3 4 2 4 2 4" xfId="26947"/>
    <cellStyle name="Note 2 3 4 2 4 2 5" xfId="30762"/>
    <cellStyle name="Note 2 3 4 2 4 3" xfId="5750"/>
    <cellStyle name="Note 2 3 4 2 4 3 2" xfId="11640"/>
    <cellStyle name="Note 2 3 4 2 4 3 2 2" xfId="23579"/>
    <cellStyle name="Note 2 3 4 2 4 3 2 3" xfId="32631"/>
    <cellStyle name="Note 2 3 4 2 4 3 2 4" xfId="36529"/>
    <cellStyle name="Note 2 3 4 2 4 3 3" xfId="17689"/>
    <cellStyle name="Note 2 3 4 2 4 3 4" xfId="28051"/>
    <cellStyle name="Note 2 3 4 2 4 3 5" xfId="33241"/>
    <cellStyle name="Note 2 3 4 2 4 4" xfId="8060"/>
    <cellStyle name="Note 2 3 4 2 4 4 2" xfId="19999"/>
    <cellStyle name="Note 2 3 4 2 4 4 3" xfId="29705"/>
    <cellStyle name="Note 2 3 4 2 4 4 4" xfId="34249"/>
    <cellStyle name="Note 2 3 4 2 4 5" xfId="14109"/>
    <cellStyle name="Note 2 3 4 2 4 6" xfId="25127"/>
    <cellStyle name="Note 2 3 4 2 4 7" xfId="28952"/>
    <cellStyle name="Note 2 3 4 2 5" xfId="2396"/>
    <cellStyle name="Note 2 3 4 2 5 2" xfId="4872"/>
    <cellStyle name="Note 2 3 4 2 5 2 2" xfId="10762"/>
    <cellStyle name="Note 2 3 4 2 5 2 2 2" xfId="22701"/>
    <cellStyle name="Note 2 3 4 2 5 2 2 3" xfId="31753"/>
    <cellStyle name="Note 2 3 4 2 5 2 2 4" xfId="35651"/>
    <cellStyle name="Note 2 3 4 2 5 2 3" xfId="16811"/>
    <cellStyle name="Note 2 3 4 2 5 2 4" xfId="27173"/>
    <cellStyle name="Note 2 3 4 2 5 2 5" xfId="28786"/>
    <cellStyle name="Note 2 3 4 2 5 3" xfId="5976"/>
    <cellStyle name="Note 2 3 4 2 5 3 2" xfId="11866"/>
    <cellStyle name="Note 2 3 4 2 5 3 2 2" xfId="23805"/>
    <cellStyle name="Note 2 3 4 2 5 3 2 3" xfId="32857"/>
    <cellStyle name="Note 2 3 4 2 5 3 2 4" xfId="36755"/>
    <cellStyle name="Note 2 3 4 2 5 3 3" xfId="17915"/>
    <cellStyle name="Note 2 3 4 2 5 3 4" xfId="28277"/>
    <cellStyle name="Note 2 3 4 2 5 3 5" xfId="33467"/>
    <cellStyle name="Note 2 3 4 2 5 4" xfId="8286"/>
    <cellStyle name="Note 2 3 4 2 5 4 2" xfId="20225"/>
    <cellStyle name="Note 2 3 4 2 5 4 3" xfId="29931"/>
    <cellStyle name="Note 2 3 4 2 5 4 4" xfId="34475"/>
    <cellStyle name="Note 2 3 4 2 5 5" xfId="14335"/>
    <cellStyle name="Note 2 3 4 2 5 6" xfId="25353"/>
    <cellStyle name="Note 2 3 4 2 5 7" xfId="24651"/>
    <cellStyle name="Note 2 3 4 2 6" xfId="1966"/>
    <cellStyle name="Note 2 3 4 2 6 2" xfId="4442"/>
    <cellStyle name="Note 2 3 4 2 6 2 2" xfId="10332"/>
    <cellStyle name="Note 2 3 4 2 6 2 2 2" xfId="22271"/>
    <cellStyle name="Note 2 3 4 2 6 2 2 3" xfId="31324"/>
    <cellStyle name="Note 2 3 4 2 6 2 2 4" xfId="35222"/>
    <cellStyle name="Note 2 3 4 2 6 2 3" xfId="16381"/>
    <cellStyle name="Note 2 3 4 2 6 2 4" xfId="26744"/>
    <cellStyle name="Note 2 3 4 2 6 2 5" xfId="30783"/>
    <cellStyle name="Note 2 3 4 2 6 3" xfId="5547"/>
    <cellStyle name="Note 2 3 4 2 6 3 2" xfId="11437"/>
    <cellStyle name="Note 2 3 4 2 6 3 2 2" xfId="23376"/>
    <cellStyle name="Note 2 3 4 2 6 3 2 3" xfId="32428"/>
    <cellStyle name="Note 2 3 4 2 6 3 2 4" xfId="36326"/>
    <cellStyle name="Note 2 3 4 2 6 3 3" xfId="17486"/>
    <cellStyle name="Note 2 3 4 2 6 3 4" xfId="27848"/>
    <cellStyle name="Note 2 3 4 2 6 3 5" xfId="30155"/>
    <cellStyle name="Note 2 3 4 2 6 4" xfId="7856"/>
    <cellStyle name="Note 2 3 4 2 6 4 2" xfId="19795"/>
    <cellStyle name="Note 2 3 4 2 6 4 3" xfId="29502"/>
    <cellStyle name="Note 2 3 4 2 6 4 4" xfId="34046"/>
    <cellStyle name="Note 2 3 4 2 6 5" xfId="13905"/>
    <cellStyle name="Note 2 3 4 2 6 6" xfId="24924"/>
    <cellStyle name="Note 2 3 4 2 6 7" xfId="28760"/>
    <cellStyle name="Note 2 3 4 2 7" xfId="2836"/>
    <cellStyle name="Note 2 3 4 2 7 2" xfId="8726"/>
    <cellStyle name="Note 2 3 4 2 7 2 2" xfId="20665"/>
    <cellStyle name="Note 2 3 4 2 7 2 3" xfId="30271"/>
    <cellStyle name="Note 2 3 4 2 7 2 4" xfId="34745"/>
    <cellStyle name="Note 2 3 4 2 7 3" xfId="14775"/>
    <cellStyle name="Note 2 3 4 2 7 4" xfId="25691"/>
    <cellStyle name="Note 2 3 4 2 7 5" xfId="29197"/>
    <cellStyle name="Note 2 3 4 2 8" xfId="6418"/>
    <cellStyle name="Note 2 3 4 2 8 2" xfId="18357"/>
    <cellStyle name="Note 2 3 4 2 8 3" xfId="28617"/>
    <cellStyle name="Note 2 3 4 2 8 4" xfId="33737"/>
    <cellStyle name="Note 2 3 4 3" xfId="318"/>
    <cellStyle name="Note 2 3 4 3 2" xfId="794"/>
    <cellStyle name="Note 2 3 4 3 2 10" xfId="24303"/>
    <cellStyle name="Note 2 3 4 3 2 11" xfId="25747"/>
    <cellStyle name="Note 2 3 4 3 2 2" xfId="1644"/>
    <cellStyle name="Note 2 3 4 3 2 2 2" xfId="2250"/>
    <cellStyle name="Note 2 3 4 3 2 2 2 2" xfId="4726"/>
    <cellStyle name="Note 2 3 4 3 2 2 2 2 2" xfId="10616"/>
    <cellStyle name="Note 2 3 4 3 2 2 2 2 2 2" xfId="22555"/>
    <cellStyle name="Note 2 3 4 3 2 2 2 2 2 3" xfId="31607"/>
    <cellStyle name="Note 2 3 4 3 2 2 2 2 2 4" xfId="35505"/>
    <cellStyle name="Note 2 3 4 3 2 2 2 2 3" xfId="16665"/>
    <cellStyle name="Note 2 3 4 3 2 2 2 2 4" xfId="27027"/>
    <cellStyle name="Note 2 3 4 3 2 2 2 2 5" xfId="30750"/>
    <cellStyle name="Note 2 3 4 3 2 2 2 3" xfId="5830"/>
    <cellStyle name="Note 2 3 4 3 2 2 2 3 2" xfId="11720"/>
    <cellStyle name="Note 2 3 4 3 2 2 2 3 2 2" xfId="23659"/>
    <cellStyle name="Note 2 3 4 3 2 2 2 3 2 3" xfId="32711"/>
    <cellStyle name="Note 2 3 4 3 2 2 2 3 2 4" xfId="36609"/>
    <cellStyle name="Note 2 3 4 3 2 2 2 3 3" xfId="17769"/>
    <cellStyle name="Note 2 3 4 3 2 2 2 3 4" xfId="28131"/>
    <cellStyle name="Note 2 3 4 3 2 2 2 3 5" xfId="33321"/>
    <cellStyle name="Note 2 3 4 3 2 2 2 4" xfId="8140"/>
    <cellStyle name="Note 2 3 4 3 2 2 2 4 2" xfId="20079"/>
    <cellStyle name="Note 2 3 4 3 2 2 2 4 3" xfId="29785"/>
    <cellStyle name="Note 2 3 4 3 2 2 2 4 4" xfId="34329"/>
    <cellStyle name="Note 2 3 4 3 2 2 2 5" xfId="14189"/>
    <cellStyle name="Note 2 3 4 3 2 2 2 6" xfId="25207"/>
    <cellStyle name="Note 2 3 4 3 2 2 2 7" xfId="30560"/>
    <cellStyle name="Note 2 3 4 3 2 2 3" xfId="2499"/>
    <cellStyle name="Note 2 3 4 3 2 2 3 2" xfId="4975"/>
    <cellStyle name="Note 2 3 4 3 2 2 3 2 2" xfId="10865"/>
    <cellStyle name="Note 2 3 4 3 2 2 3 2 2 2" xfId="22804"/>
    <cellStyle name="Note 2 3 4 3 2 2 3 2 2 3" xfId="31856"/>
    <cellStyle name="Note 2 3 4 3 2 2 3 2 2 4" xfId="35754"/>
    <cellStyle name="Note 2 3 4 3 2 2 3 2 3" xfId="16914"/>
    <cellStyle name="Note 2 3 4 3 2 2 3 2 4" xfId="27276"/>
    <cellStyle name="Note 2 3 4 3 2 2 3 2 5" xfId="30371"/>
    <cellStyle name="Note 2 3 4 3 2 2 3 3" xfId="6079"/>
    <cellStyle name="Note 2 3 4 3 2 2 3 3 2" xfId="11969"/>
    <cellStyle name="Note 2 3 4 3 2 2 3 3 2 2" xfId="23908"/>
    <cellStyle name="Note 2 3 4 3 2 2 3 3 2 3" xfId="32960"/>
    <cellStyle name="Note 2 3 4 3 2 2 3 3 2 4" xfId="36858"/>
    <cellStyle name="Note 2 3 4 3 2 2 3 3 3" xfId="18018"/>
    <cellStyle name="Note 2 3 4 3 2 2 3 3 4" xfId="28380"/>
    <cellStyle name="Note 2 3 4 3 2 2 3 3 5" xfId="33570"/>
    <cellStyle name="Note 2 3 4 3 2 2 3 4" xfId="8389"/>
    <cellStyle name="Note 2 3 4 3 2 2 3 4 2" xfId="20328"/>
    <cellStyle name="Note 2 3 4 3 2 2 3 4 3" xfId="30034"/>
    <cellStyle name="Note 2 3 4 3 2 2 3 4 4" xfId="34578"/>
    <cellStyle name="Note 2 3 4 3 2 2 3 5" xfId="14438"/>
    <cellStyle name="Note 2 3 4 3 2 2 3 6" xfId="25456"/>
    <cellStyle name="Note 2 3 4 3 2 2 3 7" xfId="30869"/>
    <cellStyle name="Note 2 3 4 3 2 2 4" xfId="4120"/>
    <cellStyle name="Note 2 3 4 3 2 2 4 2" xfId="10010"/>
    <cellStyle name="Note 2 3 4 3 2 2 4 2 2" xfId="21949"/>
    <cellStyle name="Note 2 3 4 3 2 2 4 2 3" xfId="31016"/>
    <cellStyle name="Note 2 3 4 3 2 2 4 2 4" xfId="34914"/>
    <cellStyle name="Note 2 3 4 3 2 2 4 3" xfId="16059"/>
    <cellStyle name="Note 2 3 4 3 2 2 4 4" xfId="26436"/>
    <cellStyle name="Note 2 3 4 3 2 2 4 5" xfId="24097"/>
    <cellStyle name="Note 2 3 4 3 2 2 5" xfId="5239"/>
    <cellStyle name="Note 2 3 4 3 2 2 5 2" xfId="11129"/>
    <cellStyle name="Note 2 3 4 3 2 2 5 2 2" xfId="23068"/>
    <cellStyle name="Note 2 3 4 3 2 2 5 2 3" xfId="32120"/>
    <cellStyle name="Note 2 3 4 3 2 2 5 2 4" xfId="36018"/>
    <cellStyle name="Note 2 3 4 3 2 2 5 3" xfId="17178"/>
    <cellStyle name="Note 2 3 4 3 2 2 5 4" xfId="27540"/>
    <cellStyle name="Note 2 3 4 3 2 2 5 5" xfId="24460"/>
    <cellStyle name="Note 2 3 4 3 2 2 6" xfId="13583"/>
    <cellStyle name="Note 2 3 4 3 2 3" xfId="2010"/>
    <cellStyle name="Note 2 3 4 3 2 3 2" xfId="4486"/>
    <cellStyle name="Note 2 3 4 3 2 3 2 2" xfId="10376"/>
    <cellStyle name="Note 2 3 4 3 2 3 2 2 2" xfId="22315"/>
    <cellStyle name="Note 2 3 4 3 2 3 2 2 3" xfId="31368"/>
    <cellStyle name="Note 2 3 4 3 2 3 2 2 4" xfId="35266"/>
    <cellStyle name="Note 2 3 4 3 2 3 2 3" xfId="16425"/>
    <cellStyle name="Note 2 3 4 3 2 3 2 4" xfId="26788"/>
    <cellStyle name="Note 2 3 4 3 2 3 2 5" xfId="28514"/>
    <cellStyle name="Note 2 3 4 3 2 3 3" xfId="5591"/>
    <cellStyle name="Note 2 3 4 3 2 3 3 2" xfId="11481"/>
    <cellStyle name="Note 2 3 4 3 2 3 3 2 2" xfId="23420"/>
    <cellStyle name="Note 2 3 4 3 2 3 3 2 3" xfId="32472"/>
    <cellStyle name="Note 2 3 4 3 2 3 3 2 4" xfId="36370"/>
    <cellStyle name="Note 2 3 4 3 2 3 3 3" xfId="17530"/>
    <cellStyle name="Note 2 3 4 3 2 3 3 4" xfId="27892"/>
    <cellStyle name="Note 2 3 4 3 2 3 3 5" xfId="33082"/>
    <cellStyle name="Note 2 3 4 3 2 3 4" xfId="7900"/>
    <cellStyle name="Note 2 3 4 3 2 3 4 2" xfId="19839"/>
    <cellStyle name="Note 2 3 4 3 2 3 4 3" xfId="29546"/>
    <cellStyle name="Note 2 3 4 3 2 3 4 4" xfId="34090"/>
    <cellStyle name="Note 2 3 4 3 2 3 5" xfId="13949"/>
    <cellStyle name="Note 2 3 4 3 2 3 6" xfId="24968"/>
    <cellStyle name="Note 2 3 4 3 2 3 7" xfId="26352"/>
    <cellStyle name="Note 2 3 4 3 2 4" xfId="1790"/>
    <cellStyle name="Note 2 3 4 3 2 4 2" xfId="4266"/>
    <cellStyle name="Note 2 3 4 3 2 4 2 2" xfId="10156"/>
    <cellStyle name="Note 2 3 4 3 2 4 2 2 2" xfId="22095"/>
    <cellStyle name="Note 2 3 4 3 2 4 2 2 3" xfId="31148"/>
    <cellStyle name="Note 2 3 4 3 2 4 2 2 4" xfId="35046"/>
    <cellStyle name="Note 2 3 4 3 2 4 2 3" xfId="16205"/>
    <cellStyle name="Note 2 3 4 3 2 4 2 4" xfId="26568"/>
    <cellStyle name="Note 2 3 4 3 2 4 2 5" xfId="25675"/>
    <cellStyle name="Note 2 3 4 3 2 4 3" xfId="5371"/>
    <cellStyle name="Note 2 3 4 3 2 4 3 2" xfId="11261"/>
    <cellStyle name="Note 2 3 4 3 2 4 3 2 2" xfId="23200"/>
    <cellStyle name="Note 2 3 4 3 2 4 3 2 3" xfId="32252"/>
    <cellStyle name="Note 2 3 4 3 2 4 3 2 4" xfId="36150"/>
    <cellStyle name="Note 2 3 4 3 2 4 3 3" xfId="17310"/>
    <cellStyle name="Note 2 3 4 3 2 4 3 4" xfId="27672"/>
    <cellStyle name="Note 2 3 4 3 2 4 3 5" xfId="25748"/>
    <cellStyle name="Note 2 3 4 3 2 4 4" xfId="7680"/>
    <cellStyle name="Note 2 3 4 3 2 4 4 2" xfId="19619"/>
    <cellStyle name="Note 2 3 4 3 2 4 4 3" xfId="29326"/>
    <cellStyle name="Note 2 3 4 3 2 4 4 4" xfId="33870"/>
    <cellStyle name="Note 2 3 4 3 2 4 5" xfId="13729"/>
    <cellStyle name="Note 2 3 4 3 2 4 6" xfId="24748"/>
    <cellStyle name="Note 2 3 4 3 2 4 7" xfId="12307"/>
    <cellStyle name="Note 2 3 4 3 2 5" xfId="2065"/>
    <cellStyle name="Note 2 3 4 3 2 5 2" xfId="4541"/>
    <cellStyle name="Note 2 3 4 3 2 5 2 2" xfId="10431"/>
    <cellStyle name="Note 2 3 4 3 2 5 2 2 2" xfId="22370"/>
    <cellStyle name="Note 2 3 4 3 2 5 2 2 3" xfId="31422"/>
    <cellStyle name="Note 2 3 4 3 2 5 2 2 4" xfId="35320"/>
    <cellStyle name="Note 2 3 4 3 2 5 2 3" xfId="16480"/>
    <cellStyle name="Note 2 3 4 3 2 5 2 4" xfId="26842"/>
    <cellStyle name="Note 2 3 4 3 2 5 2 5" xfId="26011"/>
    <cellStyle name="Note 2 3 4 3 2 5 3" xfId="5645"/>
    <cellStyle name="Note 2 3 4 3 2 5 3 2" xfId="11535"/>
    <cellStyle name="Note 2 3 4 3 2 5 3 2 2" xfId="23474"/>
    <cellStyle name="Note 2 3 4 3 2 5 3 2 3" xfId="32526"/>
    <cellStyle name="Note 2 3 4 3 2 5 3 2 4" xfId="36424"/>
    <cellStyle name="Note 2 3 4 3 2 5 3 3" xfId="17584"/>
    <cellStyle name="Note 2 3 4 3 2 5 3 4" xfId="27946"/>
    <cellStyle name="Note 2 3 4 3 2 5 3 5" xfId="33136"/>
    <cellStyle name="Note 2 3 4 3 2 5 4" xfId="7955"/>
    <cellStyle name="Note 2 3 4 3 2 5 4 2" xfId="19894"/>
    <cellStyle name="Note 2 3 4 3 2 5 4 3" xfId="29600"/>
    <cellStyle name="Note 2 3 4 3 2 5 4 4" xfId="34144"/>
    <cellStyle name="Note 2 3 4 3 2 5 5" xfId="14004"/>
    <cellStyle name="Note 2 3 4 3 2 5 6" xfId="25022"/>
    <cellStyle name="Note 2 3 4 3 2 5 7" xfId="26347"/>
    <cellStyle name="Note 2 3 4 3 2 6" xfId="3271"/>
    <cellStyle name="Note 2 3 4 3 2 6 2" xfId="9161"/>
    <cellStyle name="Note 2 3 4 3 2 6 2 2" xfId="21100"/>
    <cellStyle name="Note 2 3 4 3 2 6 2 3" xfId="30535"/>
    <cellStyle name="Note 2 3 4 3 2 6 2 4" xfId="34848"/>
    <cellStyle name="Note 2 3 4 3 2 6 3" xfId="15210"/>
    <cellStyle name="Note 2 3 4 3 2 6 4" xfId="25955"/>
    <cellStyle name="Note 2 3 4 3 2 6 5" xfId="29186"/>
    <cellStyle name="Note 2 3 4 3 2 7" xfId="5173"/>
    <cellStyle name="Note 2 3 4 3 2 7 2" xfId="11063"/>
    <cellStyle name="Note 2 3 4 3 2 7 2 2" xfId="23002"/>
    <cellStyle name="Note 2 3 4 3 2 7 2 3" xfId="32054"/>
    <cellStyle name="Note 2 3 4 3 2 7 2 4" xfId="35952"/>
    <cellStyle name="Note 2 3 4 3 2 7 3" xfId="17112"/>
    <cellStyle name="Note 2 3 4 3 2 7 4" xfId="27474"/>
    <cellStyle name="Note 2 3 4 3 2 7 5" xfId="26009"/>
    <cellStyle name="Note 2 3 4 3 2 8" xfId="6853"/>
    <cellStyle name="Note 2 3 4 3 2 8 2" xfId="18792"/>
    <cellStyle name="Note 2 3 4 3 2 8 3" xfId="28884"/>
    <cellStyle name="Note 2 3 4 3 2 8 4" xfId="33840"/>
    <cellStyle name="Note 2 3 4 3 2 9" xfId="12734"/>
    <cellStyle name="Note 2 3 4 3 3" xfId="1643"/>
    <cellStyle name="Note 2 3 4 3 3 2" xfId="2249"/>
    <cellStyle name="Note 2 3 4 3 3 2 2" xfId="4725"/>
    <cellStyle name="Note 2 3 4 3 3 2 2 2" xfId="10615"/>
    <cellStyle name="Note 2 3 4 3 3 2 2 2 2" xfId="22554"/>
    <cellStyle name="Note 2 3 4 3 3 2 2 2 3" xfId="31606"/>
    <cellStyle name="Note 2 3 4 3 3 2 2 2 4" xfId="35504"/>
    <cellStyle name="Note 2 3 4 3 3 2 2 3" xfId="16664"/>
    <cellStyle name="Note 2 3 4 3 3 2 2 4" xfId="27026"/>
    <cellStyle name="Note 2 3 4 3 3 2 2 5" xfId="29101"/>
    <cellStyle name="Note 2 3 4 3 3 2 3" xfId="5829"/>
    <cellStyle name="Note 2 3 4 3 3 2 3 2" xfId="11719"/>
    <cellStyle name="Note 2 3 4 3 3 2 3 2 2" xfId="23658"/>
    <cellStyle name="Note 2 3 4 3 3 2 3 2 3" xfId="32710"/>
    <cellStyle name="Note 2 3 4 3 3 2 3 2 4" xfId="36608"/>
    <cellStyle name="Note 2 3 4 3 3 2 3 3" xfId="17768"/>
    <cellStyle name="Note 2 3 4 3 3 2 3 4" xfId="28130"/>
    <cellStyle name="Note 2 3 4 3 3 2 3 5" xfId="33320"/>
    <cellStyle name="Note 2 3 4 3 3 2 4" xfId="8139"/>
    <cellStyle name="Note 2 3 4 3 3 2 4 2" xfId="20078"/>
    <cellStyle name="Note 2 3 4 3 3 2 4 3" xfId="29784"/>
    <cellStyle name="Note 2 3 4 3 3 2 4 4" xfId="34328"/>
    <cellStyle name="Note 2 3 4 3 3 2 5" xfId="14188"/>
    <cellStyle name="Note 2 3 4 3 3 2 6" xfId="25206"/>
    <cellStyle name="Note 2 3 4 3 3 2 7" xfId="28909"/>
    <cellStyle name="Note 2 3 4 3 3 3" xfId="2498"/>
    <cellStyle name="Note 2 3 4 3 3 3 2" xfId="4974"/>
    <cellStyle name="Note 2 3 4 3 3 3 2 2" xfId="10864"/>
    <cellStyle name="Note 2 3 4 3 3 3 2 2 2" xfId="22803"/>
    <cellStyle name="Note 2 3 4 3 3 3 2 2 3" xfId="31855"/>
    <cellStyle name="Note 2 3 4 3 3 3 2 2 4" xfId="35753"/>
    <cellStyle name="Note 2 3 4 3 3 3 2 3" xfId="16913"/>
    <cellStyle name="Note 2 3 4 3 3 3 2 4" xfId="27275"/>
    <cellStyle name="Note 2 3 4 3 3 3 2 5" xfId="28719"/>
    <cellStyle name="Note 2 3 4 3 3 3 3" xfId="6078"/>
    <cellStyle name="Note 2 3 4 3 3 3 3 2" xfId="11968"/>
    <cellStyle name="Note 2 3 4 3 3 3 3 2 2" xfId="23907"/>
    <cellStyle name="Note 2 3 4 3 3 3 3 2 3" xfId="32959"/>
    <cellStyle name="Note 2 3 4 3 3 3 3 2 4" xfId="36857"/>
    <cellStyle name="Note 2 3 4 3 3 3 3 3" xfId="18017"/>
    <cellStyle name="Note 2 3 4 3 3 3 3 4" xfId="28379"/>
    <cellStyle name="Note 2 3 4 3 3 3 3 5" xfId="33569"/>
    <cellStyle name="Note 2 3 4 3 3 3 4" xfId="8388"/>
    <cellStyle name="Note 2 3 4 3 3 3 4 2" xfId="20327"/>
    <cellStyle name="Note 2 3 4 3 3 3 4 3" xfId="30033"/>
    <cellStyle name="Note 2 3 4 3 3 3 4 4" xfId="34577"/>
    <cellStyle name="Note 2 3 4 3 3 3 5" xfId="14437"/>
    <cellStyle name="Note 2 3 4 3 3 3 6" xfId="25455"/>
    <cellStyle name="Note 2 3 4 3 3 3 7" xfId="29216"/>
    <cellStyle name="Note 2 3 4 3 3 4" xfId="4119"/>
    <cellStyle name="Note 2 3 4 3 3 4 2" xfId="10009"/>
    <cellStyle name="Note 2 3 4 3 3 4 2 2" xfId="21948"/>
    <cellStyle name="Note 2 3 4 3 3 4 2 3" xfId="31015"/>
    <cellStyle name="Note 2 3 4 3 3 4 2 4" xfId="34913"/>
    <cellStyle name="Note 2 3 4 3 3 4 3" xfId="16058"/>
    <cellStyle name="Note 2 3 4 3 3 4 4" xfId="26435"/>
    <cellStyle name="Note 2 3 4 3 3 4 5" xfId="24343"/>
    <cellStyle name="Note 2 3 4 3 3 5" xfId="5238"/>
    <cellStyle name="Note 2 3 4 3 3 5 2" xfId="11128"/>
    <cellStyle name="Note 2 3 4 3 3 5 2 2" xfId="23067"/>
    <cellStyle name="Note 2 3 4 3 3 5 2 3" xfId="32119"/>
    <cellStyle name="Note 2 3 4 3 3 5 2 4" xfId="36017"/>
    <cellStyle name="Note 2 3 4 3 3 5 3" xfId="17177"/>
    <cellStyle name="Note 2 3 4 3 3 5 4" xfId="27539"/>
    <cellStyle name="Note 2 3 4 3 3 5 5" xfId="26113"/>
    <cellStyle name="Note 2 3 4 3 3 6" xfId="13582"/>
    <cellStyle name="Note 2 3 4 3 4" xfId="1873"/>
    <cellStyle name="Note 2 3 4 3 4 2" xfId="4349"/>
    <cellStyle name="Note 2 3 4 3 4 2 2" xfId="10239"/>
    <cellStyle name="Note 2 3 4 3 4 2 2 2" xfId="22178"/>
    <cellStyle name="Note 2 3 4 3 4 2 2 3" xfId="31231"/>
    <cellStyle name="Note 2 3 4 3 4 2 2 4" xfId="35129"/>
    <cellStyle name="Note 2 3 4 3 4 2 3" xfId="16288"/>
    <cellStyle name="Note 2 3 4 3 4 2 4" xfId="26651"/>
    <cellStyle name="Note 2 3 4 3 4 2 5" xfId="28964"/>
    <cellStyle name="Note 2 3 4 3 4 3" xfId="5454"/>
    <cellStyle name="Note 2 3 4 3 4 3 2" xfId="11344"/>
    <cellStyle name="Note 2 3 4 3 4 3 2 2" xfId="23283"/>
    <cellStyle name="Note 2 3 4 3 4 3 2 3" xfId="32335"/>
    <cellStyle name="Note 2 3 4 3 4 3 2 4" xfId="36233"/>
    <cellStyle name="Note 2 3 4 3 4 3 3" xfId="17393"/>
    <cellStyle name="Note 2 3 4 3 4 3 4" xfId="27755"/>
    <cellStyle name="Note 2 3 4 3 4 3 5" xfId="26086"/>
    <cellStyle name="Note 2 3 4 3 4 4" xfId="7763"/>
    <cellStyle name="Note 2 3 4 3 4 4 2" xfId="19702"/>
    <cellStyle name="Note 2 3 4 3 4 4 3" xfId="29409"/>
    <cellStyle name="Note 2 3 4 3 4 4 4" xfId="33953"/>
    <cellStyle name="Note 2 3 4 3 4 5" xfId="13812"/>
    <cellStyle name="Note 2 3 4 3 4 6" xfId="24831"/>
    <cellStyle name="Note 2 3 4 3 4 7" xfId="29295"/>
    <cellStyle name="Note 2 3 4 3 5" xfId="2384"/>
    <cellStyle name="Note 2 3 4 3 5 2" xfId="4860"/>
    <cellStyle name="Note 2 3 4 3 5 2 2" xfId="10750"/>
    <cellStyle name="Note 2 3 4 3 5 2 2 2" xfId="22689"/>
    <cellStyle name="Note 2 3 4 3 5 2 2 3" xfId="31741"/>
    <cellStyle name="Note 2 3 4 3 5 2 2 4" xfId="35639"/>
    <cellStyle name="Note 2 3 4 3 5 2 3" xfId="16799"/>
    <cellStyle name="Note 2 3 4 3 5 2 4" xfId="27161"/>
    <cellStyle name="Note 2 3 4 3 5 2 5" xfId="26162"/>
    <cellStyle name="Note 2 3 4 3 5 3" xfId="5964"/>
    <cellStyle name="Note 2 3 4 3 5 3 2" xfId="11854"/>
    <cellStyle name="Note 2 3 4 3 5 3 2 2" xfId="23793"/>
    <cellStyle name="Note 2 3 4 3 5 3 2 3" xfId="32845"/>
    <cellStyle name="Note 2 3 4 3 5 3 2 4" xfId="36743"/>
    <cellStyle name="Note 2 3 4 3 5 3 3" xfId="17903"/>
    <cellStyle name="Note 2 3 4 3 5 3 4" xfId="28265"/>
    <cellStyle name="Note 2 3 4 3 5 3 5" xfId="33455"/>
    <cellStyle name="Note 2 3 4 3 5 4" xfId="8274"/>
    <cellStyle name="Note 2 3 4 3 5 4 2" xfId="20213"/>
    <cellStyle name="Note 2 3 4 3 5 4 3" xfId="29919"/>
    <cellStyle name="Note 2 3 4 3 5 4 4" xfId="34463"/>
    <cellStyle name="Note 2 3 4 3 5 5" xfId="14323"/>
    <cellStyle name="Note 2 3 4 3 5 6" xfId="25341"/>
    <cellStyle name="Note 2 3 4 3 5 7" xfId="24048"/>
    <cellStyle name="Note 2 3 4 3 6" xfId="2106"/>
    <cellStyle name="Note 2 3 4 3 6 2" xfId="4582"/>
    <cellStyle name="Note 2 3 4 3 6 2 2" xfId="10472"/>
    <cellStyle name="Note 2 3 4 3 6 2 2 2" xfId="22411"/>
    <cellStyle name="Note 2 3 4 3 6 2 2 3" xfId="31463"/>
    <cellStyle name="Note 2 3 4 3 6 2 2 4" xfId="35361"/>
    <cellStyle name="Note 2 3 4 3 6 2 3" xfId="16521"/>
    <cellStyle name="Note 2 3 4 3 6 2 4" xfId="26883"/>
    <cellStyle name="Note 2 3 4 3 6 2 5" xfId="25674"/>
    <cellStyle name="Note 2 3 4 3 6 3" xfId="5686"/>
    <cellStyle name="Note 2 3 4 3 6 3 2" xfId="11576"/>
    <cellStyle name="Note 2 3 4 3 6 3 2 2" xfId="23515"/>
    <cellStyle name="Note 2 3 4 3 6 3 2 3" xfId="32567"/>
    <cellStyle name="Note 2 3 4 3 6 3 2 4" xfId="36465"/>
    <cellStyle name="Note 2 3 4 3 6 3 3" xfId="17625"/>
    <cellStyle name="Note 2 3 4 3 6 3 4" xfId="27987"/>
    <cellStyle name="Note 2 3 4 3 6 3 5" xfId="33177"/>
    <cellStyle name="Note 2 3 4 3 6 4" xfId="7996"/>
    <cellStyle name="Note 2 3 4 3 6 4 2" xfId="19935"/>
    <cellStyle name="Note 2 3 4 3 6 4 3" xfId="29641"/>
    <cellStyle name="Note 2 3 4 3 6 4 4" xfId="34185"/>
    <cellStyle name="Note 2 3 4 3 6 5" xfId="14045"/>
    <cellStyle name="Note 2 3 4 3 6 6" xfId="25063"/>
    <cellStyle name="Note 2 3 4 3 6 7" xfId="30631"/>
    <cellStyle name="Note 2 3 4 3 7" xfId="2865"/>
    <cellStyle name="Note 2 3 4 3 7 2" xfId="8755"/>
    <cellStyle name="Note 2 3 4 3 7 2 2" xfId="20694"/>
    <cellStyle name="Note 2 3 4 3 7 2 3" xfId="30295"/>
    <cellStyle name="Note 2 3 4 3 7 2 4" xfId="34769"/>
    <cellStyle name="Note 2 3 4 3 7 3" xfId="14804"/>
    <cellStyle name="Note 2 3 4 3 7 4" xfId="25715"/>
    <cellStyle name="Note 2 3 4 3 7 5" xfId="28777"/>
    <cellStyle name="Note 2 3 4 3 8" xfId="6447"/>
    <cellStyle name="Note 2 3 4 3 8 2" xfId="18386"/>
    <cellStyle name="Note 2 3 4 3 8 3" xfId="28641"/>
    <cellStyle name="Note 2 3 4 3 8 4" xfId="33761"/>
    <cellStyle name="Note 2 3 4 4" xfId="654"/>
    <cellStyle name="Note 2 3 4 4 10" xfId="24221"/>
    <cellStyle name="Note 2 3 4 4 11" xfId="29313"/>
    <cellStyle name="Note 2 3 4 4 2" xfId="1645"/>
    <cellStyle name="Note 2 3 4 4 2 2" xfId="2251"/>
    <cellStyle name="Note 2 3 4 4 2 2 2" xfId="4727"/>
    <cellStyle name="Note 2 3 4 4 2 2 2 2" xfId="10617"/>
    <cellStyle name="Note 2 3 4 4 2 2 2 2 2" xfId="22556"/>
    <cellStyle name="Note 2 3 4 4 2 2 2 2 3" xfId="31608"/>
    <cellStyle name="Note 2 3 4 4 2 2 2 2 4" xfId="35506"/>
    <cellStyle name="Note 2 3 4 4 2 2 2 3" xfId="16666"/>
    <cellStyle name="Note 2 3 4 4 2 2 2 4" xfId="27028"/>
    <cellStyle name="Note 2 3 4 4 2 2 2 5" xfId="26173"/>
    <cellStyle name="Note 2 3 4 4 2 2 3" xfId="5831"/>
    <cellStyle name="Note 2 3 4 4 2 2 3 2" xfId="11721"/>
    <cellStyle name="Note 2 3 4 4 2 2 3 2 2" xfId="23660"/>
    <cellStyle name="Note 2 3 4 4 2 2 3 2 3" xfId="32712"/>
    <cellStyle name="Note 2 3 4 4 2 2 3 2 4" xfId="36610"/>
    <cellStyle name="Note 2 3 4 4 2 2 3 3" xfId="17770"/>
    <cellStyle name="Note 2 3 4 4 2 2 3 4" xfId="28132"/>
    <cellStyle name="Note 2 3 4 4 2 2 3 5" xfId="33322"/>
    <cellStyle name="Note 2 3 4 4 2 2 4" xfId="8141"/>
    <cellStyle name="Note 2 3 4 4 2 2 4 2" xfId="20080"/>
    <cellStyle name="Note 2 3 4 4 2 2 4 3" xfId="29786"/>
    <cellStyle name="Note 2 3 4 4 2 2 4 4" xfId="34330"/>
    <cellStyle name="Note 2 3 4 4 2 2 5" xfId="14190"/>
    <cellStyle name="Note 2 3 4 4 2 2 6" xfId="25208"/>
    <cellStyle name="Note 2 3 4 4 2 2 7" xfId="25981"/>
    <cellStyle name="Note 2 3 4 4 2 3" xfId="2500"/>
    <cellStyle name="Note 2 3 4 4 2 3 2" xfId="4976"/>
    <cellStyle name="Note 2 3 4 4 2 3 2 2" xfId="10866"/>
    <cellStyle name="Note 2 3 4 4 2 3 2 2 2" xfId="22805"/>
    <cellStyle name="Note 2 3 4 4 2 3 2 2 3" xfId="31857"/>
    <cellStyle name="Note 2 3 4 4 2 3 2 2 4" xfId="35755"/>
    <cellStyle name="Note 2 3 4 4 2 3 2 3" xfId="16915"/>
    <cellStyle name="Note 2 3 4 4 2 3 2 4" xfId="27277"/>
    <cellStyle name="Note 2 3 4 4 2 3 2 5" xfId="25791"/>
    <cellStyle name="Note 2 3 4 4 2 3 3" xfId="6080"/>
    <cellStyle name="Note 2 3 4 4 2 3 3 2" xfId="11970"/>
    <cellStyle name="Note 2 3 4 4 2 3 3 2 2" xfId="23909"/>
    <cellStyle name="Note 2 3 4 4 2 3 3 2 3" xfId="32961"/>
    <cellStyle name="Note 2 3 4 4 2 3 3 2 4" xfId="36859"/>
    <cellStyle name="Note 2 3 4 4 2 3 3 3" xfId="18019"/>
    <cellStyle name="Note 2 3 4 4 2 3 3 4" xfId="28381"/>
    <cellStyle name="Note 2 3 4 4 2 3 3 5" xfId="33571"/>
    <cellStyle name="Note 2 3 4 4 2 3 4" xfId="8390"/>
    <cellStyle name="Note 2 3 4 4 2 3 4 2" xfId="20329"/>
    <cellStyle name="Note 2 3 4 4 2 3 4 3" xfId="30035"/>
    <cellStyle name="Note 2 3 4 4 2 3 4 4" xfId="34579"/>
    <cellStyle name="Note 2 3 4 4 2 3 5" xfId="14439"/>
    <cellStyle name="Note 2 3 4 4 2 3 6" xfId="25457"/>
    <cellStyle name="Note 2 3 4 4 2 3 7" xfId="26291"/>
    <cellStyle name="Note 2 3 4 4 2 4" xfId="4121"/>
    <cellStyle name="Note 2 3 4 4 2 4 2" xfId="10011"/>
    <cellStyle name="Note 2 3 4 4 2 4 2 2" xfId="21950"/>
    <cellStyle name="Note 2 3 4 4 2 4 2 3" xfId="31017"/>
    <cellStyle name="Note 2 3 4 4 2 4 2 4" xfId="34915"/>
    <cellStyle name="Note 2 3 4 4 2 4 3" xfId="16060"/>
    <cellStyle name="Note 2 3 4 4 2 4 4" xfId="26437"/>
    <cellStyle name="Note 2 3 4 4 2 4 5" xfId="12331"/>
    <cellStyle name="Note 2 3 4 4 2 5" xfId="5240"/>
    <cellStyle name="Note 2 3 4 4 2 5 2" xfId="11130"/>
    <cellStyle name="Note 2 3 4 4 2 5 2 2" xfId="23069"/>
    <cellStyle name="Note 2 3 4 4 2 5 2 3" xfId="32121"/>
    <cellStyle name="Note 2 3 4 4 2 5 2 4" xfId="36019"/>
    <cellStyle name="Note 2 3 4 4 2 5 3" xfId="17179"/>
    <cellStyle name="Note 2 3 4 4 2 5 4" xfId="27541"/>
    <cellStyle name="Note 2 3 4 4 2 5 5" xfId="24159"/>
    <cellStyle name="Note 2 3 4 4 2 6" xfId="13584"/>
    <cellStyle name="Note 2 3 4 4 3" xfId="1940"/>
    <cellStyle name="Note 2 3 4 4 3 2" xfId="4416"/>
    <cellStyle name="Note 2 3 4 4 3 2 2" xfId="10306"/>
    <cellStyle name="Note 2 3 4 4 3 2 2 2" xfId="22245"/>
    <cellStyle name="Note 2 3 4 4 3 2 2 3" xfId="31298"/>
    <cellStyle name="Note 2 3 4 4 3 2 2 4" xfId="35196"/>
    <cellStyle name="Note 2 3 4 4 3 2 3" xfId="16355"/>
    <cellStyle name="Note 2 3 4 4 3 2 4" xfId="26718"/>
    <cellStyle name="Note 2 3 4 4 3 2 5" xfId="29143"/>
    <cellStyle name="Note 2 3 4 4 3 3" xfId="5521"/>
    <cellStyle name="Note 2 3 4 4 3 3 2" xfId="11411"/>
    <cellStyle name="Note 2 3 4 4 3 3 2 2" xfId="23350"/>
    <cellStyle name="Note 2 3 4 4 3 3 2 3" xfId="32402"/>
    <cellStyle name="Note 2 3 4 4 3 3 2 4" xfId="36300"/>
    <cellStyle name="Note 2 3 4 4 3 3 3" xfId="17460"/>
    <cellStyle name="Note 2 3 4 4 3 3 4" xfId="27822"/>
    <cellStyle name="Note 2 3 4 4 3 3 5" xfId="25983"/>
    <cellStyle name="Note 2 3 4 4 3 4" xfId="7830"/>
    <cellStyle name="Note 2 3 4 4 3 4 2" xfId="19769"/>
    <cellStyle name="Note 2 3 4 4 3 4 3" xfId="29476"/>
    <cellStyle name="Note 2 3 4 4 3 4 4" xfId="34020"/>
    <cellStyle name="Note 2 3 4 4 3 5" xfId="13879"/>
    <cellStyle name="Note 2 3 4 4 3 6" xfId="24898"/>
    <cellStyle name="Note 2 3 4 4 3 7" xfId="24328"/>
    <cellStyle name="Note 2 3 4 4 4" xfId="1794"/>
    <cellStyle name="Note 2 3 4 4 4 2" xfId="4270"/>
    <cellStyle name="Note 2 3 4 4 4 2 2" xfId="10160"/>
    <cellStyle name="Note 2 3 4 4 4 2 2 2" xfId="22099"/>
    <cellStyle name="Note 2 3 4 4 4 2 2 3" xfId="31152"/>
    <cellStyle name="Note 2 3 4 4 4 2 2 4" xfId="35050"/>
    <cellStyle name="Note 2 3 4 4 4 2 3" xfId="16209"/>
    <cellStyle name="Note 2 3 4 4 4 2 4" xfId="26572"/>
    <cellStyle name="Note 2 3 4 4 4 2 5" xfId="24580"/>
    <cellStyle name="Note 2 3 4 4 4 3" xfId="5375"/>
    <cellStyle name="Note 2 3 4 4 4 3 2" xfId="11265"/>
    <cellStyle name="Note 2 3 4 4 4 3 2 2" xfId="23204"/>
    <cellStyle name="Note 2 3 4 4 4 3 2 3" xfId="32256"/>
    <cellStyle name="Note 2 3 4 4 4 3 2 4" xfId="36154"/>
    <cellStyle name="Note 2 3 4 4 4 3 3" xfId="17314"/>
    <cellStyle name="Note 2 3 4 4 4 3 4" xfId="27676"/>
    <cellStyle name="Note 2 3 4 4 4 3 5" xfId="24443"/>
    <cellStyle name="Note 2 3 4 4 4 4" xfId="7684"/>
    <cellStyle name="Note 2 3 4 4 4 4 2" xfId="19623"/>
    <cellStyle name="Note 2 3 4 4 4 4 3" xfId="29330"/>
    <cellStyle name="Note 2 3 4 4 4 4 4" xfId="33874"/>
    <cellStyle name="Note 2 3 4 4 4 5" xfId="13733"/>
    <cellStyle name="Note 2 3 4 4 4 6" xfId="24752"/>
    <cellStyle name="Note 2 3 4 4 4 7" xfId="12166"/>
    <cellStyle name="Note 2 3 4 4 5" xfId="2141"/>
    <cellStyle name="Note 2 3 4 4 5 2" xfId="4617"/>
    <cellStyle name="Note 2 3 4 4 5 2 2" xfId="10507"/>
    <cellStyle name="Note 2 3 4 4 5 2 2 2" xfId="22446"/>
    <cellStyle name="Note 2 3 4 4 5 2 2 3" xfId="31498"/>
    <cellStyle name="Note 2 3 4 4 5 2 2 4" xfId="35396"/>
    <cellStyle name="Note 2 3 4 4 5 2 3" xfId="16556"/>
    <cellStyle name="Note 2 3 4 4 5 2 4" xfId="26918"/>
    <cellStyle name="Note 2 3 4 4 5 2 5" xfId="30541"/>
    <cellStyle name="Note 2 3 4 4 5 3" xfId="5721"/>
    <cellStyle name="Note 2 3 4 4 5 3 2" xfId="11611"/>
    <cellStyle name="Note 2 3 4 4 5 3 2 2" xfId="23550"/>
    <cellStyle name="Note 2 3 4 4 5 3 2 3" xfId="32602"/>
    <cellStyle name="Note 2 3 4 4 5 3 2 4" xfId="36500"/>
    <cellStyle name="Note 2 3 4 4 5 3 3" xfId="17660"/>
    <cellStyle name="Note 2 3 4 4 5 3 4" xfId="28022"/>
    <cellStyle name="Note 2 3 4 4 5 3 5" xfId="33212"/>
    <cellStyle name="Note 2 3 4 4 5 4" xfId="8031"/>
    <cellStyle name="Note 2 3 4 4 5 4 2" xfId="19970"/>
    <cellStyle name="Note 2 3 4 4 5 4 3" xfId="29676"/>
    <cellStyle name="Note 2 3 4 4 5 4 4" xfId="34220"/>
    <cellStyle name="Note 2 3 4 4 5 5" xfId="14080"/>
    <cellStyle name="Note 2 3 4 4 5 6" xfId="25098"/>
    <cellStyle name="Note 2 3 4 4 5 7" xfId="29262"/>
    <cellStyle name="Note 2 3 4 4 6" xfId="3131"/>
    <cellStyle name="Note 2 3 4 4 6 2" xfId="9021"/>
    <cellStyle name="Note 2 3 4 4 6 2 2" xfId="20960"/>
    <cellStyle name="Note 2 3 4 4 6 2 3" xfId="30455"/>
    <cellStyle name="Note 2 3 4 4 6 2 4" xfId="34800"/>
    <cellStyle name="Note 2 3 4 4 6 3" xfId="15070"/>
    <cellStyle name="Note 2 3 4 4 6 4" xfId="25875"/>
    <cellStyle name="Note 2 3 4 4 6 5" xfId="26263"/>
    <cellStyle name="Note 2 3 4 4 7" xfId="5125"/>
    <cellStyle name="Note 2 3 4 4 7 2" xfId="11015"/>
    <cellStyle name="Note 2 3 4 4 7 2 2" xfId="22954"/>
    <cellStyle name="Note 2 3 4 4 7 2 3" xfId="32006"/>
    <cellStyle name="Note 2 3 4 4 7 2 4" xfId="35904"/>
    <cellStyle name="Note 2 3 4 4 7 3" xfId="17064"/>
    <cellStyle name="Note 2 3 4 4 7 4" xfId="27426"/>
    <cellStyle name="Note 2 3 4 4 7 5" xfId="28754"/>
    <cellStyle name="Note 2 3 4 4 8" xfId="6713"/>
    <cellStyle name="Note 2 3 4 4 8 2" xfId="18652"/>
    <cellStyle name="Note 2 3 4 4 8 3" xfId="28804"/>
    <cellStyle name="Note 2 3 4 4 8 4" xfId="33792"/>
    <cellStyle name="Note 2 3 4 4 9" xfId="12594"/>
    <cellStyle name="Note 2 3 4 5" xfId="964"/>
    <cellStyle name="Note 2 3 4 5 10" xfId="24415"/>
    <cellStyle name="Note 2 3 4 5 11" xfId="24726"/>
    <cellStyle name="Note 2 3 4 5 2" xfId="1646"/>
    <cellStyle name="Note 2 3 4 5 2 2" xfId="2252"/>
    <cellStyle name="Note 2 3 4 5 2 2 2" xfId="4728"/>
    <cellStyle name="Note 2 3 4 5 2 2 2 2" xfId="10618"/>
    <cellStyle name="Note 2 3 4 5 2 2 2 2 2" xfId="22557"/>
    <cellStyle name="Note 2 3 4 5 2 2 2 2 3" xfId="31609"/>
    <cellStyle name="Note 2 3 4 5 2 2 2 2 4" xfId="35507"/>
    <cellStyle name="Note 2 3 4 5 2 2 2 3" xfId="16667"/>
    <cellStyle name="Note 2 3 4 5 2 2 2 4" xfId="27029"/>
    <cellStyle name="Note 2 3 4 5 2 2 2 5" xfId="24520"/>
    <cellStyle name="Note 2 3 4 5 2 2 3" xfId="5832"/>
    <cellStyle name="Note 2 3 4 5 2 2 3 2" xfId="11722"/>
    <cellStyle name="Note 2 3 4 5 2 2 3 2 2" xfId="23661"/>
    <cellStyle name="Note 2 3 4 5 2 2 3 2 3" xfId="32713"/>
    <cellStyle name="Note 2 3 4 5 2 2 3 2 4" xfId="36611"/>
    <cellStyle name="Note 2 3 4 5 2 2 3 3" xfId="17771"/>
    <cellStyle name="Note 2 3 4 5 2 2 3 4" xfId="28133"/>
    <cellStyle name="Note 2 3 4 5 2 2 3 5" xfId="33323"/>
    <cellStyle name="Note 2 3 4 5 2 2 4" xfId="8142"/>
    <cellStyle name="Note 2 3 4 5 2 2 4 2" xfId="20081"/>
    <cellStyle name="Note 2 3 4 5 2 2 4 3" xfId="29787"/>
    <cellStyle name="Note 2 3 4 5 2 2 4 4" xfId="34331"/>
    <cellStyle name="Note 2 3 4 5 2 2 5" xfId="14191"/>
    <cellStyle name="Note 2 3 4 5 2 2 6" xfId="25209"/>
    <cellStyle name="Note 2 3 4 5 2 2 7" xfId="29249"/>
    <cellStyle name="Note 2 3 4 5 2 3" xfId="2501"/>
    <cellStyle name="Note 2 3 4 5 2 3 2" xfId="4977"/>
    <cellStyle name="Note 2 3 4 5 2 3 2 2" xfId="10867"/>
    <cellStyle name="Note 2 3 4 5 2 3 2 2 2" xfId="22806"/>
    <cellStyle name="Note 2 3 4 5 2 3 2 2 3" xfId="31858"/>
    <cellStyle name="Note 2 3 4 5 2 3 2 2 4" xfId="35756"/>
    <cellStyle name="Note 2 3 4 5 2 3 2 3" xfId="16916"/>
    <cellStyle name="Note 2 3 4 5 2 3 2 4" xfId="27278"/>
    <cellStyle name="Note 2 3 4 5 2 3 2 5" xfId="29072"/>
    <cellStyle name="Note 2 3 4 5 2 3 3" xfId="6081"/>
    <cellStyle name="Note 2 3 4 5 2 3 3 2" xfId="11971"/>
    <cellStyle name="Note 2 3 4 5 2 3 3 2 2" xfId="23910"/>
    <cellStyle name="Note 2 3 4 5 2 3 3 2 3" xfId="32962"/>
    <cellStyle name="Note 2 3 4 5 2 3 3 2 4" xfId="36860"/>
    <cellStyle name="Note 2 3 4 5 2 3 3 3" xfId="18020"/>
    <cellStyle name="Note 2 3 4 5 2 3 3 4" xfId="28382"/>
    <cellStyle name="Note 2 3 4 5 2 3 3 5" xfId="33572"/>
    <cellStyle name="Note 2 3 4 5 2 3 4" xfId="8391"/>
    <cellStyle name="Note 2 3 4 5 2 3 4 2" xfId="20330"/>
    <cellStyle name="Note 2 3 4 5 2 3 4 3" xfId="30036"/>
    <cellStyle name="Note 2 3 4 5 2 3 4 4" xfId="34580"/>
    <cellStyle name="Note 2 3 4 5 2 3 5" xfId="14440"/>
    <cellStyle name="Note 2 3 4 5 2 3 6" xfId="25458"/>
    <cellStyle name="Note 2 3 4 5 2 3 7" xfId="24637"/>
    <cellStyle name="Note 2 3 4 5 2 4" xfId="4122"/>
    <cellStyle name="Note 2 3 4 5 2 4 2" xfId="10012"/>
    <cellStyle name="Note 2 3 4 5 2 4 2 2" xfId="21951"/>
    <cellStyle name="Note 2 3 4 5 2 4 2 3" xfId="31018"/>
    <cellStyle name="Note 2 3 4 5 2 4 2 4" xfId="34916"/>
    <cellStyle name="Note 2 3 4 5 2 4 3" xfId="16061"/>
    <cellStyle name="Note 2 3 4 5 2 4 4" xfId="26438"/>
    <cellStyle name="Note 2 3 4 5 2 4 5" xfId="28535"/>
    <cellStyle name="Note 2 3 4 5 2 5" xfId="5241"/>
    <cellStyle name="Note 2 3 4 5 2 5 2" xfId="11131"/>
    <cellStyle name="Note 2 3 4 5 2 5 2 2" xfId="23070"/>
    <cellStyle name="Note 2 3 4 5 2 5 2 3" xfId="32122"/>
    <cellStyle name="Note 2 3 4 5 2 5 2 4" xfId="36020"/>
    <cellStyle name="Note 2 3 4 5 2 5 3" xfId="17180"/>
    <cellStyle name="Note 2 3 4 5 2 5 4" xfId="27542"/>
    <cellStyle name="Note 2 3 4 5 2 5 5" xfId="28644"/>
    <cellStyle name="Note 2 3 4 5 2 6" xfId="13585"/>
    <cellStyle name="Note 2 3 4 5 3" xfId="2056"/>
    <cellStyle name="Note 2 3 4 5 3 2" xfId="4532"/>
    <cellStyle name="Note 2 3 4 5 3 2 2" xfId="10422"/>
    <cellStyle name="Note 2 3 4 5 3 2 2 2" xfId="22361"/>
    <cellStyle name="Note 2 3 4 5 3 2 2 3" xfId="31414"/>
    <cellStyle name="Note 2 3 4 5 3 2 2 4" xfId="35312"/>
    <cellStyle name="Note 2 3 4 5 3 2 3" xfId="16471"/>
    <cellStyle name="Note 2 3 4 5 3 2 4" xfId="26834"/>
    <cellStyle name="Note 2 3 4 5 3 2 5" xfId="28699"/>
    <cellStyle name="Note 2 3 4 5 3 3" xfId="5637"/>
    <cellStyle name="Note 2 3 4 5 3 3 2" xfId="11527"/>
    <cellStyle name="Note 2 3 4 5 3 3 2 2" xfId="23466"/>
    <cellStyle name="Note 2 3 4 5 3 3 2 3" xfId="32518"/>
    <cellStyle name="Note 2 3 4 5 3 3 2 4" xfId="36416"/>
    <cellStyle name="Note 2 3 4 5 3 3 3" xfId="17576"/>
    <cellStyle name="Note 2 3 4 5 3 3 4" xfId="27938"/>
    <cellStyle name="Note 2 3 4 5 3 3 5" xfId="33128"/>
    <cellStyle name="Note 2 3 4 5 3 4" xfId="7946"/>
    <cellStyle name="Note 2 3 4 5 3 4 2" xfId="19885"/>
    <cellStyle name="Note 2 3 4 5 3 4 3" xfId="29592"/>
    <cellStyle name="Note 2 3 4 5 3 4 4" xfId="34136"/>
    <cellStyle name="Note 2 3 4 5 3 5" xfId="13995"/>
    <cellStyle name="Note 2 3 4 5 3 6" xfId="25014"/>
    <cellStyle name="Note 2 3 4 5 3 7" xfId="29272"/>
    <cellStyle name="Note 2 3 4 5 4" xfId="2148"/>
    <cellStyle name="Note 2 3 4 5 4 2" xfId="4624"/>
    <cellStyle name="Note 2 3 4 5 4 2 2" xfId="10514"/>
    <cellStyle name="Note 2 3 4 5 4 2 2 2" xfId="22453"/>
    <cellStyle name="Note 2 3 4 5 4 2 2 3" xfId="31505"/>
    <cellStyle name="Note 2 3 4 5 4 2 2 4" xfId="35403"/>
    <cellStyle name="Note 2 3 4 5 4 2 3" xfId="16563"/>
    <cellStyle name="Note 2 3 4 5 4 2 4" xfId="26925"/>
    <cellStyle name="Note 2 3 4 5 4 2 5" xfId="24058"/>
    <cellStyle name="Note 2 3 4 5 4 3" xfId="5728"/>
    <cellStyle name="Note 2 3 4 5 4 3 2" xfId="11618"/>
    <cellStyle name="Note 2 3 4 5 4 3 2 2" xfId="23557"/>
    <cellStyle name="Note 2 3 4 5 4 3 2 3" xfId="32609"/>
    <cellStyle name="Note 2 3 4 5 4 3 2 4" xfId="36507"/>
    <cellStyle name="Note 2 3 4 5 4 3 3" xfId="17667"/>
    <cellStyle name="Note 2 3 4 5 4 3 4" xfId="28029"/>
    <cellStyle name="Note 2 3 4 5 4 3 5" xfId="33219"/>
    <cellStyle name="Note 2 3 4 5 4 4" xfId="8038"/>
    <cellStyle name="Note 2 3 4 5 4 4 2" xfId="19977"/>
    <cellStyle name="Note 2 3 4 5 4 4 3" xfId="29683"/>
    <cellStyle name="Note 2 3 4 5 4 4 4" xfId="34227"/>
    <cellStyle name="Note 2 3 4 5 4 5" xfId="14087"/>
    <cellStyle name="Note 2 3 4 5 4 6" xfId="25105"/>
    <cellStyle name="Note 2 3 4 5 4 7" xfId="30368"/>
    <cellStyle name="Note 2 3 4 5 5" xfId="2102"/>
    <cellStyle name="Note 2 3 4 5 5 2" xfId="4578"/>
    <cellStyle name="Note 2 3 4 5 5 2 2" xfId="10468"/>
    <cellStyle name="Note 2 3 4 5 5 2 2 2" xfId="22407"/>
    <cellStyle name="Note 2 3 4 5 5 2 2 3" xfId="31459"/>
    <cellStyle name="Note 2 3 4 5 5 2 2 4" xfId="35357"/>
    <cellStyle name="Note 2 3 4 5 5 2 3" xfId="16517"/>
    <cellStyle name="Note 2 3 4 5 5 2 4" xfId="26879"/>
    <cellStyle name="Note 2 3 4 5 5 2 5" xfId="24332"/>
    <cellStyle name="Note 2 3 4 5 5 3" xfId="5682"/>
    <cellStyle name="Note 2 3 4 5 5 3 2" xfId="11572"/>
    <cellStyle name="Note 2 3 4 5 5 3 2 2" xfId="23511"/>
    <cellStyle name="Note 2 3 4 5 5 3 2 3" xfId="32563"/>
    <cellStyle name="Note 2 3 4 5 5 3 2 4" xfId="36461"/>
    <cellStyle name="Note 2 3 4 5 5 3 3" xfId="17621"/>
    <cellStyle name="Note 2 3 4 5 5 3 4" xfId="27983"/>
    <cellStyle name="Note 2 3 4 5 5 3 5" xfId="33173"/>
    <cellStyle name="Note 2 3 4 5 5 4" xfId="7992"/>
    <cellStyle name="Note 2 3 4 5 5 4 2" xfId="19931"/>
    <cellStyle name="Note 2 3 4 5 5 4 3" xfId="29637"/>
    <cellStyle name="Note 2 3 4 5 5 4 4" xfId="34181"/>
    <cellStyle name="Note 2 3 4 5 5 5" xfId="14041"/>
    <cellStyle name="Note 2 3 4 5 5 6" xfId="25059"/>
    <cellStyle name="Note 2 3 4 5 5 7" xfId="30918"/>
    <cellStyle name="Note 2 3 4 5 6" xfId="3441"/>
    <cellStyle name="Note 2 3 4 5 6 2" xfId="9331"/>
    <cellStyle name="Note 2 3 4 5 6 2 2" xfId="21270"/>
    <cellStyle name="Note 2 3 4 5 6 2 3" xfId="30645"/>
    <cellStyle name="Note 2 3 4 5 6 2 4" xfId="34865"/>
    <cellStyle name="Note 2 3 4 5 6 3" xfId="15380"/>
    <cellStyle name="Note 2 3 4 5 6 4" xfId="26068"/>
    <cellStyle name="Note 2 3 4 5 6 5" xfId="24117"/>
    <cellStyle name="Note 2 3 4 5 7" xfId="5190"/>
    <cellStyle name="Note 2 3 4 5 7 2" xfId="11080"/>
    <cellStyle name="Note 2 3 4 5 7 2 2" xfId="23019"/>
    <cellStyle name="Note 2 3 4 5 7 2 3" xfId="32071"/>
    <cellStyle name="Note 2 3 4 5 7 2 4" xfId="35969"/>
    <cellStyle name="Note 2 3 4 5 7 3" xfId="17129"/>
    <cellStyle name="Note 2 3 4 5 7 4" xfId="27491"/>
    <cellStyle name="Note 2 3 4 5 7 5" xfId="25855"/>
    <cellStyle name="Note 2 3 4 5 8" xfId="7023"/>
    <cellStyle name="Note 2 3 4 5 8 2" xfId="18962"/>
    <cellStyle name="Note 2 3 4 5 8 3" xfId="28996"/>
    <cellStyle name="Note 2 3 4 5 8 4" xfId="33857"/>
    <cellStyle name="Note 2 3 4 5 9" xfId="12904"/>
    <cellStyle name="Note 2 3 4 6" xfId="1640"/>
    <cellStyle name="Note 2 3 4 6 2" xfId="2246"/>
    <cellStyle name="Note 2 3 4 6 2 2" xfId="4722"/>
    <cellStyle name="Note 2 3 4 6 2 2 2" xfId="10612"/>
    <cellStyle name="Note 2 3 4 6 2 2 2 2" xfId="22551"/>
    <cellStyle name="Note 2 3 4 6 2 2 2 3" xfId="31603"/>
    <cellStyle name="Note 2 3 4 6 2 2 2 4" xfId="35501"/>
    <cellStyle name="Note 2 3 4 6 2 2 3" xfId="16661"/>
    <cellStyle name="Note 2 3 4 6 2 2 4" xfId="27023"/>
    <cellStyle name="Note 2 3 4 6 2 2 5" xfId="28564"/>
    <cellStyle name="Note 2 3 4 6 2 3" xfId="5826"/>
    <cellStyle name="Note 2 3 4 6 2 3 2" xfId="11716"/>
    <cellStyle name="Note 2 3 4 6 2 3 2 2" xfId="23655"/>
    <cellStyle name="Note 2 3 4 6 2 3 2 3" xfId="32707"/>
    <cellStyle name="Note 2 3 4 6 2 3 2 4" xfId="36605"/>
    <cellStyle name="Note 2 3 4 6 2 3 3" xfId="17765"/>
    <cellStyle name="Note 2 3 4 6 2 3 4" xfId="28127"/>
    <cellStyle name="Note 2 3 4 6 2 3 5" xfId="33317"/>
    <cellStyle name="Note 2 3 4 6 2 4" xfId="8136"/>
    <cellStyle name="Note 2 3 4 6 2 4 2" xfId="20075"/>
    <cellStyle name="Note 2 3 4 6 2 4 3" xfId="29781"/>
    <cellStyle name="Note 2 3 4 6 2 4 4" xfId="34325"/>
    <cellStyle name="Note 2 3 4 6 2 5" xfId="14185"/>
    <cellStyle name="Note 2 3 4 6 2 6" xfId="25203"/>
    <cellStyle name="Note 2 3 4 6 2 7" xfId="30901"/>
    <cellStyle name="Note 2 3 4 6 3" xfId="2495"/>
    <cellStyle name="Note 2 3 4 6 3 2" xfId="4971"/>
    <cellStyle name="Note 2 3 4 6 3 2 2" xfId="10861"/>
    <cellStyle name="Note 2 3 4 6 3 2 2 2" xfId="22800"/>
    <cellStyle name="Note 2 3 4 6 3 2 2 3" xfId="31852"/>
    <cellStyle name="Note 2 3 4 6 3 2 2 4" xfId="35750"/>
    <cellStyle name="Note 2 3 4 6 3 2 3" xfId="16910"/>
    <cellStyle name="Note 2 3 4 6 3 2 4" xfId="27272"/>
    <cellStyle name="Note 2 3 4 6 3 2 5" xfId="24494"/>
    <cellStyle name="Note 2 3 4 6 3 3" xfId="6075"/>
    <cellStyle name="Note 2 3 4 6 3 3 2" xfId="11965"/>
    <cellStyle name="Note 2 3 4 6 3 3 2 2" xfId="23904"/>
    <cellStyle name="Note 2 3 4 6 3 3 2 3" xfId="32956"/>
    <cellStyle name="Note 2 3 4 6 3 3 2 4" xfId="36854"/>
    <cellStyle name="Note 2 3 4 6 3 3 3" xfId="18014"/>
    <cellStyle name="Note 2 3 4 6 3 3 4" xfId="28376"/>
    <cellStyle name="Note 2 3 4 6 3 3 5" xfId="33566"/>
    <cellStyle name="Note 2 3 4 6 3 4" xfId="8385"/>
    <cellStyle name="Note 2 3 4 6 3 4 2" xfId="20324"/>
    <cellStyle name="Note 2 3 4 6 3 4 3" xfId="30030"/>
    <cellStyle name="Note 2 3 4 6 3 4 4" xfId="34574"/>
    <cellStyle name="Note 2 3 4 6 3 5" xfId="14434"/>
    <cellStyle name="Note 2 3 4 6 3 6" xfId="25452"/>
    <cellStyle name="Note 2 3 4 6 3 7" xfId="28691"/>
    <cellStyle name="Note 2 3 4 6 4" xfId="4116"/>
    <cellStyle name="Note 2 3 4 6 4 2" xfId="10006"/>
    <cellStyle name="Note 2 3 4 6 4 2 2" xfId="21945"/>
    <cellStyle name="Note 2 3 4 6 4 2 3" xfId="31012"/>
    <cellStyle name="Note 2 3 4 6 4 2 4" xfId="34910"/>
    <cellStyle name="Note 2 3 4 6 4 3" xfId="16055"/>
    <cellStyle name="Note 2 3 4 6 4 4" xfId="26432"/>
    <cellStyle name="Note 2 3 4 6 4 5" xfId="30828"/>
    <cellStyle name="Note 2 3 4 6 5" xfId="5235"/>
    <cellStyle name="Note 2 3 4 6 5 2" xfId="11125"/>
    <cellStyle name="Note 2 3 4 6 5 2 2" xfId="23064"/>
    <cellStyle name="Note 2 3 4 6 5 2 3" xfId="32116"/>
    <cellStyle name="Note 2 3 4 6 5 2 4" xfId="36014"/>
    <cellStyle name="Note 2 3 4 6 5 3" xfId="17174"/>
    <cellStyle name="Note 2 3 4 6 5 4" xfId="27536"/>
    <cellStyle name="Note 2 3 4 6 5 5" xfId="25813"/>
    <cellStyle name="Note 2 3 4 6 6" xfId="13579"/>
    <cellStyle name="Note 2 3 4 7" xfId="1820"/>
    <cellStyle name="Note 2 3 4 7 2" xfId="4296"/>
    <cellStyle name="Note 2 3 4 7 2 2" xfId="10186"/>
    <cellStyle name="Note 2 3 4 7 2 2 2" xfId="22125"/>
    <cellStyle name="Note 2 3 4 7 2 2 3" xfId="31178"/>
    <cellStyle name="Note 2 3 4 7 2 2 4" xfId="35076"/>
    <cellStyle name="Note 2 3 4 7 2 3" xfId="16235"/>
    <cellStyle name="Note 2 3 4 7 2 4" xfId="26598"/>
    <cellStyle name="Note 2 3 4 7 2 5" xfId="29156"/>
    <cellStyle name="Note 2 3 4 7 3" xfId="5401"/>
    <cellStyle name="Note 2 3 4 7 3 2" xfId="11291"/>
    <cellStyle name="Note 2 3 4 7 3 2 2" xfId="23230"/>
    <cellStyle name="Note 2 3 4 7 3 2 3" xfId="32282"/>
    <cellStyle name="Note 2 3 4 7 3 2 4" xfId="36180"/>
    <cellStyle name="Note 2 3 4 7 3 3" xfId="17340"/>
    <cellStyle name="Note 2 3 4 7 3 4" xfId="27702"/>
    <cellStyle name="Note 2 3 4 7 3 5" xfId="28660"/>
    <cellStyle name="Note 2 3 4 7 4" xfId="7710"/>
    <cellStyle name="Note 2 3 4 7 4 2" xfId="19649"/>
    <cellStyle name="Note 2 3 4 7 4 3" xfId="29356"/>
    <cellStyle name="Note 2 3 4 7 4 4" xfId="33900"/>
    <cellStyle name="Note 2 3 4 7 5" xfId="13759"/>
    <cellStyle name="Note 2 3 4 7 6" xfId="24778"/>
    <cellStyle name="Note 2 3 4 7 7" xfId="26374"/>
    <cellStyle name="Note 2 3 4 8" xfId="2417"/>
    <cellStyle name="Note 2 3 4 8 2" xfId="4893"/>
    <cellStyle name="Note 2 3 4 8 2 2" xfId="10783"/>
    <cellStyle name="Note 2 3 4 8 2 2 2" xfId="22722"/>
    <cellStyle name="Note 2 3 4 8 2 2 3" xfId="31774"/>
    <cellStyle name="Note 2 3 4 8 2 2 4" xfId="35672"/>
    <cellStyle name="Note 2 3 4 8 2 3" xfId="16832"/>
    <cellStyle name="Note 2 3 4 8 2 4" xfId="27194"/>
    <cellStyle name="Note 2 3 4 8 2 5" xfId="24505"/>
    <cellStyle name="Note 2 3 4 8 3" xfId="5997"/>
    <cellStyle name="Note 2 3 4 8 3 2" xfId="11887"/>
    <cellStyle name="Note 2 3 4 8 3 2 2" xfId="23826"/>
    <cellStyle name="Note 2 3 4 8 3 2 3" xfId="32878"/>
    <cellStyle name="Note 2 3 4 8 3 2 4" xfId="36776"/>
    <cellStyle name="Note 2 3 4 8 3 3" xfId="17936"/>
    <cellStyle name="Note 2 3 4 8 3 4" xfId="28298"/>
    <cellStyle name="Note 2 3 4 8 3 5" xfId="33488"/>
    <cellStyle name="Note 2 3 4 8 4" xfId="8307"/>
    <cellStyle name="Note 2 3 4 8 4 2" xfId="20246"/>
    <cellStyle name="Note 2 3 4 8 4 3" xfId="29952"/>
    <cellStyle name="Note 2 3 4 8 4 4" xfId="34496"/>
    <cellStyle name="Note 2 3 4 8 5" xfId="14356"/>
    <cellStyle name="Note 2 3 4 8 6" xfId="25374"/>
    <cellStyle name="Note 2 3 4 8 7" xfId="29226"/>
    <cellStyle name="Note 2 3 4 9" xfId="2031"/>
    <cellStyle name="Note 2 3 4 9 2" xfId="4507"/>
    <cellStyle name="Note 2 3 4 9 2 2" xfId="10397"/>
    <cellStyle name="Note 2 3 4 9 2 2 2" xfId="22336"/>
    <cellStyle name="Note 2 3 4 9 2 2 3" xfId="31389"/>
    <cellStyle name="Note 2 3 4 9 2 2 4" xfId="35287"/>
    <cellStyle name="Note 2 3 4 9 2 3" xfId="16446"/>
    <cellStyle name="Note 2 3 4 9 2 4" xfId="26809"/>
    <cellStyle name="Note 2 3 4 9 2 5" xfId="24550"/>
    <cellStyle name="Note 2 3 4 9 3" xfId="5612"/>
    <cellStyle name="Note 2 3 4 9 3 2" xfId="11502"/>
    <cellStyle name="Note 2 3 4 9 3 2 2" xfId="23441"/>
    <cellStyle name="Note 2 3 4 9 3 2 3" xfId="32493"/>
    <cellStyle name="Note 2 3 4 9 3 2 4" xfId="36391"/>
    <cellStyle name="Note 2 3 4 9 3 3" xfId="17551"/>
    <cellStyle name="Note 2 3 4 9 3 4" xfId="27913"/>
    <cellStyle name="Note 2 3 4 9 3 5" xfId="33103"/>
    <cellStyle name="Note 2 3 4 9 4" xfId="7921"/>
    <cellStyle name="Note 2 3 4 9 4 2" xfId="19860"/>
    <cellStyle name="Note 2 3 4 9 4 3" xfId="29567"/>
    <cellStyle name="Note 2 3 4 9 4 4" xfId="34111"/>
    <cellStyle name="Note 2 3 4 9 5" xfId="13970"/>
    <cellStyle name="Note 2 3 4 9 6" xfId="24989"/>
    <cellStyle name="Note 2 3 4 9 7" xfId="25861"/>
    <cellStyle name="Note 2 3 5" xfId="227"/>
    <cellStyle name="Note 2 3 5 2" xfId="703"/>
    <cellStyle name="Note 2 3 5 2 10" xfId="24241"/>
    <cellStyle name="Note 2 3 5 2 11" xfId="26385"/>
    <cellStyle name="Note 2 3 5 2 2" xfId="1648"/>
    <cellStyle name="Note 2 3 5 2 2 2" xfId="2254"/>
    <cellStyle name="Note 2 3 5 2 2 2 2" xfId="4730"/>
    <cellStyle name="Note 2 3 5 2 2 2 2 2" xfId="10620"/>
    <cellStyle name="Note 2 3 5 2 2 2 2 2 2" xfId="22559"/>
    <cellStyle name="Note 2 3 5 2 2 2 2 2 3" xfId="31611"/>
    <cellStyle name="Note 2 3 5 2 2 2 2 2 4" xfId="35509"/>
    <cellStyle name="Note 2 3 5 2 2 2 2 3" xfId="16669"/>
    <cellStyle name="Note 2 3 5 2 2 2 2 4" xfId="27031"/>
    <cellStyle name="Note 2 3 5 2 2 2 2 5" xfId="30459"/>
    <cellStyle name="Note 2 3 5 2 2 2 3" xfId="5834"/>
    <cellStyle name="Note 2 3 5 2 2 2 3 2" xfId="11724"/>
    <cellStyle name="Note 2 3 5 2 2 2 3 2 2" xfId="23663"/>
    <cellStyle name="Note 2 3 5 2 2 2 3 2 3" xfId="32715"/>
    <cellStyle name="Note 2 3 5 2 2 2 3 2 4" xfId="36613"/>
    <cellStyle name="Note 2 3 5 2 2 2 3 3" xfId="17773"/>
    <cellStyle name="Note 2 3 5 2 2 2 3 4" xfId="28135"/>
    <cellStyle name="Note 2 3 5 2 2 2 3 5" xfId="33325"/>
    <cellStyle name="Note 2 3 5 2 2 2 4" xfId="8144"/>
    <cellStyle name="Note 2 3 5 2 2 2 4 2" xfId="20083"/>
    <cellStyle name="Note 2 3 5 2 2 2 4 3" xfId="29789"/>
    <cellStyle name="Note 2 3 5 2 2 2 4 4" xfId="34333"/>
    <cellStyle name="Note 2 3 5 2 2 2 5" xfId="14193"/>
    <cellStyle name="Note 2 3 5 2 2 2 6" xfId="25211"/>
    <cellStyle name="Note 2 3 5 2 2 2 7" xfId="26324"/>
    <cellStyle name="Note 2 3 5 2 2 3" xfId="2503"/>
    <cellStyle name="Note 2 3 5 2 2 3 2" xfId="4979"/>
    <cellStyle name="Note 2 3 5 2 2 3 2 2" xfId="10869"/>
    <cellStyle name="Note 2 3 5 2 2 3 2 2 2" xfId="22808"/>
    <cellStyle name="Note 2 3 5 2 2 3 2 2 3" xfId="31860"/>
    <cellStyle name="Note 2 3 5 2 2 3 2 2 4" xfId="35758"/>
    <cellStyle name="Note 2 3 5 2 2 3 2 3" xfId="16918"/>
    <cellStyle name="Note 2 3 5 2 2 3 2 4" xfId="27280"/>
    <cellStyle name="Note 2 3 5 2 2 3 2 5" xfId="26144"/>
    <cellStyle name="Note 2 3 5 2 2 3 3" xfId="6083"/>
    <cellStyle name="Note 2 3 5 2 2 3 3 2" xfId="11973"/>
    <cellStyle name="Note 2 3 5 2 2 3 3 2 2" xfId="23912"/>
    <cellStyle name="Note 2 3 5 2 2 3 3 2 3" xfId="32964"/>
    <cellStyle name="Note 2 3 5 2 2 3 3 2 4" xfId="36862"/>
    <cellStyle name="Note 2 3 5 2 2 3 3 3" xfId="18022"/>
    <cellStyle name="Note 2 3 5 2 2 3 3 4" xfId="28384"/>
    <cellStyle name="Note 2 3 5 2 2 3 3 5" xfId="33574"/>
    <cellStyle name="Note 2 3 5 2 2 3 4" xfId="8393"/>
    <cellStyle name="Note 2 3 5 2 2 3 4 2" xfId="20332"/>
    <cellStyle name="Note 2 3 5 2 2 3 4 3" xfId="30038"/>
    <cellStyle name="Note 2 3 5 2 2 3 4 4" xfId="34582"/>
    <cellStyle name="Note 2 3 5 2 2 3 5" xfId="14442"/>
    <cellStyle name="Note 2 3 5 2 2 3 6" xfId="25460"/>
    <cellStyle name="Note 2 3 5 2 2 3 7" xfId="30583"/>
    <cellStyle name="Note 2 3 5 2 2 4" xfId="4124"/>
    <cellStyle name="Note 2 3 5 2 2 4 2" xfId="10014"/>
    <cellStyle name="Note 2 3 5 2 2 4 2 2" xfId="21953"/>
    <cellStyle name="Note 2 3 5 2 2 4 2 3" xfId="31020"/>
    <cellStyle name="Note 2 3 5 2 2 4 2 4" xfId="34918"/>
    <cellStyle name="Note 2 3 5 2 2 4 3" xfId="16063"/>
    <cellStyle name="Note 2 3 5 2 2 4 4" xfId="26440"/>
    <cellStyle name="Note 2 3 5 2 2 4 5" xfId="25609"/>
    <cellStyle name="Note 2 3 5 2 2 5" xfId="5243"/>
    <cellStyle name="Note 2 3 5 2 2 5 2" xfId="11133"/>
    <cellStyle name="Note 2 3 5 2 2 5 2 2" xfId="23072"/>
    <cellStyle name="Note 2 3 5 2 2 5 2 3" xfId="32124"/>
    <cellStyle name="Note 2 3 5 2 2 5 2 4" xfId="36022"/>
    <cellStyle name="Note 2 3 5 2 2 5 3" xfId="17182"/>
    <cellStyle name="Note 2 3 5 2 2 5 4" xfId="27544"/>
    <cellStyle name="Note 2 3 5 2 2 5 5" xfId="25718"/>
    <cellStyle name="Note 2 3 5 2 2 6" xfId="13587"/>
    <cellStyle name="Note 2 3 5 2 3" xfId="1953"/>
    <cellStyle name="Note 2 3 5 2 3 2" xfId="4429"/>
    <cellStyle name="Note 2 3 5 2 3 2 2" xfId="10319"/>
    <cellStyle name="Note 2 3 5 2 3 2 2 2" xfId="22258"/>
    <cellStyle name="Note 2 3 5 2 3 2 2 3" xfId="31311"/>
    <cellStyle name="Note 2 3 5 2 3 2 2 4" xfId="35209"/>
    <cellStyle name="Note 2 3 5 2 3 2 3" xfId="16368"/>
    <cellStyle name="Note 2 3 5 2 3 2 4" xfId="26731"/>
    <cellStyle name="Note 2 3 5 2 3 2 5" xfId="30574"/>
    <cellStyle name="Note 2 3 5 2 3 3" xfId="5534"/>
    <cellStyle name="Note 2 3 5 2 3 3 2" xfId="11424"/>
    <cellStyle name="Note 2 3 5 2 3 3 2 2" xfId="23363"/>
    <cellStyle name="Note 2 3 5 2 3 3 2 3" xfId="32415"/>
    <cellStyle name="Note 2 3 5 2 3 3 2 4" xfId="36313"/>
    <cellStyle name="Note 2 3 5 2 3 3 3" xfId="17473"/>
    <cellStyle name="Note 2 3 5 2 3 3 4" xfId="27835"/>
    <cellStyle name="Note 2 3 5 2 3 3 5" xfId="24424"/>
    <cellStyle name="Note 2 3 5 2 3 4" xfId="7843"/>
    <cellStyle name="Note 2 3 5 2 3 4 2" xfId="19782"/>
    <cellStyle name="Note 2 3 5 2 3 4 3" xfId="29489"/>
    <cellStyle name="Note 2 3 5 2 3 4 4" xfId="34033"/>
    <cellStyle name="Note 2 3 5 2 3 5" xfId="13892"/>
    <cellStyle name="Note 2 3 5 2 3 6" xfId="24911"/>
    <cellStyle name="Note 2 3 5 2 3 7" xfId="30939"/>
    <cellStyle name="Note 2 3 5 2 4" xfId="2098"/>
    <cellStyle name="Note 2 3 5 2 4 2" xfId="4574"/>
    <cellStyle name="Note 2 3 5 2 4 2 2" xfId="10464"/>
    <cellStyle name="Note 2 3 5 2 4 2 2 2" xfId="22403"/>
    <cellStyle name="Note 2 3 5 2 4 2 2 3" xfId="31455"/>
    <cellStyle name="Note 2 3 5 2 4 2 2 4" xfId="35353"/>
    <cellStyle name="Note 2 3 5 2 4 2 3" xfId="16513"/>
    <cellStyle name="Note 2 3 5 2 4 2 4" xfId="26875"/>
    <cellStyle name="Note 2 3 5 2 4 2 5" xfId="29125"/>
    <cellStyle name="Note 2 3 5 2 4 3" xfId="5678"/>
    <cellStyle name="Note 2 3 5 2 4 3 2" xfId="11568"/>
    <cellStyle name="Note 2 3 5 2 4 3 2 2" xfId="23507"/>
    <cellStyle name="Note 2 3 5 2 4 3 2 3" xfId="32559"/>
    <cellStyle name="Note 2 3 5 2 4 3 2 4" xfId="36457"/>
    <cellStyle name="Note 2 3 5 2 4 3 3" xfId="17617"/>
    <cellStyle name="Note 2 3 5 2 4 3 4" xfId="27979"/>
    <cellStyle name="Note 2 3 5 2 4 3 5" xfId="33169"/>
    <cellStyle name="Note 2 3 5 2 4 4" xfId="7988"/>
    <cellStyle name="Note 2 3 5 2 4 4 2" xfId="19927"/>
    <cellStyle name="Note 2 3 5 2 4 4 3" xfId="29633"/>
    <cellStyle name="Note 2 3 5 2 4 4 4" xfId="34177"/>
    <cellStyle name="Note 2 3 5 2 4 5" xfId="14037"/>
    <cellStyle name="Note 2 3 5 2 4 6" xfId="25055"/>
    <cellStyle name="Note 2 3 5 2 4 7" xfId="28739"/>
    <cellStyle name="Note 2 3 5 2 5" xfId="1963"/>
    <cellStyle name="Note 2 3 5 2 5 2" xfId="4439"/>
    <cellStyle name="Note 2 3 5 2 5 2 2" xfId="10329"/>
    <cellStyle name="Note 2 3 5 2 5 2 2 2" xfId="22268"/>
    <cellStyle name="Note 2 3 5 2 5 2 2 3" xfId="31321"/>
    <cellStyle name="Note 2 3 5 2 5 2 2 4" xfId="35219"/>
    <cellStyle name="Note 2 3 5 2 5 2 3" xfId="16378"/>
    <cellStyle name="Note 2 3 5 2 5 2 4" xfId="26741"/>
    <cellStyle name="Note 2 3 5 2 5 2 5" xfId="30186"/>
    <cellStyle name="Note 2 3 5 2 5 3" xfId="5544"/>
    <cellStyle name="Note 2 3 5 2 5 3 2" xfId="11434"/>
    <cellStyle name="Note 2 3 5 2 5 3 2 2" xfId="23373"/>
    <cellStyle name="Note 2 3 5 2 5 3 2 3" xfId="32425"/>
    <cellStyle name="Note 2 3 5 2 5 3 2 4" xfId="36323"/>
    <cellStyle name="Note 2 3 5 2 5 3 3" xfId="17483"/>
    <cellStyle name="Note 2 3 5 2 5 3 4" xfId="27845"/>
    <cellStyle name="Note 2 3 5 2 5 3 5" xfId="12138"/>
    <cellStyle name="Note 2 3 5 2 5 4" xfId="7853"/>
    <cellStyle name="Note 2 3 5 2 5 4 2" xfId="19792"/>
    <cellStyle name="Note 2 3 5 2 5 4 3" xfId="29499"/>
    <cellStyle name="Note 2 3 5 2 5 4 4" xfId="34043"/>
    <cellStyle name="Note 2 3 5 2 5 5" xfId="13902"/>
    <cellStyle name="Note 2 3 5 2 5 6" xfId="24921"/>
    <cellStyle name="Note 2 3 5 2 5 7" xfId="30923"/>
    <cellStyle name="Note 2 3 5 2 6" xfId="3180"/>
    <cellStyle name="Note 2 3 5 2 6 2" xfId="9070"/>
    <cellStyle name="Note 2 3 5 2 6 2 2" xfId="21009"/>
    <cellStyle name="Note 2 3 5 2 6 2 3" xfId="30475"/>
    <cellStyle name="Note 2 3 5 2 6 2 4" xfId="34803"/>
    <cellStyle name="Note 2 3 5 2 6 3" xfId="15119"/>
    <cellStyle name="Note 2 3 5 2 6 4" xfId="25895"/>
    <cellStyle name="Note 2 3 5 2 6 5" xfId="24609"/>
    <cellStyle name="Note 2 3 5 2 7" xfId="5128"/>
    <cellStyle name="Note 2 3 5 2 7 2" xfId="11018"/>
    <cellStyle name="Note 2 3 5 2 7 2 2" xfId="22957"/>
    <cellStyle name="Note 2 3 5 2 7 2 3" xfId="32009"/>
    <cellStyle name="Note 2 3 5 2 7 2 4" xfId="35907"/>
    <cellStyle name="Note 2 3 5 2 7 3" xfId="17067"/>
    <cellStyle name="Note 2 3 5 2 7 4" xfId="27429"/>
    <cellStyle name="Note 2 3 5 2 7 5" xfId="29055"/>
    <cellStyle name="Note 2 3 5 2 8" xfId="6762"/>
    <cellStyle name="Note 2 3 5 2 8 2" xfId="18701"/>
    <cellStyle name="Note 2 3 5 2 8 3" xfId="28824"/>
    <cellStyle name="Note 2 3 5 2 8 4" xfId="33795"/>
    <cellStyle name="Note 2 3 5 2 9" xfId="12643"/>
    <cellStyle name="Note 2 3 5 3" xfId="1647"/>
    <cellStyle name="Note 2 3 5 3 2" xfId="2253"/>
    <cellStyle name="Note 2 3 5 3 2 2" xfId="4729"/>
    <cellStyle name="Note 2 3 5 3 2 2 2" xfId="10619"/>
    <cellStyle name="Note 2 3 5 3 2 2 2 2" xfId="22558"/>
    <cellStyle name="Note 2 3 5 3 2 2 2 3" xfId="31610"/>
    <cellStyle name="Note 2 3 5 3 2 2 2 4" xfId="35508"/>
    <cellStyle name="Note 2 3 5 3 2 2 3" xfId="16668"/>
    <cellStyle name="Note 2 3 5 3 2 2 4" xfId="27030"/>
    <cellStyle name="Note 2 3 5 3 2 2 5" xfId="28808"/>
    <cellStyle name="Note 2 3 5 3 2 3" xfId="5833"/>
    <cellStyle name="Note 2 3 5 3 2 3 2" xfId="11723"/>
    <cellStyle name="Note 2 3 5 3 2 3 2 2" xfId="23662"/>
    <cellStyle name="Note 2 3 5 3 2 3 2 3" xfId="32714"/>
    <cellStyle name="Note 2 3 5 3 2 3 2 4" xfId="36612"/>
    <cellStyle name="Note 2 3 5 3 2 3 3" xfId="17772"/>
    <cellStyle name="Note 2 3 5 3 2 3 4" xfId="28134"/>
    <cellStyle name="Note 2 3 5 3 2 3 5" xfId="33324"/>
    <cellStyle name="Note 2 3 5 3 2 4" xfId="8143"/>
    <cellStyle name="Note 2 3 5 3 2 4 2" xfId="20082"/>
    <cellStyle name="Note 2 3 5 3 2 4 3" xfId="29788"/>
    <cellStyle name="Note 2 3 5 3 2 4 4" xfId="34332"/>
    <cellStyle name="Note 2 3 5 3 2 5" xfId="14192"/>
    <cellStyle name="Note 2 3 5 3 2 6" xfId="25210"/>
    <cellStyle name="Note 2 3 5 3 2 7" xfId="30902"/>
    <cellStyle name="Note 2 3 5 3 3" xfId="2502"/>
    <cellStyle name="Note 2 3 5 3 3 2" xfId="4978"/>
    <cellStyle name="Note 2 3 5 3 3 2 2" xfId="10868"/>
    <cellStyle name="Note 2 3 5 3 3 2 2 2" xfId="22807"/>
    <cellStyle name="Note 2 3 5 3 3 2 2 3" xfId="31859"/>
    <cellStyle name="Note 2 3 5 3 3 2 2 4" xfId="35757"/>
    <cellStyle name="Note 2 3 5 3 3 2 3" xfId="16917"/>
    <cellStyle name="Note 2 3 5 3 3 2 4" xfId="27279"/>
    <cellStyle name="Note 2 3 5 3 3 2 5" xfId="30721"/>
    <cellStyle name="Note 2 3 5 3 3 3" xfId="6082"/>
    <cellStyle name="Note 2 3 5 3 3 3 2" xfId="11972"/>
    <cellStyle name="Note 2 3 5 3 3 3 2 2" xfId="23911"/>
    <cellStyle name="Note 2 3 5 3 3 3 2 3" xfId="32963"/>
    <cellStyle name="Note 2 3 5 3 3 3 2 4" xfId="36861"/>
    <cellStyle name="Note 2 3 5 3 3 3 3" xfId="18021"/>
    <cellStyle name="Note 2 3 5 3 3 3 4" xfId="28383"/>
    <cellStyle name="Note 2 3 5 3 3 3 5" xfId="33573"/>
    <cellStyle name="Note 2 3 5 3 3 4" xfId="8392"/>
    <cellStyle name="Note 2 3 5 3 3 4 2" xfId="20331"/>
    <cellStyle name="Note 2 3 5 3 3 4 3" xfId="30037"/>
    <cellStyle name="Note 2 3 5 3 3 4 4" xfId="34581"/>
    <cellStyle name="Note 2 3 5 3 3 5" xfId="14441"/>
    <cellStyle name="Note 2 3 5 3 3 6" xfId="25459"/>
    <cellStyle name="Note 2 3 5 3 3 7" xfId="28933"/>
    <cellStyle name="Note 2 3 5 3 4" xfId="4123"/>
    <cellStyle name="Note 2 3 5 3 4 2" xfId="10013"/>
    <cellStyle name="Note 2 3 5 3 4 2 2" xfId="21952"/>
    <cellStyle name="Note 2 3 5 3 4 2 3" xfId="31019"/>
    <cellStyle name="Note 2 3 5 3 4 2 4" xfId="34917"/>
    <cellStyle name="Note 2 3 5 3 4 3" xfId="16062"/>
    <cellStyle name="Note 2 3 5 3 4 4" xfId="26439"/>
    <cellStyle name="Note 2 3 5 3 4 5" xfId="30188"/>
    <cellStyle name="Note 2 3 5 3 5" xfId="5242"/>
    <cellStyle name="Note 2 3 5 3 5 2" xfId="11132"/>
    <cellStyle name="Note 2 3 5 3 5 2 2" xfId="23071"/>
    <cellStyle name="Note 2 3 5 3 5 2 3" xfId="32123"/>
    <cellStyle name="Note 2 3 5 3 5 2 4" xfId="36021"/>
    <cellStyle name="Note 2 3 5 3 5 3" xfId="17181"/>
    <cellStyle name="Note 2 3 5 3 5 4" xfId="27543"/>
    <cellStyle name="Note 2 3 5 3 5 5" xfId="30298"/>
    <cellStyle name="Note 2 3 5 3 6" xfId="13586"/>
    <cellStyle name="Note 2 3 5 4" xfId="1814"/>
    <cellStyle name="Note 2 3 5 4 2" xfId="4290"/>
    <cellStyle name="Note 2 3 5 4 2 2" xfId="10180"/>
    <cellStyle name="Note 2 3 5 4 2 2 2" xfId="22119"/>
    <cellStyle name="Note 2 3 5 4 2 2 3" xfId="31172"/>
    <cellStyle name="Note 2 3 5 4 2 2 4" xfId="35070"/>
    <cellStyle name="Note 2 3 5 4 2 3" xfId="16229"/>
    <cellStyle name="Note 2 3 5 4 2 4" xfId="26592"/>
    <cellStyle name="Note 2 3 5 4 2 5" xfId="26230"/>
    <cellStyle name="Note 2 3 5 4 3" xfId="5395"/>
    <cellStyle name="Note 2 3 5 4 3 2" xfId="11285"/>
    <cellStyle name="Note 2 3 5 4 3 2 2" xfId="23224"/>
    <cellStyle name="Note 2 3 5 4 3 2 3" xfId="32276"/>
    <cellStyle name="Note 2 3 5 4 3 2 4" xfId="36174"/>
    <cellStyle name="Note 2 3 5 4 3 3" xfId="17334"/>
    <cellStyle name="Note 2 3 5 4 3 4" xfId="27696"/>
    <cellStyle name="Note 2 3 5 4 3 5" xfId="25843"/>
    <cellStyle name="Note 2 3 5 4 4" xfId="7704"/>
    <cellStyle name="Note 2 3 5 4 4 2" xfId="19643"/>
    <cellStyle name="Note 2 3 5 4 4 3" xfId="29350"/>
    <cellStyle name="Note 2 3 5 4 4 4" xfId="33894"/>
    <cellStyle name="Note 2 3 5 4 5" xfId="13753"/>
    <cellStyle name="Note 2 3 5 4 6" xfId="24772"/>
    <cellStyle name="Note 2 3 5 4 7" xfId="24149"/>
    <cellStyle name="Note 2 3 5 5" xfId="2410"/>
    <cellStyle name="Note 2 3 5 5 2" xfId="4886"/>
    <cellStyle name="Note 2 3 5 5 2 2" xfId="10776"/>
    <cellStyle name="Note 2 3 5 5 2 2 2" xfId="22715"/>
    <cellStyle name="Note 2 3 5 5 2 2 3" xfId="31767"/>
    <cellStyle name="Note 2 3 5 5 2 2 4" xfId="35665"/>
    <cellStyle name="Note 2 3 5 5 2 3" xfId="16825"/>
    <cellStyle name="Note 2 3 5 5 2 4" xfId="27187"/>
    <cellStyle name="Note 2 3 5 5 2 5" xfId="24504"/>
    <cellStyle name="Note 2 3 5 5 3" xfId="5990"/>
    <cellStyle name="Note 2 3 5 5 3 2" xfId="11880"/>
    <cellStyle name="Note 2 3 5 5 3 2 2" xfId="23819"/>
    <cellStyle name="Note 2 3 5 5 3 2 3" xfId="32871"/>
    <cellStyle name="Note 2 3 5 5 3 2 4" xfId="36769"/>
    <cellStyle name="Note 2 3 5 5 3 3" xfId="17929"/>
    <cellStyle name="Note 2 3 5 5 3 4" xfId="28291"/>
    <cellStyle name="Note 2 3 5 5 3 5" xfId="33481"/>
    <cellStyle name="Note 2 3 5 5 4" xfId="8300"/>
    <cellStyle name="Note 2 3 5 5 4 2" xfId="20239"/>
    <cellStyle name="Note 2 3 5 5 4 3" xfId="29945"/>
    <cellStyle name="Note 2 3 5 5 4 4" xfId="34489"/>
    <cellStyle name="Note 2 3 5 5 5" xfId="14349"/>
    <cellStyle name="Note 2 3 5 5 6" xfId="25367"/>
    <cellStyle name="Note 2 3 5 5 7" xfId="26304"/>
    <cellStyle name="Note 2 3 5 6" xfId="2180"/>
    <cellStyle name="Note 2 3 5 6 2" xfId="4656"/>
    <cellStyle name="Note 2 3 5 6 2 2" xfId="10546"/>
    <cellStyle name="Note 2 3 5 6 2 2 2" xfId="22485"/>
    <cellStyle name="Note 2 3 5 6 2 2 3" xfId="31537"/>
    <cellStyle name="Note 2 3 5 6 2 2 4" xfId="35435"/>
    <cellStyle name="Note 2 3 5 6 2 3" xfId="16595"/>
    <cellStyle name="Note 2 3 5 6 2 4" xfId="26957"/>
    <cellStyle name="Note 2 3 5 6 2 5" xfId="24390"/>
    <cellStyle name="Note 2 3 5 6 3" xfId="5760"/>
    <cellStyle name="Note 2 3 5 6 3 2" xfId="11650"/>
    <cellStyle name="Note 2 3 5 6 3 2 2" xfId="23589"/>
    <cellStyle name="Note 2 3 5 6 3 2 3" xfId="32641"/>
    <cellStyle name="Note 2 3 5 6 3 2 4" xfId="36539"/>
    <cellStyle name="Note 2 3 5 6 3 3" xfId="17699"/>
    <cellStyle name="Note 2 3 5 6 3 4" xfId="28061"/>
    <cellStyle name="Note 2 3 5 6 3 5" xfId="33251"/>
    <cellStyle name="Note 2 3 5 6 4" xfId="8070"/>
    <cellStyle name="Note 2 3 5 6 4 2" xfId="20009"/>
    <cellStyle name="Note 2 3 5 6 4 3" xfId="29715"/>
    <cellStyle name="Note 2 3 5 6 4 4" xfId="34259"/>
    <cellStyle name="Note 2 3 5 6 5" xfId="14119"/>
    <cellStyle name="Note 2 3 5 6 6" xfId="25137"/>
    <cellStyle name="Note 2 3 5 6 7" xfId="30343"/>
    <cellStyle name="Note 2 3 5 7" xfId="2774"/>
    <cellStyle name="Note 2 3 5 7 2" xfId="8664"/>
    <cellStyle name="Note 2 3 5 7 2 2" xfId="20603"/>
    <cellStyle name="Note 2 3 5 7 2 3" xfId="30234"/>
    <cellStyle name="Note 2 3 5 7 2 4" xfId="34724"/>
    <cellStyle name="Note 2 3 5 7 3" xfId="14713"/>
    <cellStyle name="Note 2 3 5 7 4" xfId="25654"/>
    <cellStyle name="Note 2 3 5 7 5" xfId="26273"/>
    <cellStyle name="Note 2 3 5 8" xfId="6356"/>
    <cellStyle name="Note 2 3 5 8 2" xfId="18295"/>
    <cellStyle name="Note 2 3 5 8 3" xfId="28580"/>
    <cellStyle name="Note 2 3 5 8 4" xfId="33716"/>
    <cellStyle name="Note 2 3 6" xfId="297"/>
    <cellStyle name="Note 2 3 6 2" xfId="773"/>
    <cellStyle name="Note 2 3 6 2 10" xfId="24282"/>
    <cellStyle name="Note 2 3 6 2 11" xfId="12146"/>
    <cellStyle name="Note 2 3 6 2 2" xfId="1650"/>
    <cellStyle name="Note 2 3 6 2 2 2" xfId="2256"/>
    <cellStyle name="Note 2 3 6 2 2 2 2" xfId="4732"/>
    <cellStyle name="Note 2 3 6 2 2 2 2 2" xfId="10622"/>
    <cellStyle name="Note 2 3 6 2 2 2 2 2 2" xfId="22561"/>
    <cellStyle name="Note 2 3 6 2 2 2 2 2 3" xfId="31613"/>
    <cellStyle name="Note 2 3 6 2 2 2 2 2 4" xfId="35511"/>
    <cellStyle name="Note 2 3 6 2 2 2 2 3" xfId="16671"/>
    <cellStyle name="Note 2 3 6 2 2 2 2 4" xfId="27033"/>
    <cellStyle name="Note 2 3 6 2 2 2 2 5" xfId="29104"/>
    <cellStyle name="Note 2 3 6 2 2 2 3" xfId="5836"/>
    <cellStyle name="Note 2 3 6 2 2 2 3 2" xfId="11726"/>
    <cellStyle name="Note 2 3 6 2 2 2 3 2 2" xfId="23665"/>
    <cellStyle name="Note 2 3 6 2 2 2 3 2 3" xfId="32717"/>
    <cellStyle name="Note 2 3 6 2 2 2 3 2 4" xfId="36615"/>
    <cellStyle name="Note 2 3 6 2 2 2 3 3" xfId="17775"/>
    <cellStyle name="Note 2 3 6 2 2 2 3 4" xfId="28137"/>
    <cellStyle name="Note 2 3 6 2 2 2 3 5" xfId="33327"/>
    <cellStyle name="Note 2 3 6 2 2 2 4" xfId="8146"/>
    <cellStyle name="Note 2 3 6 2 2 2 4 2" xfId="20085"/>
    <cellStyle name="Note 2 3 6 2 2 2 4 3" xfId="29791"/>
    <cellStyle name="Note 2 3 6 2 2 2 4 4" xfId="34335"/>
    <cellStyle name="Note 2 3 6 2 2 2 5" xfId="14195"/>
    <cellStyle name="Note 2 3 6 2 2 2 6" xfId="25213"/>
    <cellStyle name="Note 2 3 6 2 2 2 7" xfId="24327"/>
    <cellStyle name="Note 2 3 6 2 2 3" xfId="2505"/>
    <cellStyle name="Note 2 3 6 2 2 3 2" xfId="4981"/>
    <cellStyle name="Note 2 3 6 2 2 3 2 2" xfId="10871"/>
    <cellStyle name="Note 2 3 6 2 2 3 2 2 2" xfId="22810"/>
    <cellStyle name="Note 2 3 6 2 2 3 2 2 3" xfId="31862"/>
    <cellStyle name="Note 2 3 6 2 2 3 2 2 4" xfId="35760"/>
    <cellStyle name="Note 2 3 6 2 2 3 2 3" xfId="16920"/>
    <cellStyle name="Note 2 3 6 2 2 3 2 4" xfId="27282"/>
    <cellStyle name="Note 2 3 6 2 2 3 2 5" xfId="28962"/>
    <cellStyle name="Note 2 3 6 2 2 3 3" xfId="6085"/>
    <cellStyle name="Note 2 3 6 2 2 3 3 2" xfId="11975"/>
    <cellStyle name="Note 2 3 6 2 2 3 3 2 2" xfId="23914"/>
    <cellStyle name="Note 2 3 6 2 2 3 3 2 3" xfId="32966"/>
    <cellStyle name="Note 2 3 6 2 2 3 3 2 4" xfId="36864"/>
    <cellStyle name="Note 2 3 6 2 2 3 3 3" xfId="18024"/>
    <cellStyle name="Note 2 3 6 2 2 3 3 4" xfId="28386"/>
    <cellStyle name="Note 2 3 6 2 2 3 3 5" xfId="33576"/>
    <cellStyle name="Note 2 3 6 2 2 3 4" xfId="8395"/>
    <cellStyle name="Note 2 3 6 2 2 3 4 2" xfId="20334"/>
    <cellStyle name="Note 2 3 6 2 2 3 4 3" xfId="30040"/>
    <cellStyle name="Note 2 3 6 2 2 3 4 4" xfId="34584"/>
    <cellStyle name="Note 2 3 6 2 2 3 5" xfId="14444"/>
    <cellStyle name="Note 2 3 6 2 2 3 6" xfId="25462"/>
    <cellStyle name="Note 2 3 6 2 2 3 7" xfId="29217"/>
    <cellStyle name="Note 2 3 6 2 2 4" xfId="4126"/>
    <cellStyle name="Note 2 3 6 2 2 4 2" xfId="10016"/>
    <cellStyle name="Note 2 3 6 2 2 4 2 2" xfId="21955"/>
    <cellStyle name="Note 2 3 6 2 2 4 2 3" xfId="31022"/>
    <cellStyle name="Note 2 3 6 2 2 4 2 4" xfId="34920"/>
    <cellStyle name="Note 2 3 6 2 2 4 3" xfId="16065"/>
    <cellStyle name="Note 2 3 6 2 2 4 4" xfId="26442"/>
    <cellStyle name="Note 2 3 6 2 2 4 5" xfId="30821"/>
    <cellStyle name="Note 2 3 6 2 2 5" xfId="5245"/>
    <cellStyle name="Note 2 3 6 2 2 5 2" xfId="11135"/>
    <cellStyle name="Note 2 3 6 2 2 5 2 2" xfId="23074"/>
    <cellStyle name="Note 2 3 6 2 2 5 2 3" xfId="32126"/>
    <cellStyle name="Note 2 3 6 2 2 5 2 4" xfId="36024"/>
    <cellStyle name="Note 2 3 6 2 2 5 3" xfId="17184"/>
    <cellStyle name="Note 2 3 6 2 2 5 4" xfId="27546"/>
    <cellStyle name="Note 2 3 6 2 2 5 5" xfId="30688"/>
    <cellStyle name="Note 2 3 6 2 2 6" xfId="13589"/>
    <cellStyle name="Note 2 3 6 2 3" xfId="1989"/>
    <cellStyle name="Note 2 3 6 2 3 2" xfId="4465"/>
    <cellStyle name="Note 2 3 6 2 3 2 2" xfId="10355"/>
    <cellStyle name="Note 2 3 6 2 3 2 2 2" xfId="22294"/>
    <cellStyle name="Note 2 3 6 2 3 2 2 3" xfId="31347"/>
    <cellStyle name="Note 2 3 6 2 3 2 2 4" xfId="35245"/>
    <cellStyle name="Note 2 3 6 2 3 2 3" xfId="16404"/>
    <cellStyle name="Note 2 3 6 2 3 2 4" xfId="26767"/>
    <cellStyle name="Note 2 3 6 2 3 2 5" xfId="26210"/>
    <cellStyle name="Note 2 3 6 2 3 3" xfId="5570"/>
    <cellStyle name="Note 2 3 6 2 3 3 2" xfId="11460"/>
    <cellStyle name="Note 2 3 6 2 3 3 2 2" xfId="23399"/>
    <cellStyle name="Note 2 3 6 2 3 3 2 3" xfId="32451"/>
    <cellStyle name="Note 2 3 6 2 3 3 2 4" xfId="36349"/>
    <cellStyle name="Note 2 3 6 2 3 3 3" xfId="17509"/>
    <cellStyle name="Note 2 3 6 2 3 3 4" xfId="27871"/>
    <cellStyle name="Note 2 3 6 2 3 3 5" xfId="24420"/>
    <cellStyle name="Note 2 3 6 2 3 4" xfId="7879"/>
    <cellStyle name="Note 2 3 6 2 3 4 2" xfId="19818"/>
    <cellStyle name="Note 2 3 6 2 3 4 3" xfId="29525"/>
    <cellStyle name="Note 2 3 6 2 3 4 4" xfId="34069"/>
    <cellStyle name="Note 2 3 6 2 3 5" xfId="13928"/>
    <cellStyle name="Note 2 3 6 2 3 6" xfId="24947"/>
    <cellStyle name="Note 2 3 6 2 3 7" xfId="24071"/>
    <cellStyle name="Note 2 3 6 2 4" xfId="2070"/>
    <cellStyle name="Note 2 3 6 2 4 2" xfId="4546"/>
    <cellStyle name="Note 2 3 6 2 4 2 2" xfId="10436"/>
    <cellStyle name="Note 2 3 6 2 4 2 2 2" xfId="22375"/>
    <cellStyle name="Note 2 3 6 2 4 2 2 3" xfId="31427"/>
    <cellStyle name="Note 2 3 6 2 4 2 2 4" xfId="35325"/>
    <cellStyle name="Note 2 3 6 2 4 2 3" xfId="16485"/>
    <cellStyle name="Note 2 3 6 2 4 2 4" xfId="26847"/>
    <cellStyle name="Note 2 3 6 2 4 2 5" xfId="24357"/>
    <cellStyle name="Note 2 3 6 2 4 3" xfId="5650"/>
    <cellStyle name="Note 2 3 6 2 4 3 2" xfId="11540"/>
    <cellStyle name="Note 2 3 6 2 4 3 2 2" xfId="23479"/>
    <cellStyle name="Note 2 3 6 2 4 3 2 3" xfId="32531"/>
    <cellStyle name="Note 2 3 6 2 4 3 2 4" xfId="36429"/>
    <cellStyle name="Note 2 3 6 2 4 3 3" xfId="17589"/>
    <cellStyle name="Note 2 3 6 2 4 3 4" xfId="27951"/>
    <cellStyle name="Note 2 3 6 2 4 3 5" xfId="33141"/>
    <cellStyle name="Note 2 3 6 2 4 4" xfId="7960"/>
    <cellStyle name="Note 2 3 6 2 4 4 2" xfId="19899"/>
    <cellStyle name="Note 2 3 6 2 4 4 3" xfId="29605"/>
    <cellStyle name="Note 2 3 6 2 4 4 4" xfId="34149"/>
    <cellStyle name="Note 2 3 6 2 4 5" xfId="14009"/>
    <cellStyle name="Note 2 3 6 2 4 6" xfId="25027"/>
    <cellStyle name="Note 2 3 6 2 4 7" xfId="12295"/>
    <cellStyle name="Note 2 3 6 2 5" xfId="2083"/>
    <cellStyle name="Note 2 3 6 2 5 2" xfId="4559"/>
    <cellStyle name="Note 2 3 6 2 5 2 2" xfId="10449"/>
    <cellStyle name="Note 2 3 6 2 5 2 2 2" xfId="22388"/>
    <cellStyle name="Note 2 3 6 2 5 2 2 3" xfId="31440"/>
    <cellStyle name="Note 2 3 6 2 5 2 2 4" xfId="35338"/>
    <cellStyle name="Note 2 3 6 2 5 2 3" xfId="16498"/>
    <cellStyle name="Note 2 3 6 2 5 2 4" xfId="26860"/>
    <cellStyle name="Note 2 3 6 2 5 2 5" xfId="29126"/>
    <cellStyle name="Note 2 3 6 2 5 3" xfId="5663"/>
    <cellStyle name="Note 2 3 6 2 5 3 2" xfId="11553"/>
    <cellStyle name="Note 2 3 6 2 5 3 2 2" xfId="23492"/>
    <cellStyle name="Note 2 3 6 2 5 3 2 3" xfId="32544"/>
    <cellStyle name="Note 2 3 6 2 5 3 2 4" xfId="36442"/>
    <cellStyle name="Note 2 3 6 2 5 3 3" xfId="17602"/>
    <cellStyle name="Note 2 3 6 2 5 3 4" xfId="27964"/>
    <cellStyle name="Note 2 3 6 2 5 3 5" xfId="33154"/>
    <cellStyle name="Note 2 3 6 2 5 4" xfId="7973"/>
    <cellStyle name="Note 2 3 6 2 5 4 2" xfId="19912"/>
    <cellStyle name="Note 2 3 6 2 5 4 3" xfId="29618"/>
    <cellStyle name="Note 2 3 6 2 5 4 4" xfId="34162"/>
    <cellStyle name="Note 2 3 6 2 5 5" xfId="14022"/>
    <cellStyle name="Note 2 3 6 2 5 6" xfId="25040"/>
    <cellStyle name="Note 2 3 6 2 5 7" xfId="30303"/>
    <cellStyle name="Note 2 3 6 2 6" xfId="3250"/>
    <cellStyle name="Note 2 3 6 2 6 2" xfId="9140"/>
    <cellStyle name="Note 2 3 6 2 6 2 2" xfId="21079"/>
    <cellStyle name="Note 2 3 6 2 6 2 3" xfId="30514"/>
    <cellStyle name="Note 2 3 6 2 6 2 4" xfId="34827"/>
    <cellStyle name="Note 2 3 6 2 6 3" xfId="15189"/>
    <cellStyle name="Note 2 3 6 2 6 4" xfId="25934"/>
    <cellStyle name="Note 2 3 6 2 6 5" xfId="24607"/>
    <cellStyle name="Note 2 3 6 2 7" xfId="5152"/>
    <cellStyle name="Note 2 3 6 2 7 2" xfId="11042"/>
    <cellStyle name="Note 2 3 6 2 7 2 2" xfId="22981"/>
    <cellStyle name="Note 2 3 6 2 7 2 3" xfId="32033"/>
    <cellStyle name="Note 2 3 6 2 7 2 4" xfId="35931"/>
    <cellStyle name="Note 2 3 6 2 7 3" xfId="17091"/>
    <cellStyle name="Note 2 3 6 2 7 4" xfId="27453"/>
    <cellStyle name="Note 2 3 6 2 7 5" xfId="29049"/>
    <cellStyle name="Note 2 3 6 2 8" xfId="6832"/>
    <cellStyle name="Note 2 3 6 2 8 2" xfId="18771"/>
    <cellStyle name="Note 2 3 6 2 8 3" xfId="28863"/>
    <cellStyle name="Note 2 3 6 2 8 4" xfId="33819"/>
    <cellStyle name="Note 2 3 6 2 9" xfId="12713"/>
    <cellStyle name="Note 2 3 6 3" xfId="1649"/>
    <cellStyle name="Note 2 3 6 3 2" xfId="2255"/>
    <cellStyle name="Note 2 3 6 3 2 2" xfId="4731"/>
    <cellStyle name="Note 2 3 6 3 2 2 2" xfId="10621"/>
    <cellStyle name="Note 2 3 6 3 2 2 2 2" xfId="22560"/>
    <cellStyle name="Note 2 3 6 3 2 2 2 3" xfId="31612"/>
    <cellStyle name="Note 2 3 6 3 2 2 2 4" xfId="35510"/>
    <cellStyle name="Note 2 3 6 3 2 2 3" xfId="16670"/>
    <cellStyle name="Note 2 3 6 3 2 2 4" xfId="27032"/>
    <cellStyle name="Note 2 3 6 3 2 2 5" xfId="25879"/>
    <cellStyle name="Note 2 3 6 3 2 3" xfId="5835"/>
    <cellStyle name="Note 2 3 6 3 2 3 2" xfId="11725"/>
    <cellStyle name="Note 2 3 6 3 2 3 2 2" xfId="23664"/>
    <cellStyle name="Note 2 3 6 3 2 3 2 3" xfId="32716"/>
    <cellStyle name="Note 2 3 6 3 2 3 2 4" xfId="36614"/>
    <cellStyle name="Note 2 3 6 3 2 3 3" xfId="17774"/>
    <cellStyle name="Note 2 3 6 3 2 3 4" xfId="28136"/>
    <cellStyle name="Note 2 3 6 3 2 3 5" xfId="33326"/>
    <cellStyle name="Note 2 3 6 3 2 4" xfId="8145"/>
    <cellStyle name="Note 2 3 6 3 2 4 2" xfId="20084"/>
    <cellStyle name="Note 2 3 6 3 2 4 3" xfId="29790"/>
    <cellStyle name="Note 2 3 6 3 2 4 4" xfId="34334"/>
    <cellStyle name="Note 2 3 6 3 2 5" xfId="14194"/>
    <cellStyle name="Note 2 3 6 3 2 6" xfId="25212"/>
    <cellStyle name="Note 2 3 6 3 2 7" xfId="24670"/>
    <cellStyle name="Note 2 3 6 3 3" xfId="2504"/>
    <cellStyle name="Note 2 3 6 3 3 2" xfId="4980"/>
    <cellStyle name="Note 2 3 6 3 3 2 2" xfId="10870"/>
    <cellStyle name="Note 2 3 6 3 3 2 2 2" xfId="22809"/>
    <cellStyle name="Note 2 3 6 3 3 2 2 3" xfId="31861"/>
    <cellStyle name="Note 2 3 6 3 3 2 2 4" xfId="35759"/>
    <cellStyle name="Note 2 3 6 3 3 2 3" xfId="16919"/>
    <cellStyle name="Note 2 3 6 3 3 2 4" xfId="27281"/>
    <cellStyle name="Note 2 3 6 3 3 2 5" xfId="24491"/>
    <cellStyle name="Note 2 3 6 3 3 3" xfId="6084"/>
    <cellStyle name="Note 2 3 6 3 3 3 2" xfId="11974"/>
    <cellStyle name="Note 2 3 6 3 3 3 2 2" xfId="23913"/>
    <cellStyle name="Note 2 3 6 3 3 3 2 3" xfId="32965"/>
    <cellStyle name="Note 2 3 6 3 3 3 2 4" xfId="36863"/>
    <cellStyle name="Note 2 3 6 3 3 3 3" xfId="18023"/>
    <cellStyle name="Note 2 3 6 3 3 3 4" xfId="28385"/>
    <cellStyle name="Note 2 3 6 3 3 3 5" xfId="33575"/>
    <cellStyle name="Note 2 3 6 3 3 4" xfId="8394"/>
    <cellStyle name="Note 2 3 6 3 3 4 2" xfId="20333"/>
    <cellStyle name="Note 2 3 6 3 3 4 3" xfId="30039"/>
    <cellStyle name="Note 2 3 6 3 3 4 4" xfId="34583"/>
    <cellStyle name="Note 2 3 6 3 3 5" xfId="14443"/>
    <cellStyle name="Note 2 3 6 3 3 6" xfId="25461"/>
    <cellStyle name="Note 2 3 6 3 3 7" xfId="26004"/>
    <cellStyle name="Note 2 3 6 3 4" xfId="4125"/>
    <cellStyle name="Note 2 3 6 3 4 2" xfId="10015"/>
    <cellStyle name="Note 2 3 6 3 4 2 2" xfId="21954"/>
    <cellStyle name="Note 2 3 6 3 4 2 3" xfId="31021"/>
    <cellStyle name="Note 2 3 6 3 4 2 4" xfId="34919"/>
    <cellStyle name="Note 2 3 6 3 4 3" xfId="16064"/>
    <cellStyle name="Note 2 3 6 3 4 4" xfId="26441"/>
    <cellStyle name="Note 2 3 6 3 4 5" xfId="29172"/>
    <cellStyle name="Note 2 3 6 3 5" xfId="5244"/>
    <cellStyle name="Note 2 3 6 3 5 2" xfId="11134"/>
    <cellStyle name="Note 2 3 6 3 5 2 2" xfId="23073"/>
    <cellStyle name="Note 2 3 6 3 5 2 3" xfId="32125"/>
    <cellStyle name="Note 2 3 6 3 5 2 4" xfId="36023"/>
    <cellStyle name="Note 2 3 6 3 5 3" xfId="17183"/>
    <cellStyle name="Note 2 3 6 3 5 4" xfId="27545"/>
    <cellStyle name="Note 2 3 6 3 5 5" xfId="29039"/>
    <cellStyle name="Note 2 3 6 3 6" xfId="13588"/>
    <cellStyle name="Note 2 3 6 4" xfId="1786"/>
    <cellStyle name="Note 2 3 6 4 2" xfId="4262"/>
    <cellStyle name="Note 2 3 6 4 2 2" xfId="10152"/>
    <cellStyle name="Note 2 3 6 4 2 2 2" xfId="22091"/>
    <cellStyle name="Note 2 3 6 4 2 2 3" xfId="31144"/>
    <cellStyle name="Note 2 3 6 4 2 2 4" xfId="35042"/>
    <cellStyle name="Note 2 3 6 4 2 3" xfId="16201"/>
    <cellStyle name="Note 2 3 6 4 2 4" xfId="26564"/>
    <cellStyle name="Note 2 3 6 4 2 5" xfId="24333"/>
    <cellStyle name="Note 2 3 6 4 3" xfId="5367"/>
    <cellStyle name="Note 2 3 6 4 3 2" xfId="11257"/>
    <cellStyle name="Note 2 3 6 4 3 2 2" xfId="23196"/>
    <cellStyle name="Note 2 3 6 4 3 2 3" xfId="32248"/>
    <cellStyle name="Note 2 3 6 4 3 2 4" xfId="36146"/>
    <cellStyle name="Note 2 3 6 4 3 3" xfId="17306"/>
    <cellStyle name="Note 2 3 6 4 3 4" xfId="27668"/>
    <cellStyle name="Note 2 3 6 4 3 5" xfId="24445"/>
    <cellStyle name="Note 2 3 6 4 4" xfId="7676"/>
    <cellStyle name="Note 2 3 6 4 4 2" xfId="19615"/>
    <cellStyle name="Note 2 3 6 4 4 3" xfId="29322"/>
    <cellStyle name="Note 2 3 6 4 4 4" xfId="33866"/>
    <cellStyle name="Note 2 3 6 4 5" xfId="13725"/>
    <cellStyle name="Note 2 3 6 4 6" xfId="24744"/>
    <cellStyle name="Note 2 3 6 4 7" xfId="12249"/>
    <cellStyle name="Note 2 3 6 5" xfId="2392"/>
    <cellStyle name="Note 2 3 6 5 2" xfId="4868"/>
    <cellStyle name="Note 2 3 6 5 2 2" xfId="10758"/>
    <cellStyle name="Note 2 3 6 5 2 2 2" xfId="22697"/>
    <cellStyle name="Note 2 3 6 5 2 2 3" xfId="31749"/>
    <cellStyle name="Note 2 3 6 5 2 2 4" xfId="35647"/>
    <cellStyle name="Note 2 3 6 5 2 3" xfId="16807"/>
    <cellStyle name="Note 2 3 6 5 2 4" xfId="27169"/>
    <cellStyle name="Note 2 3 6 5 2 5" xfId="29082"/>
    <cellStyle name="Note 2 3 6 5 3" xfId="5972"/>
    <cellStyle name="Note 2 3 6 5 3 2" xfId="11862"/>
    <cellStyle name="Note 2 3 6 5 3 2 2" xfId="23801"/>
    <cellStyle name="Note 2 3 6 5 3 2 3" xfId="32853"/>
    <cellStyle name="Note 2 3 6 5 3 2 4" xfId="36751"/>
    <cellStyle name="Note 2 3 6 5 3 3" xfId="17911"/>
    <cellStyle name="Note 2 3 6 5 3 4" xfId="28273"/>
    <cellStyle name="Note 2 3 6 5 3 5" xfId="33463"/>
    <cellStyle name="Note 2 3 6 5 4" xfId="8282"/>
    <cellStyle name="Note 2 3 6 5 4 2" xfId="20221"/>
    <cellStyle name="Note 2 3 6 5 4 3" xfId="29927"/>
    <cellStyle name="Note 2 3 6 5 4 4" xfId="34471"/>
    <cellStyle name="Note 2 3 6 5 5" xfId="14331"/>
    <cellStyle name="Note 2 3 6 5 6" xfId="25349"/>
    <cellStyle name="Note 2 3 6 5 7" xfId="25820"/>
    <cellStyle name="Note 2 3 6 6" xfId="2090"/>
    <cellStyle name="Note 2 3 6 6 2" xfId="4566"/>
    <cellStyle name="Note 2 3 6 6 2 2" xfId="10456"/>
    <cellStyle name="Note 2 3 6 6 2 2 2" xfId="22395"/>
    <cellStyle name="Note 2 3 6 6 2 2 3" xfId="31447"/>
    <cellStyle name="Note 2 3 6 6 2 2 4" xfId="35345"/>
    <cellStyle name="Note 2 3 6 6 2 3" xfId="16505"/>
    <cellStyle name="Note 2 3 6 6 2 4" xfId="26867"/>
    <cellStyle name="Note 2 3 6 6 2 5" xfId="25744"/>
    <cellStyle name="Note 2 3 6 6 3" xfId="5670"/>
    <cellStyle name="Note 2 3 6 6 3 2" xfId="11560"/>
    <cellStyle name="Note 2 3 6 6 3 2 2" xfId="23499"/>
    <cellStyle name="Note 2 3 6 6 3 2 3" xfId="32551"/>
    <cellStyle name="Note 2 3 6 6 3 2 4" xfId="36449"/>
    <cellStyle name="Note 2 3 6 6 3 3" xfId="17609"/>
    <cellStyle name="Note 2 3 6 6 3 4" xfId="27971"/>
    <cellStyle name="Note 2 3 6 6 3 5" xfId="33161"/>
    <cellStyle name="Note 2 3 6 6 4" xfId="7980"/>
    <cellStyle name="Note 2 3 6 6 4 2" xfId="19919"/>
    <cellStyle name="Note 2 3 6 6 4 3" xfId="29625"/>
    <cellStyle name="Note 2 3 6 6 4 4" xfId="34169"/>
    <cellStyle name="Note 2 3 6 6 5" xfId="14029"/>
    <cellStyle name="Note 2 3 6 6 6" xfId="25047"/>
    <cellStyle name="Note 2 3 6 6 7" xfId="30545"/>
    <cellStyle name="Note 2 3 6 7" xfId="2844"/>
    <cellStyle name="Note 2 3 6 7 2" xfId="8734"/>
    <cellStyle name="Note 2 3 6 7 2 2" xfId="20673"/>
    <cellStyle name="Note 2 3 6 7 2 3" xfId="30274"/>
    <cellStyle name="Note 2 3 6 7 2 4" xfId="34748"/>
    <cellStyle name="Note 2 3 6 7 3" xfId="14783"/>
    <cellStyle name="Note 2 3 6 7 4" xfId="25694"/>
    <cellStyle name="Note 2 3 6 7 5" xfId="29195"/>
    <cellStyle name="Note 2 3 6 8" xfId="6426"/>
    <cellStyle name="Note 2 3 6 8 2" xfId="18365"/>
    <cellStyle name="Note 2 3 6 8 3" xfId="28620"/>
    <cellStyle name="Note 2 3 6 8 4" xfId="33740"/>
    <cellStyle name="Note 2 3 7" xfId="592"/>
    <cellStyle name="Note 2 3 7 10" xfId="24183"/>
    <cellStyle name="Note 2 3 7 11" xfId="26388"/>
    <cellStyle name="Note 2 3 7 2" xfId="1651"/>
    <cellStyle name="Note 2 3 7 2 2" xfId="2257"/>
    <cellStyle name="Note 2 3 7 2 2 2" xfId="4733"/>
    <cellStyle name="Note 2 3 7 2 2 2 2" xfId="10623"/>
    <cellStyle name="Note 2 3 7 2 2 2 2 2" xfId="22562"/>
    <cellStyle name="Note 2 3 7 2 2 2 2 3" xfId="31614"/>
    <cellStyle name="Note 2 3 7 2 2 2 2 4" xfId="35512"/>
    <cellStyle name="Note 2 3 7 2 2 2 3" xfId="16672"/>
    <cellStyle name="Note 2 3 7 2 2 2 4" xfId="27034"/>
    <cellStyle name="Note 2 3 7 2 2 2 5" xfId="30753"/>
    <cellStyle name="Note 2 3 7 2 2 3" xfId="5837"/>
    <cellStyle name="Note 2 3 7 2 2 3 2" xfId="11727"/>
    <cellStyle name="Note 2 3 7 2 2 3 2 2" xfId="23666"/>
    <cellStyle name="Note 2 3 7 2 2 3 2 3" xfId="32718"/>
    <cellStyle name="Note 2 3 7 2 2 3 2 4" xfId="36616"/>
    <cellStyle name="Note 2 3 7 2 2 3 3" xfId="17776"/>
    <cellStyle name="Note 2 3 7 2 2 3 4" xfId="28138"/>
    <cellStyle name="Note 2 3 7 2 2 3 5" xfId="33328"/>
    <cellStyle name="Note 2 3 7 2 2 4" xfId="8147"/>
    <cellStyle name="Note 2 3 7 2 2 4 2" xfId="20086"/>
    <cellStyle name="Note 2 3 7 2 2 4 3" xfId="29792"/>
    <cellStyle name="Note 2 3 7 2 2 4 4" xfId="34336"/>
    <cellStyle name="Note 2 3 7 2 2 5" xfId="14196"/>
    <cellStyle name="Note 2 3 7 2 2 6" xfId="25214"/>
    <cellStyle name="Note 2 3 7 2 2 7" xfId="24078"/>
    <cellStyle name="Note 2 3 7 2 3" xfId="2506"/>
    <cellStyle name="Note 2 3 7 2 3 2" xfId="4982"/>
    <cellStyle name="Note 2 3 7 2 3 2 2" xfId="10872"/>
    <cellStyle name="Note 2 3 7 2 3 2 2 2" xfId="22811"/>
    <cellStyle name="Note 2 3 7 2 3 2 2 3" xfId="31863"/>
    <cellStyle name="Note 2 3 7 2 3 2 2 4" xfId="35761"/>
    <cellStyle name="Note 2 3 7 2 3 2 3" xfId="16921"/>
    <cellStyle name="Note 2 3 7 2 3 2 4" xfId="27283"/>
    <cellStyle name="Note 2 3 7 2 3 2 5" xfId="30611"/>
    <cellStyle name="Note 2 3 7 2 3 3" xfId="6086"/>
    <cellStyle name="Note 2 3 7 2 3 3 2" xfId="11976"/>
    <cellStyle name="Note 2 3 7 2 3 3 2 2" xfId="23915"/>
    <cellStyle name="Note 2 3 7 2 3 3 2 3" xfId="32967"/>
    <cellStyle name="Note 2 3 7 2 3 3 2 4" xfId="36865"/>
    <cellStyle name="Note 2 3 7 2 3 3 3" xfId="18025"/>
    <cellStyle name="Note 2 3 7 2 3 3 4" xfId="28387"/>
    <cellStyle name="Note 2 3 7 2 3 3 5" xfId="33577"/>
    <cellStyle name="Note 2 3 7 2 3 4" xfId="8396"/>
    <cellStyle name="Note 2 3 7 2 3 4 2" xfId="20335"/>
    <cellStyle name="Note 2 3 7 2 3 4 3" xfId="30041"/>
    <cellStyle name="Note 2 3 7 2 3 4 4" xfId="34585"/>
    <cellStyle name="Note 2 3 7 2 3 5" xfId="14445"/>
    <cellStyle name="Note 2 3 7 2 3 6" xfId="25463"/>
    <cellStyle name="Note 2 3 7 2 3 7" xfId="30870"/>
    <cellStyle name="Note 2 3 7 2 4" xfId="4127"/>
    <cellStyle name="Note 2 3 7 2 4 2" xfId="10017"/>
    <cellStyle name="Note 2 3 7 2 4 2 2" xfId="21956"/>
    <cellStyle name="Note 2 3 7 2 4 2 3" xfId="31023"/>
    <cellStyle name="Note 2 3 7 2 4 2 4" xfId="34921"/>
    <cellStyle name="Note 2 3 7 2 4 3" xfId="16066"/>
    <cellStyle name="Note 2 3 7 2 4 4" xfId="26443"/>
    <cellStyle name="Note 2 3 7 2 4 5" xfId="26244"/>
    <cellStyle name="Note 2 3 7 2 5" xfId="5246"/>
    <cellStyle name="Note 2 3 7 2 5 2" xfId="11136"/>
    <cellStyle name="Note 2 3 7 2 5 2 2" xfId="23075"/>
    <cellStyle name="Note 2 3 7 2 5 2 3" xfId="32127"/>
    <cellStyle name="Note 2 3 7 2 5 2 4" xfId="36025"/>
    <cellStyle name="Note 2 3 7 2 5 3" xfId="17185"/>
    <cellStyle name="Note 2 3 7 2 5 4" xfId="27547"/>
    <cellStyle name="Note 2 3 7 2 5 5" xfId="26111"/>
    <cellStyle name="Note 2 3 7 2 6" xfId="13590"/>
    <cellStyle name="Note 2 3 7 3" xfId="1911"/>
    <cellStyle name="Note 2 3 7 3 2" xfId="4387"/>
    <cellStyle name="Note 2 3 7 3 2 2" xfId="10277"/>
    <cellStyle name="Note 2 3 7 3 2 2 2" xfId="22216"/>
    <cellStyle name="Note 2 3 7 3 2 2 3" xfId="31269"/>
    <cellStyle name="Note 2 3 7 3 2 2 4" xfId="35167"/>
    <cellStyle name="Note 2 3 7 3 2 3" xfId="16326"/>
    <cellStyle name="Note 2 3 7 3 2 4" xfId="26689"/>
    <cellStyle name="Note 2 3 7 3 2 5" xfId="24566"/>
    <cellStyle name="Note 2 3 7 3 3" xfId="5492"/>
    <cellStyle name="Note 2 3 7 3 3 2" xfId="11382"/>
    <cellStyle name="Note 2 3 7 3 3 2 2" xfId="23321"/>
    <cellStyle name="Note 2 3 7 3 3 2 3" xfId="32373"/>
    <cellStyle name="Note 2 3 7 3 3 2 4" xfId="36271"/>
    <cellStyle name="Note 2 3 7 3 3 3" xfId="17431"/>
    <cellStyle name="Note 2 3 7 3 3 4" xfId="27793"/>
    <cellStyle name="Note 2 3 7 3 3 5" xfId="26084"/>
    <cellStyle name="Note 2 3 7 3 4" xfId="7801"/>
    <cellStyle name="Note 2 3 7 3 4 2" xfId="19740"/>
    <cellStyle name="Note 2 3 7 3 4 3" xfId="29447"/>
    <cellStyle name="Note 2 3 7 3 4 4" xfId="33991"/>
    <cellStyle name="Note 2 3 7 3 5" xfId="13850"/>
    <cellStyle name="Note 2 3 7 3 6" xfId="24869"/>
    <cellStyle name="Note 2 3 7 3 7" xfId="28538"/>
    <cellStyle name="Note 2 3 7 4" xfId="1892"/>
    <cellStyle name="Note 2 3 7 4 2" xfId="4368"/>
    <cellStyle name="Note 2 3 7 4 2 2" xfId="10258"/>
    <cellStyle name="Note 2 3 7 4 2 2 2" xfId="22197"/>
    <cellStyle name="Note 2 3 7 4 2 2 3" xfId="31250"/>
    <cellStyle name="Note 2 3 7 4 2 2 4" xfId="35148"/>
    <cellStyle name="Note 2 3 7 4 2 3" xfId="16307"/>
    <cellStyle name="Note 2 3 7 4 2 4" xfId="26670"/>
    <cellStyle name="Note 2 3 7 4 2 5" xfId="29149"/>
    <cellStyle name="Note 2 3 7 4 3" xfId="5473"/>
    <cellStyle name="Note 2 3 7 4 3 2" xfId="11363"/>
    <cellStyle name="Note 2 3 7 4 3 2 2" xfId="23302"/>
    <cellStyle name="Note 2 3 7 4 3 2 3" xfId="32354"/>
    <cellStyle name="Note 2 3 7 4 3 2 4" xfId="36252"/>
    <cellStyle name="Note 2 3 7 4 3 3" xfId="17412"/>
    <cellStyle name="Note 2 3 7 4 3 4" xfId="27774"/>
    <cellStyle name="Note 2 3 7 4 3 5" xfId="30466"/>
    <cellStyle name="Note 2 3 7 4 4" xfId="7782"/>
    <cellStyle name="Note 2 3 7 4 4 2" xfId="19721"/>
    <cellStyle name="Note 2 3 7 4 4 3" xfId="29428"/>
    <cellStyle name="Note 2 3 7 4 4 4" xfId="33972"/>
    <cellStyle name="Note 2 3 7 4 5" xfId="13831"/>
    <cellStyle name="Note 2 3 7 4 6" xfId="24850"/>
    <cellStyle name="Note 2 3 7 4 7" xfId="24714"/>
    <cellStyle name="Note 2 3 7 5" xfId="2376"/>
    <cellStyle name="Note 2 3 7 5 2" xfId="4852"/>
    <cellStyle name="Note 2 3 7 5 2 2" xfId="10742"/>
    <cellStyle name="Note 2 3 7 5 2 2 2" xfId="22681"/>
    <cellStyle name="Note 2 3 7 5 2 2 3" xfId="31733"/>
    <cellStyle name="Note 2 3 7 5 2 2 4" xfId="35631"/>
    <cellStyle name="Note 2 3 7 5 2 3" xfId="16791"/>
    <cellStyle name="Note 2 3 7 5 2 4" xfId="27153"/>
    <cellStyle name="Note 2 3 7 5 2 5" xfId="30738"/>
    <cellStyle name="Note 2 3 7 5 3" xfId="5956"/>
    <cellStyle name="Note 2 3 7 5 3 2" xfId="11846"/>
    <cellStyle name="Note 2 3 7 5 3 2 2" xfId="23785"/>
    <cellStyle name="Note 2 3 7 5 3 2 3" xfId="32837"/>
    <cellStyle name="Note 2 3 7 5 3 2 4" xfId="36735"/>
    <cellStyle name="Note 2 3 7 5 3 3" xfId="17895"/>
    <cellStyle name="Note 2 3 7 5 3 4" xfId="28257"/>
    <cellStyle name="Note 2 3 7 5 3 5" xfId="33447"/>
    <cellStyle name="Note 2 3 7 5 4" xfId="8266"/>
    <cellStyle name="Note 2 3 7 5 4 2" xfId="20205"/>
    <cellStyle name="Note 2 3 7 5 4 3" xfId="29911"/>
    <cellStyle name="Note 2 3 7 5 4 4" xfId="34455"/>
    <cellStyle name="Note 2 3 7 5 5" xfId="14315"/>
    <cellStyle name="Note 2 3 7 5 6" xfId="25333"/>
    <cellStyle name="Note 2 3 7 5 7" xfId="28845"/>
    <cellStyle name="Note 2 3 7 6" xfId="3069"/>
    <cellStyle name="Note 2 3 7 6 2" xfId="8959"/>
    <cellStyle name="Note 2 3 7 6 2 2" xfId="20898"/>
    <cellStyle name="Note 2 3 7 6 2 3" xfId="30417"/>
    <cellStyle name="Note 2 3 7 6 2 4" xfId="34779"/>
    <cellStyle name="Note 2 3 7 6 3" xfId="15008"/>
    <cellStyle name="Note 2 3 7 6 4" xfId="25837"/>
    <cellStyle name="Note 2 3 7 6 5" xfId="28970"/>
    <cellStyle name="Note 2 3 7 7" xfId="5104"/>
    <cellStyle name="Note 2 3 7 7 2" xfId="10994"/>
    <cellStyle name="Note 2 3 7 7 2 2" xfId="22933"/>
    <cellStyle name="Note 2 3 7 7 2 3" xfId="31985"/>
    <cellStyle name="Note 2 3 7 7 2 4" xfId="35883"/>
    <cellStyle name="Note 2 3 7 7 3" xfId="17043"/>
    <cellStyle name="Note 2 3 7 7 4" xfId="27405"/>
    <cellStyle name="Note 2 3 7 7 5" xfId="29057"/>
    <cellStyle name="Note 2 3 7 8" xfId="6651"/>
    <cellStyle name="Note 2 3 7 8 2" xfId="18590"/>
    <cellStyle name="Note 2 3 7 8 3" xfId="28766"/>
    <cellStyle name="Note 2 3 7 8 4" xfId="33771"/>
    <cellStyle name="Note 2 3 7 9" xfId="12532"/>
    <cellStyle name="Note 2 3 8" xfId="549"/>
    <cellStyle name="Note 2 3 8 10" xfId="24160"/>
    <cellStyle name="Note 2 3 8 11" xfId="28520"/>
    <cellStyle name="Note 2 3 8 2" xfId="1652"/>
    <cellStyle name="Note 2 3 8 2 2" xfId="2258"/>
    <cellStyle name="Note 2 3 8 2 2 2" xfId="4734"/>
    <cellStyle name="Note 2 3 8 2 2 2 2" xfId="10624"/>
    <cellStyle name="Note 2 3 8 2 2 2 2 2" xfId="22563"/>
    <cellStyle name="Note 2 3 8 2 2 2 2 3" xfId="31615"/>
    <cellStyle name="Note 2 3 8 2 2 2 2 4" xfId="35513"/>
    <cellStyle name="Note 2 3 8 2 2 2 3" xfId="16673"/>
    <cellStyle name="Note 2 3 8 2 2 2 4" xfId="27035"/>
    <cellStyle name="Note 2 3 8 2 2 2 5" xfId="26176"/>
    <cellStyle name="Note 2 3 8 2 2 3" xfId="5838"/>
    <cellStyle name="Note 2 3 8 2 2 3 2" xfId="11728"/>
    <cellStyle name="Note 2 3 8 2 2 3 2 2" xfId="23667"/>
    <cellStyle name="Note 2 3 8 2 2 3 2 3" xfId="32719"/>
    <cellStyle name="Note 2 3 8 2 2 3 2 4" xfId="36617"/>
    <cellStyle name="Note 2 3 8 2 2 3 3" xfId="17777"/>
    <cellStyle name="Note 2 3 8 2 2 3 4" xfId="28139"/>
    <cellStyle name="Note 2 3 8 2 2 3 5" xfId="33329"/>
    <cellStyle name="Note 2 3 8 2 2 4" xfId="8148"/>
    <cellStyle name="Note 2 3 8 2 2 4 2" xfId="20087"/>
    <cellStyle name="Note 2 3 8 2 2 4 3" xfId="29793"/>
    <cellStyle name="Note 2 3 8 2 2 4 4" xfId="34337"/>
    <cellStyle name="Note 2 3 8 2 2 5" xfId="14197"/>
    <cellStyle name="Note 2 3 8 2 2 6" xfId="25215"/>
    <cellStyle name="Note 2 3 8 2 2 7" xfId="28593"/>
    <cellStyle name="Note 2 3 8 2 3" xfId="2507"/>
    <cellStyle name="Note 2 3 8 2 3 2" xfId="4983"/>
    <cellStyle name="Note 2 3 8 2 3 2 2" xfId="10873"/>
    <cellStyle name="Note 2 3 8 2 3 2 2 2" xfId="22812"/>
    <cellStyle name="Note 2 3 8 2 3 2 2 3" xfId="31864"/>
    <cellStyle name="Note 2 3 8 2 3 2 2 4" xfId="35762"/>
    <cellStyle name="Note 2 3 8 2 3 2 3" xfId="16922"/>
    <cellStyle name="Note 2 3 8 2 3 2 4" xfId="27284"/>
    <cellStyle name="Note 2 3 8 2 3 2 5" xfId="26032"/>
    <cellStyle name="Note 2 3 8 2 3 3" xfId="6087"/>
    <cellStyle name="Note 2 3 8 2 3 3 2" xfId="11977"/>
    <cellStyle name="Note 2 3 8 2 3 3 2 2" xfId="23916"/>
    <cellStyle name="Note 2 3 8 2 3 3 2 3" xfId="32968"/>
    <cellStyle name="Note 2 3 8 2 3 3 2 4" xfId="36866"/>
    <cellStyle name="Note 2 3 8 2 3 3 3" xfId="18026"/>
    <cellStyle name="Note 2 3 8 2 3 3 4" xfId="28388"/>
    <cellStyle name="Note 2 3 8 2 3 3 5" xfId="33578"/>
    <cellStyle name="Note 2 3 8 2 3 4" xfId="8397"/>
    <cellStyle name="Note 2 3 8 2 3 4 2" xfId="20336"/>
    <cellStyle name="Note 2 3 8 2 3 4 3" xfId="30042"/>
    <cellStyle name="Note 2 3 8 2 3 4 4" xfId="34586"/>
    <cellStyle name="Note 2 3 8 2 3 5" xfId="14446"/>
    <cellStyle name="Note 2 3 8 2 3 6" xfId="25464"/>
    <cellStyle name="Note 2 3 8 2 3 7" xfId="26292"/>
    <cellStyle name="Note 2 3 8 2 4" xfId="4128"/>
    <cellStyle name="Note 2 3 8 2 4 2" xfId="10018"/>
    <cellStyle name="Note 2 3 8 2 4 2 2" xfId="21957"/>
    <cellStyle name="Note 2 3 8 2 4 2 3" xfId="31024"/>
    <cellStyle name="Note 2 3 8 2 4 2 4" xfId="34922"/>
    <cellStyle name="Note 2 3 8 2 4 3" xfId="16067"/>
    <cellStyle name="Note 2 3 8 2 4 4" xfId="26444"/>
    <cellStyle name="Note 2 3 8 2 4 5" xfId="24591"/>
    <cellStyle name="Note 2 3 8 2 5" xfId="5247"/>
    <cellStyle name="Note 2 3 8 2 5 2" xfId="11137"/>
    <cellStyle name="Note 2 3 8 2 5 2 2" xfId="23076"/>
    <cellStyle name="Note 2 3 8 2 5 2 3" xfId="32128"/>
    <cellStyle name="Note 2 3 8 2 5 2 4" xfId="36026"/>
    <cellStyle name="Note 2 3 8 2 5 3" xfId="17186"/>
    <cellStyle name="Note 2 3 8 2 5 4" xfId="27548"/>
    <cellStyle name="Note 2 3 8 2 5 5" xfId="24458"/>
    <cellStyle name="Note 2 3 8 2 6" xfId="13591"/>
    <cellStyle name="Note 2 3 8 3" xfId="1896"/>
    <cellStyle name="Note 2 3 8 3 2" xfId="4372"/>
    <cellStyle name="Note 2 3 8 3 2 2" xfId="10262"/>
    <cellStyle name="Note 2 3 8 3 2 2 2" xfId="22201"/>
    <cellStyle name="Note 2 3 8 3 2 2 3" xfId="31254"/>
    <cellStyle name="Note 2 3 8 3 2 2 4" xfId="35152"/>
    <cellStyle name="Note 2 3 8 3 2 3" xfId="16311"/>
    <cellStyle name="Note 2 3 8 3 2 4" xfId="26674"/>
    <cellStyle name="Note 2 3 8 3 2 5" xfId="24376"/>
    <cellStyle name="Note 2 3 8 3 3" xfId="5477"/>
    <cellStyle name="Note 2 3 8 3 3 2" xfId="11367"/>
    <cellStyle name="Note 2 3 8 3 3 2 2" xfId="23306"/>
    <cellStyle name="Note 2 3 8 3 3 2 3" xfId="32358"/>
    <cellStyle name="Note 2 3 8 3 3 2 4" xfId="36256"/>
    <cellStyle name="Note 2 3 8 3 3 3" xfId="17416"/>
    <cellStyle name="Note 2 3 8 3 3 4" xfId="27778"/>
    <cellStyle name="Note 2 3 8 3 3 5" xfId="26085"/>
    <cellStyle name="Note 2 3 8 3 4" xfId="7786"/>
    <cellStyle name="Note 2 3 8 3 4 2" xfId="19725"/>
    <cellStyle name="Note 2 3 8 3 4 3" xfId="29432"/>
    <cellStyle name="Note 2 3 8 3 4 4" xfId="33976"/>
    <cellStyle name="Note 2 3 8 3 5" xfId="13835"/>
    <cellStyle name="Note 2 3 8 3 6" xfId="24854"/>
    <cellStyle name="Note 2 3 8 3 7" xfId="25756"/>
    <cellStyle name="Note 2 3 8 4" xfId="2127"/>
    <cellStyle name="Note 2 3 8 4 2" xfId="4603"/>
    <cellStyle name="Note 2 3 8 4 2 2" xfId="10493"/>
    <cellStyle name="Note 2 3 8 4 2 2 2" xfId="22432"/>
    <cellStyle name="Note 2 3 8 4 2 2 3" xfId="31484"/>
    <cellStyle name="Note 2 3 8 4 2 2 4" xfId="35382"/>
    <cellStyle name="Note 2 3 8 4 2 3" xfId="16542"/>
    <cellStyle name="Note 2 3 8 4 2 4" xfId="26904"/>
    <cellStyle name="Note 2 3 8 4 2 5" xfId="25818"/>
    <cellStyle name="Note 2 3 8 4 3" xfId="5707"/>
    <cellStyle name="Note 2 3 8 4 3 2" xfId="11597"/>
    <cellStyle name="Note 2 3 8 4 3 2 2" xfId="23536"/>
    <cellStyle name="Note 2 3 8 4 3 2 3" xfId="32588"/>
    <cellStyle name="Note 2 3 8 4 3 2 4" xfId="36486"/>
    <cellStyle name="Note 2 3 8 4 3 3" xfId="17646"/>
    <cellStyle name="Note 2 3 8 4 3 4" xfId="28008"/>
    <cellStyle name="Note 2 3 8 4 3 5" xfId="33198"/>
    <cellStyle name="Note 2 3 8 4 4" xfId="8017"/>
    <cellStyle name="Note 2 3 8 4 4 2" xfId="19956"/>
    <cellStyle name="Note 2 3 8 4 4 3" xfId="29662"/>
    <cellStyle name="Note 2 3 8 4 4 4" xfId="34206"/>
    <cellStyle name="Note 2 3 8 4 5" xfId="14066"/>
    <cellStyle name="Note 2 3 8 4 6" xfId="25084"/>
    <cellStyle name="Note 2 3 8 4 7" xfId="26339"/>
    <cellStyle name="Note 2 3 8 5" xfId="2435"/>
    <cellStyle name="Note 2 3 8 5 2" xfId="4911"/>
    <cellStyle name="Note 2 3 8 5 2 2" xfId="10801"/>
    <cellStyle name="Note 2 3 8 5 2 2 2" xfId="22740"/>
    <cellStyle name="Note 2 3 8 5 2 2 3" xfId="31792"/>
    <cellStyle name="Note 2 3 8 5 2 2 4" xfId="35690"/>
    <cellStyle name="Note 2 3 8 5 2 3" xfId="16850"/>
    <cellStyle name="Note 2 3 8 5 2 4" xfId="27212"/>
    <cellStyle name="Note 2 3 8 5 2 5" xfId="24045"/>
    <cellStyle name="Note 2 3 8 5 3" xfId="6015"/>
    <cellStyle name="Note 2 3 8 5 3 2" xfId="11905"/>
    <cellStyle name="Note 2 3 8 5 3 2 2" xfId="23844"/>
    <cellStyle name="Note 2 3 8 5 3 2 3" xfId="32896"/>
    <cellStyle name="Note 2 3 8 5 3 2 4" xfId="36794"/>
    <cellStyle name="Note 2 3 8 5 3 3" xfId="17954"/>
    <cellStyle name="Note 2 3 8 5 3 4" xfId="28316"/>
    <cellStyle name="Note 2 3 8 5 3 5" xfId="33506"/>
    <cellStyle name="Note 2 3 8 5 4" xfId="8325"/>
    <cellStyle name="Note 2 3 8 5 4 2" xfId="20264"/>
    <cellStyle name="Note 2 3 8 5 4 3" xfId="29970"/>
    <cellStyle name="Note 2 3 8 5 4 4" xfId="34514"/>
    <cellStyle name="Note 2 3 8 5 5" xfId="14374"/>
    <cellStyle name="Note 2 3 8 5 6" xfId="25392"/>
    <cellStyle name="Note 2 3 8 5 7" xfId="30877"/>
    <cellStyle name="Note 2 3 8 6" xfId="3026"/>
    <cellStyle name="Note 2 3 8 6 2" xfId="8916"/>
    <cellStyle name="Note 2 3 8 6 2 2" xfId="20855"/>
    <cellStyle name="Note 2 3 8 6 2 3" xfId="30394"/>
    <cellStyle name="Note 2 3 8 6 2 4" xfId="34772"/>
    <cellStyle name="Note 2 3 8 6 3" xfId="14965"/>
    <cellStyle name="Note 2 3 8 6 4" xfId="25814"/>
    <cellStyle name="Note 2 3 8 6 5" xfId="26267"/>
    <cellStyle name="Note 2 3 8 7" xfId="5097"/>
    <cellStyle name="Note 2 3 8 7 2" xfId="10987"/>
    <cellStyle name="Note 2 3 8 7 2 2" xfId="22926"/>
    <cellStyle name="Note 2 3 8 7 2 3" xfId="31978"/>
    <cellStyle name="Note 2 3 8 7 2 4" xfId="35876"/>
    <cellStyle name="Note 2 3 8 7 3" xfId="17036"/>
    <cellStyle name="Note 2 3 8 7 4" xfId="27398"/>
    <cellStyle name="Note 2 3 8 7 5" xfId="26132"/>
    <cellStyle name="Note 2 3 8 8" xfId="6608"/>
    <cellStyle name="Note 2 3 8 8 2" xfId="18547"/>
    <cellStyle name="Note 2 3 8 8 3" xfId="28743"/>
    <cellStyle name="Note 2 3 8 8 4" xfId="33764"/>
    <cellStyle name="Note 2 3 8 9" xfId="12489"/>
    <cellStyle name="Note 2 3 9" xfId="1625"/>
    <cellStyle name="Note 2 3 9 2" xfId="2231"/>
    <cellStyle name="Note 2 3 9 2 2" xfId="4707"/>
    <cellStyle name="Note 2 3 9 2 2 2" xfId="10597"/>
    <cellStyle name="Note 2 3 9 2 2 2 2" xfId="22536"/>
    <cellStyle name="Note 2 3 9 2 2 2 3" xfId="31588"/>
    <cellStyle name="Note 2 3 9 2 2 2 4" xfId="35486"/>
    <cellStyle name="Note 2 3 9 2 2 3" xfId="16646"/>
    <cellStyle name="Note 2 3 9 2 2 4" xfId="27008"/>
    <cellStyle name="Note 2 3 9 2 2 5" xfId="30339"/>
    <cellStyle name="Note 2 3 9 2 3" xfId="5811"/>
    <cellStyle name="Note 2 3 9 2 3 2" xfId="11701"/>
    <cellStyle name="Note 2 3 9 2 3 2 2" xfId="23640"/>
    <cellStyle name="Note 2 3 9 2 3 2 3" xfId="32692"/>
    <cellStyle name="Note 2 3 9 2 3 2 4" xfId="36590"/>
    <cellStyle name="Note 2 3 9 2 3 3" xfId="17750"/>
    <cellStyle name="Note 2 3 9 2 3 4" xfId="28112"/>
    <cellStyle name="Note 2 3 9 2 3 5" xfId="33302"/>
    <cellStyle name="Note 2 3 9 2 4" xfId="8121"/>
    <cellStyle name="Note 2 3 9 2 4 2" xfId="20060"/>
    <cellStyle name="Note 2 3 9 2 4 3" xfId="29766"/>
    <cellStyle name="Note 2 3 9 2 4 4" xfId="34310"/>
    <cellStyle name="Note 2 3 9 2 5" xfId="14170"/>
    <cellStyle name="Note 2 3 9 2 6" xfId="25188"/>
    <cellStyle name="Note 2 3 9 2 7" xfId="30898"/>
    <cellStyle name="Note 2 3 9 3" xfId="2480"/>
    <cellStyle name="Note 2 3 9 3 2" xfId="4956"/>
    <cellStyle name="Note 2 3 9 3 2 2" xfId="10846"/>
    <cellStyle name="Note 2 3 9 3 2 2 2" xfId="22785"/>
    <cellStyle name="Note 2 3 9 3 2 2 3" xfId="31837"/>
    <cellStyle name="Note 2 3 9 3 2 2 4" xfId="35735"/>
    <cellStyle name="Note 2 3 9 3 2 3" xfId="16895"/>
    <cellStyle name="Note 2 3 9 3 2 4" xfId="27257"/>
    <cellStyle name="Note 2 3 9 3 2 5" xfId="24152"/>
    <cellStyle name="Note 2 3 9 3 3" xfId="6060"/>
    <cellStyle name="Note 2 3 9 3 3 2" xfId="11950"/>
    <cellStyle name="Note 2 3 9 3 3 2 2" xfId="23889"/>
    <cellStyle name="Note 2 3 9 3 3 2 3" xfId="32941"/>
    <cellStyle name="Note 2 3 9 3 3 2 4" xfId="36839"/>
    <cellStyle name="Note 2 3 9 3 3 3" xfId="17999"/>
    <cellStyle name="Note 2 3 9 3 3 4" xfId="28361"/>
    <cellStyle name="Note 2 3 9 3 3 5" xfId="33551"/>
    <cellStyle name="Note 2 3 9 3 4" xfId="8370"/>
    <cellStyle name="Note 2 3 9 3 4 2" xfId="20309"/>
    <cellStyle name="Note 2 3 9 3 4 3" xfId="30015"/>
    <cellStyle name="Note 2 3 9 3 4 4" xfId="34559"/>
    <cellStyle name="Note 2 3 9 3 5" xfId="14419"/>
    <cellStyle name="Note 2 3 9 3 6" xfId="25437"/>
    <cellStyle name="Note 2 3 9 3 7" xfId="30359"/>
    <cellStyle name="Note 2 3 9 4" xfId="4101"/>
    <cellStyle name="Note 2 3 9 4 2" xfId="9991"/>
    <cellStyle name="Note 2 3 9 4 2 2" xfId="21930"/>
    <cellStyle name="Note 2 3 9 4 2 3" xfId="30997"/>
    <cellStyle name="Note 2 3 9 4 2 4" xfId="34895"/>
    <cellStyle name="Note 2 3 9 4 3" xfId="16040"/>
    <cellStyle name="Note 2 3 9 4 4" xfId="26417"/>
    <cellStyle name="Note 2 3 9 4 5" xfId="30829"/>
    <cellStyle name="Note 2 3 9 5" xfId="5220"/>
    <cellStyle name="Note 2 3 9 5 2" xfId="11110"/>
    <cellStyle name="Note 2 3 9 5 2 2" xfId="23049"/>
    <cellStyle name="Note 2 3 9 5 2 3" xfId="32101"/>
    <cellStyle name="Note 2 3 9 5 2 4" xfId="35999"/>
    <cellStyle name="Note 2 3 9 5 3" xfId="17159"/>
    <cellStyle name="Note 2 3 9 5 4" xfId="27521"/>
    <cellStyle name="Note 2 3 9 5 5" xfId="30492"/>
    <cellStyle name="Note 2 3 9 6" xfId="13564"/>
    <cellStyle name="Note 2 4" xfId="108"/>
    <cellStyle name="Note 2 4 10" xfId="2200"/>
    <cellStyle name="Note 2 4 10 2" xfId="4676"/>
    <cellStyle name="Note 2 4 10 2 2" xfId="10566"/>
    <cellStyle name="Note 2 4 10 2 2 2" xfId="22505"/>
    <cellStyle name="Note 2 4 10 2 2 3" xfId="31557"/>
    <cellStyle name="Note 2 4 10 2 2 4" xfId="35455"/>
    <cellStyle name="Note 2 4 10 2 3" xfId="16615"/>
    <cellStyle name="Note 2 4 10 2 4" xfId="26977"/>
    <cellStyle name="Note 2 4 10 2 5" xfId="25785"/>
    <cellStyle name="Note 2 4 10 3" xfId="5780"/>
    <cellStyle name="Note 2 4 10 3 2" xfId="11670"/>
    <cellStyle name="Note 2 4 10 3 2 2" xfId="23609"/>
    <cellStyle name="Note 2 4 10 3 2 3" xfId="32661"/>
    <cellStyle name="Note 2 4 10 3 2 4" xfId="36559"/>
    <cellStyle name="Note 2 4 10 3 3" xfId="17719"/>
    <cellStyle name="Note 2 4 10 3 4" xfId="28081"/>
    <cellStyle name="Note 2 4 10 3 5" xfId="33271"/>
    <cellStyle name="Note 2 4 10 4" xfId="8090"/>
    <cellStyle name="Note 2 4 10 4 2" xfId="20029"/>
    <cellStyle name="Note 2 4 10 4 3" xfId="29735"/>
    <cellStyle name="Note 2 4 10 4 4" xfId="34279"/>
    <cellStyle name="Note 2 4 10 5" xfId="14139"/>
    <cellStyle name="Note 2 4 10 6" xfId="25157"/>
    <cellStyle name="Note 2 4 10 7" xfId="26326"/>
    <cellStyle name="Note 2 4 11" xfId="2431"/>
    <cellStyle name="Note 2 4 11 2" xfId="4907"/>
    <cellStyle name="Note 2 4 11 2 2" xfId="10797"/>
    <cellStyle name="Note 2 4 11 2 2 2" xfId="22736"/>
    <cellStyle name="Note 2 4 11 2 2 3" xfId="31788"/>
    <cellStyle name="Note 2 4 11 2 2 4" xfId="35686"/>
    <cellStyle name="Note 2 4 11 2 3" xfId="16846"/>
    <cellStyle name="Note 2 4 11 2 4" xfId="27208"/>
    <cellStyle name="Note 2 4 11 2 5" xfId="30733"/>
    <cellStyle name="Note 2 4 11 3" xfId="6011"/>
    <cellStyle name="Note 2 4 11 3 2" xfId="11901"/>
    <cellStyle name="Note 2 4 11 3 2 2" xfId="23840"/>
    <cellStyle name="Note 2 4 11 3 2 3" xfId="32892"/>
    <cellStyle name="Note 2 4 11 3 2 4" xfId="36790"/>
    <cellStyle name="Note 2 4 11 3 3" xfId="17950"/>
    <cellStyle name="Note 2 4 11 3 4" xfId="28312"/>
    <cellStyle name="Note 2 4 11 3 5" xfId="33502"/>
    <cellStyle name="Note 2 4 11 4" xfId="8321"/>
    <cellStyle name="Note 2 4 11 4 2" xfId="20260"/>
    <cellStyle name="Note 2 4 11 4 3" xfId="29966"/>
    <cellStyle name="Note 2 4 11 4 4" xfId="34510"/>
    <cellStyle name="Note 2 4 11 5" xfId="14370"/>
    <cellStyle name="Note 2 4 11 6" xfId="25388"/>
    <cellStyle name="Note 2 4 11 7" xfId="28730"/>
    <cellStyle name="Note 2 4 12" xfId="2452"/>
    <cellStyle name="Note 2 4 12 2" xfId="4928"/>
    <cellStyle name="Note 2 4 12 2 2" xfId="10818"/>
    <cellStyle name="Note 2 4 12 2 2 2" xfId="22757"/>
    <cellStyle name="Note 2 4 12 2 2 3" xfId="31809"/>
    <cellStyle name="Note 2 4 12 2 2 4" xfId="35707"/>
    <cellStyle name="Note 2 4 12 2 3" xfId="16867"/>
    <cellStyle name="Note 2 4 12 2 4" xfId="27229"/>
    <cellStyle name="Note 2 4 12 2 5" xfId="29078"/>
    <cellStyle name="Note 2 4 12 3" xfId="6032"/>
    <cellStyle name="Note 2 4 12 3 2" xfId="11922"/>
    <cellStyle name="Note 2 4 12 3 2 2" xfId="23861"/>
    <cellStyle name="Note 2 4 12 3 2 3" xfId="32913"/>
    <cellStyle name="Note 2 4 12 3 2 4" xfId="36811"/>
    <cellStyle name="Note 2 4 12 3 3" xfId="17971"/>
    <cellStyle name="Note 2 4 12 3 4" xfId="28333"/>
    <cellStyle name="Note 2 4 12 3 5" xfId="33523"/>
    <cellStyle name="Note 2 4 12 4" xfId="8342"/>
    <cellStyle name="Note 2 4 12 4 2" xfId="20281"/>
    <cellStyle name="Note 2 4 12 4 3" xfId="29987"/>
    <cellStyle name="Note 2 4 12 4 4" xfId="34531"/>
    <cellStyle name="Note 2 4 12 5" xfId="14391"/>
    <cellStyle name="Note 2 4 12 6" xfId="25409"/>
    <cellStyle name="Note 2 4 12 7" xfId="26297"/>
    <cellStyle name="Note 2 4 13" xfId="2664"/>
    <cellStyle name="Note 2 4 13 2" xfId="8554"/>
    <cellStyle name="Note 2 4 13 2 2" xfId="20493"/>
    <cellStyle name="Note 2 4 13 2 3" xfId="30176"/>
    <cellStyle name="Note 2 4 13 2 4" xfId="34701"/>
    <cellStyle name="Note 2 4 13 3" xfId="14603"/>
    <cellStyle name="Note 2 4 13 4" xfId="25597"/>
    <cellStyle name="Note 2 4 13 5" xfId="30855"/>
    <cellStyle name="Note 2 4 14" xfId="6246"/>
    <cellStyle name="Note 2 4 14 2" xfId="18185"/>
    <cellStyle name="Note 2 4 14 3" xfId="28523"/>
    <cellStyle name="Note 2 4 14 4" xfId="33693"/>
    <cellStyle name="Note 2 4 2" xfId="168"/>
    <cellStyle name="Note 2 4 2 10" xfId="2718"/>
    <cellStyle name="Note 2 4 2 10 2" xfId="8608"/>
    <cellStyle name="Note 2 4 2 10 2 2" xfId="20547"/>
    <cellStyle name="Note 2 4 2 10 2 3" xfId="30207"/>
    <cellStyle name="Note 2 4 2 10 2 4" xfId="34714"/>
    <cellStyle name="Note 2 4 2 10 3" xfId="14657"/>
    <cellStyle name="Note 2 4 2 10 4" xfId="25627"/>
    <cellStyle name="Note 2 4 2 10 5" xfId="26274"/>
    <cellStyle name="Note 2 4 2 11" xfId="6300"/>
    <cellStyle name="Note 2 4 2 11 2" xfId="18239"/>
    <cellStyle name="Note 2 4 2 11 3" xfId="28553"/>
    <cellStyle name="Note 2 4 2 11 4" xfId="33706"/>
    <cellStyle name="Note 2 4 2 2" xfId="282"/>
    <cellStyle name="Note 2 4 2 2 2" xfId="758"/>
    <cellStyle name="Note 2 4 2 2 2 10" xfId="24272"/>
    <cellStyle name="Note 2 4 2 2 2 11" xfId="25670"/>
    <cellStyle name="Note 2 4 2 2 2 2" xfId="1656"/>
    <cellStyle name="Note 2 4 2 2 2 2 2" xfId="2262"/>
    <cellStyle name="Note 2 4 2 2 2 2 2 2" xfId="4738"/>
    <cellStyle name="Note 2 4 2 2 2 2 2 2 2" xfId="10628"/>
    <cellStyle name="Note 2 4 2 2 2 2 2 2 2 2" xfId="22567"/>
    <cellStyle name="Note 2 4 2 2 2 2 2 2 2 3" xfId="31619"/>
    <cellStyle name="Note 2 4 2 2 2 2 2 2 2 4" xfId="35517"/>
    <cellStyle name="Note 2 4 2 2 2 2 2 2 3" xfId="16677"/>
    <cellStyle name="Note 2 4 2 2 2 2 2 2 4" xfId="27039"/>
    <cellStyle name="Note 2 4 2 2 2 2 2 2 5" xfId="30330"/>
    <cellStyle name="Note 2 4 2 2 2 2 2 3" xfId="5842"/>
    <cellStyle name="Note 2 4 2 2 2 2 2 3 2" xfId="11732"/>
    <cellStyle name="Note 2 4 2 2 2 2 2 3 2 2" xfId="23671"/>
    <cellStyle name="Note 2 4 2 2 2 2 2 3 2 3" xfId="32723"/>
    <cellStyle name="Note 2 4 2 2 2 2 2 3 2 4" xfId="36621"/>
    <cellStyle name="Note 2 4 2 2 2 2 2 3 3" xfId="17781"/>
    <cellStyle name="Note 2 4 2 2 2 2 2 3 4" xfId="28143"/>
    <cellStyle name="Note 2 4 2 2 2 2 2 3 5" xfId="33333"/>
    <cellStyle name="Note 2 4 2 2 2 2 2 4" xfId="8152"/>
    <cellStyle name="Note 2 4 2 2 2 2 2 4 2" xfId="20091"/>
    <cellStyle name="Note 2 4 2 2 2 2 2 4 3" xfId="29797"/>
    <cellStyle name="Note 2 4 2 2 2 2 2 4 4" xfId="34341"/>
    <cellStyle name="Note 2 4 2 2 2 2 2 5" xfId="14201"/>
    <cellStyle name="Note 2 4 2 2 2 2 2 6" xfId="25219"/>
    <cellStyle name="Note 2 4 2 2 2 2 2 7" xfId="30899"/>
    <cellStyle name="Note 2 4 2 2 2 2 3" xfId="2511"/>
    <cellStyle name="Note 2 4 2 2 2 2 3 2" xfId="4987"/>
    <cellStyle name="Note 2 4 2 2 2 2 3 2 2" xfId="10877"/>
    <cellStyle name="Note 2 4 2 2 2 2 3 2 2 2" xfId="22816"/>
    <cellStyle name="Note 2 4 2 2 2 2 3 2 2 3" xfId="31868"/>
    <cellStyle name="Note 2 4 2 2 2 2 3 2 2 4" xfId="35766"/>
    <cellStyle name="Note 2 4 2 2 2 2 3 2 3" xfId="16926"/>
    <cellStyle name="Note 2 4 2 2 2 2 3 2 4" xfId="27288"/>
    <cellStyle name="Note 2 4 2 2 2 2 3 2 5" xfId="24492"/>
    <cellStyle name="Note 2 4 2 2 2 2 3 3" xfId="6091"/>
    <cellStyle name="Note 2 4 2 2 2 2 3 3 2" xfId="11981"/>
    <cellStyle name="Note 2 4 2 2 2 2 3 3 2 2" xfId="23920"/>
    <cellStyle name="Note 2 4 2 2 2 2 3 3 2 3" xfId="32972"/>
    <cellStyle name="Note 2 4 2 2 2 2 3 3 2 4" xfId="36870"/>
    <cellStyle name="Note 2 4 2 2 2 2 3 3 3" xfId="18030"/>
    <cellStyle name="Note 2 4 2 2 2 2 3 3 4" xfId="28392"/>
    <cellStyle name="Note 2 4 2 2 2 2 3 3 5" xfId="33582"/>
    <cellStyle name="Note 2 4 2 2 2 2 3 4" xfId="8401"/>
    <cellStyle name="Note 2 4 2 2 2 2 3 4 2" xfId="20340"/>
    <cellStyle name="Note 2 4 2 2 2 2 3 4 3" xfId="30046"/>
    <cellStyle name="Note 2 4 2 2 2 2 3 4 4" xfId="34590"/>
    <cellStyle name="Note 2 4 2 2 2 2 3 5" xfId="14450"/>
    <cellStyle name="Note 2 4 2 2 2 2 3 6" xfId="25468"/>
    <cellStyle name="Note 2 4 2 2 2 2 3 7" xfId="28566"/>
    <cellStyle name="Note 2 4 2 2 2 2 4" xfId="4132"/>
    <cellStyle name="Note 2 4 2 2 2 2 4 2" xfId="10022"/>
    <cellStyle name="Note 2 4 2 2 2 2 4 2 2" xfId="21961"/>
    <cellStyle name="Note 2 4 2 2 2 2 4 2 3" xfId="31028"/>
    <cellStyle name="Note 2 4 2 2 2 2 4 2 4" xfId="34926"/>
    <cellStyle name="Note 2 4 2 2 2 2 4 3" xfId="16071"/>
    <cellStyle name="Note 2 4 2 2 2 2 4 4" xfId="26448"/>
    <cellStyle name="Note 2 4 2 2 2 2 4 5" xfId="29176"/>
    <cellStyle name="Note 2 4 2 2 2 2 5" xfId="5251"/>
    <cellStyle name="Note 2 4 2 2 2 2 5 2" xfId="11141"/>
    <cellStyle name="Note 2 4 2 2 2 2 5 2 2" xfId="23080"/>
    <cellStyle name="Note 2 4 2 2 2 2 5 2 3" xfId="32132"/>
    <cellStyle name="Note 2 4 2 2 2 2 5 2 4" xfId="36030"/>
    <cellStyle name="Note 2 4 2 2 2 2 5 3" xfId="17190"/>
    <cellStyle name="Note 2 4 2 2 2 2 5 4" xfId="27552"/>
    <cellStyle name="Note 2 4 2 2 2 2 5 5" xfId="29040"/>
    <cellStyle name="Note 2 4 2 2 2 2 6" xfId="13595"/>
    <cellStyle name="Note 2 4 2 2 2 3" xfId="1978"/>
    <cellStyle name="Note 2 4 2 2 2 3 2" xfId="4454"/>
    <cellStyle name="Note 2 4 2 2 2 3 2 2" xfId="10344"/>
    <cellStyle name="Note 2 4 2 2 2 3 2 2 2" xfId="22283"/>
    <cellStyle name="Note 2 4 2 2 2 3 2 2 3" xfId="31336"/>
    <cellStyle name="Note 2 4 2 2 2 3 2 2 4" xfId="35234"/>
    <cellStyle name="Note 2 4 2 2 2 3 2 3" xfId="16393"/>
    <cellStyle name="Note 2 4 2 2 2 3 2 4" xfId="26756"/>
    <cellStyle name="Note 2 4 2 2 2 3 2 5" xfId="30316"/>
    <cellStyle name="Note 2 4 2 2 2 3 3" xfId="5559"/>
    <cellStyle name="Note 2 4 2 2 2 3 3 2" xfId="11449"/>
    <cellStyle name="Note 2 4 2 2 2 3 3 2 2" xfId="23388"/>
    <cellStyle name="Note 2 4 2 2 2 3 3 2 3" xfId="32440"/>
    <cellStyle name="Note 2 4 2 2 2 3 3 2 4" xfId="36338"/>
    <cellStyle name="Note 2 4 2 2 2 3 3 3" xfId="17498"/>
    <cellStyle name="Note 2 4 2 2 2 3 3 4" xfId="27860"/>
    <cellStyle name="Note 2 4 2 2 2 3 3 5" xfId="25717"/>
    <cellStyle name="Note 2 4 2 2 2 3 4" xfId="7868"/>
    <cellStyle name="Note 2 4 2 2 2 3 4 2" xfId="19807"/>
    <cellStyle name="Note 2 4 2 2 2 3 4 3" xfId="29514"/>
    <cellStyle name="Note 2 4 2 2 2 3 4 4" xfId="34058"/>
    <cellStyle name="Note 2 4 2 2 2 3 5" xfId="13917"/>
    <cellStyle name="Note 2 4 2 2 2 3 6" xfId="24936"/>
    <cellStyle name="Note 2 4 2 2 2 3 7" xfId="30934"/>
    <cellStyle name="Note 2 4 2 2 2 4" xfId="2177"/>
    <cellStyle name="Note 2 4 2 2 2 4 2" xfId="4653"/>
    <cellStyle name="Note 2 4 2 2 2 4 2 2" xfId="10543"/>
    <cellStyle name="Note 2 4 2 2 2 4 2 2 2" xfId="22482"/>
    <cellStyle name="Note 2 4 2 2 2 4 2 2 3" xfId="31534"/>
    <cellStyle name="Note 2 4 2 2 2 4 2 2 4" xfId="35432"/>
    <cellStyle name="Note 2 4 2 2 2 4 2 3" xfId="16592"/>
    <cellStyle name="Note 2 4 2 2 2 4 2 4" xfId="26954"/>
    <cellStyle name="Note 2 4 2 2 2 4 2 5" xfId="30763"/>
    <cellStyle name="Note 2 4 2 2 2 4 3" xfId="5757"/>
    <cellStyle name="Note 2 4 2 2 2 4 3 2" xfId="11647"/>
    <cellStyle name="Note 2 4 2 2 2 4 3 2 2" xfId="23586"/>
    <cellStyle name="Note 2 4 2 2 2 4 3 2 3" xfId="32638"/>
    <cellStyle name="Note 2 4 2 2 2 4 3 2 4" xfId="36536"/>
    <cellStyle name="Note 2 4 2 2 2 4 3 3" xfId="17696"/>
    <cellStyle name="Note 2 4 2 2 2 4 3 4" xfId="28058"/>
    <cellStyle name="Note 2 4 2 2 2 4 3 5" xfId="33248"/>
    <cellStyle name="Note 2 4 2 2 2 4 4" xfId="8067"/>
    <cellStyle name="Note 2 4 2 2 2 4 4 2" xfId="20006"/>
    <cellStyle name="Note 2 4 2 2 2 4 4 3" xfId="29712"/>
    <cellStyle name="Note 2 4 2 2 2 4 4 4" xfId="34256"/>
    <cellStyle name="Note 2 4 2 2 2 4 5" xfId="14116"/>
    <cellStyle name="Note 2 4 2 2 2 4 6" xfId="25134"/>
    <cellStyle name="Note 2 4 2 2 2 4 7" xfId="24368"/>
    <cellStyle name="Note 2 4 2 2 2 5" xfId="1920"/>
    <cellStyle name="Note 2 4 2 2 2 5 2" xfId="4396"/>
    <cellStyle name="Note 2 4 2 2 2 5 2 2" xfId="10286"/>
    <cellStyle name="Note 2 4 2 2 2 5 2 2 2" xfId="22225"/>
    <cellStyle name="Note 2 4 2 2 2 5 2 2 3" xfId="31278"/>
    <cellStyle name="Note 2 4 2 2 2 5 2 2 4" xfId="35176"/>
    <cellStyle name="Note 2 4 2 2 2 5 2 3" xfId="16335"/>
    <cellStyle name="Note 2 4 2 2 2 5 2 4" xfId="26698"/>
    <cellStyle name="Note 2 4 2 2 2 5 2 5" xfId="24563"/>
    <cellStyle name="Note 2 4 2 2 2 5 3" xfId="5501"/>
    <cellStyle name="Note 2 4 2 2 2 5 3 2" xfId="11391"/>
    <cellStyle name="Note 2 4 2 2 2 5 3 2 2" xfId="23330"/>
    <cellStyle name="Note 2 4 2 2 2 5 3 2 3" xfId="32382"/>
    <cellStyle name="Note 2 4 2 2 2 5 3 2 4" xfId="36280"/>
    <cellStyle name="Note 2 4 2 2 2 5 3 3" xfId="17440"/>
    <cellStyle name="Note 2 4 2 2 2 5 3 4" xfId="27802"/>
    <cellStyle name="Note 2 4 2 2 2 5 3 5" xfId="30653"/>
    <cellStyle name="Note 2 4 2 2 2 5 4" xfId="7810"/>
    <cellStyle name="Note 2 4 2 2 2 5 4 2" xfId="19749"/>
    <cellStyle name="Note 2 4 2 2 2 5 4 3" xfId="29456"/>
    <cellStyle name="Note 2 4 2 2 2 5 4 4" xfId="34000"/>
    <cellStyle name="Note 2 4 2 2 2 5 5" xfId="13859"/>
    <cellStyle name="Note 2 4 2 2 2 5 6" xfId="24878"/>
    <cellStyle name="Note 2 4 2 2 2 5 7" xfId="25853"/>
    <cellStyle name="Note 2 4 2 2 2 6" xfId="3235"/>
    <cellStyle name="Note 2 4 2 2 2 6 2" xfId="9125"/>
    <cellStyle name="Note 2 4 2 2 2 6 2 2" xfId="21064"/>
    <cellStyle name="Note 2 4 2 2 2 6 2 3" xfId="30504"/>
    <cellStyle name="Note 2 4 2 2 2 6 2 4" xfId="34817"/>
    <cellStyle name="Note 2 4 2 2 2 6 3" xfId="15174"/>
    <cellStyle name="Note 2 4 2 2 2 6 4" xfId="25924"/>
    <cellStyle name="Note 2 4 2 2 2 6 5" xfId="24608"/>
    <cellStyle name="Note 2 4 2 2 2 7" xfId="5142"/>
    <cellStyle name="Note 2 4 2 2 2 7 2" xfId="11032"/>
    <cellStyle name="Note 2 4 2 2 2 7 2 2" xfId="22971"/>
    <cellStyle name="Note 2 4 2 2 2 7 2 3" xfId="32023"/>
    <cellStyle name="Note 2 4 2 2 2 7 2 4" xfId="35921"/>
    <cellStyle name="Note 2 4 2 2 2 7 3" xfId="17081"/>
    <cellStyle name="Note 2 4 2 2 2 7 4" xfId="27443"/>
    <cellStyle name="Note 2 4 2 2 2 7 5" xfId="25967"/>
    <cellStyle name="Note 2 4 2 2 2 8" xfId="6817"/>
    <cellStyle name="Note 2 4 2 2 2 8 2" xfId="18756"/>
    <cellStyle name="Note 2 4 2 2 2 8 3" xfId="28853"/>
    <cellStyle name="Note 2 4 2 2 2 8 4" xfId="33809"/>
    <cellStyle name="Note 2 4 2 2 2 9" xfId="12698"/>
    <cellStyle name="Note 2 4 2 2 3" xfId="1655"/>
    <cellStyle name="Note 2 4 2 2 3 2" xfId="2261"/>
    <cellStyle name="Note 2 4 2 2 3 2 2" xfId="4737"/>
    <cellStyle name="Note 2 4 2 2 3 2 2 2" xfId="10627"/>
    <cellStyle name="Note 2 4 2 2 3 2 2 2 2" xfId="22566"/>
    <cellStyle name="Note 2 4 2 2 3 2 2 2 3" xfId="31618"/>
    <cellStyle name="Note 2 4 2 2 3 2 2 2 4" xfId="35516"/>
    <cellStyle name="Note 2 4 2 2 3 2 2 3" xfId="16676"/>
    <cellStyle name="Note 2 4 2 2 3 2 2 4" xfId="27038"/>
    <cellStyle name="Note 2 4 2 2 3 2 2 5" xfId="28679"/>
    <cellStyle name="Note 2 4 2 2 3 2 3" xfId="5841"/>
    <cellStyle name="Note 2 4 2 2 3 2 3 2" xfId="11731"/>
    <cellStyle name="Note 2 4 2 2 3 2 3 2 2" xfId="23670"/>
    <cellStyle name="Note 2 4 2 2 3 2 3 2 3" xfId="32722"/>
    <cellStyle name="Note 2 4 2 2 3 2 3 2 4" xfId="36620"/>
    <cellStyle name="Note 2 4 2 2 3 2 3 3" xfId="17780"/>
    <cellStyle name="Note 2 4 2 2 3 2 3 4" xfId="28142"/>
    <cellStyle name="Note 2 4 2 2 3 2 3 5" xfId="33332"/>
    <cellStyle name="Note 2 4 2 2 3 2 4" xfId="8151"/>
    <cellStyle name="Note 2 4 2 2 3 2 4 2" xfId="20090"/>
    <cellStyle name="Note 2 4 2 2 3 2 4 3" xfId="29796"/>
    <cellStyle name="Note 2 4 2 2 3 2 4 4" xfId="34340"/>
    <cellStyle name="Note 2 4 2 2 3 2 5" xfId="14200"/>
    <cellStyle name="Note 2 4 2 2 3 2 6" xfId="25218"/>
    <cellStyle name="Note 2 4 2 2 3 2 7" xfId="29246"/>
    <cellStyle name="Note 2 4 2 2 3 3" xfId="2510"/>
    <cellStyle name="Note 2 4 2 2 3 3 2" xfId="4986"/>
    <cellStyle name="Note 2 4 2 2 3 3 2 2" xfId="10876"/>
    <cellStyle name="Note 2 4 2 2 3 3 2 2 2" xfId="22815"/>
    <cellStyle name="Note 2 4 2 2 3 3 2 2 3" xfId="31867"/>
    <cellStyle name="Note 2 4 2 2 3 3 2 2 4" xfId="35765"/>
    <cellStyle name="Note 2 4 2 2 3 3 2 3" xfId="16925"/>
    <cellStyle name="Note 2 4 2 2 3 3 2 4" xfId="27287"/>
    <cellStyle name="Note 2 4 2 2 3 3 2 5" xfId="26145"/>
    <cellStyle name="Note 2 4 2 2 3 3 3" xfId="6090"/>
    <cellStyle name="Note 2 4 2 2 3 3 3 2" xfId="11980"/>
    <cellStyle name="Note 2 4 2 2 3 3 3 2 2" xfId="23919"/>
    <cellStyle name="Note 2 4 2 2 3 3 3 2 3" xfId="32971"/>
    <cellStyle name="Note 2 4 2 2 3 3 3 2 4" xfId="36869"/>
    <cellStyle name="Note 2 4 2 2 3 3 3 3" xfId="18029"/>
    <cellStyle name="Note 2 4 2 2 3 3 3 4" xfId="28391"/>
    <cellStyle name="Note 2 4 2 2 3 3 3 5" xfId="33581"/>
    <cellStyle name="Note 2 4 2 2 3 3 4" xfId="8400"/>
    <cellStyle name="Note 2 4 2 2 3 3 4 2" xfId="20339"/>
    <cellStyle name="Note 2 4 2 2 3 3 4 3" xfId="30045"/>
    <cellStyle name="Note 2 4 2 2 3 3 4 4" xfId="34589"/>
    <cellStyle name="Note 2 4 2 2 3 3 5" xfId="14449"/>
    <cellStyle name="Note 2 4 2 2 3 3 6" xfId="25467"/>
    <cellStyle name="Note 2 4 2 2 3 3 7" xfId="24105"/>
    <cellStyle name="Note 2 4 2 2 3 4" xfId="4131"/>
    <cellStyle name="Note 2 4 2 2 3 4 2" xfId="10021"/>
    <cellStyle name="Note 2 4 2 2 3 4 2 2" xfId="21960"/>
    <cellStyle name="Note 2 4 2 2 3 4 2 3" xfId="31027"/>
    <cellStyle name="Note 2 4 2 2 3 4 2 4" xfId="34925"/>
    <cellStyle name="Note 2 4 2 2 3 4 3" xfId="16070"/>
    <cellStyle name="Note 2 4 2 2 3 4 4" xfId="26447"/>
    <cellStyle name="Note 2 4 2 2 3 4 5" xfId="25850"/>
    <cellStyle name="Note 2 4 2 2 3 5" xfId="5250"/>
    <cellStyle name="Note 2 4 2 2 3 5 2" xfId="11140"/>
    <cellStyle name="Note 2 4 2 2 3 5 2 2" xfId="23079"/>
    <cellStyle name="Note 2 4 2 2 3 5 2 3" xfId="32131"/>
    <cellStyle name="Note 2 4 2 2 3 5 2 4" xfId="36029"/>
    <cellStyle name="Note 2 4 2 2 3 5 3" xfId="17189"/>
    <cellStyle name="Note 2 4 2 2 3 5 4" xfId="27551"/>
    <cellStyle name="Note 2 4 2 2 3 5 5" xfId="25959"/>
    <cellStyle name="Note 2 4 2 2 3 6" xfId="13594"/>
    <cellStyle name="Note 2 4 2 2 4" xfId="2018"/>
    <cellStyle name="Note 2 4 2 2 4 2" xfId="4494"/>
    <cellStyle name="Note 2 4 2 2 4 2 2" xfId="10384"/>
    <cellStyle name="Note 2 4 2 2 4 2 2 2" xfId="22323"/>
    <cellStyle name="Note 2 4 2 2 4 2 2 3" xfId="31376"/>
    <cellStyle name="Note 2 4 2 2 4 2 2 4" xfId="35274"/>
    <cellStyle name="Note 2 4 2 2 4 2 3" xfId="16433"/>
    <cellStyle name="Note 2 4 2 2 4 2 4" xfId="26796"/>
    <cellStyle name="Note 2 4 2 2 4 2 5" xfId="30407"/>
    <cellStyle name="Note 2 4 2 2 4 3" xfId="5599"/>
    <cellStyle name="Note 2 4 2 2 4 3 2" xfId="11489"/>
    <cellStyle name="Note 2 4 2 2 4 3 2 2" xfId="23428"/>
    <cellStyle name="Note 2 4 2 2 4 3 2 3" xfId="32480"/>
    <cellStyle name="Note 2 4 2 2 4 3 2 4" xfId="36378"/>
    <cellStyle name="Note 2 4 2 2 4 3 3" xfId="17538"/>
    <cellStyle name="Note 2 4 2 2 4 3 4" xfId="27900"/>
    <cellStyle name="Note 2 4 2 2 4 3 5" xfId="33090"/>
    <cellStyle name="Note 2 4 2 2 4 4" xfId="7908"/>
    <cellStyle name="Note 2 4 2 2 4 4 2" xfId="19847"/>
    <cellStyle name="Note 2 4 2 2 4 4 3" xfId="29554"/>
    <cellStyle name="Note 2 4 2 2 4 4 4" xfId="34098"/>
    <cellStyle name="Note 2 4 2 2 4 5" xfId="13957"/>
    <cellStyle name="Note 2 4 2 2 4 6" xfId="24976"/>
    <cellStyle name="Note 2 4 2 2 4 7" xfId="24700"/>
    <cellStyle name="Note 2 4 2 2 5" xfId="2399"/>
    <cellStyle name="Note 2 4 2 2 5 2" xfId="4875"/>
    <cellStyle name="Note 2 4 2 2 5 2 2" xfId="10765"/>
    <cellStyle name="Note 2 4 2 2 5 2 2 2" xfId="22704"/>
    <cellStyle name="Note 2 4 2 2 5 2 2 3" xfId="31756"/>
    <cellStyle name="Note 2 4 2 2 5 2 2 4" xfId="35654"/>
    <cellStyle name="Note 2 4 2 2 5 2 3" xfId="16814"/>
    <cellStyle name="Note 2 4 2 2 5 2 4" xfId="27176"/>
    <cellStyle name="Note 2 4 2 2 5 2 5" xfId="29087"/>
    <cellStyle name="Note 2 4 2 2 5 3" xfId="5979"/>
    <cellStyle name="Note 2 4 2 2 5 3 2" xfId="11869"/>
    <cellStyle name="Note 2 4 2 2 5 3 2 2" xfId="23808"/>
    <cellStyle name="Note 2 4 2 2 5 3 2 3" xfId="32860"/>
    <cellStyle name="Note 2 4 2 2 5 3 2 4" xfId="36758"/>
    <cellStyle name="Note 2 4 2 2 5 3 3" xfId="17918"/>
    <cellStyle name="Note 2 4 2 2 5 3 4" xfId="28280"/>
    <cellStyle name="Note 2 4 2 2 5 3 5" xfId="33470"/>
    <cellStyle name="Note 2 4 2 2 5 4" xfId="8289"/>
    <cellStyle name="Note 2 4 2 2 5 4 2" xfId="20228"/>
    <cellStyle name="Note 2 4 2 2 5 4 3" xfId="29934"/>
    <cellStyle name="Note 2 4 2 2 5 4 4" xfId="34478"/>
    <cellStyle name="Note 2 4 2 2 5 5" xfId="14338"/>
    <cellStyle name="Note 2 4 2 2 5 6" xfId="25356"/>
    <cellStyle name="Note 2 4 2 2 5 7" xfId="30302"/>
    <cellStyle name="Note 2 4 2 2 6" xfId="2132"/>
    <cellStyle name="Note 2 4 2 2 6 2" xfId="4608"/>
    <cellStyle name="Note 2 4 2 2 6 2 2" xfId="10498"/>
    <cellStyle name="Note 2 4 2 2 6 2 2 2" xfId="22437"/>
    <cellStyle name="Note 2 4 2 2 6 2 2 3" xfId="31489"/>
    <cellStyle name="Note 2 4 2 2 6 2 2 4" xfId="35387"/>
    <cellStyle name="Note 2 4 2 2 6 2 3" xfId="16547"/>
    <cellStyle name="Note 2 4 2 2 6 2 4" xfId="26909"/>
    <cellStyle name="Note 2 4 2 2 6 2 5" xfId="24163"/>
    <cellStyle name="Note 2 4 2 2 6 3" xfId="5712"/>
    <cellStyle name="Note 2 4 2 2 6 3 2" xfId="11602"/>
    <cellStyle name="Note 2 4 2 2 6 3 2 2" xfId="23541"/>
    <cellStyle name="Note 2 4 2 2 6 3 2 3" xfId="32593"/>
    <cellStyle name="Note 2 4 2 2 6 3 2 4" xfId="36491"/>
    <cellStyle name="Note 2 4 2 2 6 3 3" xfId="17651"/>
    <cellStyle name="Note 2 4 2 2 6 3 4" xfId="28013"/>
    <cellStyle name="Note 2 4 2 2 6 3 5" xfId="33203"/>
    <cellStyle name="Note 2 4 2 2 6 4" xfId="8022"/>
    <cellStyle name="Note 2 4 2 2 6 4 2" xfId="19961"/>
    <cellStyle name="Note 2 4 2 2 6 4 3" xfId="29667"/>
    <cellStyle name="Note 2 4 2 2 6 4 4" xfId="34211"/>
    <cellStyle name="Note 2 4 2 2 6 5" xfId="14071"/>
    <cellStyle name="Note 2 4 2 2 6 6" xfId="25089"/>
    <cellStyle name="Note 2 4 2 2 6 7" xfId="30375"/>
    <cellStyle name="Note 2 4 2 2 7" xfId="2829"/>
    <cellStyle name="Note 2 4 2 2 7 2" xfId="8719"/>
    <cellStyle name="Note 2 4 2 2 7 2 2" xfId="20658"/>
    <cellStyle name="Note 2 4 2 2 7 2 3" xfId="30264"/>
    <cellStyle name="Note 2 4 2 2 7 2 4" xfId="34738"/>
    <cellStyle name="Note 2 4 2 2 7 3" xfId="14768"/>
    <cellStyle name="Note 2 4 2 2 7 4" xfId="25684"/>
    <cellStyle name="Note 2 4 2 2 7 5" xfId="29194"/>
    <cellStyle name="Note 2 4 2 2 8" xfId="6411"/>
    <cellStyle name="Note 2 4 2 2 8 2" xfId="18350"/>
    <cellStyle name="Note 2 4 2 2 8 3" xfId="28610"/>
    <cellStyle name="Note 2 4 2 2 8 4" xfId="33730"/>
    <cellStyle name="Note 2 4 2 3" xfId="311"/>
    <cellStyle name="Note 2 4 2 3 2" xfId="787"/>
    <cellStyle name="Note 2 4 2 3 2 10" xfId="24296"/>
    <cellStyle name="Note 2 4 2 3 2 11" xfId="29308"/>
    <cellStyle name="Note 2 4 2 3 2 2" xfId="1658"/>
    <cellStyle name="Note 2 4 2 3 2 2 2" xfId="2264"/>
    <cellStyle name="Note 2 4 2 3 2 2 2 2" xfId="4740"/>
    <cellStyle name="Note 2 4 2 3 2 2 2 2 2" xfId="10630"/>
    <cellStyle name="Note 2 4 2 3 2 2 2 2 2 2" xfId="22569"/>
    <cellStyle name="Note 2 4 2 3 2 2 2 2 2 3" xfId="31621"/>
    <cellStyle name="Note 2 4 2 3 2 2 2 2 2 4" xfId="35519"/>
    <cellStyle name="Note 2 4 2 3 2 2 2 2 3" xfId="16679"/>
    <cellStyle name="Note 2 4 2 3 2 2 2 2 4" xfId="27041"/>
    <cellStyle name="Note 2 4 2 3 2 2 2 2 5" xfId="29102"/>
    <cellStyle name="Note 2 4 2 3 2 2 2 3" xfId="5844"/>
    <cellStyle name="Note 2 4 2 3 2 2 2 3 2" xfId="11734"/>
    <cellStyle name="Note 2 4 2 3 2 2 2 3 2 2" xfId="23673"/>
    <cellStyle name="Note 2 4 2 3 2 2 2 3 2 3" xfId="32725"/>
    <cellStyle name="Note 2 4 2 3 2 2 2 3 2 4" xfId="36623"/>
    <cellStyle name="Note 2 4 2 3 2 2 2 3 3" xfId="17783"/>
    <cellStyle name="Note 2 4 2 3 2 2 2 3 4" xfId="28145"/>
    <cellStyle name="Note 2 4 2 3 2 2 2 3 5" xfId="33335"/>
    <cellStyle name="Note 2 4 2 3 2 2 2 4" xfId="8154"/>
    <cellStyle name="Note 2 4 2 3 2 2 2 4 2" xfId="20093"/>
    <cellStyle name="Note 2 4 2 3 2 2 2 4 3" xfId="29799"/>
    <cellStyle name="Note 2 4 2 3 2 2 2 4 4" xfId="34343"/>
    <cellStyle name="Note 2 4 2 3 2 2 2 5" xfId="14203"/>
    <cellStyle name="Note 2 4 2 3 2 2 2 6" xfId="25221"/>
    <cellStyle name="Note 2 4 2 3 2 2 2 7" xfId="24667"/>
    <cellStyle name="Note 2 4 2 3 2 2 3" xfId="2513"/>
    <cellStyle name="Note 2 4 2 3 2 2 3 2" xfId="4989"/>
    <cellStyle name="Note 2 4 2 3 2 2 3 2 2" xfId="10879"/>
    <cellStyle name="Note 2 4 2 3 2 2 3 2 2 2" xfId="22818"/>
    <cellStyle name="Note 2 4 2 3 2 2 3 2 2 3" xfId="31870"/>
    <cellStyle name="Note 2 4 2 3 2 2 3 2 2 4" xfId="35768"/>
    <cellStyle name="Note 2 4 2 3 2 2 3 2 3" xfId="16928"/>
    <cellStyle name="Note 2 4 2 3 2 2 3 2 4" xfId="27290"/>
    <cellStyle name="Note 2 4 2 3 2 2 3 2 5" xfId="24136"/>
    <cellStyle name="Note 2 4 2 3 2 2 3 3" xfId="6093"/>
    <cellStyle name="Note 2 4 2 3 2 2 3 3 2" xfId="11983"/>
    <cellStyle name="Note 2 4 2 3 2 2 3 3 2 2" xfId="23922"/>
    <cellStyle name="Note 2 4 2 3 2 2 3 3 2 3" xfId="32974"/>
    <cellStyle name="Note 2 4 2 3 2 2 3 3 2 4" xfId="36872"/>
    <cellStyle name="Note 2 4 2 3 2 2 3 3 3" xfId="18032"/>
    <cellStyle name="Note 2 4 2 3 2 2 3 3 4" xfId="28394"/>
    <cellStyle name="Note 2 4 2 3 2 2 3 3 5" xfId="33584"/>
    <cellStyle name="Note 2 4 2 3 2 2 3 4" xfId="8403"/>
    <cellStyle name="Note 2 4 2 3 2 2 3 4 2" xfId="20342"/>
    <cellStyle name="Note 2 4 2 3 2 2 3 4 3" xfId="30048"/>
    <cellStyle name="Note 2 4 2 3 2 2 3 4 4" xfId="34592"/>
    <cellStyle name="Note 2 4 2 3 2 2 3 5" xfId="14452"/>
    <cellStyle name="Note 2 4 2 3 2 2 3 6" xfId="25470"/>
    <cellStyle name="Note 2 4 2 3 2 2 3 7" xfId="25641"/>
    <cellStyle name="Note 2 4 2 3 2 2 4" xfId="4134"/>
    <cellStyle name="Note 2 4 2 3 2 2 4 2" xfId="10024"/>
    <cellStyle name="Note 2 4 2 3 2 2 4 2 2" xfId="21963"/>
    <cellStyle name="Note 2 4 2 3 2 2 4 2 3" xfId="31030"/>
    <cellStyle name="Note 2 4 2 3 2 2 4 2 4" xfId="34928"/>
    <cellStyle name="Note 2 4 2 3 2 2 4 3" xfId="16073"/>
    <cellStyle name="Note 2 4 2 3 2 2 4 4" xfId="26450"/>
    <cellStyle name="Note 2 4 2 3 2 2 4 5" xfId="26248"/>
    <cellStyle name="Note 2 4 2 3 2 2 5" xfId="5253"/>
    <cellStyle name="Note 2 4 2 3 2 2 5 2" xfId="11143"/>
    <cellStyle name="Note 2 4 2 3 2 2 5 2 2" xfId="23082"/>
    <cellStyle name="Note 2 4 2 3 2 2 5 2 3" xfId="32134"/>
    <cellStyle name="Note 2 4 2 3 2 2 5 2 4" xfId="36032"/>
    <cellStyle name="Note 2 4 2 3 2 2 5 3" xfId="17192"/>
    <cellStyle name="Note 2 4 2 3 2 2 5 4" xfId="27554"/>
    <cellStyle name="Note 2 4 2 3 2 2 5 5" xfId="26112"/>
    <cellStyle name="Note 2 4 2 3 2 2 6" xfId="13597"/>
    <cellStyle name="Note 2 4 2 3 2 3" xfId="2003"/>
    <cellStyle name="Note 2 4 2 3 2 3 2" xfId="4479"/>
    <cellStyle name="Note 2 4 2 3 2 3 2 2" xfId="10369"/>
    <cellStyle name="Note 2 4 2 3 2 3 2 2 2" xfId="22308"/>
    <cellStyle name="Note 2 4 2 3 2 3 2 2 3" xfId="31361"/>
    <cellStyle name="Note 2 4 2 3 2 3 2 2 4" xfId="35259"/>
    <cellStyle name="Note 2 4 2 3 2 3 2 3" xfId="16418"/>
    <cellStyle name="Note 2 4 2 3 2 3 2 4" xfId="26781"/>
    <cellStyle name="Note 2 4 2 3 2 3 2 5" xfId="29136"/>
    <cellStyle name="Note 2 4 2 3 2 3 3" xfId="5584"/>
    <cellStyle name="Note 2 4 2 3 2 3 3 2" xfId="11474"/>
    <cellStyle name="Note 2 4 2 3 2 3 3 2 2" xfId="23413"/>
    <cellStyle name="Note 2 4 2 3 2 3 3 2 3" xfId="32465"/>
    <cellStyle name="Note 2 4 2 3 2 3 3 2 4" xfId="36363"/>
    <cellStyle name="Note 2 4 2 3 2 3 3 3" xfId="17523"/>
    <cellStyle name="Note 2 4 2 3 2 3 3 4" xfId="27885"/>
    <cellStyle name="Note 2 4 2 3 2 3 3 5" xfId="30648"/>
    <cellStyle name="Note 2 4 2 3 2 3 4" xfId="7893"/>
    <cellStyle name="Note 2 4 2 3 2 3 4 2" xfId="19832"/>
    <cellStyle name="Note 2 4 2 3 2 3 4 3" xfId="29539"/>
    <cellStyle name="Note 2 4 2 3 2 3 4 4" xfId="34083"/>
    <cellStyle name="Note 2 4 2 3 2 3 5" xfId="13942"/>
    <cellStyle name="Note 2 4 2 3 2 3 6" xfId="24961"/>
    <cellStyle name="Note 2 4 2 3 2 3 7" xfId="24701"/>
    <cellStyle name="Note 2 4 2 3 2 4" xfId="1793"/>
    <cellStyle name="Note 2 4 2 3 2 4 2" xfId="4269"/>
    <cellStyle name="Note 2 4 2 3 2 4 2 2" xfId="10159"/>
    <cellStyle name="Note 2 4 2 3 2 4 2 2 2" xfId="22098"/>
    <cellStyle name="Note 2 4 2 3 2 4 2 2 3" xfId="31151"/>
    <cellStyle name="Note 2 4 2 3 2 4 2 2 4" xfId="35049"/>
    <cellStyle name="Note 2 4 2 3 2 4 2 3" xfId="16208"/>
    <cellStyle name="Note 2 4 2 3 2 4 2 4" xfId="26571"/>
    <cellStyle name="Note 2 4 2 3 2 4 2 5" xfId="26233"/>
    <cellStyle name="Note 2 4 2 3 2 4 3" xfId="5374"/>
    <cellStyle name="Note 2 4 2 3 2 4 3 2" xfId="11264"/>
    <cellStyle name="Note 2 4 2 3 2 4 3 2 2" xfId="23203"/>
    <cellStyle name="Note 2 4 2 3 2 4 3 2 3" xfId="32255"/>
    <cellStyle name="Note 2 4 2 3 2 4 3 2 4" xfId="36153"/>
    <cellStyle name="Note 2 4 2 3 2 4 3 3" xfId="17313"/>
    <cellStyle name="Note 2 4 2 3 2 4 3 4" xfId="27675"/>
    <cellStyle name="Note 2 4 2 3 2 4 3 5" xfId="26096"/>
    <cellStyle name="Note 2 4 2 3 2 4 4" xfId="7683"/>
    <cellStyle name="Note 2 4 2 3 2 4 4 2" xfId="19622"/>
    <cellStyle name="Note 2 4 2 3 2 4 4 3" xfId="29329"/>
    <cellStyle name="Note 2 4 2 3 2 4 4 4" xfId="33873"/>
    <cellStyle name="Note 2 4 2 3 2 4 5" xfId="13732"/>
    <cellStyle name="Note 2 4 2 3 2 4 6" xfId="24751"/>
    <cellStyle name="Note 2 4 2 3 2 4 7" xfId="12303"/>
    <cellStyle name="Note 2 4 2 3 2 5" xfId="2175"/>
    <cellStyle name="Note 2 4 2 3 2 5 2" xfId="4651"/>
    <cellStyle name="Note 2 4 2 3 2 5 2 2" xfId="10541"/>
    <cellStyle name="Note 2 4 2 3 2 5 2 2 2" xfId="22480"/>
    <cellStyle name="Note 2 4 2 3 2 5 2 2 3" xfId="31532"/>
    <cellStyle name="Note 2 4 2 3 2 5 2 2 4" xfId="35430"/>
    <cellStyle name="Note 2 4 2 3 2 5 2 3" xfId="16590"/>
    <cellStyle name="Note 2 4 2 3 2 5 2 4" xfId="26952"/>
    <cellStyle name="Note 2 4 2 3 2 5 2 5" xfId="26042"/>
    <cellStyle name="Note 2 4 2 3 2 5 3" xfId="5755"/>
    <cellStyle name="Note 2 4 2 3 2 5 3 2" xfId="11645"/>
    <cellStyle name="Note 2 4 2 3 2 5 3 2 2" xfId="23584"/>
    <cellStyle name="Note 2 4 2 3 2 5 3 2 3" xfId="32636"/>
    <cellStyle name="Note 2 4 2 3 2 5 3 2 4" xfId="36534"/>
    <cellStyle name="Note 2 4 2 3 2 5 3 3" xfId="17694"/>
    <cellStyle name="Note 2 4 2 3 2 5 3 4" xfId="28056"/>
    <cellStyle name="Note 2 4 2 3 2 5 3 5" xfId="33246"/>
    <cellStyle name="Note 2 4 2 3 2 5 4" xfId="8065"/>
    <cellStyle name="Note 2 4 2 3 2 5 4 2" xfId="20004"/>
    <cellStyle name="Note 2 4 2 3 2 5 4 3" xfId="29710"/>
    <cellStyle name="Note 2 4 2 3 2 5 4 4" xfId="34254"/>
    <cellStyle name="Note 2 4 2 3 2 5 5" xfId="14114"/>
    <cellStyle name="Note 2 4 2 3 2 5 6" xfId="25132"/>
    <cellStyle name="Note 2 4 2 3 2 5 7" xfId="26333"/>
    <cellStyle name="Note 2 4 2 3 2 6" xfId="3264"/>
    <cellStyle name="Note 2 4 2 3 2 6 2" xfId="9154"/>
    <cellStyle name="Note 2 4 2 3 2 6 2 2" xfId="21093"/>
    <cellStyle name="Note 2 4 2 3 2 6 2 3" xfId="30528"/>
    <cellStyle name="Note 2 4 2 3 2 6 2 4" xfId="34841"/>
    <cellStyle name="Note 2 4 2 3 2 6 3" xfId="15203"/>
    <cellStyle name="Note 2 4 2 3 2 6 4" xfId="25948"/>
    <cellStyle name="Note 2 4 2 3 2 6 5" xfId="30837"/>
    <cellStyle name="Note 2 4 2 3 2 7" xfId="5166"/>
    <cellStyle name="Note 2 4 2 3 2 7 2" xfId="11056"/>
    <cellStyle name="Note 2 4 2 3 2 7 2 2" xfId="22995"/>
    <cellStyle name="Note 2 4 2 3 2 7 2 3" xfId="32047"/>
    <cellStyle name="Note 2 4 2 3 2 7 2 4" xfId="35945"/>
    <cellStyle name="Note 2 4 2 3 2 7 3" xfId="17105"/>
    <cellStyle name="Note 2 4 2 3 2 7 4" xfId="27467"/>
    <cellStyle name="Note 2 4 2 3 2 7 5" xfId="25767"/>
    <cellStyle name="Note 2 4 2 3 2 8" xfId="6846"/>
    <cellStyle name="Note 2 4 2 3 2 8 2" xfId="18785"/>
    <cellStyle name="Note 2 4 2 3 2 8 3" xfId="28877"/>
    <cellStyle name="Note 2 4 2 3 2 8 4" xfId="33833"/>
    <cellStyle name="Note 2 4 2 3 2 9" xfId="12727"/>
    <cellStyle name="Note 2 4 2 3 3" xfId="1657"/>
    <cellStyle name="Note 2 4 2 3 3 2" xfId="2263"/>
    <cellStyle name="Note 2 4 2 3 3 2 2" xfId="4739"/>
    <cellStyle name="Note 2 4 2 3 3 2 2 2" xfId="10629"/>
    <cellStyle name="Note 2 4 2 3 3 2 2 2 2" xfId="22568"/>
    <cellStyle name="Note 2 4 2 3 3 2 2 2 3" xfId="31620"/>
    <cellStyle name="Note 2 4 2 3 3 2 2 2 4" xfId="35518"/>
    <cellStyle name="Note 2 4 2 3 3 2 2 3" xfId="16678"/>
    <cellStyle name="Note 2 4 2 3 3 2 2 4" xfId="27040"/>
    <cellStyle name="Note 2 4 2 3 3 2 2 5" xfId="25750"/>
    <cellStyle name="Note 2 4 2 3 3 2 3" xfId="5843"/>
    <cellStyle name="Note 2 4 2 3 3 2 3 2" xfId="11733"/>
    <cellStyle name="Note 2 4 2 3 3 2 3 2 2" xfId="23672"/>
    <cellStyle name="Note 2 4 2 3 3 2 3 2 3" xfId="32724"/>
    <cellStyle name="Note 2 4 2 3 3 2 3 2 4" xfId="36622"/>
    <cellStyle name="Note 2 4 2 3 3 2 3 3" xfId="17782"/>
    <cellStyle name="Note 2 4 2 3 3 2 3 4" xfId="28144"/>
    <cellStyle name="Note 2 4 2 3 3 2 3 5" xfId="33334"/>
    <cellStyle name="Note 2 4 2 3 3 2 4" xfId="8153"/>
    <cellStyle name="Note 2 4 2 3 3 2 4 2" xfId="20092"/>
    <cellStyle name="Note 2 4 2 3 3 2 4 3" xfId="29798"/>
    <cellStyle name="Note 2 4 2 3 3 2 4 4" xfId="34342"/>
    <cellStyle name="Note 2 4 2 3 3 2 5" xfId="14202"/>
    <cellStyle name="Note 2 4 2 3 3 2 6" xfId="25220"/>
    <cellStyle name="Note 2 4 2 3 3 2 7" xfId="26321"/>
    <cellStyle name="Note 2 4 2 3 3 3" xfId="2512"/>
    <cellStyle name="Note 2 4 2 3 3 3 2" xfId="4988"/>
    <cellStyle name="Note 2 4 2 3 3 3 2 2" xfId="10878"/>
    <cellStyle name="Note 2 4 2 3 3 3 2 2 2" xfId="22817"/>
    <cellStyle name="Note 2 4 2 3 3 3 2 2 3" xfId="31869"/>
    <cellStyle name="Note 2 4 2 3 3 3 2 2 4" xfId="35767"/>
    <cellStyle name="Note 2 4 2 3 3 3 2 3" xfId="16927"/>
    <cellStyle name="Note 2 4 2 3 3 3 2 4" xfId="27289"/>
    <cellStyle name="Note 2 4 2 3 3 3 2 5" xfId="24381"/>
    <cellStyle name="Note 2 4 2 3 3 3 3" xfId="6092"/>
    <cellStyle name="Note 2 4 2 3 3 3 3 2" xfId="11982"/>
    <cellStyle name="Note 2 4 2 3 3 3 3 2 2" xfId="23921"/>
    <cellStyle name="Note 2 4 2 3 3 3 3 2 3" xfId="32973"/>
    <cellStyle name="Note 2 4 2 3 3 3 3 2 4" xfId="36871"/>
    <cellStyle name="Note 2 4 2 3 3 3 3 3" xfId="18031"/>
    <cellStyle name="Note 2 4 2 3 3 3 3 4" xfId="28393"/>
    <cellStyle name="Note 2 4 2 3 3 3 3 5" xfId="33583"/>
    <cellStyle name="Note 2 4 2 3 3 3 4" xfId="8402"/>
    <cellStyle name="Note 2 4 2 3 3 3 4 2" xfId="20341"/>
    <cellStyle name="Note 2 4 2 3 3 3 4 3" xfId="30047"/>
    <cellStyle name="Note 2 4 2 3 3 3 4 4" xfId="34591"/>
    <cellStyle name="Note 2 4 2 3 3 3 5" xfId="14451"/>
    <cellStyle name="Note 2 4 2 3 3 3 6" xfId="25469"/>
    <cellStyle name="Note 2 4 2 3 3 3 7" xfId="30221"/>
    <cellStyle name="Note 2 4 2 3 3 4" xfId="4133"/>
    <cellStyle name="Note 2 4 2 3 3 4 2" xfId="10023"/>
    <cellStyle name="Note 2 4 2 3 3 4 2 2" xfId="21962"/>
    <cellStyle name="Note 2 4 2 3 3 4 2 3" xfId="31029"/>
    <cellStyle name="Note 2 4 2 3 3 4 2 4" xfId="34927"/>
    <cellStyle name="Note 2 4 2 3 3 4 3" xfId="16072"/>
    <cellStyle name="Note 2 4 2 3 3 4 4" xfId="26449"/>
    <cellStyle name="Note 2 4 2 3 3 4 5" xfId="30825"/>
    <cellStyle name="Note 2 4 2 3 3 5" xfId="5252"/>
    <cellStyle name="Note 2 4 2 3 3 5 2" xfId="11142"/>
    <cellStyle name="Note 2 4 2 3 3 5 2 2" xfId="23081"/>
    <cellStyle name="Note 2 4 2 3 3 5 2 3" xfId="32133"/>
    <cellStyle name="Note 2 4 2 3 3 5 2 4" xfId="36031"/>
    <cellStyle name="Note 2 4 2 3 3 5 3" xfId="17191"/>
    <cellStyle name="Note 2 4 2 3 3 5 4" xfId="27553"/>
    <cellStyle name="Note 2 4 2 3 3 5 5" xfId="30689"/>
    <cellStyle name="Note 2 4 2 3 3 6" xfId="13596"/>
    <cellStyle name="Note 2 4 2 3 4" xfId="1832"/>
    <cellStyle name="Note 2 4 2 3 4 2" xfId="4308"/>
    <cellStyle name="Note 2 4 2 3 4 2 2" xfId="10198"/>
    <cellStyle name="Note 2 4 2 3 4 2 2 2" xfId="22137"/>
    <cellStyle name="Note 2 4 2 3 4 2 2 3" xfId="31190"/>
    <cellStyle name="Note 2 4 2 3 4 2 2 4" xfId="35088"/>
    <cellStyle name="Note 2 4 2 3 4 2 3" xfId="16247"/>
    <cellStyle name="Note 2 4 2 3 4 2 4" xfId="26610"/>
    <cellStyle name="Note 2 4 2 3 4 2 5" xfId="24060"/>
    <cellStyle name="Note 2 4 2 3 4 3" xfId="5413"/>
    <cellStyle name="Note 2 4 2 3 4 3 2" xfId="11303"/>
    <cellStyle name="Note 2 4 2 3 4 3 2 2" xfId="23242"/>
    <cellStyle name="Note 2 4 2 3 4 3 2 3" xfId="32294"/>
    <cellStyle name="Note 2 4 2 3 4 3 2 4" xfId="36192"/>
    <cellStyle name="Note 2 4 2 3 4 3 3" xfId="17352"/>
    <cellStyle name="Note 2 4 2 3 4 3 4" xfId="27714"/>
    <cellStyle name="Note 2 4 2 3 4 3 5" xfId="26093"/>
    <cellStyle name="Note 2 4 2 3 4 4" xfId="7722"/>
    <cellStyle name="Note 2 4 2 3 4 4 2" xfId="19661"/>
    <cellStyle name="Note 2 4 2 3 4 4 3" xfId="29368"/>
    <cellStyle name="Note 2 4 2 3 4 4 4" xfId="33912"/>
    <cellStyle name="Note 2 4 2 3 4 5" xfId="13771"/>
    <cellStyle name="Note 2 4 2 3 4 6" xfId="24790"/>
    <cellStyle name="Note 2 4 2 3 4 7" xfId="30369"/>
    <cellStyle name="Note 2 4 2 3 5" xfId="2168"/>
    <cellStyle name="Note 2 4 2 3 5 2" xfId="4644"/>
    <cellStyle name="Note 2 4 2 3 5 2 2" xfId="10534"/>
    <cellStyle name="Note 2 4 2 3 5 2 2 2" xfId="22473"/>
    <cellStyle name="Note 2 4 2 3 5 2 2 3" xfId="31525"/>
    <cellStyle name="Note 2 4 2 3 5 2 2 4" xfId="35423"/>
    <cellStyle name="Note 2 4 2 3 5 2 3" xfId="16583"/>
    <cellStyle name="Note 2 4 2 3 5 2 4" xfId="26945"/>
    <cellStyle name="Note 2 4 2 3 5 2 5" xfId="25799"/>
    <cellStyle name="Note 2 4 2 3 5 3" xfId="5748"/>
    <cellStyle name="Note 2 4 2 3 5 3 2" xfId="11638"/>
    <cellStyle name="Note 2 4 2 3 5 3 2 2" xfId="23577"/>
    <cellStyle name="Note 2 4 2 3 5 3 2 3" xfId="32629"/>
    <cellStyle name="Note 2 4 2 3 5 3 2 4" xfId="36527"/>
    <cellStyle name="Note 2 4 2 3 5 3 3" xfId="17687"/>
    <cellStyle name="Note 2 4 2 3 5 3 4" xfId="28049"/>
    <cellStyle name="Note 2 4 2 3 5 3 5" xfId="33239"/>
    <cellStyle name="Note 2 4 2 3 5 4" xfId="8058"/>
    <cellStyle name="Note 2 4 2 3 5 4 2" xfId="19997"/>
    <cellStyle name="Note 2 4 2 3 5 4 3" xfId="29703"/>
    <cellStyle name="Note 2 4 2 3 5 4 4" xfId="34247"/>
    <cellStyle name="Note 2 4 2 3 5 5" xfId="14107"/>
    <cellStyle name="Note 2 4 2 3 5 6" xfId="25125"/>
    <cellStyle name="Note 2 4 2 3 5 7" xfId="26332"/>
    <cellStyle name="Note 2 4 2 3 6" xfId="1871"/>
    <cellStyle name="Note 2 4 2 3 6 2" xfId="4347"/>
    <cellStyle name="Note 2 4 2 3 6 2 2" xfId="10237"/>
    <cellStyle name="Note 2 4 2 3 6 2 2 2" xfId="22176"/>
    <cellStyle name="Note 2 4 2 3 6 2 2 3" xfId="31229"/>
    <cellStyle name="Note 2 4 2 3 6 2 2 4" xfId="35127"/>
    <cellStyle name="Note 2 4 2 3 6 2 3" xfId="16286"/>
    <cellStyle name="Note 2 4 2 3 6 2 4" xfId="26649"/>
    <cellStyle name="Note 2 4 2 3 6 2 5" xfId="26222"/>
    <cellStyle name="Note 2 4 2 3 6 3" xfId="5452"/>
    <cellStyle name="Note 2 4 2 3 6 3 2" xfId="11342"/>
    <cellStyle name="Note 2 4 2 3 6 3 2 2" xfId="23281"/>
    <cellStyle name="Note 2 4 2 3 6 3 2 3" xfId="32333"/>
    <cellStyle name="Note 2 4 2 3 6 3 2 4" xfId="36231"/>
    <cellStyle name="Note 2 4 2 3 6 3 3" xfId="17391"/>
    <cellStyle name="Note 2 4 2 3 6 3 4" xfId="27753"/>
    <cellStyle name="Note 2 4 2 3 6 3 5" xfId="29014"/>
    <cellStyle name="Note 2 4 2 3 6 4" xfId="7761"/>
    <cellStyle name="Note 2 4 2 3 6 4 2" xfId="19700"/>
    <cellStyle name="Note 2 4 2 3 6 4 3" xfId="29407"/>
    <cellStyle name="Note 2 4 2 3 6 4 4" xfId="33951"/>
    <cellStyle name="Note 2 4 2 3 6 5" xfId="13810"/>
    <cellStyle name="Note 2 4 2 3 6 6" xfId="24829"/>
    <cellStyle name="Note 2 4 2 3 6 7" xfId="30586"/>
    <cellStyle name="Note 2 4 2 3 7" xfId="2858"/>
    <cellStyle name="Note 2 4 2 3 7 2" xfId="8748"/>
    <cellStyle name="Note 2 4 2 3 7 2 2" xfId="20687"/>
    <cellStyle name="Note 2 4 2 3 7 2 3" xfId="30288"/>
    <cellStyle name="Note 2 4 2 3 7 2 4" xfId="34762"/>
    <cellStyle name="Note 2 4 2 3 7 3" xfId="14797"/>
    <cellStyle name="Note 2 4 2 3 7 4" xfId="25708"/>
    <cellStyle name="Note 2 4 2 3 7 5" xfId="28532"/>
    <cellStyle name="Note 2 4 2 3 8" xfId="6440"/>
    <cellStyle name="Note 2 4 2 3 8 2" xfId="18379"/>
    <cellStyle name="Note 2 4 2 3 8 3" xfId="28634"/>
    <cellStyle name="Note 2 4 2 3 8 4" xfId="33754"/>
    <cellStyle name="Note 2 4 2 4" xfId="647"/>
    <cellStyle name="Note 2 4 2 4 10" xfId="24214"/>
    <cellStyle name="Note 2 4 2 4 11" xfId="29312"/>
    <cellStyle name="Note 2 4 2 4 2" xfId="1659"/>
    <cellStyle name="Note 2 4 2 4 2 2" xfId="2265"/>
    <cellStyle name="Note 2 4 2 4 2 2 2" xfId="4741"/>
    <cellStyle name="Note 2 4 2 4 2 2 2 2" xfId="10631"/>
    <cellStyle name="Note 2 4 2 4 2 2 2 2 2" xfId="22570"/>
    <cellStyle name="Note 2 4 2 4 2 2 2 2 3" xfId="31622"/>
    <cellStyle name="Note 2 4 2 4 2 2 2 2 4" xfId="35520"/>
    <cellStyle name="Note 2 4 2 4 2 2 2 3" xfId="16680"/>
    <cellStyle name="Note 2 4 2 4 2 2 2 4" xfId="27042"/>
    <cellStyle name="Note 2 4 2 4 2 2 2 5" xfId="30751"/>
    <cellStyle name="Note 2 4 2 4 2 2 3" xfId="5845"/>
    <cellStyle name="Note 2 4 2 4 2 2 3 2" xfId="11735"/>
    <cellStyle name="Note 2 4 2 4 2 2 3 2 2" xfId="23674"/>
    <cellStyle name="Note 2 4 2 4 2 2 3 2 3" xfId="32726"/>
    <cellStyle name="Note 2 4 2 4 2 2 3 2 4" xfId="36624"/>
    <cellStyle name="Note 2 4 2 4 2 2 3 3" xfId="17784"/>
    <cellStyle name="Note 2 4 2 4 2 2 3 4" xfId="28146"/>
    <cellStyle name="Note 2 4 2 4 2 2 3 5" xfId="33336"/>
    <cellStyle name="Note 2 4 2 4 2 2 4" xfId="8155"/>
    <cellStyle name="Note 2 4 2 4 2 2 4 2" xfId="20094"/>
    <cellStyle name="Note 2 4 2 4 2 2 4 3" xfId="29800"/>
    <cellStyle name="Note 2 4 2 4 2 2 4 4" xfId="34344"/>
    <cellStyle name="Note 2 4 2 4 2 2 5" xfId="14204"/>
    <cellStyle name="Note 2 4 2 4 2 2 6" xfId="25222"/>
    <cellStyle name="Note 2 4 2 4 2 2 7" xfId="28836"/>
    <cellStyle name="Note 2 4 2 4 2 3" xfId="2514"/>
    <cellStyle name="Note 2 4 2 4 2 3 2" xfId="4990"/>
    <cellStyle name="Note 2 4 2 4 2 3 2 2" xfId="10880"/>
    <cellStyle name="Note 2 4 2 4 2 3 2 2 2" xfId="22819"/>
    <cellStyle name="Note 2 4 2 4 2 3 2 2 3" xfId="31871"/>
    <cellStyle name="Note 2 4 2 4 2 3 2 2 4" xfId="35769"/>
    <cellStyle name="Note 2 4 2 4 2 3 2 3" xfId="16929"/>
    <cellStyle name="Note 2 4 2 4 2 3 2 4" xfId="27291"/>
    <cellStyle name="Note 2 4 2 4 2 3 2 5" xfId="28711"/>
    <cellStyle name="Note 2 4 2 4 2 3 3" xfId="6094"/>
    <cellStyle name="Note 2 4 2 4 2 3 3 2" xfId="11984"/>
    <cellStyle name="Note 2 4 2 4 2 3 3 2 2" xfId="23923"/>
    <cellStyle name="Note 2 4 2 4 2 3 3 2 3" xfId="32975"/>
    <cellStyle name="Note 2 4 2 4 2 3 3 2 4" xfId="36873"/>
    <cellStyle name="Note 2 4 2 4 2 3 3 3" xfId="18033"/>
    <cellStyle name="Note 2 4 2 4 2 3 3 4" xfId="28395"/>
    <cellStyle name="Note 2 4 2 4 2 3 3 5" xfId="33585"/>
    <cellStyle name="Note 2 4 2 4 2 3 4" xfId="8404"/>
    <cellStyle name="Note 2 4 2 4 2 3 4 2" xfId="20343"/>
    <cellStyle name="Note 2 4 2 4 2 3 4 3" xfId="30049"/>
    <cellStyle name="Note 2 4 2 4 2 3 4 4" xfId="34593"/>
    <cellStyle name="Note 2 4 2 4 2 3 5" xfId="14453"/>
    <cellStyle name="Note 2 4 2 4 2 3 6" xfId="25471"/>
    <cellStyle name="Note 2 4 2 4 2 3 7" xfId="29212"/>
    <cellStyle name="Note 2 4 2 4 2 4" xfId="4135"/>
    <cellStyle name="Note 2 4 2 4 2 4 2" xfId="10025"/>
    <cellStyle name="Note 2 4 2 4 2 4 2 2" xfId="21964"/>
    <cellStyle name="Note 2 4 2 4 2 4 2 3" xfId="31031"/>
    <cellStyle name="Note 2 4 2 4 2 4 2 4" xfId="34929"/>
    <cellStyle name="Note 2 4 2 4 2 4 3" xfId="16074"/>
    <cellStyle name="Note 2 4 2 4 2 4 4" xfId="26451"/>
    <cellStyle name="Note 2 4 2 4 2 4 5" xfId="24595"/>
    <cellStyle name="Note 2 4 2 4 2 5" xfId="5254"/>
    <cellStyle name="Note 2 4 2 4 2 5 2" xfId="11144"/>
    <cellStyle name="Note 2 4 2 4 2 5 2 2" xfId="23083"/>
    <cellStyle name="Note 2 4 2 4 2 5 2 3" xfId="32135"/>
    <cellStyle name="Note 2 4 2 4 2 5 2 4" xfId="36033"/>
    <cellStyle name="Note 2 4 2 4 2 5 3" xfId="17193"/>
    <cellStyle name="Note 2 4 2 4 2 5 4" xfId="27555"/>
    <cellStyle name="Note 2 4 2 4 2 5 5" xfId="24459"/>
    <cellStyle name="Note 2 4 2 4 2 6" xfId="13598"/>
    <cellStyle name="Note 2 4 2 4 3" xfId="1933"/>
    <cellStyle name="Note 2 4 2 4 3 2" xfId="4409"/>
    <cellStyle name="Note 2 4 2 4 3 2 2" xfId="10299"/>
    <cellStyle name="Note 2 4 2 4 3 2 2 2" xfId="22238"/>
    <cellStyle name="Note 2 4 2 4 3 2 2 3" xfId="31291"/>
    <cellStyle name="Note 2 4 2 4 3 2 2 4" xfId="35189"/>
    <cellStyle name="Note 2 4 2 4 3 2 3" xfId="16348"/>
    <cellStyle name="Note 2 4 2 4 3 2 4" xfId="26711"/>
    <cellStyle name="Note 2 4 2 4 3 2 5" xfId="29140"/>
    <cellStyle name="Note 2 4 2 4 3 3" xfId="5514"/>
    <cellStyle name="Note 2 4 2 4 3 3 2" xfId="11404"/>
    <cellStyle name="Note 2 4 2 4 3 3 2 2" xfId="23343"/>
    <cellStyle name="Note 2 4 2 4 3 3 2 3" xfId="32395"/>
    <cellStyle name="Note 2 4 2 4 3 3 2 4" xfId="36293"/>
    <cellStyle name="Note 2 4 2 4 3 3 3" xfId="17453"/>
    <cellStyle name="Note 2 4 2 4 3 3 4" xfId="27815"/>
    <cellStyle name="Note 2 4 2 4 3 3 5" xfId="25741"/>
    <cellStyle name="Note 2 4 2 4 3 4" xfId="7823"/>
    <cellStyle name="Note 2 4 2 4 3 4 2" xfId="19762"/>
    <cellStyle name="Note 2 4 2 4 3 4 3" xfId="29469"/>
    <cellStyle name="Note 2 4 2 4 3 4 4" xfId="34013"/>
    <cellStyle name="Note 2 4 2 4 3 5" xfId="13872"/>
    <cellStyle name="Note 2 4 2 4 3 6" xfId="24891"/>
    <cellStyle name="Note 2 4 2 4 3 7" xfId="28910"/>
    <cellStyle name="Note 2 4 2 4 4" xfId="1846"/>
    <cellStyle name="Note 2 4 2 4 4 2" xfId="4322"/>
    <cellStyle name="Note 2 4 2 4 4 2 2" xfId="10212"/>
    <cellStyle name="Note 2 4 2 4 4 2 2 2" xfId="22151"/>
    <cellStyle name="Note 2 4 2 4 4 2 2 3" xfId="31204"/>
    <cellStyle name="Note 2 4 2 4 4 2 2 4" xfId="35102"/>
    <cellStyle name="Note 2 4 2 4 4 2 3" xfId="16261"/>
    <cellStyle name="Note 2 4 2 4 4 2 4" xfId="26624"/>
    <cellStyle name="Note 2 4 2 4 4 2 5" xfId="24574"/>
    <cellStyle name="Note 2 4 2 4 4 3" xfId="5427"/>
    <cellStyle name="Note 2 4 2 4 4 3 2" xfId="11317"/>
    <cellStyle name="Note 2 4 2 4 4 3 2 2" xfId="23256"/>
    <cellStyle name="Note 2 4 2 4 4 3 2 3" xfId="32308"/>
    <cellStyle name="Note 2 4 2 4 4 3 2 4" xfId="36206"/>
    <cellStyle name="Note 2 4 2 4 4 3 3" xfId="17366"/>
    <cellStyle name="Note 2 4 2 4 4 3 4" xfId="27728"/>
    <cellStyle name="Note 2 4 2 4 4 3 5" xfId="29019"/>
    <cellStyle name="Note 2 4 2 4 4 4" xfId="7736"/>
    <cellStyle name="Note 2 4 2 4 4 4 2" xfId="19675"/>
    <cellStyle name="Note 2 4 2 4 4 4 3" xfId="29382"/>
    <cellStyle name="Note 2 4 2 4 4 4 4" xfId="33926"/>
    <cellStyle name="Note 2 4 2 4 4 5" xfId="13785"/>
    <cellStyle name="Note 2 4 2 4 4 6" xfId="24804"/>
    <cellStyle name="Note 2 4 2 4 4 7" xfId="24134"/>
    <cellStyle name="Note 2 4 2 4 5" xfId="2183"/>
    <cellStyle name="Note 2 4 2 4 5 2" xfId="4659"/>
    <cellStyle name="Note 2 4 2 4 5 2 2" xfId="10549"/>
    <cellStyle name="Note 2 4 2 4 5 2 2 2" xfId="22488"/>
    <cellStyle name="Note 2 4 2 4 5 2 2 3" xfId="31540"/>
    <cellStyle name="Note 2 4 2 4 5 2 2 4" xfId="35438"/>
    <cellStyle name="Note 2 4 2 4 5 2 3" xfId="16598"/>
    <cellStyle name="Note 2 4 2 4 5 2 4" xfId="26960"/>
    <cellStyle name="Note 2 4 2 4 5 2 5" xfId="30372"/>
    <cellStyle name="Note 2 4 2 4 5 3" xfId="5763"/>
    <cellStyle name="Note 2 4 2 4 5 3 2" xfId="11653"/>
    <cellStyle name="Note 2 4 2 4 5 3 2 2" xfId="23592"/>
    <cellStyle name="Note 2 4 2 4 5 3 2 3" xfId="32644"/>
    <cellStyle name="Note 2 4 2 4 5 3 2 4" xfId="36542"/>
    <cellStyle name="Note 2 4 2 4 5 3 3" xfId="17702"/>
    <cellStyle name="Note 2 4 2 4 5 3 4" xfId="28064"/>
    <cellStyle name="Note 2 4 2 4 5 3 5" xfId="33254"/>
    <cellStyle name="Note 2 4 2 4 5 4" xfId="8073"/>
    <cellStyle name="Note 2 4 2 4 5 4 2" xfId="20012"/>
    <cellStyle name="Note 2 4 2 4 5 4 3" xfId="29718"/>
    <cellStyle name="Note 2 4 2 4 5 4 4" xfId="34262"/>
    <cellStyle name="Note 2 4 2 4 5 5" xfId="14122"/>
    <cellStyle name="Note 2 4 2 4 5 6" xfId="25140"/>
    <cellStyle name="Note 2 4 2 4 5 7" xfId="30908"/>
    <cellStyle name="Note 2 4 2 4 6" xfId="3124"/>
    <cellStyle name="Note 2 4 2 4 6 2" xfId="9014"/>
    <cellStyle name="Note 2 4 2 4 6 2 2" xfId="20953"/>
    <cellStyle name="Note 2 4 2 4 6 2 3" xfId="30448"/>
    <cellStyle name="Note 2 4 2 4 6 2 4" xfId="34793"/>
    <cellStyle name="Note 2 4 2 4 6 3" xfId="15063"/>
    <cellStyle name="Note 2 4 2 4 6 4" xfId="25868"/>
    <cellStyle name="Note 2 4 2 4 6 5" xfId="24364"/>
    <cellStyle name="Note 2 4 2 4 7" xfId="5118"/>
    <cellStyle name="Note 2 4 2 4 7 2" xfId="11008"/>
    <cellStyle name="Note 2 4 2 4 7 2 2" xfId="22947"/>
    <cellStyle name="Note 2 4 2 4 7 2 3" xfId="31999"/>
    <cellStyle name="Note 2 4 2 4 7 2 4" xfId="35897"/>
    <cellStyle name="Note 2 4 2 4 7 3" xfId="17057"/>
    <cellStyle name="Note 2 4 2 4 7 4" xfId="27419"/>
    <cellStyle name="Note 2 4 2 4 7 5" xfId="28512"/>
    <cellStyle name="Note 2 4 2 4 8" xfId="6706"/>
    <cellStyle name="Note 2 4 2 4 8 2" xfId="18645"/>
    <cellStyle name="Note 2 4 2 4 8 3" xfId="28797"/>
    <cellStyle name="Note 2 4 2 4 8 4" xfId="33785"/>
    <cellStyle name="Note 2 4 2 4 9" xfId="12587"/>
    <cellStyle name="Note 2 4 2 5" xfId="957"/>
    <cellStyle name="Note 2 4 2 5 10" xfId="24408"/>
    <cellStyle name="Note 2 4 2 5 11" xfId="24725"/>
    <cellStyle name="Note 2 4 2 5 2" xfId="1660"/>
    <cellStyle name="Note 2 4 2 5 2 2" xfId="2266"/>
    <cellStyle name="Note 2 4 2 5 2 2 2" xfId="4742"/>
    <cellStyle name="Note 2 4 2 5 2 2 2 2" xfId="10632"/>
    <cellStyle name="Note 2 4 2 5 2 2 2 2 2" xfId="22571"/>
    <cellStyle name="Note 2 4 2 5 2 2 2 2 3" xfId="31623"/>
    <cellStyle name="Note 2 4 2 5 2 2 2 2 4" xfId="35521"/>
    <cellStyle name="Note 2 4 2 5 2 2 2 3" xfId="16681"/>
    <cellStyle name="Note 2 4 2 5 2 2 2 4" xfId="27043"/>
    <cellStyle name="Note 2 4 2 5 2 2 2 5" xfId="26174"/>
    <cellStyle name="Note 2 4 2 5 2 2 3" xfId="5846"/>
    <cellStyle name="Note 2 4 2 5 2 2 3 2" xfId="11736"/>
    <cellStyle name="Note 2 4 2 5 2 2 3 2 2" xfId="23675"/>
    <cellStyle name="Note 2 4 2 5 2 2 3 2 3" xfId="32727"/>
    <cellStyle name="Note 2 4 2 5 2 2 3 2 4" xfId="36625"/>
    <cellStyle name="Note 2 4 2 5 2 2 3 3" xfId="17785"/>
    <cellStyle name="Note 2 4 2 5 2 2 3 4" xfId="28147"/>
    <cellStyle name="Note 2 4 2 5 2 2 3 5" xfId="33337"/>
    <cellStyle name="Note 2 4 2 5 2 2 4" xfId="8156"/>
    <cellStyle name="Note 2 4 2 5 2 2 4 2" xfId="20095"/>
    <cellStyle name="Note 2 4 2 5 2 2 4 3" xfId="29801"/>
    <cellStyle name="Note 2 4 2 5 2 2 4 4" xfId="34345"/>
    <cellStyle name="Note 2 4 2 5 2 2 5" xfId="14205"/>
    <cellStyle name="Note 2 4 2 5 2 2 6" xfId="25223"/>
    <cellStyle name="Note 2 4 2 5 2 2 7" xfId="30487"/>
    <cellStyle name="Note 2 4 2 5 2 3" xfId="2515"/>
    <cellStyle name="Note 2 4 2 5 2 3 2" xfId="4991"/>
    <cellStyle name="Note 2 4 2 5 2 3 2 2" xfId="10881"/>
    <cellStyle name="Note 2 4 2 5 2 3 2 2 2" xfId="22820"/>
    <cellStyle name="Note 2 4 2 5 2 3 2 2 3" xfId="31872"/>
    <cellStyle name="Note 2 4 2 5 2 3 2 2 4" xfId="35770"/>
    <cellStyle name="Note 2 4 2 5 2 3 2 3" xfId="16930"/>
    <cellStyle name="Note 2 4 2 5 2 3 2 4" xfId="27292"/>
    <cellStyle name="Note 2 4 2 5 2 3 2 5" xfId="30363"/>
    <cellStyle name="Note 2 4 2 5 2 3 3" xfId="6095"/>
    <cellStyle name="Note 2 4 2 5 2 3 3 2" xfId="11985"/>
    <cellStyle name="Note 2 4 2 5 2 3 3 2 2" xfId="23924"/>
    <cellStyle name="Note 2 4 2 5 2 3 3 2 3" xfId="32976"/>
    <cellStyle name="Note 2 4 2 5 2 3 3 2 4" xfId="36874"/>
    <cellStyle name="Note 2 4 2 5 2 3 3 3" xfId="18034"/>
    <cellStyle name="Note 2 4 2 5 2 3 3 4" xfId="28396"/>
    <cellStyle name="Note 2 4 2 5 2 3 3 5" xfId="33586"/>
    <cellStyle name="Note 2 4 2 5 2 3 4" xfId="8405"/>
    <cellStyle name="Note 2 4 2 5 2 3 4 2" xfId="20344"/>
    <cellStyle name="Note 2 4 2 5 2 3 4 3" xfId="30050"/>
    <cellStyle name="Note 2 4 2 5 2 3 4 4" xfId="34594"/>
    <cellStyle name="Note 2 4 2 5 2 3 5" xfId="14454"/>
    <cellStyle name="Note 2 4 2 5 2 3 6" xfId="25472"/>
    <cellStyle name="Note 2 4 2 5 2 3 7" xfId="30865"/>
    <cellStyle name="Note 2 4 2 5 2 4" xfId="4136"/>
    <cellStyle name="Note 2 4 2 5 2 4 2" xfId="10026"/>
    <cellStyle name="Note 2 4 2 5 2 4 2 2" xfId="21965"/>
    <cellStyle name="Note 2 4 2 5 2 4 2 3" xfId="31032"/>
    <cellStyle name="Note 2 4 2 5 2 4 2 4" xfId="34930"/>
    <cellStyle name="Note 2 4 2 5 2 4 3" xfId="16075"/>
    <cellStyle name="Note 2 4 2 5 2 4 4" xfId="26452"/>
    <cellStyle name="Note 2 4 2 5 2 4 5" xfId="24195"/>
    <cellStyle name="Note 2 4 2 5 2 5" xfId="5255"/>
    <cellStyle name="Note 2 4 2 5 2 5 2" xfId="11145"/>
    <cellStyle name="Note 2 4 2 5 2 5 2 2" xfId="23084"/>
    <cellStyle name="Note 2 4 2 5 2 5 2 3" xfId="32136"/>
    <cellStyle name="Note 2 4 2 5 2 5 2 4" xfId="36034"/>
    <cellStyle name="Note 2 4 2 5 2 5 3" xfId="17194"/>
    <cellStyle name="Note 2 4 2 5 2 5 4" xfId="27556"/>
    <cellStyle name="Note 2 4 2 5 2 5 5" xfId="24307"/>
    <cellStyle name="Note 2 4 2 5 2 6" xfId="13599"/>
    <cellStyle name="Note 2 4 2 5 3" xfId="2049"/>
    <cellStyle name="Note 2 4 2 5 3 2" xfId="4525"/>
    <cellStyle name="Note 2 4 2 5 3 2 2" xfId="10415"/>
    <cellStyle name="Note 2 4 2 5 3 2 2 2" xfId="22354"/>
    <cellStyle name="Note 2 4 2 5 3 2 2 3" xfId="31407"/>
    <cellStyle name="Note 2 4 2 5 3 2 2 4" xfId="35305"/>
    <cellStyle name="Note 2 4 2 5 3 2 3" xfId="16464"/>
    <cellStyle name="Note 2 4 2 5 3 2 4" xfId="26827"/>
    <cellStyle name="Note 2 4 2 5 3 2 5" xfId="30469"/>
    <cellStyle name="Note 2 4 2 5 3 3" xfId="5630"/>
    <cellStyle name="Note 2 4 2 5 3 3 2" xfId="11520"/>
    <cellStyle name="Note 2 4 2 5 3 3 2 2" xfId="23459"/>
    <cellStyle name="Note 2 4 2 5 3 3 2 3" xfId="32511"/>
    <cellStyle name="Note 2 4 2 5 3 3 2 4" xfId="36409"/>
    <cellStyle name="Note 2 4 2 5 3 3 3" xfId="17569"/>
    <cellStyle name="Note 2 4 2 5 3 3 4" xfId="27931"/>
    <cellStyle name="Note 2 4 2 5 3 3 5" xfId="33121"/>
    <cellStyle name="Note 2 4 2 5 3 4" xfId="7939"/>
    <cellStyle name="Note 2 4 2 5 3 4 2" xfId="19878"/>
    <cellStyle name="Note 2 4 2 5 3 4 3" xfId="29585"/>
    <cellStyle name="Note 2 4 2 5 3 4 4" xfId="34129"/>
    <cellStyle name="Note 2 4 2 5 3 5" xfId="13988"/>
    <cellStyle name="Note 2 4 2 5 3 6" xfId="25007"/>
    <cellStyle name="Note 2 4 2 5 3 7" xfId="26349"/>
    <cellStyle name="Note 2 4 2 5 4" xfId="2021"/>
    <cellStyle name="Note 2 4 2 5 4 2" xfId="4497"/>
    <cellStyle name="Note 2 4 2 5 4 2 2" xfId="10387"/>
    <cellStyle name="Note 2 4 2 5 4 2 2 2" xfId="22326"/>
    <cellStyle name="Note 2 4 2 5 4 2 2 3" xfId="31379"/>
    <cellStyle name="Note 2 4 2 5 4 2 2 4" xfId="35277"/>
    <cellStyle name="Note 2 4 2 5 4 2 3" xfId="16436"/>
    <cellStyle name="Note 2 4 2 5 4 2 4" xfId="26799"/>
    <cellStyle name="Note 2 4 2 5 4 2 5" xfId="30782"/>
    <cellStyle name="Note 2 4 2 5 4 3" xfId="5602"/>
    <cellStyle name="Note 2 4 2 5 4 3 2" xfId="11492"/>
    <cellStyle name="Note 2 4 2 5 4 3 2 2" xfId="23431"/>
    <cellStyle name="Note 2 4 2 5 4 3 2 3" xfId="32483"/>
    <cellStyle name="Note 2 4 2 5 4 3 2 4" xfId="36381"/>
    <cellStyle name="Note 2 4 2 5 4 3 3" xfId="17541"/>
    <cellStyle name="Note 2 4 2 5 4 3 4" xfId="27903"/>
    <cellStyle name="Note 2 4 2 5 4 3 5" xfId="33093"/>
    <cellStyle name="Note 2 4 2 5 4 4" xfId="7911"/>
    <cellStyle name="Note 2 4 2 5 4 4 2" xfId="19850"/>
    <cellStyle name="Note 2 4 2 5 4 4 3" xfId="29557"/>
    <cellStyle name="Note 2 4 2 5 4 4 4" xfId="34101"/>
    <cellStyle name="Note 2 4 2 5 4 5" xfId="13960"/>
    <cellStyle name="Note 2 4 2 5 4 6" xfId="24979"/>
    <cellStyle name="Note 2 4 2 5 4 7" xfId="12379"/>
    <cellStyle name="Note 2 4 2 5 5" xfId="1921"/>
    <cellStyle name="Note 2 4 2 5 5 2" xfId="4397"/>
    <cellStyle name="Note 2 4 2 5 5 2 2" xfId="10287"/>
    <cellStyle name="Note 2 4 2 5 5 2 2 2" xfId="22226"/>
    <cellStyle name="Note 2 4 2 5 5 2 2 3" xfId="31279"/>
    <cellStyle name="Note 2 4 2 5 5 2 2 4" xfId="35177"/>
    <cellStyle name="Note 2 4 2 5 5 2 3" xfId="16336"/>
    <cellStyle name="Note 2 4 2 5 5 2 4" xfId="26699"/>
    <cellStyle name="Note 2 4 2 5 5 2 5" xfId="28932"/>
    <cellStyle name="Note 2 4 2 5 5 3" xfId="5502"/>
    <cellStyle name="Note 2 4 2 5 5 3 2" xfId="11392"/>
    <cellStyle name="Note 2 4 2 5 5 3 2 2" xfId="23331"/>
    <cellStyle name="Note 2 4 2 5 5 3 2 3" xfId="32383"/>
    <cellStyle name="Note 2 4 2 5 5 3 2 4" xfId="36281"/>
    <cellStyle name="Note 2 4 2 5 5 3 3" xfId="17441"/>
    <cellStyle name="Note 2 4 2 5 5 3 4" xfId="27803"/>
    <cellStyle name="Note 2 4 2 5 5 3 5" xfId="26076"/>
    <cellStyle name="Note 2 4 2 5 5 4" xfId="7811"/>
    <cellStyle name="Note 2 4 2 5 5 4 2" xfId="19750"/>
    <cellStyle name="Note 2 4 2 5 5 4 3" xfId="29457"/>
    <cellStyle name="Note 2 4 2 5 5 4 4" xfId="34001"/>
    <cellStyle name="Note 2 4 2 5 5 5" xfId="13860"/>
    <cellStyle name="Note 2 4 2 5 5 6" xfId="24879"/>
    <cellStyle name="Note 2 4 2 5 5 7" xfId="29289"/>
    <cellStyle name="Note 2 4 2 5 6" xfId="3434"/>
    <cellStyle name="Note 2 4 2 5 6 2" xfId="9324"/>
    <cellStyle name="Note 2 4 2 5 6 2 2" xfId="21263"/>
    <cellStyle name="Note 2 4 2 5 6 2 3" xfId="30638"/>
    <cellStyle name="Note 2 4 2 5 6 2 4" xfId="34858"/>
    <cellStyle name="Note 2 4 2 5 6 3" xfId="15373"/>
    <cellStyle name="Note 2 4 2 5 6 4" xfId="26061"/>
    <cellStyle name="Note 2 4 2 5 6 5" xfId="30596"/>
    <cellStyle name="Note 2 4 2 5 7" xfId="5183"/>
    <cellStyle name="Note 2 4 2 5 7 2" xfId="11073"/>
    <cellStyle name="Note 2 4 2 5 7 2 2" xfId="23012"/>
    <cellStyle name="Note 2 4 2 5 7 2 3" xfId="32064"/>
    <cellStyle name="Note 2 4 2 5 7 2 4" xfId="35962"/>
    <cellStyle name="Note 2 4 2 5 7 3" xfId="17122"/>
    <cellStyle name="Note 2 4 2 5 7 4" xfId="27484"/>
    <cellStyle name="Note 2 4 2 5 7 5" xfId="25615"/>
    <cellStyle name="Note 2 4 2 5 8" xfId="7016"/>
    <cellStyle name="Note 2 4 2 5 8 2" xfId="18955"/>
    <cellStyle name="Note 2 4 2 5 8 3" xfId="28989"/>
    <cellStyle name="Note 2 4 2 5 8 4" xfId="33850"/>
    <cellStyle name="Note 2 4 2 5 9" xfId="12897"/>
    <cellStyle name="Note 2 4 2 6" xfId="1654"/>
    <cellStyle name="Note 2 4 2 6 2" xfId="2260"/>
    <cellStyle name="Note 2 4 2 6 2 2" xfId="4736"/>
    <cellStyle name="Note 2 4 2 6 2 2 2" xfId="10626"/>
    <cellStyle name="Note 2 4 2 6 2 2 2 2" xfId="22565"/>
    <cellStyle name="Note 2 4 2 6 2 2 2 3" xfId="31617"/>
    <cellStyle name="Note 2 4 2 6 2 2 2 4" xfId="35515"/>
    <cellStyle name="Note 2 4 2 6 2 2 3" xfId="16675"/>
    <cellStyle name="Note 2 4 2 6 2 2 4" xfId="27037"/>
    <cellStyle name="Note 2 4 2 6 2 2 5" xfId="24225"/>
    <cellStyle name="Note 2 4 2 6 2 3" xfId="5840"/>
    <cellStyle name="Note 2 4 2 6 2 3 2" xfId="11730"/>
    <cellStyle name="Note 2 4 2 6 2 3 2 2" xfId="23669"/>
    <cellStyle name="Note 2 4 2 6 2 3 2 3" xfId="32721"/>
    <cellStyle name="Note 2 4 2 6 2 3 2 4" xfId="36619"/>
    <cellStyle name="Note 2 4 2 6 2 3 3" xfId="17779"/>
    <cellStyle name="Note 2 4 2 6 2 3 4" xfId="28141"/>
    <cellStyle name="Note 2 4 2 6 2 3 5" xfId="33331"/>
    <cellStyle name="Note 2 4 2 6 2 4" xfId="8150"/>
    <cellStyle name="Note 2 4 2 6 2 4 2" xfId="20089"/>
    <cellStyle name="Note 2 4 2 6 2 4 3" xfId="29795"/>
    <cellStyle name="Note 2 4 2 6 2 4 4" xfId="34339"/>
    <cellStyle name="Note 2 4 2 6 2 5" xfId="14199"/>
    <cellStyle name="Note 2 4 2 6 2 6" xfId="25217"/>
    <cellStyle name="Note 2 4 2 6 2 7" xfId="25667"/>
    <cellStyle name="Note 2 4 2 6 3" xfId="2509"/>
    <cellStyle name="Note 2 4 2 6 3 2" xfId="4985"/>
    <cellStyle name="Note 2 4 2 6 3 2 2" xfId="10875"/>
    <cellStyle name="Note 2 4 2 6 3 2 2 2" xfId="22814"/>
    <cellStyle name="Note 2 4 2 6 3 2 2 3" xfId="31866"/>
    <cellStyle name="Note 2 4 2 6 3 2 2 4" xfId="35764"/>
    <cellStyle name="Note 2 4 2 6 3 2 3" xfId="16924"/>
    <cellStyle name="Note 2 4 2 6 3 2 4" xfId="27286"/>
    <cellStyle name="Note 2 4 2 6 3 2 5" xfId="30722"/>
    <cellStyle name="Note 2 4 2 6 3 3" xfId="6089"/>
    <cellStyle name="Note 2 4 2 6 3 3 2" xfId="11979"/>
    <cellStyle name="Note 2 4 2 6 3 3 2 2" xfId="23918"/>
    <cellStyle name="Note 2 4 2 6 3 3 2 3" xfId="32970"/>
    <cellStyle name="Note 2 4 2 6 3 3 2 4" xfId="36868"/>
    <cellStyle name="Note 2 4 2 6 3 3 3" xfId="18028"/>
    <cellStyle name="Note 2 4 2 6 3 3 4" xfId="28390"/>
    <cellStyle name="Note 2 4 2 6 3 3 5" xfId="33580"/>
    <cellStyle name="Note 2 4 2 6 3 4" xfId="8399"/>
    <cellStyle name="Note 2 4 2 6 3 4 2" xfId="20338"/>
    <cellStyle name="Note 2 4 2 6 3 4 3" xfId="30044"/>
    <cellStyle name="Note 2 4 2 6 3 4 4" xfId="34588"/>
    <cellStyle name="Note 2 4 2 6 3 5" xfId="14448"/>
    <cellStyle name="Note 2 4 2 6 3 6" xfId="25466"/>
    <cellStyle name="Note 2 4 2 6 3 7" xfId="24350"/>
    <cellStyle name="Note 2 4 2 6 4" xfId="4130"/>
    <cellStyle name="Note 2 4 2 6 4 2" xfId="10020"/>
    <cellStyle name="Note 2 4 2 6 4 2 2" xfId="21959"/>
    <cellStyle name="Note 2 4 2 6 4 2 3" xfId="31026"/>
    <cellStyle name="Note 2 4 2 6 4 2 4" xfId="34924"/>
    <cellStyle name="Note 2 4 2 6 4 3" xfId="16069"/>
    <cellStyle name="Note 2 4 2 6 4 4" xfId="26446"/>
    <cellStyle name="Note 2 4 2 6 4 5" xfId="30431"/>
    <cellStyle name="Note 2 4 2 6 5" xfId="5249"/>
    <cellStyle name="Note 2 4 2 6 5 2" xfId="11139"/>
    <cellStyle name="Note 2 4 2 6 5 2 2" xfId="23078"/>
    <cellStyle name="Note 2 4 2 6 5 2 3" xfId="32130"/>
    <cellStyle name="Note 2 4 2 6 5 2 4" xfId="36028"/>
    <cellStyle name="Note 2 4 2 6 5 3" xfId="17188"/>
    <cellStyle name="Note 2 4 2 6 5 4" xfId="27550"/>
    <cellStyle name="Note 2 4 2 6 5 5" xfId="30539"/>
    <cellStyle name="Note 2 4 2 6 6" xfId="13593"/>
    <cellStyle name="Note 2 4 2 7" xfId="2188"/>
    <cellStyle name="Note 2 4 2 7 2" xfId="4664"/>
    <cellStyle name="Note 2 4 2 7 2 2" xfId="10554"/>
    <cellStyle name="Note 2 4 2 7 2 2 2" xfId="22493"/>
    <cellStyle name="Note 2 4 2 7 2 2 3" xfId="31545"/>
    <cellStyle name="Note 2 4 2 7 2 2 4" xfId="35443"/>
    <cellStyle name="Note 2 4 2 7 2 3" xfId="16603"/>
    <cellStyle name="Note 2 4 2 7 2 4" xfId="26965"/>
    <cellStyle name="Note 2 4 2 7 2 5" xfId="24530"/>
    <cellStyle name="Note 2 4 2 7 3" xfId="5768"/>
    <cellStyle name="Note 2 4 2 7 3 2" xfId="11658"/>
    <cellStyle name="Note 2 4 2 7 3 2 2" xfId="23597"/>
    <cellStyle name="Note 2 4 2 7 3 2 3" xfId="32649"/>
    <cellStyle name="Note 2 4 2 7 3 2 4" xfId="36547"/>
    <cellStyle name="Note 2 4 2 7 3 3" xfId="17707"/>
    <cellStyle name="Note 2 4 2 7 3 4" xfId="28069"/>
    <cellStyle name="Note 2 4 2 7 3 5" xfId="33259"/>
    <cellStyle name="Note 2 4 2 7 4" xfId="8078"/>
    <cellStyle name="Note 2 4 2 7 4 2" xfId="20017"/>
    <cellStyle name="Note 2 4 2 7 4 3" xfId="29723"/>
    <cellStyle name="Note 2 4 2 7 4 4" xfId="34267"/>
    <cellStyle name="Note 2 4 2 7 5" xfId="14127"/>
    <cellStyle name="Note 2 4 2 7 6" xfId="25145"/>
    <cellStyle name="Note 2 4 2 7 7" xfId="26006"/>
    <cellStyle name="Note 2 4 2 8" xfId="2420"/>
    <cellStyle name="Note 2 4 2 8 2" xfId="4896"/>
    <cellStyle name="Note 2 4 2 8 2 2" xfId="10786"/>
    <cellStyle name="Note 2 4 2 8 2 2 2" xfId="22725"/>
    <cellStyle name="Note 2 4 2 8 2 2 3" xfId="31777"/>
    <cellStyle name="Note 2 4 2 8 2 2 4" xfId="35675"/>
    <cellStyle name="Note 2 4 2 8 2 3" xfId="16835"/>
    <cellStyle name="Note 2 4 2 8 2 4" xfId="27197"/>
    <cellStyle name="Note 2 4 2 8 2 5" xfId="28599"/>
    <cellStyle name="Note 2 4 2 8 3" xfId="6000"/>
    <cellStyle name="Note 2 4 2 8 3 2" xfId="11890"/>
    <cellStyle name="Note 2 4 2 8 3 2 2" xfId="23829"/>
    <cellStyle name="Note 2 4 2 8 3 2 3" xfId="32881"/>
    <cellStyle name="Note 2 4 2 8 3 2 4" xfId="36779"/>
    <cellStyle name="Note 2 4 2 8 3 3" xfId="17939"/>
    <cellStyle name="Note 2 4 2 8 3 4" xfId="28301"/>
    <cellStyle name="Note 2 4 2 8 3 5" xfId="33491"/>
    <cellStyle name="Note 2 4 2 8 4" xfId="8310"/>
    <cellStyle name="Note 2 4 2 8 4 2" xfId="20249"/>
    <cellStyle name="Note 2 4 2 8 4 3" xfId="29955"/>
    <cellStyle name="Note 2 4 2 8 4 4" xfId="34499"/>
    <cellStyle name="Note 2 4 2 8 5" xfId="14359"/>
    <cellStyle name="Note 2 4 2 8 6" xfId="25377"/>
    <cellStyle name="Note 2 4 2 8 7" xfId="24647"/>
    <cellStyle name="Note 2 4 2 9" xfId="2143"/>
    <cellStyle name="Note 2 4 2 9 2" xfId="4619"/>
    <cellStyle name="Note 2 4 2 9 2 2" xfId="10509"/>
    <cellStyle name="Note 2 4 2 9 2 2 2" xfId="22448"/>
    <cellStyle name="Note 2 4 2 9 2 2 3" xfId="31500"/>
    <cellStyle name="Note 2 4 2 9 2 2 4" xfId="35398"/>
    <cellStyle name="Note 2 4 2 9 2 3" xfId="16558"/>
    <cellStyle name="Note 2 4 2 9 2 4" xfId="26920"/>
    <cellStyle name="Note 2 4 2 9 2 5" xfId="29118"/>
    <cellStyle name="Note 2 4 2 9 3" xfId="5723"/>
    <cellStyle name="Note 2 4 2 9 3 2" xfId="11613"/>
    <cellStyle name="Note 2 4 2 9 3 2 2" xfId="23552"/>
    <cellStyle name="Note 2 4 2 9 3 2 3" xfId="32604"/>
    <cellStyle name="Note 2 4 2 9 3 2 4" xfId="36502"/>
    <cellStyle name="Note 2 4 2 9 3 3" xfId="17662"/>
    <cellStyle name="Note 2 4 2 9 3 4" xfId="28024"/>
    <cellStyle name="Note 2 4 2 9 3 5" xfId="33214"/>
    <cellStyle name="Note 2 4 2 9 4" xfId="8033"/>
    <cellStyle name="Note 2 4 2 9 4 2" xfId="19972"/>
    <cellStyle name="Note 2 4 2 9 4 3" xfId="29678"/>
    <cellStyle name="Note 2 4 2 9 4 4" xfId="34222"/>
    <cellStyle name="Note 2 4 2 9 5" xfId="14082"/>
    <cellStyle name="Note 2 4 2 9 6" xfId="25100"/>
    <cellStyle name="Note 2 4 2 9 7" xfId="26337"/>
    <cellStyle name="Note 2 4 3" xfId="122"/>
    <cellStyle name="Note 2 4 3 10" xfId="2672"/>
    <cellStyle name="Note 2 4 3 10 2" xfId="8562"/>
    <cellStyle name="Note 2 4 3 10 2 2" xfId="20501"/>
    <cellStyle name="Note 2 4 3 10 2 3" xfId="30182"/>
    <cellStyle name="Note 2 4 3 10 2 4" xfId="34706"/>
    <cellStyle name="Note 2 4 3 10 3" xfId="14611"/>
    <cellStyle name="Note 2 4 3 10 4" xfId="25603"/>
    <cellStyle name="Note 2 4 3 10 5" xfId="30854"/>
    <cellStyle name="Note 2 4 3 11" xfId="6254"/>
    <cellStyle name="Note 2 4 3 11 2" xfId="18193"/>
    <cellStyle name="Note 2 4 3 11 3" xfId="28529"/>
    <cellStyle name="Note 2 4 3 11 4" xfId="33698"/>
    <cellStyle name="Note 2 4 3 2" xfId="236"/>
    <cellStyle name="Note 2 4 3 2 2" xfId="712"/>
    <cellStyle name="Note 2 4 3 2 2 10" xfId="24248"/>
    <cellStyle name="Note 2 4 3 2 2 11" xfId="30962"/>
    <cellStyle name="Note 2 4 3 2 2 2" xfId="1663"/>
    <cellStyle name="Note 2 4 3 2 2 2 2" xfId="2269"/>
    <cellStyle name="Note 2 4 3 2 2 2 2 2" xfId="4745"/>
    <cellStyle name="Note 2 4 3 2 2 2 2 2 2" xfId="10635"/>
    <cellStyle name="Note 2 4 3 2 2 2 2 2 2 2" xfId="22574"/>
    <cellStyle name="Note 2 4 3 2 2 2 2 2 2 3" xfId="31626"/>
    <cellStyle name="Note 2 4 3 2 2 2 2 2 2 4" xfId="35524"/>
    <cellStyle name="Note 2 4 3 2 2 2 2 2 3" xfId="16684"/>
    <cellStyle name="Note 2 4 3 2 2 2 2 2 4" xfId="27046"/>
    <cellStyle name="Note 2 4 3 2 2 2 2 2 5" xfId="30572"/>
    <cellStyle name="Note 2 4 3 2 2 2 2 3" xfId="5849"/>
    <cellStyle name="Note 2 4 3 2 2 2 2 3 2" xfId="11739"/>
    <cellStyle name="Note 2 4 3 2 2 2 2 3 2 2" xfId="23678"/>
    <cellStyle name="Note 2 4 3 2 2 2 2 3 2 3" xfId="32730"/>
    <cellStyle name="Note 2 4 3 2 2 2 2 3 2 4" xfId="36628"/>
    <cellStyle name="Note 2 4 3 2 2 2 2 3 3" xfId="17788"/>
    <cellStyle name="Note 2 4 3 2 2 2 2 3 4" xfId="28150"/>
    <cellStyle name="Note 2 4 3 2 2 2 2 3 5" xfId="33340"/>
    <cellStyle name="Note 2 4 3 2 2 2 2 4" xfId="8159"/>
    <cellStyle name="Note 2 4 3 2 2 2 2 4 2" xfId="20098"/>
    <cellStyle name="Note 2 4 3 2 2 2 2 4 3" xfId="29804"/>
    <cellStyle name="Note 2 4 3 2 2 2 2 4 4" xfId="34348"/>
    <cellStyle name="Note 2 4 3 2 2 2 2 5" xfId="14208"/>
    <cellStyle name="Note 2 4 3 2 2 2 2 6" xfId="25226"/>
    <cellStyle name="Note 2 4 3 2 2 2 2 7" xfId="30900"/>
    <cellStyle name="Note 2 4 3 2 2 2 3" xfId="2518"/>
    <cellStyle name="Note 2 4 3 2 2 2 3 2" xfId="4994"/>
    <cellStyle name="Note 2 4 3 2 2 2 3 2 2" xfId="10884"/>
    <cellStyle name="Note 2 4 3 2 2 2 3 2 2 2" xfId="22823"/>
    <cellStyle name="Note 2 4 3 2 2 2 3 2 2 3" xfId="31875"/>
    <cellStyle name="Note 2 4 3 2 2 2 3 2 2 4" xfId="35773"/>
    <cellStyle name="Note 2 4 3 2 2 2 3 2 3" xfId="16933"/>
    <cellStyle name="Note 2 4 3 2 2 2 3 2 4" xfId="27295"/>
    <cellStyle name="Note 2 4 3 2 2 2 3 2 5" xfId="30719"/>
    <cellStyle name="Note 2 4 3 2 2 2 3 3" xfId="6098"/>
    <cellStyle name="Note 2 4 3 2 2 2 3 3 2" xfId="11988"/>
    <cellStyle name="Note 2 4 3 2 2 2 3 3 2 2" xfId="23927"/>
    <cellStyle name="Note 2 4 3 2 2 2 3 3 2 3" xfId="32979"/>
    <cellStyle name="Note 2 4 3 2 2 2 3 3 2 4" xfId="36877"/>
    <cellStyle name="Note 2 4 3 2 2 2 3 3 3" xfId="18037"/>
    <cellStyle name="Note 2 4 3 2 2 2 3 3 4" xfId="28399"/>
    <cellStyle name="Note 2 4 3 2 2 2 3 3 5" xfId="33589"/>
    <cellStyle name="Note 2 4 3 2 2 2 3 4" xfId="8408"/>
    <cellStyle name="Note 2 4 3 2 2 2 3 4 2" xfId="20347"/>
    <cellStyle name="Note 2 4 3 2 2 2 3 4 3" xfId="30053"/>
    <cellStyle name="Note 2 4 3 2 2 2 3 4 4" xfId="34597"/>
    <cellStyle name="Note 2 4 3 2 2 2 3 5" xfId="14457"/>
    <cellStyle name="Note 2 4 3 2 2 2 3 6" xfId="25475"/>
    <cellStyle name="Note 2 4 3 2 2 2 3 7" xfId="28811"/>
    <cellStyle name="Note 2 4 3 2 2 2 4" xfId="4139"/>
    <cellStyle name="Note 2 4 3 2 2 2 4 2" xfId="10029"/>
    <cellStyle name="Note 2 4 3 2 2 2 4 2 2" xfId="21968"/>
    <cellStyle name="Note 2 4 3 2 2 2 4 2 3" xfId="31035"/>
    <cellStyle name="Note 2 4 3 2 2 2 4 2 4" xfId="34933"/>
    <cellStyle name="Note 2 4 3 2 2 2 4 3" xfId="16078"/>
    <cellStyle name="Note 2 4 3 2 2 2 4 4" xfId="26455"/>
    <cellStyle name="Note 2 4 3 2 2 2 4 5" xfId="25738"/>
    <cellStyle name="Note 2 4 3 2 2 2 5" xfId="5258"/>
    <cellStyle name="Note 2 4 3 2 2 2 5 2" xfId="11148"/>
    <cellStyle name="Note 2 4 3 2 2 2 5 2 2" xfId="23087"/>
    <cellStyle name="Note 2 4 3 2 2 2 5 2 3" xfId="32139"/>
    <cellStyle name="Note 2 4 3 2 2 2 5 2 4" xfId="36037"/>
    <cellStyle name="Note 2 4 3 2 2 2 5 3" xfId="17197"/>
    <cellStyle name="Note 2 4 3 2 2 2 5 4" xfId="27559"/>
    <cellStyle name="Note 2 4 3 2 2 2 5 5" xfId="30385"/>
    <cellStyle name="Note 2 4 3 2 2 2 6" xfId="13602"/>
    <cellStyle name="Note 2 4 3 2 2 3" xfId="1960"/>
    <cellStyle name="Note 2 4 3 2 2 3 2" xfId="4436"/>
    <cellStyle name="Note 2 4 3 2 2 3 2 2" xfId="10326"/>
    <cellStyle name="Note 2 4 3 2 2 3 2 2 2" xfId="22265"/>
    <cellStyle name="Note 2 4 3 2 2 3 2 2 3" xfId="31318"/>
    <cellStyle name="Note 2 4 3 2 2 3 2 2 4" xfId="35216"/>
    <cellStyle name="Note 2 4 3 2 2 3 2 3" xfId="16375"/>
    <cellStyle name="Note 2 4 3 2 2 3 2 4" xfId="26738"/>
    <cellStyle name="Note 2 4 3 2 2 3 2 5" xfId="24094"/>
    <cellStyle name="Note 2 4 3 2 2 3 3" xfId="5541"/>
    <cellStyle name="Note 2 4 3 2 2 3 3 2" xfId="11431"/>
    <cellStyle name="Note 2 4 3 2 2 3 3 2 2" xfId="23370"/>
    <cellStyle name="Note 2 4 3 2 2 3 3 2 3" xfId="32422"/>
    <cellStyle name="Note 2 4 3 2 2 3 3 2 4" xfId="36320"/>
    <cellStyle name="Note 2 4 3 2 2 3 3 3" xfId="17480"/>
    <cellStyle name="Note 2 4 3 2 2 3 3 4" xfId="27842"/>
    <cellStyle name="Note 2 4 3 2 2 3 3 5" xfId="24425"/>
    <cellStyle name="Note 2 4 3 2 2 3 4" xfId="7850"/>
    <cellStyle name="Note 2 4 3 2 2 3 4 2" xfId="19789"/>
    <cellStyle name="Note 2 4 3 2 2 3 4 3" xfId="29496"/>
    <cellStyle name="Note 2 4 3 2 2 3 4 4" xfId="34040"/>
    <cellStyle name="Note 2 4 3 2 2 3 5" xfId="13899"/>
    <cellStyle name="Note 2 4 3 2 2 3 6" xfId="24918"/>
    <cellStyle name="Note 2 4 3 2 2 3 7" xfId="30173"/>
    <cellStyle name="Note 2 4 3 2 2 4" xfId="1812"/>
    <cellStyle name="Note 2 4 3 2 2 4 2" xfId="4288"/>
    <cellStyle name="Note 2 4 3 2 2 4 2 2" xfId="10178"/>
    <cellStyle name="Note 2 4 3 2 2 4 2 2 2" xfId="22117"/>
    <cellStyle name="Note 2 4 3 2 2 4 2 2 3" xfId="31170"/>
    <cellStyle name="Note 2 4 3 2 2 4 2 2 4" xfId="35068"/>
    <cellStyle name="Note 2 4 3 2 2 4 2 3" xfId="16227"/>
    <cellStyle name="Note 2 4 3 2 2 4 2 4" xfId="26590"/>
    <cellStyle name="Note 2 4 3 2 2 4 2 5" xfId="29158"/>
    <cellStyle name="Note 2 4 3 2 2 4 3" xfId="5393"/>
    <cellStyle name="Note 2 4 3 2 2 4 3 2" xfId="11283"/>
    <cellStyle name="Note 2 4 3 2 2 4 3 2 2" xfId="23222"/>
    <cellStyle name="Note 2 4 3 2 2 4 3 2 3" xfId="32274"/>
    <cellStyle name="Note 2 4 3 2 2 4 3 2 4" xfId="36172"/>
    <cellStyle name="Note 2 4 3 2 2 4 3 3" xfId="17332"/>
    <cellStyle name="Note 2 4 3 2 2 4 3 4" xfId="27694"/>
    <cellStyle name="Note 2 4 3 2 2 4 3 5" xfId="28772"/>
    <cellStyle name="Note 2 4 3 2 2 4 4" xfId="7702"/>
    <cellStyle name="Note 2 4 3 2 2 4 4 2" xfId="19641"/>
    <cellStyle name="Note 2 4 3 2 2 4 4 3" xfId="29348"/>
    <cellStyle name="Note 2 4 3 2 2 4 4 4" xfId="33892"/>
    <cellStyle name="Note 2 4 3 2 2 4 5" xfId="13751"/>
    <cellStyle name="Note 2 4 3 2 2 4 6" xfId="24770"/>
    <cellStyle name="Note 2 4 3 2 2 4 7" xfId="24724"/>
    <cellStyle name="Note 2 4 3 2 2 5" xfId="2378"/>
    <cellStyle name="Note 2 4 3 2 2 5 2" xfId="4854"/>
    <cellStyle name="Note 2 4 3 2 2 5 2 2" xfId="10744"/>
    <cellStyle name="Note 2 4 3 2 2 5 2 2 2" xfId="22683"/>
    <cellStyle name="Note 2 4 3 2 2 5 2 2 3" xfId="31735"/>
    <cellStyle name="Note 2 4 3 2 2 5 2 2 4" xfId="35633"/>
    <cellStyle name="Note 2 4 3 2 2 5 2 3" xfId="16793"/>
    <cellStyle name="Note 2 4 3 2 2 5 2 4" xfId="27155"/>
    <cellStyle name="Note 2 4 3 2 2 5 2 5" xfId="24508"/>
    <cellStyle name="Note 2 4 3 2 2 5 3" xfId="5958"/>
    <cellStyle name="Note 2 4 3 2 2 5 3 2" xfId="11848"/>
    <cellStyle name="Note 2 4 3 2 2 5 3 2 2" xfId="23787"/>
    <cellStyle name="Note 2 4 3 2 2 5 3 2 3" xfId="32839"/>
    <cellStyle name="Note 2 4 3 2 2 5 3 2 4" xfId="36737"/>
    <cellStyle name="Note 2 4 3 2 2 5 3 3" xfId="17897"/>
    <cellStyle name="Note 2 4 3 2 2 5 3 4" xfId="28259"/>
    <cellStyle name="Note 2 4 3 2 2 5 3 5" xfId="33449"/>
    <cellStyle name="Note 2 4 3 2 2 5 4" xfId="8268"/>
    <cellStyle name="Note 2 4 3 2 2 5 4 2" xfId="20207"/>
    <cellStyle name="Note 2 4 3 2 2 5 4 3" xfId="29913"/>
    <cellStyle name="Note 2 4 3 2 2 5 4 4" xfId="34457"/>
    <cellStyle name="Note 2 4 3 2 2 5 5" xfId="14317"/>
    <cellStyle name="Note 2 4 3 2 2 5 6" xfId="25335"/>
    <cellStyle name="Note 2 4 3 2 2 5 7" xfId="25916"/>
    <cellStyle name="Note 2 4 3 2 2 6" xfId="3189"/>
    <cellStyle name="Note 2 4 3 2 2 6 2" xfId="9079"/>
    <cellStyle name="Note 2 4 3 2 2 6 2 2" xfId="21018"/>
    <cellStyle name="Note 2 4 3 2 2 6 2 3" xfId="30482"/>
    <cellStyle name="Note 2 4 3 2 2 6 2 4" xfId="34809"/>
    <cellStyle name="Note 2 4 3 2 2 6 3" xfId="15128"/>
    <cellStyle name="Note 2 4 3 2 2 6 4" xfId="25902"/>
    <cellStyle name="Note 2 4 3 2 2 6 5" xfId="28662"/>
    <cellStyle name="Note 2 4 3 2 2 7" xfId="5134"/>
    <cellStyle name="Note 2 4 3 2 2 7 2" xfId="11024"/>
    <cellStyle name="Note 2 4 3 2 2 7 2 2" xfId="22963"/>
    <cellStyle name="Note 2 4 3 2 2 7 2 3" xfId="32015"/>
    <cellStyle name="Note 2 4 3 2 2 7 2 4" xfId="35913"/>
    <cellStyle name="Note 2 4 3 2 2 7 3" xfId="17073"/>
    <cellStyle name="Note 2 4 3 2 2 7 4" xfId="27435"/>
    <cellStyle name="Note 2 4 3 2 2 7 5" xfId="30305"/>
    <cellStyle name="Note 2 4 3 2 2 8" xfId="6771"/>
    <cellStyle name="Note 2 4 3 2 2 8 2" xfId="18710"/>
    <cellStyle name="Note 2 4 3 2 2 8 3" xfId="28831"/>
    <cellStyle name="Note 2 4 3 2 2 8 4" xfId="33801"/>
    <cellStyle name="Note 2 4 3 2 2 9" xfId="12652"/>
    <cellStyle name="Note 2 4 3 2 3" xfId="1662"/>
    <cellStyle name="Note 2 4 3 2 3 2" xfId="2268"/>
    <cellStyle name="Note 2 4 3 2 3 2 2" xfId="4744"/>
    <cellStyle name="Note 2 4 3 2 3 2 2 2" xfId="10634"/>
    <cellStyle name="Note 2 4 3 2 3 2 2 2 2" xfId="22573"/>
    <cellStyle name="Note 2 4 3 2 3 2 2 2 3" xfId="31625"/>
    <cellStyle name="Note 2 4 3 2 3 2 2 2 4" xfId="35523"/>
    <cellStyle name="Note 2 4 3 2 3 2 2 3" xfId="16683"/>
    <cellStyle name="Note 2 4 3 2 3 2 2 4" xfId="27045"/>
    <cellStyle name="Note 2 4 3 2 3 2 2 5" xfId="28921"/>
    <cellStyle name="Note 2 4 3 2 3 2 3" xfId="5848"/>
    <cellStyle name="Note 2 4 3 2 3 2 3 2" xfId="11738"/>
    <cellStyle name="Note 2 4 3 2 3 2 3 2 2" xfId="23677"/>
    <cellStyle name="Note 2 4 3 2 3 2 3 2 3" xfId="32729"/>
    <cellStyle name="Note 2 4 3 2 3 2 3 2 4" xfId="36627"/>
    <cellStyle name="Note 2 4 3 2 3 2 3 3" xfId="17787"/>
    <cellStyle name="Note 2 4 3 2 3 2 3 4" xfId="28149"/>
    <cellStyle name="Note 2 4 3 2 3 2 3 5" xfId="33339"/>
    <cellStyle name="Note 2 4 3 2 3 2 4" xfId="8158"/>
    <cellStyle name="Note 2 4 3 2 3 2 4 2" xfId="20097"/>
    <cellStyle name="Note 2 4 3 2 3 2 4 3" xfId="29803"/>
    <cellStyle name="Note 2 4 3 2 3 2 4 4" xfId="34347"/>
    <cellStyle name="Note 2 4 3 2 3 2 5" xfId="14207"/>
    <cellStyle name="Note 2 4 3 2 3 2 6" xfId="25225"/>
    <cellStyle name="Note 2 4 3 2 3 2 7" xfId="29247"/>
    <cellStyle name="Note 2 4 3 2 3 3" xfId="2517"/>
    <cellStyle name="Note 2 4 3 2 3 3 2" xfId="4993"/>
    <cellStyle name="Note 2 4 3 2 3 3 2 2" xfId="10883"/>
    <cellStyle name="Note 2 4 3 2 3 3 2 2 2" xfId="22822"/>
    <cellStyle name="Note 2 4 3 2 3 3 2 2 3" xfId="31874"/>
    <cellStyle name="Note 2 4 3 2 3 3 2 2 4" xfId="35772"/>
    <cellStyle name="Note 2 4 3 2 3 3 2 3" xfId="16932"/>
    <cellStyle name="Note 2 4 3 2 3 3 2 4" xfId="27294"/>
    <cellStyle name="Note 2 4 3 2 3 3 2 5" xfId="29070"/>
    <cellStyle name="Note 2 4 3 2 3 3 3" xfId="6097"/>
    <cellStyle name="Note 2 4 3 2 3 3 3 2" xfId="11987"/>
    <cellStyle name="Note 2 4 3 2 3 3 3 2 2" xfId="23926"/>
    <cellStyle name="Note 2 4 3 2 3 3 3 2 3" xfId="32978"/>
    <cellStyle name="Note 2 4 3 2 3 3 3 2 4" xfId="36876"/>
    <cellStyle name="Note 2 4 3 2 3 3 3 3" xfId="18036"/>
    <cellStyle name="Note 2 4 3 2 3 3 3 4" xfId="28398"/>
    <cellStyle name="Note 2 4 3 2 3 3 3 5" xfId="33588"/>
    <cellStyle name="Note 2 4 3 2 3 3 4" xfId="8407"/>
    <cellStyle name="Note 2 4 3 2 3 3 4 2" xfId="20346"/>
    <cellStyle name="Note 2 4 3 2 3 3 4 3" xfId="30052"/>
    <cellStyle name="Note 2 4 3 2 3 3 4 4" xfId="34596"/>
    <cellStyle name="Note 2 4 3 2 3 3 5" xfId="14456"/>
    <cellStyle name="Note 2 4 3 2 3 3 6" xfId="25474"/>
    <cellStyle name="Note 2 4 3 2 3 3 7" xfId="24633"/>
    <cellStyle name="Note 2 4 3 2 3 4" xfId="4138"/>
    <cellStyle name="Note 2 4 3 2 3 4 2" xfId="10028"/>
    <cellStyle name="Note 2 4 3 2 3 4 2 2" xfId="21967"/>
    <cellStyle name="Note 2 4 3 2 3 4 2 3" xfId="31034"/>
    <cellStyle name="Note 2 4 3 2 3 4 2 4" xfId="34932"/>
    <cellStyle name="Note 2 4 3 2 3 4 3" xfId="16077"/>
    <cellStyle name="Note 2 4 3 2 3 4 4" xfId="26454"/>
    <cellStyle name="Note 2 4 3 2 3 4 5" xfId="30318"/>
    <cellStyle name="Note 2 4 3 2 3 5" xfId="5257"/>
    <cellStyle name="Note 2 4 3 2 3 5 2" xfId="11147"/>
    <cellStyle name="Note 2 4 3 2 3 5 2 2" xfId="23086"/>
    <cellStyle name="Note 2 4 3 2 3 5 2 3" xfId="32138"/>
    <cellStyle name="Note 2 4 3 2 3 5 2 4" xfId="36036"/>
    <cellStyle name="Note 2 4 3 2 3 5 3" xfId="17196"/>
    <cellStyle name="Note 2 4 3 2 3 5 4" xfId="27558"/>
    <cellStyle name="Note 2 4 3 2 3 5 5" xfId="28734"/>
    <cellStyle name="Note 2 4 3 2 3 6" xfId="13601"/>
    <cellStyle name="Note 2 4 3 2 4" xfId="1852"/>
    <cellStyle name="Note 2 4 3 2 4 2" xfId="4328"/>
    <cellStyle name="Note 2 4 3 2 4 2 2" xfId="10218"/>
    <cellStyle name="Note 2 4 3 2 4 2 2 2" xfId="22157"/>
    <cellStyle name="Note 2 4 3 2 4 2 2 3" xfId="31210"/>
    <cellStyle name="Note 2 4 3 2 4 2 2 4" xfId="35108"/>
    <cellStyle name="Note 2 4 3 2 4 2 3" xfId="16267"/>
    <cellStyle name="Note 2 4 3 2 4 2 4" xfId="26630"/>
    <cellStyle name="Note 2 4 3 2 4 2 5" xfId="25800"/>
    <cellStyle name="Note 2 4 3 2 4 3" xfId="5433"/>
    <cellStyle name="Note 2 4 3 2 4 3 2" xfId="11323"/>
    <cellStyle name="Note 2 4 3 2 4 3 2 2" xfId="23262"/>
    <cellStyle name="Note 2 4 3 2 4 3 2 3" xfId="32314"/>
    <cellStyle name="Note 2 4 3 2 4 3 2 4" xfId="36212"/>
    <cellStyle name="Note 2 4 3 2 4 3 3" xfId="17372"/>
    <cellStyle name="Note 2 4 3 2 4 3 4" xfId="27734"/>
    <cellStyle name="Note 2 4 3 2 4 3 5" xfId="12096"/>
    <cellStyle name="Note 2 4 3 2 4 4" xfId="7742"/>
    <cellStyle name="Note 2 4 3 2 4 4 2" xfId="19681"/>
    <cellStyle name="Note 2 4 3 2 4 4 3" xfId="29388"/>
    <cellStyle name="Note 2 4 3 2 4 4 4" xfId="33932"/>
    <cellStyle name="Note 2 4 3 2 4 5" xfId="13791"/>
    <cellStyle name="Note 2 4 3 2 4 6" xfId="24810"/>
    <cellStyle name="Note 2 4 3 2 4 7" xfId="26370"/>
    <cellStyle name="Note 2 4 3 2 5" xfId="1875"/>
    <cellStyle name="Note 2 4 3 2 5 2" xfId="4351"/>
    <cellStyle name="Note 2 4 3 2 5 2 2" xfId="10241"/>
    <cellStyle name="Note 2 4 3 2 5 2 2 2" xfId="22180"/>
    <cellStyle name="Note 2 4 3 2 5 2 2 3" xfId="31233"/>
    <cellStyle name="Note 2 4 3 2 5 2 2 4" xfId="35131"/>
    <cellStyle name="Note 2 4 3 2 5 2 3" xfId="16290"/>
    <cellStyle name="Note 2 4 3 2 5 2 4" xfId="26653"/>
    <cellStyle name="Note 2 4 3 2 5 2 5" xfId="26035"/>
    <cellStyle name="Note 2 4 3 2 5 3" xfId="5456"/>
    <cellStyle name="Note 2 4 3 2 5 3 2" xfId="11346"/>
    <cellStyle name="Note 2 4 3 2 5 3 2 2" xfId="23285"/>
    <cellStyle name="Note 2 4 3 2 5 3 2 3" xfId="32337"/>
    <cellStyle name="Note 2 4 3 2 5 3 2 4" xfId="36235"/>
    <cellStyle name="Note 2 4 3 2 5 3 3" xfId="17395"/>
    <cellStyle name="Note 2 4 3 2 5 3 4" xfId="27757"/>
    <cellStyle name="Note 2 4 3 2 5 3 5" xfId="28895"/>
    <cellStyle name="Note 2 4 3 2 5 4" xfId="7765"/>
    <cellStyle name="Note 2 4 3 2 5 4 2" xfId="19704"/>
    <cellStyle name="Note 2 4 3 2 5 4 3" xfId="29411"/>
    <cellStyle name="Note 2 4 3 2 5 4 4" xfId="33955"/>
    <cellStyle name="Note 2 4 3 2 5 5" xfId="13814"/>
    <cellStyle name="Note 2 4 3 2 5 6" xfId="24833"/>
    <cellStyle name="Note 2 4 3 2 5 7" xfId="26369"/>
    <cellStyle name="Note 2 4 3 2 6" xfId="2130"/>
    <cellStyle name="Note 2 4 3 2 6 2" xfId="4606"/>
    <cellStyle name="Note 2 4 3 2 6 2 2" xfId="10496"/>
    <cellStyle name="Note 2 4 3 2 6 2 2 2" xfId="22435"/>
    <cellStyle name="Note 2 4 3 2 6 2 2 3" xfId="31487"/>
    <cellStyle name="Note 2 4 3 2 6 2 2 4" xfId="35385"/>
    <cellStyle name="Note 2 4 3 2 6 2 3" xfId="16545"/>
    <cellStyle name="Note 2 4 3 2 6 2 4" xfId="26907"/>
    <cellStyle name="Note 2 4 3 2 6 2 5" xfId="26191"/>
    <cellStyle name="Note 2 4 3 2 6 3" xfId="5710"/>
    <cellStyle name="Note 2 4 3 2 6 3 2" xfId="11600"/>
    <cellStyle name="Note 2 4 3 2 6 3 2 2" xfId="23539"/>
    <cellStyle name="Note 2 4 3 2 6 3 2 3" xfId="32591"/>
    <cellStyle name="Note 2 4 3 2 6 3 2 4" xfId="36489"/>
    <cellStyle name="Note 2 4 3 2 6 3 3" xfId="17649"/>
    <cellStyle name="Note 2 4 3 2 6 3 4" xfId="28011"/>
    <cellStyle name="Note 2 4 3 2 6 3 5" xfId="33201"/>
    <cellStyle name="Note 2 4 3 2 6 4" xfId="8020"/>
    <cellStyle name="Note 2 4 3 2 6 4 2" xfId="19959"/>
    <cellStyle name="Note 2 4 3 2 6 4 3" xfId="29665"/>
    <cellStyle name="Note 2 4 3 2 6 4 4" xfId="34209"/>
    <cellStyle name="Note 2 4 3 2 6 5" xfId="14069"/>
    <cellStyle name="Note 2 4 3 2 6 6" xfId="25087"/>
    <cellStyle name="Note 2 4 3 2 6 7" xfId="24148"/>
    <cellStyle name="Note 2 4 3 2 7" xfId="2783"/>
    <cellStyle name="Note 2 4 3 2 7 2" xfId="8673"/>
    <cellStyle name="Note 2 4 3 2 7 2 2" xfId="20612"/>
    <cellStyle name="Note 2 4 3 2 7 2 3" xfId="30241"/>
    <cellStyle name="Note 2 4 3 2 7 2 4" xfId="34730"/>
    <cellStyle name="Note 2 4 3 2 7 3" xfId="14722"/>
    <cellStyle name="Note 2 4 3 2 7 4" xfId="25661"/>
    <cellStyle name="Note 2 4 3 2 7 5" xfId="26272"/>
    <cellStyle name="Note 2 4 3 2 8" xfId="6365"/>
    <cellStyle name="Note 2 4 3 2 8 2" xfId="18304"/>
    <cellStyle name="Note 2 4 3 2 8 3" xfId="28587"/>
    <cellStyle name="Note 2 4 3 2 8 4" xfId="33722"/>
    <cellStyle name="Note 2 4 3 3" xfId="303"/>
    <cellStyle name="Note 2 4 3 3 2" xfId="779"/>
    <cellStyle name="Note 2 4 3 3 2 10" xfId="24288"/>
    <cellStyle name="Note 2 4 3 3 2 11" xfId="25584"/>
    <cellStyle name="Note 2 4 3 3 2 2" xfId="1665"/>
    <cellStyle name="Note 2 4 3 3 2 2 2" xfId="2271"/>
    <cellStyle name="Note 2 4 3 3 2 2 2 2" xfId="4747"/>
    <cellStyle name="Note 2 4 3 3 2 2 2 2 2" xfId="10637"/>
    <cellStyle name="Note 2 4 3 3 2 2 2 2 2 2" xfId="22576"/>
    <cellStyle name="Note 2 4 3 3 2 2 2 2 2 3" xfId="31628"/>
    <cellStyle name="Note 2 4 3 3 2 2 2 2 2 4" xfId="35526"/>
    <cellStyle name="Note 2 4 3 3 2 2 2 2 3" xfId="16686"/>
    <cellStyle name="Note 2 4 3 3 2 2 2 2 4" xfId="27048"/>
    <cellStyle name="Note 2 4 3 3 2 2 2 2 5" xfId="29103"/>
    <cellStyle name="Note 2 4 3 3 2 2 2 3" xfId="5851"/>
    <cellStyle name="Note 2 4 3 3 2 2 2 3 2" xfId="11741"/>
    <cellStyle name="Note 2 4 3 3 2 2 2 3 2 2" xfId="23680"/>
    <cellStyle name="Note 2 4 3 3 2 2 2 3 2 3" xfId="32732"/>
    <cellStyle name="Note 2 4 3 3 2 2 2 3 2 4" xfId="36630"/>
    <cellStyle name="Note 2 4 3 3 2 2 2 3 3" xfId="17790"/>
    <cellStyle name="Note 2 4 3 3 2 2 2 3 4" xfId="28152"/>
    <cellStyle name="Note 2 4 3 3 2 2 2 3 5" xfId="33342"/>
    <cellStyle name="Note 2 4 3 3 2 2 2 4" xfId="8161"/>
    <cellStyle name="Note 2 4 3 3 2 2 2 4 2" xfId="20100"/>
    <cellStyle name="Note 2 4 3 3 2 2 2 4 3" xfId="29806"/>
    <cellStyle name="Note 2 4 3 3 2 2 2 4 4" xfId="34350"/>
    <cellStyle name="Note 2 4 3 3 2 2 2 5" xfId="14210"/>
    <cellStyle name="Note 2 4 3 3 2 2 2 6" xfId="25228"/>
    <cellStyle name="Note 2 4 3 3 2 2 2 7" xfId="24668"/>
    <cellStyle name="Note 2 4 3 3 2 2 3" xfId="2520"/>
    <cellStyle name="Note 2 4 3 3 2 2 3 2" xfId="4996"/>
    <cellStyle name="Note 2 4 3 3 2 2 3 2 2" xfId="10886"/>
    <cellStyle name="Note 2 4 3 3 2 2 3 2 2 2" xfId="22825"/>
    <cellStyle name="Note 2 4 3 3 2 2 3 2 2 3" xfId="31877"/>
    <cellStyle name="Note 2 4 3 3 2 2 3 2 2 4" xfId="35775"/>
    <cellStyle name="Note 2 4 3 3 2 2 3 2 3" xfId="16935"/>
    <cellStyle name="Note 2 4 3 3 2 2 3 2 4" xfId="27297"/>
    <cellStyle name="Note 2 4 3 3 2 2 3 2 5" xfId="24489"/>
    <cellStyle name="Note 2 4 3 3 2 2 3 3" xfId="6100"/>
    <cellStyle name="Note 2 4 3 3 2 2 3 3 2" xfId="11990"/>
    <cellStyle name="Note 2 4 3 3 2 2 3 3 2 2" xfId="23929"/>
    <cellStyle name="Note 2 4 3 3 2 2 3 3 2 3" xfId="32981"/>
    <cellStyle name="Note 2 4 3 3 2 2 3 3 2 4" xfId="36879"/>
    <cellStyle name="Note 2 4 3 3 2 2 3 3 3" xfId="18039"/>
    <cellStyle name="Note 2 4 3 3 2 2 3 3 4" xfId="28401"/>
    <cellStyle name="Note 2 4 3 3 2 2 3 3 5" xfId="33591"/>
    <cellStyle name="Note 2 4 3 3 2 2 3 4" xfId="8410"/>
    <cellStyle name="Note 2 4 3 3 2 2 3 4 2" xfId="20349"/>
    <cellStyle name="Note 2 4 3 3 2 2 3 4 3" xfId="30055"/>
    <cellStyle name="Note 2 4 3 3 2 2 3 4 4" xfId="34599"/>
    <cellStyle name="Note 2 4 3 3 2 2 3 5" xfId="14459"/>
    <cellStyle name="Note 2 4 3 3 2 2 3 6" xfId="25477"/>
    <cellStyle name="Note 2 4 3 3 2 2 3 7" xfId="25882"/>
    <cellStyle name="Note 2 4 3 3 2 2 4" xfId="4141"/>
    <cellStyle name="Note 2 4 3 3 2 2 4 2" xfId="10031"/>
    <cellStyle name="Note 2 4 3 3 2 2 4 2 2" xfId="21970"/>
    <cellStyle name="Note 2 4 3 3 2 2 4 2 3" xfId="31037"/>
    <cellStyle name="Note 2 4 3 3 2 2 4 2 4" xfId="34935"/>
    <cellStyle name="Note 2 4 3 3 2 2 4 3" xfId="16080"/>
    <cellStyle name="Note 2 4 3 3 2 2 4 4" xfId="26457"/>
    <cellStyle name="Note 2 4 3 3 2 2 4 5" xfId="30823"/>
    <cellStyle name="Note 2 4 3 3 2 2 5" xfId="5260"/>
    <cellStyle name="Note 2 4 3 3 2 2 5 2" xfId="11150"/>
    <cellStyle name="Note 2 4 3 3 2 2 5 2 2" xfId="23089"/>
    <cellStyle name="Note 2 4 3 3 2 2 5 2 3" xfId="32141"/>
    <cellStyle name="Note 2 4 3 3 2 2 5 2 4" xfId="36039"/>
    <cellStyle name="Note 2 4 3 3 2 2 5 3" xfId="17199"/>
    <cellStyle name="Note 2 4 3 3 2 2 5 4" xfId="27561"/>
    <cellStyle name="Note 2 4 3 3 2 2 5 5" xfId="29037"/>
    <cellStyle name="Note 2 4 3 3 2 2 6" xfId="13604"/>
    <cellStyle name="Note 2 4 3 3 2 3" xfId="1995"/>
    <cellStyle name="Note 2 4 3 3 2 3 2" xfId="4471"/>
    <cellStyle name="Note 2 4 3 3 2 3 2 2" xfId="10361"/>
    <cellStyle name="Note 2 4 3 3 2 3 2 2 2" xfId="22300"/>
    <cellStyle name="Note 2 4 3 3 2 3 2 2 3" xfId="31353"/>
    <cellStyle name="Note 2 4 3 3 2 3 2 2 4" xfId="35251"/>
    <cellStyle name="Note 2 4 3 3 2 3 2 3" xfId="16410"/>
    <cellStyle name="Note 2 4 3 3 2 3 2 4" xfId="26773"/>
    <cellStyle name="Note 2 4 3 3 2 3 2 5" xfId="25664"/>
    <cellStyle name="Note 2 4 3 3 2 3 3" xfId="5576"/>
    <cellStyle name="Note 2 4 3 3 2 3 3 2" xfId="11466"/>
    <cellStyle name="Note 2 4 3 3 2 3 3 2 2" xfId="23405"/>
    <cellStyle name="Note 2 4 3 3 2 3 3 2 3" xfId="32457"/>
    <cellStyle name="Note 2 4 3 3 2 3 3 2 4" xfId="36355"/>
    <cellStyle name="Note 2 4 3 3 2 3 3 3" xfId="17515"/>
    <cellStyle name="Note 2 4 3 3 2 3 3 4" xfId="27877"/>
    <cellStyle name="Note 2 4 3 3 2 3 3 5" xfId="28998"/>
    <cellStyle name="Note 2 4 3 3 2 3 4" xfId="7885"/>
    <cellStyle name="Note 2 4 3 3 2 3 4 2" xfId="19824"/>
    <cellStyle name="Note 2 4 3 3 2 3 4 3" xfId="29531"/>
    <cellStyle name="Note 2 4 3 3 2 3 4 4" xfId="34075"/>
    <cellStyle name="Note 2 4 3 3 2 3 5" xfId="13934"/>
    <cellStyle name="Note 2 4 3 3 2 3 6" xfId="24953"/>
    <cellStyle name="Note 2 4 3 3 2 3 7" xfId="26351"/>
    <cellStyle name="Note 2 4 3 3 2 4" xfId="1850"/>
    <cellStyle name="Note 2 4 3 3 2 4 2" xfId="4326"/>
    <cellStyle name="Note 2 4 3 3 2 4 2 2" xfId="10216"/>
    <cellStyle name="Note 2 4 3 3 2 4 2 2 2" xfId="22155"/>
    <cellStyle name="Note 2 4 3 3 2 4 2 2 3" xfId="31208"/>
    <cellStyle name="Note 2 4 3 3 2 4 2 2 4" xfId="35106"/>
    <cellStyle name="Note 2 4 3 3 2 4 2 3" xfId="16265"/>
    <cellStyle name="Note 2 4 3 3 2 4 2 4" xfId="26628"/>
    <cellStyle name="Note 2 4 3 3 2 4 2 5" xfId="28729"/>
    <cellStyle name="Note 2 4 3 3 2 4 3" xfId="5431"/>
    <cellStyle name="Note 2 4 3 3 2 4 3 2" xfId="11321"/>
    <cellStyle name="Note 2 4 3 3 2 4 3 2 2" xfId="23260"/>
    <cellStyle name="Note 2 4 3 3 2 4 3 2 3" xfId="32312"/>
    <cellStyle name="Note 2 4 3 3 2 4 3 2 4" xfId="36210"/>
    <cellStyle name="Note 2 4 3 3 2 4 3 3" xfId="17370"/>
    <cellStyle name="Note 2 4 3 3 2 4 3 4" xfId="27732"/>
    <cellStyle name="Note 2 4 3 3 2 4 3 5" xfId="24247"/>
    <cellStyle name="Note 2 4 3 3 2 4 4" xfId="7740"/>
    <cellStyle name="Note 2 4 3 3 2 4 4 2" xfId="19679"/>
    <cellStyle name="Note 2 4 3 3 2 4 4 3" xfId="29386"/>
    <cellStyle name="Note 2 4 3 3 2 4 4 4" xfId="33930"/>
    <cellStyle name="Note 2 4 3 3 2 4 5" xfId="13789"/>
    <cellStyle name="Note 2 4 3 3 2 4 6" xfId="24808"/>
    <cellStyle name="Note 2 4 3 3 2 4 7" xfId="29296"/>
    <cellStyle name="Note 2 4 3 3 2 5" xfId="1795"/>
    <cellStyle name="Note 2 4 3 3 2 5 2" xfId="4271"/>
    <cellStyle name="Note 2 4 3 3 2 5 2 2" xfId="10161"/>
    <cellStyle name="Note 2 4 3 3 2 5 2 2 2" xfId="22100"/>
    <cellStyle name="Note 2 4 3 3 2 5 2 2 3" xfId="31153"/>
    <cellStyle name="Note 2 4 3 3 2 5 2 2 4" xfId="35051"/>
    <cellStyle name="Note 2 4 3 3 2 5 2 3" xfId="16210"/>
    <cellStyle name="Note 2 4 3 3 2 5 2 4" xfId="26573"/>
    <cellStyle name="Note 2 4 3 3 2 5 2 5" xfId="28844"/>
    <cellStyle name="Note 2 4 3 3 2 5 3" xfId="5376"/>
    <cellStyle name="Note 2 4 3 3 2 5 3 2" xfId="11266"/>
    <cellStyle name="Note 2 4 3 3 2 5 3 2 2" xfId="23205"/>
    <cellStyle name="Note 2 4 3 3 2 5 3 2 3" xfId="32257"/>
    <cellStyle name="Note 2 4 3 3 2 5 3 2 4" xfId="36155"/>
    <cellStyle name="Note 2 4 3 3 2 5 3 3" xfId="17315"/>
    <cellStyle name="Note 2 4 3 3 2 5 3 4" xfId="27677"/>
    <cellStyle name="Note 2 4 3 3 2 5 3 5" xfId="28918"/>
    <cellStyle name="Note 2 4 3 3 2 5 4" xfId="7685"/>
    <cellStyle name="Note 2 4 3 3 2 5 4 2" xfId="19624"/>
    <cellStyle name="Note 2 4 3 3 2 5 4 3" xfId="29331"/>
    <cellStyle name="Note 2 4 3 3 2 5 4 4" xfId="33875"/>
    <cellStyle name="Note 2 4 3 3 2 5 5" xfId="13734"/>
    <cellStyle name="Note 2 4 3 3 2 5 6" xfId="24753"/>
    <cellStyle name="Note 2 4 3 3 2 5 7" xfId="24053"/>
    <cellStyle name="Note 2 4 3 3 2 6" xfId="3256"/>
    <cellStyle name="Note 2 4 3 3 2 6 2" xfId="9146"/>
    <cellStyle name="Note 2 4 3 3 2 6 2 2" xfId="21085"/>
    <cellStyle name="Note 2 4 3 3 2 6 2 3" xfId="30520"/>
    <cellStyle name="Note 2 4 3 3 2 6 2 4" xfId="34833"/>
    <cellStyle name="Note 2 4 3 3 2 6 3" xfId="15195"/>
    <cellStyle name="Note 2 4 3 3 2 6 4" xfId="25940"/>
    <cellStyle name="Note 2 4 3 3 2 6 5" xfId="29185"/>
    <cellStyle name="Note 2 4 3 3 2 7" xfId="5158"/>
    <cellStyle name="Note 2 4 3 3 2 7 2" xfId="11048"/>
    <cellStyle name="Note 2 4 3 3 2 7 2 2" xfId="22987"/>
    <cellStyle name="Note 2 4 3 3 2 7 2 3" xfId="32039"/>
    <cellStyle name="Note 2 4 3 3 2 7 2 4" xfId="35937"/>
    <cellStyle name="Note 2 4 3 3 2 7 3" xfId="17097"/>
    <cellStyle name="Note 2 4 3 3 2 7 4" xfId="27459"/>
    <cellStyle name="Note 2 4 3 3 2 7 5" xfId="25887"/>
    <cellStyle name="Note 2 4 3 3 2 8" xfId="6838"/>
    <cellStyle name="Note 2 4 3 3 2 8 2" xfId="18777"/>
    <cellStyle name="Note 2 4 3 3 2 8 3" xfId="28869"/>
    <cellStyle name="Note 2 4 3 3 2 8 4" xfId="33825"/>
    <cellStyle name="Note 2 4 3 3 2 9" xfId="12719"/>
    <cellStyle name="Note 2 4 3 3 3" xfId="1664"/>
    <cellStyle name="Note 2 4 3 3 3 2" xfId="2270"/>
    <cellStyle name="Note 2 4 3 3 3 2 2" xfId="4746"/>
    <cellStyle name="Note 2 4 3 3 3 2 2 2" xfId="10636"/>
    <cellStyle name="Note 2 4 3 3 3 2 2 2 2" xfId="22575"/>
    <cellStyle name="Note 2 4 3 3 3 2 2 2 3" xfId="31627"/>
    <cellStyle name="Note 2 4 3 3 3 2 2 2 4" xfId="35525"/>
    <cellStyle name="Note 2 4 3 3 3 2 2 3" xfId="16685"/>
    <cellStyle name="Note 2 4 3 3 3 2 2 4" xfId="27047"/>
    <cellStyle name="Note 2 4 3 3 3 2 2 5" xfId="25993"/>
    <cellStyle name="Note 2 4 3 3 3 2 3" xfId="5850"/>
    <cellStyle name="Note 2 4 3 3 3 2 3 2" xfId="11740"/>
    <cellStyle name="Note 2 4 3 3 3 2 3 2 2" xfId="23679"/>
    <cellStyle name="Note 2 4 3 3 3 2 3 2 3" xfId="32731"/>
    <cellStyle name="Note 2 4 3 3 3 2 3 2 4" xfId="36629"/>
    <cellStyle name="Note 2 4 3 3 3 2 3 3" xfId="17789"/>
    <cellStyle name="Note 2 4 3 3 3 2 3 4" xfId="28151"/>
    <cellStyle name="Note 2 4 3 3 3 2 3 5" xfId="33341"/>
    <cellStyle name="Note 2 4 3 3 3 2 4" xfId="8160"/>
    <cellStyle name="Note 2 4 3 3 3 2 4 2" xfId="20099"/>
    <cellStyle name="Note 2 4 3 3 3 2 4 3" xfId="29805"/>
    <cellStyle name="Note 2 4 3 3 3 2 4 4" xfId="34349"/>
    <cellStyle name="Note 2 4 3 3 3 2 5" xfId="14209"/>
    <cellStyle name="Note 2 4 3 3 3 2 6" xfId="25227"/>
    <cellStyle name="Note 2 4 3 3 3 2 7" xfId="26322"/>
    <cellStyle name="Note 2 4 3 3 3 3" xfId="2519"/>
    <cellStyle name="Note 2 4 3 3 3 3 2" xfId="4995"/>
    <cellStyle name="Note 2 4 3 3 3 3 2 2" xfId="10885"/>
    <cellStyle name="Note 2 4 3 3 3 3 2 2 2" xfId="22824"/>
    <cellStyle name="Note 2 4 3 3 3 3 2 2 3" xfId="31876"/>
    <cellStyle name="Note 2 4 3 3 3 3 2 2 4" xfId="35774"/>
    <cellStyle name="Note 2 4 3 3 3 3 2 3" xfId="16934"/>
    <cellStyle name="Note 2 4 3 3 3 3 2 4" xfId="27296"/>
    <cellStyle name="Note 2 4 3 3 3 3 2 5" xfId="26142"/>
    <cellStyle name="Note 2 4 3 3 3 3 3" xfId="6099"/>
    <cellStyle name="Note 2 4 3 3 3 3 3 2" xfId="11989"/>
    <cellStyle name="Note 2 4 3 3 3 3 3 2 2" xfId="23928"/>
    <cellStyle name="Note 2 4 3 3 3 3 3 2 3" xfId="32980"/>
    <cellStyle name="Note 2 4 3 3 3 3 3 2 4" xfId="36878"/>
    <cellStyle name="Note 2 4 3 3 3 3 3 3" xfId="18038"/>
    <cellStyle name="Note 2 4 3 3 3 3 3 4" xfId="28400"/>
    <cellStyle name="Note 2 4 3 3 3 3 3 5" xfId="33590"/>
    <cellStyle name="Note 2 4 3 3 3 3 4" xfId="8409"/>
    <cellStyle name="Note 2 4 3 3 3 3 4 2" xfId="20348"/>
    <cellStyle name="Note 2 4 3 3 3 3 4 3" xfId="30054"/>
    <cellStyle name="Note 2 4 3 3 3 3 4 4" xfId="34598"/>
    <cellStyle name="Note 2 4 3 3 3 3 5" xfId="14458"/>
    <cellStyle name="Note 2 4 3 3 3 3 6" xfId="25476"/>
    <cellStyle name="Note 2 4 3 3 3 3 7" xfId="30462"/>
    <cellStyle name="Note 2 4 3 3 3 4" xfId="4140"/>
    <cellStyle name="Note 2 4 3 3 3 4 2" xfId="10030"/>
    <cellStyle name="Note 2 4 3 3 3 4 2 2" xfId="21969"/>
    <cellStyle name="Note 2 4 3 3 3 4 2 3" xfId="31036"/>
    <cellStyle name="Note 2 4 3 3 3 4 2 4" xfId="34934"/>
    <cellStyle name="Note 2 4 3 3 3 4 3" xfId="16079"/>
    <cellStyle name="Note 2 4 3 3 3 4 4" xfId="26456"/>
    <cellStyle name="Note 2 4 3 3 3 4 5" xfId="29174"/>
    <cellStyle name="Note 2 4 3 3 3 5" xfId="5259"/>
    <cellStyle name="Note 2 4 3 3 3 5 2" xfId="11149"/>
    <cellStyle name="Note 2 4 3 3 3 5 2 2" xfId="23088"/>
    <cellStyle name="Note 2 4 3 3 3 5 2 3" xfId="32140"/>
    <cellStyle name="Note 2 4 3 3 3 5 2 4" xfId="36038"/>
    <cellStyle name="Note 2 4 3 3 3 5 3" xfId="17198"/>
    <cellStyle name="Note 2 4 3 3 3 5 4" xfId="27560"/>
    <cellStyle name="Note 2 4 3 3 3 5 5" xfId="25805"/>
    <cellStyle name="Note 2 4 3 3 3 6" xfId="13603"/>
    <cellStyle name="Note 2 4 3 3 4" xfId="1945"/>
    <cellStyle name="Note 2 4 3 3 4 2" xfId="4421"/>
    <cellStyle name="Note 2 4 3 3 4 2 2" xfId="10311"/>
    <cellStyle name="Note 2 4 3 3 4 2 2 2" xfId="22250"/>
    <cellStyle name="Note 2 4 3 3 4 2 2 3" xfId="31303"/>
    <cellStyle name="Note 2 4 3 3 4 2 2 4" xfId="35201"/>
    <cellStyle name="Note 2 4 3 3 4 2 3" xfId="16360"/>
    <cellStyle name="Note 2 4 3 3 4 2 4" xfId="26723"/>
    <cellStyle name="Note 2 4 3 3 4 2 5" xfId="28680"/>
    <cellStyle name="Note 2 4 3 3 4 3" xfId="5526"/>
    <cellStyle name="Note 2 4 3 3 4 3 2" xfId="11416"/>
    <cellStyle name="Note 2 4 3 3 4 3 2 2" xfId="23355"/>
    <cellStyle name="Note 2 4 3 3 4 3 2 3" xfId="32407"/>
    <cellStyle name="Note 2 4 3 3 4 3 2 4" xfId="36305"/>
    <cellStyle name="Note 2 4 3 3 4 3 3" xfId="17465"/>
    <cellStyle name="Note 2 4 3 3 4 3 4" xfId="27827"/>
    <cellStyle name="Note 2 4 3 3 4 3 5" xfId="24329"/>
    <cellStyle name="Note 2 4 3 3 4 4" xfId="7835"/>
    <cellStyle name="Note 2 4 3 3 4 4 2" xfId="19774"/>
    <cellStyle name="Note 2 4 3 3 4 4 3" xfId="29481"/>
    <cellStyle name="Note 2 4 3 3 4 4 4" xfId="34025"/>
    <cellStyle name="Note 2 4 3 3 4 5" xfId="13884"/>
    <cellStyle name="Note 2 4 3 3 4 6" xfId="24903"/>
    <cellStyle name="Note 2 4 3 3 4 7" xfId="29285"/>
    <cellStyle name="Note 2 4 3 3 5" xfId="2123"/>
    <cellStyle name="Note 2 4 3 3 5 2" xfId="4599"/>
    <cellStyle name="Note 2 4 3 3 5 2 2" xfId="10489"/>
    <cellStyle name="Note 2 4 3 3 5 2 2 2" xfId="22428"/>
    <cellStyle name="Note 2 4 3 3 5 2 2 3" xfId="31480"/>
    <cellStyle name="Note 2 4 3 3 5 2 2 4" xfId="35378"/>
    <cellStyle name="Note 2 4 3 3 5 2 3" xfId="16538"/>
    <cellStyle name="Note 2 4 3 3 5 2 4" xfId="26900"/>
    <cellStyle name="Note 2 4 3 3 5 2 5" xfId="30158"/>
    <cellStyle name="Note 2 4 3 3 5 3" xfId="5703"/>
    <cellStyle name="Note 2 4 3 3 5 3 2" xfId="11593"/>
    <cellStyle name="Note 2 4 3 3 5 3 2 2" xfId="23532"/>
    <cellStyle name="Note 2 4 3 3 5 3 2 3" xfId="32584"/>
    <cellStyle name="Note 2 4 3 3 5 3 2 4" xfId="36482"/>
    <cellStyle name="Note 2 4 3 3 5 3 3" xfId="17642"/>
    <cellStyle name="Note 2 4 3 3 5 3 4" xfId="28004"/>
    <cellStyle name="Note 2 4 3 3 5 3 5" xfId="33194"/>
    <cellStyle name="Note 2 4 3 3 5 4" xfId="8013"/>
    <cellStyle name="Note 2 4 3 3 5 4 2" xfId="19952"/>
    <cellStyle name="Note 2 4 3 3 5 4 3" xfId="29658"/>
    <cellStyle name="Note 2 4 3 3 5 4 4" xfId="34202"/>
    <cellStyle name="Note 2 4 3 3 5 5" xfId="14062"/>
    <cellStyle name="Note 2 4 3 3 5 6" xfId="25080"/>
    <cellStyle name="Note 2 4 3 3 5 7" xfId="30623"/>
    <cellStyle name="Note 2 4 3 3 6" xfId="2061"/>
    <cellStyle name="Note 2 4 3 3 6 2" xfId="4537"/>
    <cellStyle name="Note 2 4 3 3 6 2 2" xfId="10427"/>
    <cellStyle name="Note 2 4 3 3 6 2 2 2" xfId="22366"/>
    <cellStyle name="Note 2 4 3 3 6 2 2 3" xfId="31418"/>
    <cellStyle name="Note 2 4 3 3 6 2 2 4" xfId="35316"/>
    <cellStyle name="Note 2 4 3 3 6 2 3" xfId="16476"/>
    <cellStyle name="Note 2 4 3 3 6 2 4" xfId="26838"/>
    <cellStyle name="Note 2 4 3 3 6 2 5" xfId="26200"/>
    <cellStyle name="Note 2 4 3 3 6 3" xfId="5641"/>
    <cellStyle name="Note 2 4 3 3 6 3 2" xfId="11531"/>
    <cellStyle name="Note 2 4 3 3 6 3 2 2" xfId="23470"/>
    <cellStyle name="Note 2 4 3 3 6 3 2 3" xfId="32522"/>
    <cellStyle name="Note 2 4 3 3 6 3 2 4" xfId="36420"/>
    <cellStyle name="Note 2 4 3 3 6 3 3" xfId="17580"/>
    <cellStyle name="Note 2 4 3 3 6 3 4" xfId="27942"/>
    <cellStyle name="Note 2 4 3 3 6 3 5" xfId="33132"/>
    <cellStyle name="Note 2 4 3 3 6 4" xfId="7951"/>
    <cellStyle name="Note 2 4 3 3 6 4 2" xfId="19890"/>
    <cellStyle name="Note 2 4 3 3 6 4 3" xfId="29596"/>
    <cellStyle name="Note 2 4 3 3 6 4 4" xfId="34140"/>
    <cellStyle name="Note 2 4 3 3 6 5" xfId="14000"/>
    <cellStyle name="Note 2 4 3 3 6 6" xfId="25018"/>
    <cellStyle name="Note 2 4 3 3 6 7" xfId="30497"/>
    <cellStyle name="Note 2 4 3 3 7" xfId="2850"/>
    <cellStyle name="Note 2 4 3 3 7 2" xfId="8740"/>
    <cellStyle name="Note 2 4 3 3 7 2 2" xfId="20679"/>
    <cellStyle name="Note 2 4 3 3 7 2 3" xfId="30280"/>
    <cellStyle name="Note 2 4 3 3 7 2 4" xfId="34754"/>
    <cellStyle name="Note 2 4 3 3 7 3" xfId="14789"/>
    <cellStyle name="Note 2 4 3 3 7 4" xfId="25700"/>
    <cellStyle name="Note 2 4 3 3 7 5" xfId="25994"/>
    <cellStyle name="Note 2 4 3 3 8" xfId="6432"/>
    <cellStyle name="Note 2 4 3 3 8 2" xfId="18371"/>
    <cellStyle name="Note 2 4 3 3 8 3" xfId="28626"/>
    <cellStyle name="Note 2 4 3 3 8 4" xfId="33746"/>
    <cellStyle name="Note 2 4 3 4" xfId="601"/>
    <cellStyle name="Note 2 4 3 4 10" xfId="24190"/>
    <cellStyle name="Note 2 4 3 4 11" xfId="26387"/>
    <cellStyle name="Note 2 4 3 4 2" xfId="1666"/>
    <cellStyle name="Note 2 4 3 4 2 2" xfId="2272"/>
    <cellStyle name="Note 2 4 3 4 2 2 2" xfId="4748"/>
    <cellStyle name="Note 2 4 3 4 2 2 2 2" xfId="10638"/>
    <cellStyle name="Note 2 4 3 4 2 2 2 2 2" xfId="22577"/>
    <cellStyle name="Note 2 4 3 4 2 2 2 2 3" xfId="31629"/>
    <cellStyle name="Note 2 4 3 4 2 2 2 2 4" xfId="35527"/>
    <cellStyle name="Note 2 4 3 4 2 2 2 3" xfId="16687"/>
    <cellStyle name="Note 2 4 3 4 2 2 2 4" xfId="27049"/>
    <cellStyle name="Note 2 4 3 4 2 2 2 5" xfId="30752"/>
    <cellStyle name="Note 2 4 3 4 2 2 3" xfId="5852"/>
    <cellStyle name="Note 2 4 3 4 2 2 3 2" xfId="11742"/>
    <cellStyle name="Note 2 4 3 4 2 2 3 2 2" xfId="23681"/>
    <cellStyle name="Note 2 4 3 4 2 2 3 2 3" xfId="32733"/>
    <cellStyle name="Note 2 4 3 4 2 2 3 2 4" xfId="36631"/>
    <cellStyle name="Note 2 4 3 4 2 2 3 3" xfId="17791"/>
    <cellStyle name="Note 2 4 3 4 2 2 3 4" xfId="28153"/>
    <cellStyle name="Note 2 4 3 4 2 2 3 5" xfId="33343"/>
    <cellStyle name="Note 2 4 3 4 2 2 4" xfId="8162"/>
    <cellStyle name="Note 2 4 3 4 2 2 4 2" xfId="20101"/>
    <cellStyle name="Note 2 4 3 4 2 2 4 3" xfId="29807"/>
    <cellStyle name="Note 2 4 3 4 2 2 4 4" xfId="34351"/>
    <cellStyle name="Note 2 4 3 4 2 2 5" xfId="14211"/>
    <cellStyle name="Note 2 4 3 4 2 2 6" xfId="25229"/>
    <cellStyle name="Note 2 4 3 4 2 2 7" xfId="24255"/>
    <cellStyle name="Note 2 4 3 4 2 3" xfId="2521"/>
    <cellStyle name="Note 2 4 3 4 2 3 2" xfId="4997"/>
    <cellStyle name="Note 2 4 3 4 2 3 2 2" xfId="10887"/>
    <cellStyle name="Note 2 4 3 4 2 3 2 2 2" xfId="22826"/>
    <cellStyle name="Note 2 4 3 4 2 3 2 2 3" xfId="31878"/>
    <cellStyle name="Note 2 4 3 4 2 3 2 2 4" xfId="35776"/>
    <cellStyle name="Note 2 4 3 4 2 3 2 3" xfId="16936"/>
    <cellStyle name="Note 2 4 3 4 2 3 2 4" xfId="27298"/>
    <cellStyle name="Note 2 4 3 4 2 3 2 5" xfId="28955"/>
    <cellStyle name="Note 2 4 3 4 2 3 3" xfId="6101"/>
    <cellStyle name="Note 2 4 3 4 2 3 3 2" xfId="11991"/>
    <cellStyle name="Note 2 4 3 4 2 3 3 2 2" xfId="23930"/>
    <cellStyle name="Note 2 4 3 4 2 3 3 2 3" xfId="32982"/>
    <cellStyle name="Note 2 4 3 4 2 3 3 2 4" xfId="36880"/>
    <cellStyle name="Note 2 4 3 4 2 3 3 3" xfId="18040"/>
    <cellStyle name="Note 2 4 3 4 2 3 3 4" xfId="28402"/>
    <cellStyle name="Note 2 4 3 4 2 3 3 5" xfId="33592"/>
    <cellStyle name="Note 2 4 3 4 2 3 4" xfId="8411"/>
    <cellStyle name="Note 2 4 3 4 2 3 4 2" xfId="20350"/>
    <cellStyle name="Note 2 4 3 4 2 3 4 3" xfId="30056"/>
    <cellStyle name="Note 2 4 3 4 2 3 4 4" xfId="34600"/>
    <cellStyle name="Note 2 4 3 4 2 3 5" xfId="14460"/>
    <cellStyle name="Note 2 4 3 4 2 3 6" xfId="25478"/>
    <cellStyle name="Note 2 4 3 4 2 3 7" xfId="29215"/>
    <cellStyle name="Note 2 4 3 4 2 4" xfId="4142"/>
    <cellStyle name="Note 2 4 3 4 2 4 2" xfId="10032"/>
    <cellStyle name="Note 2 4 3 4 2 4 2 2" xfId="21971"/>
    <cellStyle name="Note 2 4 3 4 2 4 2 3" xfId="31038"/>
    <cellStyle name="Note 2 4 3 4 2 4 2 4" xfId="34936"/>
    <cellStyle name="Note 2 4 3 4 2 4 3" xfId="16081"/>
    <cellStyle name="Note 2 4 3 4 2 4 4" xfId="26458"/>
    <cellStyle name="Note 2 4 3 4 2 4 5" xfId="26246"/>
    <cellStyle name="Note 2 4 3 4 2 5" xfId="5261"/>
    <cellStyle name="Note 2 4 3 4 2 5 2" xfId="11151"/>
    <cellStyle name="Note 2 4 3 4 2 5 2 2" xfId="23090"/>
    <cellStyle name="Note 2 4 3 4 2 5 2 3" xfId="32142"/>
    <cellStyle name="Note 2 4 3 4 2 5 2 4" xfId="36040"/>
    <cellStyle name="Note 2 4 3 4 2 5 3" xfId="17200"/>
    <cellStyle name="Note 2 4 3 4 2 5 4" xfId="27562"/>
    <cellStyle name="Note 2 4 3 4 2 5 5" xfId="30686"/>
    <cellStyle name="Note 2 4 3 4 2 6" xfId="13605"/>
    <cellStyle name="Note 2 4 3 4 3" xfId="1917"/>
    <cellStyle name="Note 2 4 3 4 3 2" xfId="4393"/>
    <cellStyle name="Note 2 4 3 4 3 2 2" xfId="10283"/>
    <cellStyle name="Note 2 4 3 4 3 2 2 2" xfId="22222"/>
    <cellStyle name="Note 2 4 3 4 3 2 2 3" xfId="31275"/>
    <cellStyle name="Note 2 4 3 4 3 2 2 4" xfId="35173"/>
    <cellStyle name="Note 2 4 3 4 3 2 3" xfId="16332"/>
    <cellStyle name="Note 2 4 3 4 3 2 4" xfId="26695"/>
    <cellStyle name="Note 2 4 3 4 3 2 5" xfId="29144"/>
    <cellStyle name="Note 2 4 3 4 3 3" xfId="5498"/>
    <cellStyle name="Note 2 4 3 4 3 3 2" xfId="11388"/>
    <cellStyle name="Note 2 4 3 4 3 3 2 2" xfId="23327"/>
    <cellStyle name="Note 2 4 3 4 3 3 2 3" xfId="32379"/>
    <cellStyle name="Note 2 4 3 4 3 3 2 4" xfId="36277"/>
    <cellStyle name="Note 2 4 3 4 3 3 3" xfId="17437"/>
    <cellStyle name="Note 2 4 3 4 3 3 4" xfId="27799"/>
    <cellStyle name="Note 2 4 3 4 3 3 5" xfId="30193"/>
    <cellStyle name="Note 2 4 3 4 3 4" xfId="7807"/>
    <cellStyle name="Note 2 4 3 4 3 4 2" xfId="19746"/>
    <cellStyle name="Note 2 4 3 4 3 4 3" xfId="29453"/>
    <cellStyle name="Note 2 4 3 4 3 4 4" xfId="33997"/>
    <cellStyle name="Note 2 4 3 4 3 5" xfId="13856"/>
    <cellStyle name="Note 2 4 3 4 3 6" xfId="24875"/>
    <cellStyle name="Note 2 4 3 4 3 7" xfId="24705"/>
    <cellStyle name="Note 2 4 3 4 4" xfId="1867"/>
    <cellStyle name="Note 2 4 3 4 4 2" xfId="4343"/>
    <cellStyle name="Note 2 4 3 4 4 2 2" xfId="10233"/>
    <cellStyle name="Note 2 4 3 4 4 2 2 2" xfId="22172"/>
    <cellStyle name="Note 2 4 3 4 4 2 2 3" xfId="31225"/>
    <cellStyle name="Note 2 4 3 4 4 2 2 4" xfId="35123"/>
    <cellStyle name="Note 2 4 3 4 4 2 3" xfId="16282"/>
    <cellStyle name="Note 2 4 3 4 4 2 4" xfId="26645"/>
    <cellStyle name="Note 2 4 3 4 4 2 5" xfId="30373"/>
    <cellStyle name="Note 2 4 3 4 4 3" xfId="5448"/>
    <cellStyle name="Note 2 4 3 4 4 3 2" xfId="11338"/>
    <cellStyle name="Note 2 4 3 4 4 3 2 2" xfId="23277"/>
    <cellStyle name="Note 2 4 3 4 4 3 2 3" xfId="32329"/>
    <cellStyle name="Note 2 4 3 4 4 3 2 4" xfId="36227"/>
    <cellStyle name="Note 2 4 3 4 4 3 3" xfId="17387"/>
    <cellStyle name="Note 2 4 3 4 4 3 4" xfId="27749"/>
    <cellStyle name="Note 2 4 3 4 4 3 5" xfId="24169"/>
    <cellStyle name="Note 2 4 3 4 4 4" xfId="7757"/>
    <cellStyle name="Note 2 4 3 4 4 4 2" xfId="19696"/>
    <cellStyle name="Note 2 4 3 4 4 4 3" xfId="29403"/>
    <cellStyle name="Note 2 4 3 4 4 4 4" xfId="33947"/>
    <cellStyle name="Note 2 4 3 4 4 5" xfId="13806"/>
    <cellStyle name="Note 2 4 3 4 4 6" xfId="24825"/>
    <cellStyle name="Note 2 4 3 4 4 7" xfId="30947"/>
    <cellStyle name="Note 2 4 3 4 5" xfId="1858"/>
    <cellStyle name="Note 2 4 3 4 5 2" xfId="4334"/>
    <cellStyle name="Note 2 4 3 4 5 2 2" xfId="10224"/>
    <cellStyle name="Note 2 4 3 4 5 2 2 2" xfId="22163"/>
    <cellStyle name="Note 2 4 3 4 5 2 2 3" xfId="31216"/>
    <cellStyle name="Note 2 4 3 4 5 2 2 4" xfId="35114"/>
    <cellStyle name="Note 2 4 3 4 5 2 3" xfId="16273"/>
    <cellStyle name="Note 2 4 3 4 5 2 4" xfId="26636"/>
    <cellStyle name="Note 2 4 3 4 5 2 5" xfId="30621"/>
    <cellStyle name="Note 2 4 3 4 5 3" xfId="5439"/>
    <cellStyle name="Note 2 4 3 4 5 3 2" xfId="11329"/>
    <cellStyle name="Note 2 4 3 4 5 3 2 2" xfId="23268"/>
    <cellStyle name="Note 2 4 3 4 5 3 2 3" xfId="32320"/>
    <cellStyle name="Note 2 4 3 4 5 3 2 4" xfId="36218"/>
    <cellStyle name="Note 2 4 3 4 5 3 3" xfId="17378"/>
    <cellStyle name="Note 2 4 3 4 5 3 4" xfId="27740"/>
    <cellStyle name="Note 2 4 3 4 5 3 5" xfId="26075"/>
    <cellStyle name="Note 2 4 3 4 5 4" xfId="7748"/>
    <cellStyle name="Note 2 4 3 4 5 4 2" xfId="19687"/>
    <cellStyle name="Note 2 4 3 4 5 4 3" xfId="29394"/>
    <cellStyle name="Note 2 4 3 4 5 4 4" xfId="33938"/>
    <cellStyle name="Note 2 4 3 4 5 5" xfId="13797"/>
    <cellStyle name="Note 2 4 3 4 5 6" xfId="24816"/>
    <cellStyle name="Note 2 4 3 4 5 7" xfId="30950"/>
    <cellStyle name="Note 2 4 3 4 6" xfId="3078"/>
    <cellStyle name="Note 2 4 3 4 6 2" xfId="8968"/>
    <cellStyle name="Note 2 4 3 4 6 2 2" xfId="20907"/>
    <cellStyle name="Note 2 4 3 4 6 2 3" xfId="30424"/>
    <cellStyle name="Note 2 4 3 4 6 2 4" xfId="34785"/>
    <cellStyle name="Note 2 4 3 4 6 3" xfId="15017"/>
    <cellStyle name="Note 2 4 3 4 6 4" xfId="25844"/>
    <cellStyle name="Note 2 4 3 4 6 5" xfId="28720"/>
    <cellStyle name="Note 2 4 3 4 7" xfId="5110"/>
    <cellStyle name="Note 2 4 3 4 7 2" xfId="11000"/>
    <cellStyle name="Note 2 4 3 4 7 2 2" xfId="22939"/>
    <cellStyle name="Note 2 4 3 4 7 2 3" xfId="31991"/>
    <cellStyle name="Note 2 4 3 4 7 2 4" xfId="35889"/>
    <cellStyle name="Note 2 4 3 4 7 3" xfId="17049"/>
    <cellStyle name="Note 2 4 3 4 7 4" xfId="27411"/>
    <cellStyle name="Note 2 4 3 4 7 5" xfId="25903"/>
    <cellStyle name="Note 2 4 3 4 8" xfId="6660"/>
    <cellStyle name="Note 2 4 3 4 8 2" xfId="18599"/>
    <cellStyle name="Note 2 4 3 4 8 3" xfId="28773"/>
    <cellStyle name="Note 2 4 3 4 8 4" xfId="33777"/>
    <cellStyle name="Note 2 4 3 4 9" xfId="12541"/>
    <cellStyle name="Note 2 4 3 5" xfId="577"/>
    <cellStyle name="Note 2 4 3 5 10" xfId="24178"/>
    <cellStyle name="Note 2 4 3 5 11" xfId="24736"/>
    <cellStyle name="Note 2 4 3 5 2" xfId="1667"/>
    <cellStyle name="Note 2 4 3 5 2 2" xfId="2273"/>
    <cellStyle name="Note 2 4 3 5 2 2 2" xfId="4749"/>
    <cellStyle name="Note 2 4 3 5 2 2 2 2" xfId="10639"/>
    <cellStyle name="Note 2 4 3 5 2 2 2 2 2" xfId="22578"/>
    <cellStyle name="Note 2 4 3 5 2 2 2 2 3" xfId="31630"/>
    <cellStyle name="Note 2 4 3 5 2 2 2 2 4" xfId="35528"/>
    <cellStyle name="Note 2 4 3 5 2 2 2 3" xfId="16688"/>
    <cellStyle name="Note 2 4 3 5 2 2 2 4" xfId="27050"/>
    <cellStyle name="Note 2 4 3 5 2 2 2 5" xfId="26175"/>
    <cellStyle name="Note 2 4 3 5 2 2 3" xfId="5853"/>
    <cellStyle name="Note 2 4 3 5 2 2 3 2" xfId="11743"/>
    <cellStyle name="Note 2 4 3 5 2 2 3 2 2" xfId="23682"/>
    <cellStyle name="Note 2 4 3 5 2 2 3 2 3" xfId="32734"/>
    <cellStyle name="Note 2 4 3 5 2 2 3 2 4" xfId="36632"/>
    <cellStyle name="Note 2 4 3 5 2 2 3 3" xfId="17792"/>
    <cellStyle name="Note 2 4 3 5 2 2 3 4" xfId="28154"/>
    <cellStyle name="Note 2 4 3 5 2 2 3 5" xfId="33344"/>
    <cellStyle name="Note 2 4 3 5 2 2 4" xfId="8163"/>
    <cellStyle name="Note 2 4 3 5 2 2 4 2" xfId="20102"/>
    <cellStyle name="Note 2 4 3 5 2 2 4 3" xfId="29808"/>
    <cellStyle name="Note 2 4 3 5 2 2 4 4" xfId="34352"/>
    <cellStyle name="Note 2 4 3 5 2 2 5" xfId="14212"/>
    <cellStyle name="Note 2 4 3 5 2 2 6" xfId="25230"/>
    <cellStyle name="Note 2 4 3 5 2 2 7" xfId="24041"/>
    <cellStyle name="Note 2 4 3 5 2 3" xfId="2522"/>
    <cellStyle name="Note 2 4 3 5 2 3 2" xfId="4998"/>
    <cellStyle name="Note 2 4 3 5 2 3 2 2" xfId="10888"/>
    <cellStyle name="Note 2 4 3 5 2 3 2 2 2" xfId="22827"/>
    <cellStyle name="Note 2 4 3 5 2 3 2 2 3" xfId="31879"/>
    <cellStyle name="Note 2 4 3 5 2 3 2 2 4" xfId="35777"/>
    <cellStyle name="Note 2 4 3 5 2 3 2 3" xfId="16937"/>
    <cellStyle name="Note 2 4 3 5 2 3 2 4" xfId="27299"/>
    <cellStyle name="Note 2 4 3 5 2 3 2 5" xfId="30604"/>
    <cellStyle name="Note 2 4 3 5 2 3 3" xfId="6102"/>
    <cellStyle name="Note 2 4 3 5 2 3 3 2" xfId="11992"/>
    <cellStyle name="Note 2 4 3 5 2 3 3 2 2" xfId="23931"/>
    <cellStyle name="Note 2 4 3 5 2 3 3 2 3" xfId="32983"/>
    <cellStyle name="Note 2 4 3 5 2 3 3 2 4" xfId="36881"/>
    <cellStyle name="Note 2 4 3 5 2 3 3 3" xfId="18041"/>
    <cellStyle name="Note 2 4 3 5 2 3 3 4" xfId="28403"/>
    <cellStyle name="Note 2 4 3 5 2 3 3 5" xfId="33593"/>
    <cellStyle name="Note 2 4 3 5 2 3 4" xfId="8412"/>
    <cellStyle name="Note 2 4 3 5 2 3 4 2" xfId="20351"/>
    <cellStyle name="Note 2 4 3 5 2 3 4 3" xfId="30057"/>
    <cellStyle name="Note 2 4 3 5 2 3 4 4" xfId="34601"/>
    <cellStyle name="Note 2 4 3 5 2 3 5" xfId="14461"/>
    <cellStyle name="Note 2 4 3 5 2 3 6" xfId="25479"/>
    <cellStyle name="Note 2 4 3 5 2 3 7" xfId="30868"/>
    <cellStyle name="Note 2 4 3 5 2 4" xfId="4143"/>
    <cellStyle name="Note 2 4 3 5 2 4 2" xfId="10033"/>
    <cellStyle name="Note 2 4 3 5 2 4 2 2" xfId="21972"/>
    <cellStyle name="Note 2 4 3 5 2 4 2 3" xfId="31039"/>
    <cellStyle name="Note 2 4 3 5 2 4 2 4" xfId="34937"/>
    <cellStyle name="Note 2 4 3 5 2 4 3" xfId="16082"/>
    <cellStyle name="Note 2 4 3 5 2 4 4" xfId="26459"/>
    <cellStyle name="Note 2 4 3 5 2 4 5" xfId="24593"/>
    <cellStyle name="Note 2 4 3 5 2 5" xfId="5262"/>
    <cellStyle name="Note 2 4 3 5 2 5 2" xfId="11152"/>
    <cellStyle name="Note 2 4 3 5 2 5 2 2" xfId="23091"/>
    <cellStyle name="Note 2 4 3 5 2 5 2 3" xfId="32143"/>
    <cellStyle name="Note 2 4 3 5 2 5 2 4" xfId="36041"/>
    <cellStyle name="Note 2 4 3 5 2 5 3" xfId="17201"/>
    <cellStyle name="Note 2 4 3 5 2 5 4" xfId="27563"/>
    <cellStyle name="Note 2 4 3 5 2 5 5" xfId="26109"/>
    <cellStyle name="Note 2 4 3 5 2 6" xfId="13606"/>
    <cellStyle name="Note 2 4 3 5 3" xfId="1903"/>
    <cellStyle name="Note 2 4 3 5 3 2" xfId="4379"/>
    <cellStyle name="Note 2 4 3 5 3 2 2" xfId="10269"/>
    <cellStyle name="Note 2 4 3 5 3 2 2 2" xfId="22208"/>
    <cellStyle name="Note 2 4 3 5 3 2 2 3" xfId="31261"/>
    <cellStyle name="Note 2 4 3 5 3 2 2 4" xfId="35159"/>
    <cellStyle name="Note 2 4 3 5 3 2 3" xfId="16318"/>
    <cellStyle name="Note 2 4 3 5 3 2 4" xfId="26681"/>
    <cellStyle name="Note 2 4 3 5 3 2 5" xfId="26218"/>
    <cellStyle name="Note 2 4 3 5 3 3" xfId="5484"/>
    <cellStyle name="Note 2 4 3 5 3 3 2" xfId="11374"/>
    <cellStyle name="Note 2 4 3 5 3 3 2 2" xfId="23313"/>
    <cellStyle name="Note 2 4 3 5 3 3 2 3" xfId="32365"/>
    <cellStyle name="Note 2 4 3 5 3 3 2 4" xfId="36263"/>
    <cellStyle name="Note 2 4 3 5 3 3 3" xfId="17423"/>
    <cellStyle name="Note 2 4 3 5 3 3 4" xfId="27785"/>
    <cellStyle name="Note 2 4 3 5 3 3 5" xfId="30660"/>
    <cellStyle name="Note 2 4 3 5 3 4" xfId="7793"/>
    <cellStyle name="Note 2 4 3 5 3 4 2" xfId="19732"/>
    <cellStyle name="Note 2 4 3 5 3 4 3" xfId="29439"/>
    <cellStyle name="Note 2 4 3 5 3 4 4" xfId="33983"/>
    <cellStyle name="Note 2 4 3 5 3 5" xfId="13842"/>
    <cellStyle name="Note 2 4 3 5 3 6" xfId="24861"/>
    <cellStyle name="Note 2 4 3 5 3 7" xfId="25999"/>
    <cellStyle name="Note 2 4 3 5 4" xfId="1843"/>
    <cellStyle name="Note 2 4 3 5 4 2" xfId="4319"/>
    <cellStyle name="Note 2 4 3 5 4 2 2" xfId="10209"/>
    <cellStyle name="Note 2 4 3 5 4 2 2 2" xfId="22148"/>
    <cellStyle name="Note 2 4 3 5 4 2 2 3" xfId="31201"/>
    <cellStyle name="Note 2 4 3 5 4 2 2 4" xfId="35099"/>
    <cellStyle name="Note 2 4 3 5 4 2 3" xfId="16258"/>
    <cellStyle name="Note 2 4 3 5 4 2 4" xfId="26621"/>
    <cellStyle name="Note 2 4 3 5 4 2 5" xfId="29155"/>
    <cellStyle name="Note 2 4 3 5 4 3" xfId="5424"/>
    <cellStyle name="Note 2 4 3 5 4 3 2" xfId="11314"/>
    <cellStyle name="Note 2 4 3 5 4 3 2 2" xfId="23253"/>
    <cellStyle name="Note 2 4 3 5 4 3 2 3" xfId="32305"/>
    <cellStyle name="Note 2 4 3 5 4 3 2 4" xfId="36203"/>
    <cellStyle name="Note 2 4 3 5 4 3 3" xfId="17363"/>
    <cellStyle name="Note 2 4 3 5 4 3 4" xfId="27725"/>
    <cellStyle name="Note 2 4 3 5 4 3 5" xfId="28830"/>
    <cellStyle name="Note 2 4 3 5 4 4" xfId="7733"/>
    <cellStyle name="Note 2 4 3 5 4 4 2" xfId="19672"/>
    <cellStyle name="Note 2 4 3 5 4 4 3" xfId="29379"/>
    <cellStyle name="Note 2 4 3 5 4 4 4" xfId="33923"/>
    <cellStyle name="Note 2 4 3 5 4 5" xfId="13782"/>
    <cellStyle name="Note 2 4 3 5 4 6" xfId="24801"/>
    <cellStyle name="Note 2 4 3 5 4 7" xfId="26373"/>
    <cellStyle name="Note 2 4 3 5 5" xfId="1816"/>
    <cellStyle name="Note 2 4 3 5 5 2" xfId="4292"/>
    <cellStyle name="Note 2 4 3 5 5 2 2" xfId="10182"/>
    <cellStyle name="Note 2 4 3 5 5 2 2 2" xfId="22121"/>
    <cellStyle name="Note 2 4 3 5 5 2 2 3" xfId="31174"/>
    <cellStyle name="Note 2 4 3 5 5 2 2 4" xfId="35072"/>
    <cellStyle name="Note 2 4 3 5 5 2 3" xfId="16231"/>
    <cellStyle name="Note 2 4 3 5 5 2 4" xfId="26594"/>
    <cellStyle name="Note 2 4 3 5 5 2 5" xfId="24164"/>
    <cellStyle name="Note 2 4 3 5 5 3" xfId="5397"/>
    <cellStyle name="Note 2 4 3 5 5 3 2" xfId="11287"/>
    <cellStyle name="Note 2 4 3 5 5 3 2 2" xfId="23226"/>
    <cellStyle name="Note 2 4 3 5 5 3 2 3" xfId="32278"/>
    <cellStyle name="Note 2 4 3 5 5 3 2 4" xfId="36176"/>
    <cellStyle name="Note 2 4 3 5 5 3 3" xfId="17336"/>
    <cellStyle name="Note 2 4 3 5 5 3 4" xfId="27698"/>
    <cellStyle name="Note 2 4 3 5 5 3 5" xfId="30671"/>
    <cellStyle name="Note 2 4 3 5 5 4" xfId="7706"/>
    <cellStyle name="Note 2 4 3 5 5 4 2" xfId="19645"/>
    <cellStyle name="Note 2 4 3 5 5 4 3" xfId="29352"/>
    <cellStyle name="Note 2 4 3 5 5 4 4" xfId="33896"/>
    <cellStyle name="Note 2 4 3 5 5 5" xfId="13755"/>
    <cellStyle name="Note 2 4 3 5 5 6" xfId="24774"/>
    <cellStyle name="Note 2 4 3 5 5 7" xfId="30376"/>
    <cellStyle name="Note 2 4 3 5 6" xfId="3054"/>
    <cellStyle name="Note 2 4 3 5 6 2" xfId="8944"/>
    <cellStyle name="Note 2 4 3 5 6 2 2" xfId="20883"/>
    <cellStyle name="Note 2 4 3 5 6 2 3" xfId="30412"/>
    <cellStyle name="Note 2 4 3 5 6 2 4" xfId="34774"/>
    <cellStyle name="Note 2 4 3 5 6 3" xfId="14993"/>
    <cellStyle name="Note 2 4 3 5 6 4" xfId="25832"/>
    <cellStyle name="Note 2 4 3 5 6 5" xfId="26050"/>
    <cellStyle name="Note 2 4 3 5 7" xfId="5099"/>
    <cellStyle name="Note 2 4 3 5 7 2" xfId="10989"/>
    <cellStyle name="Note 2 4 3 5 7 2 2" xfId="22928"/>
    <cellStyle name="Note 2 4 3 5 7 2 3" xfId="31980"/>
    <cellStyle name="Note 2 4 3 5 7 2 4" xfId="35878"/>
    <cellStyle name="Note 2 4 3 5 7 3" xfId="17038"/>
    <cellStyle name="Note 2 4 3 5 7 4" xfId="27400"/>
    <cellStyle name="Note 2 4 3 5 7 5" xfId="24322"/>
    <cellStyle name="Note 2 4 3 5 8" xfId="6636"/>
    <cellStyle name="Note 2 4 3 5 8 2" xfId="18575"/>
    <cellStyle name="Note 2 4 3 5 8 3" xfId="28761"/>
    <cellStyle name="Note 2 4 3 5 8 4" xfId="33766"/>
    <cellStyle name="Note 2 4 3 5 9" xfId="12517"/>
    <cellStyle name="Note 2 4 3 6" xfId="1661"/>
    <cellStyle name="Note 2 4 3 6 2" xfId="2267"/>
    <cellStyle name="Note 2 4 3 6 2 2" xfId="4743"/>
    <cellStyle name="Note 2 4 3 6 2 2 2" xfId="10633"/>
    <cellStyle name="Note 2 4 3 6 2 2 2 2" xfId="22572"/>
    <cellStyle name="Note 2 4 3 6 2 2 2 3" xfId="31624"/>
    <cellStyle name="Note 2 4 3 6 2 2 2 4" xfId="35522"/>
    <cellStyle name="Note 2 4 3 6 2 2 3" xfId="16682"/>
    <cellStyle name="Note 2 4 3 6 2 2 4" xfId="27044"/>
    <cellStyle name="Note 2 4 3 6 2 2 5" xfId="24521"/>
    <cellStyle name="Note 2 4 3 6 2 3" xfId="5847"/>
    <cellStyle name="Note 2 4 3 6 2 3 2" xfId="11737"/>
    <cellStyle name="Note 2 4 3 6 2 3 2 2" xfId="23676"/>
    <cellStyle name="Note 2 4 3 6 2 3 2 3" xfId="32728"/>
    <cellStyle name="Note 2 4 3 6 2 3 2 4" xfId="36626"/>
    <cellStyle name="Note 2 4 3 6 2 3 3" xfId="17786"/>
    <cellStyle name="Note 2 4 3 6 2 3 4" xfId="28148"/>
    <cellStyle name="Note 2 4 3 6 2 3 5" xfId="33338"/>
    <cellStyle name="Note 2 4 3 6 2 4" xfId="8157"/>
    <cellStyle name="Note 2 4 3 6 2 4 2" xfId="20096"/>
    <cellStyle name="Note 2 4 3 6 2 4 3" xfId="29802"/>
    <cellStyle name="Note 2 4 3 6 2 4 4" xfId="34346"/>
    <cellStyle name="Note 2 4 3 6 2 5" xfId="14206"/>
    <cellStyle name="Note 2 4 3 6 2 6" xfId="25224"/>
    <cellStyle name="Note 2 4 3 6 2 7" xfId="25907"/>
    <cellStyle name="Note 2 4 3 6 3" xfId="2516"/>
    <cellStyle name="Note 2 4 3 6 3 2" xfId="4992"/>
    <cellStyle name="Note 2 4 3 6 3 2 2" xfId="10882"/>
    <cellStyle name="Note 2 4 3 6 3 2 2 2" xfId="22821"/>
    <cellStyle name="Note 2 4 3 6 3 2 2 3" xfId="31873"/>
    <cellStyle name="Note 2 4 3 6 3 2 2 4" xfId="35771"/>
    <cellStyle name="Note 2 4 3 6 3 2 3" xfId="16931"/>
    <cellStyle name="Note 2 4 3 6 3 2 4" xfId="27293"/>
    <cellStyle name="Note 2 4 3 6 3 2 5" xfId="25784"/>
    <cellStyle name="Note 2 4 3 6 3 3" xfId="6096"/>
    <cellStyle name="Note 2 4 3 6 3 3 2" xfId="11986"/>
    <cellStyle name="Note 2 4 3 6 3 3 2 2" xfId="23925"/>
    <cellStyle name="Note 2 4 3 6 3 3 2 3" xfId="32977"/>
    <cellStyle name="Note 2 4 3 6 3 3 2 4" xfId="36875"/>
    <cellStyle name="Note 2 4 3 6 3 3 3" xfId="18035"/>
    <cellStyle name="Note 2 4 3 6 3 3 4" xfId="28397"/>
    <cellStyle name="Note 2 4 3 6 3 3 5" xfId="33587"/>
    <cellStyle name="Note 2 4 3 6 3 4" xfId="8406"/>
    <cellStyle name="Note 2 4 3 6 3 4 2" xfId="20345"/>
    <cellStyle name="Note 2 4 3 6 3 4 3" xfId="30051"/>
    <cellStyle name="Note 2 4 3 6 3 4 4" xfId="34595"/>
    <cellStyle name="Note 2 4 3 6 3 5" xfId="14455"/>
    <cellStyle name="Note 2 4 3 6 3 6" xfId="25473"/>
    <cellStyle name="Note 2 4 3 6 3 7" xfId="26287"/>
    <cellStyle name="Note 2 4 3 6 4" xfId="4137"/>
    <cellStyle name="Note 2 4 3 6 4 2" xfId="10027"/>
    <cellStyle name="Note 2 4 3 6 4 2 2" xfId="21966"/>
    <cellStyle name="Note 2 4 3 6 4 2 3" xfId="31033"/>
    <cellStyle name="Note 2 4 3 6 4 2 4" xfId="34931"/>
    <cellStyle name="Note 2 4 3 6 4 3" xfId="16076"/>
    <cellStyle name="Note 2 4 3 6 4 4" xfId="26453"/>
    <cellStyle name="Note 2 4 3 6 4 5" xfId="28666"/>
    <cellStyle name="Note 2 4 3 6 5" xfId="5256"/>
    <cellStyle name="Note 2 4 3 6 5 2" xfId="11146"/>
    <cellStyle name="Note 2 4 3 6 5 2 2" xfId="23085"/>
    <cellStyle name="Note 2 4 3 6 5 2 3" xfId="32137"/>
    <cellStyle name="Note 2 4 3 6 5 2 4" xfId="36035"/>
    <cellStyle name="Note 2 4 3 6 5 3" xfId="17195"/>
    <cellStyle name="Note 2 4 3 6 5 4" xfId="27557"/>
    <cellStyle name="Note 2 4 3 6 5 5" xfId="24054"/>
    <cellStyle name="Note 2 4 3 6 6" xfId="13600"/>
    <cellStyle name="Note 2 4 3 7" xfId="2197"/>
    <cellStyle name="Note 2 4 3 7 2" xfId="4673"/>
    <cellStyle name="Note 2 4 3 7 2 2" xfId="10563"/>
    <cellStyle name="Note 2 4 3 7 2 2 2" xfId="22502"/>
    <cellStyle name="Note 2 4 3 7 2 2 3" xfId="31554"/>
    <cellStyle name="Note 2 4 3 7 2 2 4" xfId="35452"/>
    <cellStyle name="Note 2 4 3 7 2 3" xfId="16612"/>
    <cellStyle name="Note 2 4 3 7 2 4" xfId="26974"/>
    <cellStyle name="Note 2 4 3 7 2 5" xfId="24137"/>
    <cellStyle name="Note 2 4 3 7 3" xfId="5777"/>
    <cellStyle name="Note 2 4 3 7 3 2" xfId="11667"/>
    <cellStyle name="Note 2 4 3 7 3 2 2" xfId="23606"/>
    <cellStyle name="Note 2 4 3 7 3 2 3" xfId="32658"/>
    <cellStyle name="Note 2 4 3 7 3 2 4" xfId="36556"/>
    <cellStyle name="Note 2 4 3 7 3 3" xfId="17716"/>
    <cellStyle name="Note 2 4 3 7 3 4" xfId="28078"/>
    <cellStyle name="Note 2 4 3 7 3 5" xfId="33268"/>
    <cellStyle name="Note 2 4 3 7 4" xfId="8087"/>
    <cellStyle name="Note 2 4 3 7 4 2" xfId="20026"/>
    <cellStyle name="Note 2 4 3 7 4 3" xfId="29732"/>
    <cellStyle name="Note 2 4 3 7 4 4" xfId="34276"/>
    <cellStyle name="Note 2 4 3 7 5" xfId="14136"/>
    <cellStyle name="Note 2 4 3 7 6" xfId="25154"/>
    <cellStyle name="Note 2 4 3 7 7" xfId="25643"/>
    <cellStyle name="Note 2 4 3 8" xfId="2428"/>
    <cellStyle name="Note 2 4 3 8 2" xfId="4904"/>
    <cellStyle name="Note 2 4 3 8 2 2" xfId="10794"/>
    <cellStyle name="Note 2 4 3 8 2 2 2" xfId="22733"/>
    <cellStyle name="Note 2 4 3 8 2 2 3" xfId="31785"/>
    <cellStyle name="Note 2 4 3 8 2 2 4" xfId="35683"/>
    <cellStyle name="Note 2 4 3 8 2 3" xfId="16843"/>
    <cellStyle name="Note 2 4 3 8 2 4" xfId="27205"/>
    <cellStyle name="Note 2 4 3 8 2 5" xfId="30493"/>
    <cellStyle name="Note 2 4 3 8 3" xfId="6008"/>
    <cellStyle name="Note 2 4 3 8 3 2" xfId="11898"/>
    <cellStyle name="Note 2 4 3 8 3 2 2" xfId="23837"/>
    <cellStyle name="Note 2 4 3 8 3 2 3" xfId="32889"/>
    <cellStyle name="Note 2 4 3 8 3 2 4" xfId="36787"/>
    <cellStyle name="Note 2 4 3 8 3 3" xfId="17947"/>
    <cellStyle name="Note 2 4 3 8 3 4" xfId="28309"/>
    <cellStyle name="Note 2 4 3 8 3 5" xfId="33499"/>
    <cellStyle name="Note 2 4 3 8 4" xfId="8318"/>
    <cellStyle name="Note 2 4 3 8 4 2" xfId="20257"/>
    <cellStyle name="Note 2 4 3 8 4 3" xfId="29963"/>
    <cellStyle name="Note 2 4 3 8 4 4" xfId="34507"/>
    <cellStyle name="Note 2 4 3 8 5" xfId="14367"/>
    <cellStyle name="Note 2 4 3 8 6" xfId="25385"/>
    <cellStyle name="Note 2 4 3 8 7" xfId="24400"/>
    <cellStyle name="Note 2 4 3 9" xfId="2066"/>
    <cellStyle name="Note 2 4 3 9 2" xfId="4542"/>
    <cellStyle name="Note 2 4 3 9 2 2" xfId="10432"/>
    <cellStyle name="Note 2 4 3 9 2 2 2" xfId="22371"/>
    <cellStyle name="Note 2 4 3 9 2 2 3" xfId="31423"/>
    <cellStyle name="Note 2 4 3 9 2 2 4" xfId="35321"/>
    <cellStyle name="Note 2 4 3 9 2 3" xfId="16481"/>
    <cellStyle name="Note 2 4 3 9 2 4" xfId="26843"/>
    <cellStyle name="Note 2 4 3 9 2 5" xfId="29129"/>
    <cellStyle name="Note 2 4 3 9 3" xfId="5646"/>
    <cellStyle name="Note 2 4 3 9 3 2" xfId="11536"/>
    <cellStyle name="Note 2 4 3 9 3 2 2" xfId="23475"/>
    <cellStyle name="Note 2 4 3 9 3 2 3" xfId="32527"/>
    <cellStyle name="Note 2 4 3 9 3 2 4" xfId="36425"/>
    <cellStyle name="Note 2 4 3 9 3 3" xfId="17585"/>
    <cellStyle name="Note 2 4 3 9 3 4" xfId="27947"/>
    <cellStyle name="Note 2 4 3 9 3 5" xfId="33137"/>
    <cellStyle name="Note 2 4 3 9 4" xfId="7956"/>
    <cellStyle name="Note 2 4 3 9 4 2" xfId="19895"/>
    <cellStyle name="Note 2 4 3 9 4 3" xfId="29601"/>
    <cellStyle name="Note 2 4 3 9 4 4" xfId="34145"/>
    <cellStyle name="Note 2 4 3 9 5" xfId="14005"/>
    <cellStyle name="Note 2 4 3 9 6" xfId="25023"/>
    <cellStyle name="Note 2 4 3 9 7" xfId="24694"/>
    <cellStyle name="Note 2 4 4" xfId="172"/>
    <cellStyle name="Note 2 4 4 10" xfId="2722"/>
    <cellStyle name="Note 2 4 4 10 2" xfId="8612"/>
    <cellStyle name="Note 2 4 4 10 2 2" xfId="20551"/>
    <cellStyle name="Note 2 4 4 10 2 3" xfId="30211"/>
    <cellStyle name="Note 2 4 4 10 2 4" xfId="34718"/>
    <cellStyle name="Note 2 4 4 10 3" xfId="14661"/>
    <cellStyle name="Note 2 4 4 10 4" xfId="25631"/>
    <cellStyle name="Note 2 4 4 10 5" xfId="25962"/>
    <cellStyle name="Note 2 4 4 11" xfId="6304"/>
    <cellStyle name="Note 2 4 4 11 2" xfId="18243"/>
    <cellStyle name="Note 2 4 4 11 3" xfId="28557"/>
    <cellStyle name="Note 2 4 4 11 4" xfId="33710"/>
    <cellStyle name="Note 2 4 4 2" xfId="286"/>
    <cellStyle name="Note 2 4 4 2 2" xfId="762"/>
    <cellStyle name="Note 2 4 4 2 2 10" xfId="24276"/>
    <cellStyle name="Note 2 4 4 2 2 11" xfId="24730"/>
    <cellStyle name="Note 2 4 4 2 2 2" xfId="1670"/>
    <cellStyle name="Note 2 4 4 2 2 2 2" xfId="2276"/>
    <cellStyle name="Note 2 4 4 2 2 2 2 2" xfId="4752"/>
    <cellStyle name="Note 2 4 4 2 2 2 2 2 2" xfId="10642"/>
    <cellStyle name="Note 2 4 4 2 2 2 2 2 2 2" xfId="22581"/>
    <cellStyle name="Note 2 4 4 2 2 2 2 2 2 3" xfId="31633"/>
    <cellStyle name="Note 2 4 4 2 2 2 2 2 2 4" xfId="35531"/>
    <cellStyle name="Note 2 4 4 2 2 2 2 2 3" xfId="16691"/>
    <cellStyle name="Note 2 4 4 2 2 2 2 2 4" xfId="27053"/>
    <cellStyle name="Note 2 4 4 2 2 2 2 2 5" xfId="24091"/>
    <cellStyle name="Note 2 4 4 2 2 2 2 3" xfId="5856"/>
    <cellStyle name="Note 2 4 4 2 2 2 2 3 2" xfId="11746"/>
    <cellStyle name="Note 2 4 4 2 2 2 2 3 2 2" xfId="23685"/>
    <cellStyle name="Note 2 4 4 2 2 2 2 3 2 3" xfId="32737"/>
    <cellStyle name="Note 2 4 4 2 2 2 2 3 2 4" xfId="36635"/>
    <cellStyle name="Note 2 4 4 2 2 2 2 3 3" xfId="17795"/>
    <cellStyle name="Note 2 4 4 2 2 2 2 3 4" xfId="28157"/>
    <cellStyle name="Note 2 4 4 2 2 2 2 3 5" xfId="33347"/>
    <cellStyle name="Note 2 4 4 2 2 2 2 4" xfId="8166"/>
    <cellStyle name="Note 2 4 4 2 2 2 2 4 2" xfId="20105"/>
    <cellStyle name="Note 2 4 4 2 2 2 2 4 3" xfId="29811"/>
    <cellStyle name="Note 2 4 4 2 2 2 2 4 4" xfId="34355"/>
    <cellStyle name="Note 2 4 4 2 2 2 2 5" xfId="14215"/>
    <cellStyle name="Note 2 4 4 2 2 2 2 6" xfId="25233"/>
    <cellStyle name="Note 2 4 4 2 2 2 2 7" xfId="30172"/>
    <cellStyle name="Note 2 4 4 2 2 2 3" xfId="2525"/>
    <cellStyle name="Note 2 4 4 2 2 2 3 2" xfId="5001"/>
    <cellStyle name="Note 2 4 4 2 2 2 3 2 2" xfId="10891"/>
    <cellStyle name="Note 2 4 4 2 2 2 3 2 2 2" xfId="22830"/>
    <cellStyle name="Note 2 4 4 2 2 2 3 2 2 3" xfId="31882"/>
    <cellStyle name="Note 2 4 4 2 2 2 3 2 2 4" xfId="35780"/>
    <cellStyle name="Note 2 4 4 2 2 2 3 2 3" xfId="16940"/>
    <cellStyle name="Note 2 4 4 2 2 2 3 2 4" xfId="27302"/>
    <cellStyle name="Note 2 4 4 2 2 2 3 2 5" xfId="30720"/>
    <cellStyle name="Note 2 4 4 2 2 2 3 3" xfId="6105"/>
    <cellStyle name="Note 2 4 4 2 2 2 3 3 2" xfId="11995"/>
    <cellStyle name="Note 2 4 4 2 2 2 3 3 2 2" xfId="23934"/>
    <cellStyle name="Note 2 4 4 2 2 2 3 3 2 3" xfId="32986"/>
    <cellStyle name="Note 2 4 4 2 2 2 3 3 2 4" xfId="36884"/>
    <cellStyle name="Note 2 4 4 2 2 2 3 3 3" xfId="18044"/>
    <cellStyle name="Note 2 4 4 2 2 2 3 3 4" xfId="28406"/>
    <cellStyle name="Note 2 4 4 2 2 2 3 3 5" xfId="33596"/>
    <cellStyle name="Note 2 4 4 2 2 2 3 4" xfId="8415"/>
    <cellStyle name="Note 2 4 4 2 2 2 3 4 2" xfId="20354"/>
    <cellStyle name="Note 2 4 4 2 2 2 3 4 3" xfId="30060"/>
    <cellStyle name="Note 2 4 4 2 2 2 3 4 4" xfId="34604"/>
    <cellStyle name="Note 2 4 4 2 2 2 3 5" xfId="14464"/>
    <cellStyle name="Note 2 4 4 2 2 2 3 6" xfId="25482"/>
    <cellStyle name="Note 2 4 4 2 2 2 3 7" xfId="24227"/>
    <cellStyle name="Note 2 4 4 2 2 2 4" xfId="4146"/>
    <cellStyle name="Note 2 4 4 2 2 2 4 2" xfId="10036"/>
    <cellStyle name="Note 2 4 4 2 2 2 4 2 2" xfId="21975"/>
    <cellStyle name="Note 2 4 4 2 2 2 4 2 3" xfId="31042"/>
    <cellStyle name="Note 2 4 4 2 2 2 4 2 4" xfId="34940"/>
    <cellStyle name="Note 2 4 4 2 2 2 4 3" xfId="16085"/>
    <cellStyle name="Note 2 4 4 2 2 2 4 4" xfId="26462"/>
    <cellStyle name="Note 2 4 4 2 2 2 4 5" xfId="25980"/>
    <cellStyle name="Note 2 4 4 2 2 2 5" xfId="5265"/>
    <cellStyle name="Note 2 4 4 2 2 2 5 2" xfId="11155"/>
    <cellStyle name="Note 2 4 4 2 2 2 5 2 2" xfId="23094"/>
    <cellStyle name="Note 2 4 4 2 2 2 5 2 3" xfId="32146"/>
    <cellStyle name="Note 2 4 4 2 2 2 5 2 4" xfId="36044"/>
    <cellStyle name="Note 2 4 4 2 2 2 5 3" xfId="17204"/>
    <cellStyle name="Note 2 4 4 2 2 2 5 4" xfId="27566"/>
    <cellStyle name="Note 2 4 4 2 2 2 5 5" xfId="30626"/>
    <cellStyle name="Note 2 4 4 2 2 2 6" xfId="13609"/>
    <cellStyle name="Note 2 4 4 2 2 3" xfId="1982"/>
    <cellStyle name="Note 2 4 4 2 2 3 2" xfId="4458"/>
    <cellStyle name="Note 2 4 4 2 2 3 2 2" xfId="10348"/>
    <cellStyle name="Note 2 4 4 2 2 3 2 2 2" xfId="22287"/>
    <cellStyle name="Note 2 4 4 2 2 3 2 2 3" xfId="31340"/>
    <cellStyle name="Note 2 4 4 2 2 3 2 2 4" xfId="35238"/>
    <cellStyle name="Note 2 4 4 2 2 3 2 3" xfId="16397"/>
    <cellStyle name="Note 2 4 4 2 2 3 2 4" xfId="26760"/>
    <cellStyle name="Note 2 4 4 2 2 3 2 5" xfId="26209"/>
    <cellStyle name="Note 2 4 4 2 2 3 3" xfId="5563"/>
    <cellStyle name="Note 2 4 4 2 2 3 3 2" xfId="11453"/>
    <cellStyle name="Note 2 4 4 2 2 3 3 2 2" xfId="23392"/>
    <cellStyle name="Note 2 4 4 2 2 3 3 2 3" xfId="32444"/>
    <cellStyle name="Note 2 4 4 2 2 3 3 2 4" xfId="36342"/>
    <cellStyle name="Note 2 4 4 2 2 3 3 3" xfId="17502"/>
    <cellStyle name="Note 2 4 4 2 2 3 3 4" xfId="27864"/>
    <cellStyle name="Note 2 4 4 2 2 3 3 5" xfId="24419"/>
    <cellStyle name="Note 2 4 4 2 2 3 4" xfId="7872"/>
    <cellStyle name="Note 2 4 4 2 2 3 4 2" xfId="19811"/>
    <cellStyle name="Note 2 4 4 2 2 3 4 3" xfId="29518"/>
    <cellStyle name="Note 2 4 4 2 2 3 4 4" xfId="34062"/>
    <cellStyle name="Note 2 4 4 2 2 3 5" xfId="13921"/>
    <cellStyle name="Note 2 4 4 2 2 3 6" xfId="24940"/>
    <cellStyle name="Note 2 4 4 2 2 3 7" xfId="30553"/>
    <cellStyle name="Note 2 4 4 2 2 4" xfId="2017"/>
    <cellStyle name="Note 2 4 4 2 2 4 2" xfId="4493"/>
    <cellStyle name="Note 2 4 4 2 2 4 2 2" xfId="10383"/>
    <cellStyle name="Note 2 4 4 2 2 4 2 2 2" xfId="22322"/>
    <cellStyle name="Note 2 4 4 2 2 4 2 2 3" xfId="31375"/>
    <cellStyle name="Note 2 4 4 2 2 4 2 2 4" xfId="35273"/>
    <cellStyle name="Note 2 4 4 2 2 4 2 3" xfId="16432"/>
    <cellStyle name="Note 2 4 4 2 2 4 2 4" xfId="26795"/>
    <cellStyle name="Note 2 4 4 2 2 4 2 5" xfId="28756"/>
    <cellStyle name="Note 2 4 4 2 2 4 3" xfId="5598"/>
    <cellStyle name="Note 2 4 4 2 2 4 3 2" xfId="11488"/>
    <cellStyle name="Note 2 4 4 2 2 4 3 2 2" xfId="23427"/>
    <cellStyle name="Note 2 4 4 2 2 4 3 2 3" xfId="32479"/>
    <cellStyle name="Note 2 4 4 2 2 4 3 2 4" xfId="36377"/>
    <cellStyle name="Note 2 4 4 2 2 4 3 3" xfId="17537"/>
    <cellStyle name="Note 2 4 4 2 2 4 3 4" xfId="27899"/>
    <cellStyle name="Note 2 4 4 2 2 4 3 5" xfId="33089"/>
    <cellStyle name="Note 2 4 4 2 2 4 4" xfId="7907"/>
    <cellStyle name="Note 2 4 4 2 2 4 4 2" xfId="19846"/>
    <cellStyle name="Note 2 4 4 2 2 4 4 3" xfId="29553"/>
    <cellStyle name="Note 2 4 4 2 2 4 4 4" xfId="34097"/>
    <cellStyle name="Note 2 4 4 2 2 4 5" xfId="13956"/>
    <cellStyle name="Note 2 4 4 2 2 4 6" xfId="24975"/>
    <cellStyle name="Note 2 4 4 2 2 4 7" xfId="26353"/>
    <cellStyle name="Note 2 4 4 2 2 5" xfId="2028"/>
    <cellStyle name="Note 2 4 4 2 2 5 2" xfId="4504"/>
    <cellStyle name="Note 2 4 4 2 2 5 2 2" xfId="10394"/>
    <cellStyle name="Note 2 4 4 2 2 5 2 2 2" xfId="22333"/>
    <cellStyle name="Note 2 4 4 2 2 5 2 2 3" xfId="31386"/>
    <cellStyle name="Note 2 4 4 2 2 5 2 2 4" xfId="35284"/>
    <cellStyle name="Note 2 4 4 2 2 5 2 3" xfId="16443"/>
    <cellStyle name="Note 2 4 4 2 2 5 2 4" xfId="26806"/>
    <cellStyle name="Note 2 4 4 2 2 5 2 5" xfId="29131"/>
    <cellStyle name="Note 2 4 4 2 2 5 3" xfId="5609"/>
    <cellStyle name="Note 2 4 4 2 2 5 3 2" xfId="11499"/>
    <cellStyle name="Note 2 4 4 2 2 5 3 2 2" xfId="23438"/>
    <cellStyle name="Note 2 4 4 2 2 5 3 2 3" xfId="32490"/>
    <cellStyle name="Note 2 4 4 2 2 5 3 2 4" xfId="36388"/>
    <cellStyle name="Note 2 4 4 2 2 5 3 3" xfId="17548"/>
    <cellStyle name="Note 2 4 4 2 2 5 3 4" xfId="27910"/>
    <cellStyle name="Note 2 4 4 2 2 5 3 5" xfId="33100"/>
    <cellStyle name="Note 2 4 4 2 2 5 4" xfId="7918"/>
    <cellStyle name="Note 2 4 4 2 2 5 4 2" xfId="19857"/>
    <cellStyle name="Note 2 4 4 2 2 5 4 3" xfId="29564"/>
    <cellStyle name="Note 2 4 4 2 2 5 4 4" xfId="34108"/>
    <cellStyle name="Note 2 4 4 2 2 5 5" xfId="13967"/>
    <cellStyle name="Note 2 4 4 2 2 5 6" xfId="24986"/>
    <cellStyle name="Note 2 4 4 2 2 5 7" xfId="24692"/>
    <cellStyle name="Note 2 4 4 2 2 6" xfId="3239"/>
    <cellStyle name="Note 2 4 4 2 2 6 2" xfId="9129"/>
    <cellStyle name="Note 2 4 4 2 2 6 2 2" xfId="21068"/>
    <cellStyle name="Note 2 4 4 2 2 6 2 3" xfId="30508"/>
    <cellStyle name="Note 2 4 4 2 2 6 2 4" xfId="34821"/>
    <cellStyle name="Note 2 4 4 2 2 6 3" xfId="15178"/>
    <cellStyle name="Note 2 4 4 2 2 6 4" xfId="25928"/>
    <cellStyle name="Note 2 4 4 2 2 6 5" xfId="25726"/>
    <cellStyle name="Note 2 4 4 2 2 7" xfId="5146"/>
    <cellStyle name="Note 2 4 4 2 2 7 2" xfId="11036"/>
    <cellStyle name="Note 2 4 4 2 2 7 2 2" xfId="22975"/>
    <cellStyle name="Note 2 4 4 2 2 7 2 3" xfId="32027"/>
    <cellStyle name="Note 2 4 4 2 2 7 2 4" xfId="35925"/>
    <cellStyle name="Note 2 4 4 2 2 7 3" xfId="17085"/>
    <cellStyle name="Note 2 4 4 2 2 7 4" xfId="27447"/>
    <cellStyle name="Note 2 4 4 2 2 7 5" xfId="24473"/>
    <cellStyle name="Note 2 4 4 2 2 8" xfId="6821"/>
    <cellStyle name="Note 2 4 4 2 2 8 2" xfId="18760"/>
    <cellStyle name="Note 2 4 4 2 2 8 3" xfId="28857"/>
    <cellStyle name="Note 2 4 4 2 2 8 4" xfId="33813"/>
    <cellStyle name="Note 2 4 4 2 2 9" xfId="12702"/>
    <cellStyle name="Note 2 4 4 2 3" xfId="1669"/>
    <cellStyle name="Note 2 4 4 2 3 2" xfId="2275"/>
    <cellStyle name="Note 2 4 4 2 3 2 2" xfId="4751"/>
    <cellStyle name="Note 2 4 4 2 3 2 2 2" xfId="10641"/>
    <cellStyle name="Note 2 4 4 2 3 2 2 2 2" xfId="22580"/>
    <cellStyle name="Note 2 4 4 2 3 2 2 2 3" xfId="31632"/>
    <cellStyle name="Note 2 4 4 2 3 2 2 2 4" xfId="35530"/>
    <cellStyle name="Note 2 4 4 2 3 2 2 3" xfId="16690"/>
    <cellStyle name="Note 2 4 4 2 3 2 2 4" xfId="27052"/>
    <cellStyle name="Note 2 4 4 2 3 2 2 5" xfId="24339"/>
    <cellStyle name="Note 2 4 4 2 3 2 3" xfId="5855"/>
    <cellStyle name="Note 2 4 4 2 3 2 3 2" xfId="11745"/>
    <cellStyle name="Note 2 4 4 2 3 2 3 2 2" xfId="23684"/>
    <cellStyle name="Note 2 4 4 2 3 2 3 2 3" xfId="32736"/>
    <cellStyle name="Note 2 4 4 2 3 2 3 2 4" xfId="36634"/>
    <cellStyle name="Note 2 4 4 2 3 2 3 3" xfId="17794"/>
    <cellStyle name="Note 2 4 4 2 3 2 3 4" xfId="28156"/>
    <cellStyle name="Note 2 4 4 2 3 2 3 5" xfId="33346"/>
    <cellStyle name="Note 2 4 4 2 3 2 4" xfId="8165"/>
    <cellStyle name="Note 2 4 4 2 3 2 4 2" xfId="20104"/>
    <cellStyle name="Note 2 4 4 2 3 2 4 3" xfId="29810"/>
    <cellStyle name="Note 2 4 4 2 3 2 4 4" xfId="34354"/>
    <cellStyle name="Note 2 4 4 2 3 2 5" xfId="14214"/>
    <cellStyle name="Note 2 4 4 2 3 2 6" xfId="25232"/>
    <cellStyle name="Note 2 4 4 2 3 2 7" xfId="28518"/>
    <cellStyle name="Note 2 4 4 2 3 3" xfId="2524"/>
    <cellStyle name="Note 2 4 4 2 3 3 2" xfId="5000"/>
    <cellStyle name="Note 2 4 4 2 3 3 2 2" xfId="10890"/>
    <cellStyle name="Note 2 4 4 2 3 3 2 2 2" xfId="22829"/>
    <cellStyle name="Note 2 4 4 2 3 3 2 2 3" xfId="31881"/>
    <cellStyle name="Note 2 4 4 2 3 3 2 2 4" xfId="35779"/>
    <cellStyle name="Note 2 4 4 2 3 3 2 3" xfId="16939"/>
    <cellStyle name="Note 2 4 4 2 3 3 2 4" xfId="27301"/>
    <cellStyle name="Note 2 4 4 2 3 3 2 5" xfId="29071"/>
    <cellStyle name="Note 2 4 4 2 3 3 3" xfId="6104"/>
    <cellStyle name="Note 2 4 4 2 3 3 3 2" xfId="11994"/>
    <cellStyle name="Note 2 4 4 2 3 3 3 2 2" xfId="23933"/>
    <cellStyle name="Note 2 4 4 2 3 3 3 2 3" xfId="32985"/>
    <cellStyle name="Note 2 4 4 2 3 3 3 2 4" xfId="36883"/>
    <cellStyle name="Note 2 4 4 2 3 3 3 3" xfId="18043"/>
    <cellStyle name="Note 2 4 4 2 3 3 3 4" xfId="28405"/>
    <cellStyle name="Note 2 4 4 2 3 3 3 5" xfId="33595"/>
    <cellStyle name="Note 2 4 4 2 3 3 4" xfId="8414"/>
    <cellStyle name="Note 2 4 4 2 3 3 4 2" xfId="20353"/>
    <cellStyle name="Note 2 4 4 2 3 3 4 3" xfId="30059"/>
    <cellStyle name="Note 2 4 4 2 3 3 4 4" xfId="34603"/>
    <cellStyle name="Note 2 4 4 2 3 3 5" xfId="14463"/>
    <cellStyle name="Note 2 4 4 2 3 3 6" xfId="25481"/>
    <cellStyle name="Note 2 4 4 2 3 3 7" xfId="24636"/>
    <cellStyle name="Note 2 4 4 2 3 4" xfId="4145"/>
    <cellStyle name="Note 2 4 4 2 3 4 2" xfId="10035"/>
    <cellStyle name="Note 2 4 4 2 3 4 2 2" xfId="21974"/>
    <cellStyle name="Note 2 4 4 2 3 4 2 3" xfId="31041"/>
    <cellStyle name="Note 2 4 4 2 3 4 2 4" xfId="34939"/>
    <cellStyle name="Note 2 4 4 2 3 4 3" xfId="16084"/>
    <cellStyle name="Note 2 4 4 2 3 4 4" xfId="26461"/>
    <cellStyle name="Note 2 4 4 2 3 4 5" xfId="30559"/>
    <cellStyle name="Note 2 4 4 2 3 5" xfId="5264"/>
    <cellStyle name="Note 2 4 4 2 3 5 2" xfId="11154"/>
    <cellStyle name="Note 2 4 4 2 3 5 2 2" xfId="23093"/>
    <cellStyle name="Note 2 4 4 2 3 5 2 3" xfId="32145"/>
    <cellStyle name="Note 2 4 4 2 3 5 2 4" xfId="36043"/>
    <cellStyle name="Note 2 4 4 2 3 5 3" xfId="17203"/>
    <cellStyle name="Note 2 4 4 2 3 5 4" xfId="27565"/>
    <cellStyle name="Note 2 4 4 2 3 5 5" xfId="28977"/>
    <cellStyle name="Note 2 4 4 2 3 6" xfId="13608"/>
    <cellStyle name="Note 2 4 4 2 4" xfId="1948"/>
    <cellStyle name="Note 2 4 4 2 4 2" xfId="4424"/>
    <cellStyle name="Note 2 4 4 2 4 2 2" xfId="10314"/>
    <cellStyle name="Note 2 4 4 2 4 2 2 2" xfId="22253"/>
    <cellStyle name="Note 2 4 4 2 4 2 2 3" xfId="31306"/>
    <cellStyle name="Note 2 4 4 2 4 2 2 4" xfId="35204"/>
    <cellStyle name="Note 2 4 4 2 4 2 3" xfId="16363"/>
    <cellStyle name="Note 2 4 4 2 4 2 4" xfId="26726"/>
    <cellStyle name="Note 2 4 4 2 4 2 5" xfId="29141"/>
    <cellStyle name="Note 2 4 4 2 4 3" xfId="5529"/>
    <cellStyle name="Note 2 4 4 2 4 3 2" xfId="11419"/>
    <cellStyle name="Note 2 4 4 2 4 3 2 2" xfId="23358"/>
    <cellStyle name="Note 2 4 4 2 4 3 2 3" xfId="32410"/>
    <cellStyle name="Note 2 4 4 2 4 3 2 4" xfId="36308"/>
    <cellStyle name="Note 2 4 4 2 4 3 3" xfId="17468"/>
    <cellStyle name="Note 2 4 4 2 4 3 4" xfId="27830"/>
    <cellStyle name="Note 2 4 4 2 4 3 5" xfId="30251"/>
    <cellStyle name="Note 2 4 4 2 4 4" xfId="7838"/>
    <cellStyle name="Note 2 4 4 2 4 4 2" xfId="19777"/>
    <cellStyle name="Note 2 4 4 2 4 4 3" xfId="29484"/>
    <cellStyle name="Note 2 4 4 2 4 4 4" xfId="34028"/>
    <cellStyle name="Note 2 4 4 2 4 5" xfId="13887"/>
    <cellStyle name="Note 2 4 4 2 4 6" xfId="24906"/>
    <cellStyle name="Note 2 4 4 2 4 7" xfId="24706"/>
    <cellStyle name="Note 2 4 4 2 5" xfId="2397"/>
    <cellStyle name="Note 2 4 4 2 5 2" xfId="4873"/>
    <cellStyle name="Note 2 4 4 2 5 2 2" xfId="10763"/>
    <cellStyle name="Note 2 4 4 2 5 2 2 2" xfId="22702"/>
    <cellStyle name="Note 2 4 4 2 5 2 2 3" xfId="31754"/>
    <cellStyle name="Note 2 4 4 2 5 2 2 4" xfId="35652"/>
    <cellStyle name="Note 2 4 4 2 5 2 3" xfId="16812"/>
    <cellStyle name="Note 2 4 4 2 5 2 4" xfId="27174"/>
    <cellStyle name="Note 2 4 4 2 5 2 5" xfId="30437"/>
    <cellStyle name="Note 2 4 4 2 5 3" xfId="5977"/>
    <cellStyle name="Note 2 4 4 2 5 3 2" xfId="11867"/>
    <cellStyle name="Note 2 4 4 2 5 3 2 2" xfId="23806"/>
    <cellStyle name="Note 2 4 4 2 5 3 2 3" xfId="32858"/>
    <cellStyle name="Note 2 4 4 2 5 3 2 4" xfId="36756"/>
    <cellStyle name="Note 2 4 4 2 5 3 3" xfId="17916"/>
    <cellStyle name="Note 2 4 4 2 5 3 4" xfId="28278"/>
    <cellStyle name="Note 2 4 4 2 5 3 5" xfId="33468"/>
    <cellStyle name="Note 2 4 4 2 5 4" xfId="8287"/>
    <cellStyle name="Note 2 4 4 2 5 4 2" xfId="20226"/>
    <cellStyle name="Note 2 4 4 2 5 4 3" xfId="29932"/>
    <cellStyle name="Note 2 4 4 2 5 4 4" xfId="34476"/>
    <cellStyle name="Note 2 4 4 2 5 5" xfId="14336"/>
    <cellStyle name="Note 2 4 4 2 5 6" xfId="25354"/>
    <cellStyle name="Note 2 4 4 2 5 7" xfId="24165"/>
    <cellStyle name="Note 2 4 4 2 6" xfId="1888"/>
    <cellStyle name="Note 2 4 4 2 6 2" xfId="4364"/>
    <cellStyle name="Note 2 4 4 2 6 2 2" xfId="10254"/>
    <cellStyle name="Note 2 4 4 2 6 2 2 2" xfId="22193"/>
    <cellStyle name="Note 2 4 4 2 6 2 2 3" xfId="31246"/>
    <cellStyle name="Note 2 4 4 2 6 2 2 4" xfId="35144"/>
    <cellStyle name="Note 2 4 4 2 6 2 3" xfId="16303"/>
    <cellStyle name="Note 2 4 4 2 6 2 4" xfId="26666"/>
    <cellStyle name="Note 2 4 4 2 6 2 5" xfId="24567"/>
    <cellStyle name="Note 2 4 4 2 6 3" xfId="5469"/>
    <cellStyle name="Note 2 4 4 2 6 3 2" xfId="11359"/>
    <cellStyle name="Note 2 4 4 2 6 3 2 2" xfId="23298"/>
    <cellStyle name="Note 2 4 4 2 6 3 2 3" xfId="32350"/>
    <cellStyle name="Note 2 4 4 2 6 3 2 4" xfId="36248"/>
    <cellStyle name="Note 2 4 4 2 6 3 3" xfId="17408"/>
    <cellStyle name="Note 2 4 4 2 6 3 4" xfId="27770"/>
    <cellStyle name="Note 2 4 4 2 6 3 5" xfId="30659"/>
    <cellStyle name="Note 2 4 4 2 6 4" xfId="7778"/>
    <cellStyle name="Note 2 4 4 2 6 4 2" xfId="19717"/>
    <cellStyle name="Note 2 4 4 2 6 4 3" xfId="29424"/>
    <cellStyle name="Note 2 4 4 2 6 4 4" xfId="33968"/>
    <cellStyle name="Note 2 4 4 2 6 5" xfId="13827"/>
    <cellStyle name="Note 2 4 4 2 6 6" xfId="24846"/>
    <cellStyle name="Note 2 4 4 2 6 7" xfId="25885"/>
    <cellStyle name="Note 2 4 4 2 7" xfId="2833"/>
    <cellStyle name="Note 2 4 4 2 7 2" xfId="8723"/>
    <cellStyle name="Note 2 4 4 2 7 2 2" xfId="20662"/>
    <cellStyle name="Note 2 4 4 2 7 2 3" xfId="30268"/>
    <cellStyle name="Note 2 4 4 2 7 2 4" xfId="34742"/>
    <cellStyle name="Note 2 4 4 2 7 3" xfId="14772"/>
    <cellStyle name="Note 2 4 4 2 7 4" xfId="25688"/>
    <cellStyle name="Note 2 4 4 2 7 5" xfId="28809"/>
    <cellStyle name="Note 2 4 4 2 8" xfId="6415"/>
    <cellStyle name="Note 2 4 4 2 8 2" xfId="18354"/>
    <cellStyle name="Note 2 4 4 2 8 3" xfId="28614"/>
    <cellStyle name="Note 2 4 4 2 8 4" xfId="33734"/>
    <cellStyle name="Note 2 4 4 3" xfId="315"/>
    <cellStyle name="Note 2 4 4 3 2" xfId="791"/>
    <cellStyle name="Note 2 4 4 3 2 10" xfId="24300"/>
    <cellStyle name="Note 2 4 4 3 2 11" xfId="24168"/>
    <cellStyle name="Note 2 4 4 3 2 2" xfId="1672"/>
    <cellStyle name="Note 2 4 4 3 2 2 2" xfId="2278"/>
    <cellStyle name="Note 2 4 4 3 2 2 2 2" xfId="4754"/>
    <cellStyle name="Note 2 4 4 3 2 2 2 2 2" xfId="10644"/>
    <cellStyle name="Note 2 4 4 3 2 2 2 2 2 2" xfId="22583"/>
    <cellStyle name="Note 2 4 4 3 2 2 2 2 2 3" xfId="31635"/>
    <cellStyle name="Note 2 4 4 3 2 2 2 2 2 4" xfId="35533"/>
    <cellStyle name="Note 2 4 4 3 2 2 2 2 3" xfId="16693"/>
    <cellStyle name="Note 2 4 4 3 2 2 2 2 4" xfId="27055"/>
    <cellStyle name="Note 2 4 4 3 2 2 2 2 5" xfId="28531"/>
    <cellStyle name="Note 2 4 4 3 2 2 2 3" xfId="5858"/>
    <cellStyle name="Note 2 4 4 3 2 2 2 3 2" xfId="11748"/>
    <cellStyle name="Note 2 4 4 3 2 2 2 3 2 2" xfId="23687"/>
    <cellStyle name="Note 2 4 4 3 2 2 2 3 2 3" xfId="32739"/>
    <cellStyle name="Note 2 4 4 3 2 2 2 3 2 4" xfId="36637"/>
    <cellStyle name="Note 2 4 4 3 2 2 2 3 3" xfId="17797"/>
    <cellStyle name="Note 2 4 4 3 2 2 2 3 4" xfId="28159"/>
    <cellStyle name="Note 2 4 4 3 2 2 2 3 5" xfId="33349"/>
    <cellStyle name="Note 2 4 4 3 2 2 2 4" xfId="8168"/>
    <cellStyle name="Note 2 4 4 3 2 2 2 4 2" xfId="20107"/>
    <cellStyle name="Note 2 4 4 3 2 2 2 4 3" xfId="29813"/>
    <cellStyle name="Note 2 4 4 3 2 2 2 4 4" xfId="34357"/>
    <cellStyle name="Note 2 4 4 3 2 2 2 5" xfId="14217"/>
    <cellStyle name="Note 2 4 4 3 2 2 2 6" xfId="25235"/>
    <cellStyle name="Note 2 4 4 3 2 2 2 7" xfId="29231"/>
    <cellStyle name="Note 2 4 4 3 2 2 3" xfId="2527"/>
    <cellStyle name="Note 2 4 4 3 2 2 3 2" xfId="5003"/>
    <cellStyle name="Note 2 4 4 3 2 2 3 2 2" xfId="10893"/>
    <cellStyle name="Note 2 4 4 3 2 2 3 2 2 2" xfId="22832"/>
    <cellStyle name="Note 2 4 4 3 2 2 3 2 2 3" xfId="31884"/>
    <cellStyle name="Note 2 4 4 3 2 2 3 2 2 4" xfId="35782"/>
    <cellStyle name="Note 2 4 4 3 2 2 3 2 3" xfId="16942"/>
    <cellStyle name="Note 2 4 4 3 2 2 3 2 4" xfId="27304"/>
    <cellStyle name="Note 2 4 4 3 2 2 3 2 5" xfId="24490"/>
    <cellStyle name="Note 2 4 4 3 2 2 3 3" xfId="6107"/>
    <cellStyle name="Note 2 4 4 3 2 2 3 3 2" xfId="11997"/>
    <cellStyle name="Note 2 4 4 3 2 2 3 3 2 2" xfId="23936"/>
    <cellStyle name="Note 2 4 4 3 2 2 3 3 2 3" xfId="32988"/>
    <cellStyle name="Note 2 4 4 3 2 2 3 3 2 4" xfId="36886"/>
    <cellStyle name="Note 2 4 4 3 2 2 3 3 3" xfId="18046"/>
    <cellStyle name="Note 2 4 4 3 2 2 3 3 4" xfId="28408"/>
    <cellStyle name="Note 2 4 4 3 2 2 3 3 5" xfId="33598"/>
    <cellStyle name="Note 2 4 4 3 2 2 3 4" xfId="8417"/>
    <cellStyle name="Note 2 4 4 3 2 2 3 4 2" xfId="20356"/>
    <cellStyle name="Note 2 4 4 3 2 2 3 4 3" xfId="30062"/>
    <cellStyle name="Note 2 4 4 3 2 2 3 4 4" xfId="34606"/>
    <cellStyle name="Note 2 4 4 3 2 2 3 5" xfId="14466"/>
    <cellStyle name="Note 2 4 4 3 2 2 3 6" xfId="25484"/>
    <cellStyle name="Note 2 4 4 3 2 2 3 7" xfId="30332"/>
    <cellStyle name="Note 2 4 4 3 2 2 4" xfId="4148"/>
    <cellStyle name="Note 2 4 4 3 2 2 4 2" xfId="10038"/>
    <cellStyle name="Note 2 4 4 3 2 2 4 2 2" xfId="21977"/>
    <cellStyle name="Note 2 4 4 3 2 2 4 2 3" xfId="31044"/>
    <cellStyle name="Note 2 4 4 3 2 2 4 2 4" xfId="34942"/>
    <cellStyle name="Note 2 4 4 3 2 2 4 3" xfId="16087"/>
    <cellStyle name="Note 2 4 4 3 2 2 4 4" xfId="26464"/>
    <cellStyle name="Note 2 4 4 3 2 2 4 5" xfId="30824"/>
    <cellStyle name="Note 2 4 4 3 2 2 5" xfId="5267"/>
    <cellStyle name="Note 2 4 4 3 2 2 5 2" xfId="11157"/>
    <cellStyle name="Note 2 4 4 3 2 2 5 2 2" xfId="23096"/>
    <cellStyle name="Note 2 4 4 3 2 2 5 2 3" xfId="32148"/>
    <cellStyle name="Note 2 4 4 3 2 2 5 2 4" xfId="36046"/>
    <cellStyle name="Note 2 4 4 3 2 2 5 3" xfId="17206"/>
    <cellStyle name="Note 2 4 4 3 2 2 5 4" xfId="27568"/>
    <cellStyle name="Note 2 4 4 3 2 2 5 5" xfId="29038"/>
    <cellStyle name="Note 2 4 4 3 2 2 6" xfId="13611"/>
    <cellStyle name="Note 2 4 4 3 2 3" xfId="2007"/>
    <cellStyle name="Note 2 4 4 3 2 3 2" xfId="4483"/>
    <cellStyle name="Note 2 4 4 3 2 3 2 2" xfId="10373"/>
    <cellStyle name="Note 2 4 4 3 2 3 2 2 2" xfId="22312"/>
    <cellStyle name="Note 2 4 4 3 2 3 2 2 3" xfId="31365"/>
    <cellStyle name="Note 2 4 4 3 2 3 2 2 4" xfId="35263"/>
    <cellStyle name="Note 2 4 4 3 2 3 2 3" xfId="16422"/>
    <cellStyle name="Note 2 4 4 3 2 3 2 4" xfId="26785"/>
    <cellStyle name="Note 2 4 4 3 2 3 2 5" xfId="24252"/>
    <cellStyle name="Note 2 4 4 3 2 3 3" xfId="5588"/>
    <cellStyle name="Note 2 4 4 3 2 3 3 2" xfId="11478"/>
    <cellStyle name="Note 2 4 4 3 2 3 3 2 2" xfId="23417"/>
    <cellStyle name="Note 2 4 4 3 2 3 3 2 3" xfId="32469"/>
    <cellStyle name="Note 2 4 4 3 2 3 3 2 4" xfId="36367"/>
    <cellStyle name="Note 2 4 4 3 2 3 3 3" xfId="17527"/>
    <cellStyle name="Note 2 4 4 3 2 3 3 4" xfId="27889"/>
    <cellStyle name="Note 2 4 4 3 2 3 3 5" xfId="24150"/>
    <cellStyle name="Note 2 4 4 3 2 3 4" xfId="7897"/>
    <cellStyle name="Note 2 4 4 3 2 3 4 2" xfId="19836"/>
    <cellStyle name="Note 2 4 4 3 2 3 4 3" xfId="29543"/>
    <cellStyle name="Note 2 4 4 3 2 3 4 4" xfId="34087"/>
    <cellStyle name="Note 2 4 4 3 2 3 5" xfId="13946"/>
    <cellStyle name="Note 2 4 4 3 2 3 6" xfId="24965"/>
    <cellStyle name="Note 2 4 4 3 2 3 7" xfId="25772"/>
    <cellStyle name="Note 2 4 4 3 2 4" xfId="1969"/>
    <cellStyle name="Note 2 4 4 3 2 4 2" xfId="4445"/>
    <cellStyle name="Note 2 4 4 3 2 4 2 2" xfId="10335"/>
    <cellStyle name="Note 2 4 4 3 2 4 2 2 2" xfId="22274"/>
    <cellStyle name="Note 2 4 4 3 2 4 2 2 3" xfId="31327"/>
    <cellStyle name="Note 2 4 4 3 2 4 2 2 4" xfId="35225"/>
    <cellStyle name="Note 2 4 4 3 2 4 2 3" xfId="16384"/>
    <cellStyle name="Note 2 4 4 3 2 4 2 4" xfId="26747"/>
    <cellStyle name="Note 2 4 4 3 2 4 2 5" xfId="28778"/>
    <cellStyle name="Note 2 4 4 3 2 4 3" xfId="5550"/>
    <cellStyle name="Note 2 4 4 3 2 4 3 2" xfId="11440"/>
    <cellStyle name="Note 2 4 4 3 2 4 3 2 2" xfId="23379"/>
    <cellStyle name="Note 2 4 4 3 2 4 3 2 3" xfId="32431"/>
    <cellStyle name="Note 2 4 4 3 2 4 3 2 4" xfId="36329"/>
    <cellStyle name="Note 2 4 4 3 2 4 3 3" xfId="17489"/>
    <cellStyle name="Note 2 4 4 3 2 4 3 4" xfId="27851"/>
    <cellStyle name="Note 2 4 4 3 2 4 3 5" xfId="30391"/>
    <cellStyle name="Note 2 4 4 3 2 4 4" xfId="7859"/>
    <cellStyle name="Note 2 4 4 3 2 4 4 2" xfId="19798"/>
    <cellStyle name="Note 2 4 4 3 2 4 4 3" xfId="29505"/>
    <cellStyle name="Note 2 4 4 3 2 4 4 4" xfId="34049"/>
    <cellStyle name="Note 2 4 4 3 2 4 5" xfId="13908"/>
    <cellStyle name="Note 2 4 4 3 2 4 6" xfId="24927"/>
    <cellStyle name="Note 2 4 4 3 2 4 7" xfId="29283"/>
    <cellStyle name="Note 2 4 4 3 2 5" xfId="2150"/>
    <cellStyle name="Note 2 4 4 3 2 5 2" xfId="4626"/>
    <cellStyle name="Note 2 4 4 3 2 5 2 2" xfId="10516"/>
    <cellStyle name="Note 2 4 4 3 2 5 2 2 2" xfId="22455"/>
    <cellStyle name="Note 2 4 4 3 2 5 2 2 3" xfId="31507"/>
    <cellStyle name="Note 2 4 4 3 2 5 2 2 4" xfId="35405"/>
    <cellStyle name="Note 2 4 4 3 2 5 2 3" xfId="16565"/>
    <cellStyle name="Note 2 4 4 3 2 5 2 4" xfId="26927"/>
    <cellStyle name="Note 2 4 4 3 2 5 2 5" xfId="30387"/>
    <cellStyle name="Note 2 4 4 3 2 5 3" xfId="5730"/>
    <cellStyle name="Note 2 4 4 3 2 5 3 2" xfId="11620"/>
    <cellStyle name="Note 2 4 4 3 2 5 3 2 2" xfId="23559"/>
    <cellStyle name="Note 2 4 4 3 2 5 3 2 3" xfId="32611"/>
    <cellStyle name="Note 2 4 4 3 2 5 3 2 4" xfId="36509"/>
    <cellStyle name="Note 2 4 4 3 2 5 3 3" xfId="17669"/>
    <cellStyle name="Note 2 4 4 3 2 5 3 4" xfId="28031"/>
    <cellStyle name="Note 2 4 4 3 2 5 3 5" xfId="33221"/>
    <cellStyle name="Note 2 4 4 3 2 5 4" xfId="8040"/>
    <cellStyle name="Note 2 4 4 3 2 5 4 2" xfId="19979"/>
    <cellStyle name="Note 2 4 4 3 2 5 4 3" xfId="29685"/>
    <cellStyle name="Note 2 4 4 3 2 5 4 4" xfId="34229"/>
    <cellStyle name="Note 2 4 4 3 2 5 5" xfId="14089"/>
    <cellStyle name="Note 2 4 4 3 2 5 6" xfId="25107"/>
    <cellStyle name="Note 2 4 4 3 2 5 7" xfId="29259"/>
    <cellStyle name="Note 2 4 4 3 2 6" xfId="3268"/>
    <cellStyle name="Note 2 4 4 3 2 6 2" xfId="9158"/>
    <cellStyle name="Note 2 4 4 3 2 6 2 2" xfId="21097"/>
    <cellStyle name="Note 2 4 4 3 2 6 2 3" xfId="30532"/>
    <cellStyle name="Note 2 4 4 3 2 6 2 4" xfId="34845"/>
    <cellStyle name="Note 2 4 4 3 2 6 3" xfId="15207"/>
    <cellStyle name="Note 2 4 4 3 2 6 4" xfId="25952"/>
    <cellStyle name="Note 2 4 4 3 2 6 5" xfId="28697"/>
    <cellStyle name="Note 2 4 4 3 2 7" xfId="5170"/>
    <cellStyle name="Note 2 4 4 3 2 7 2" xfId="11060"/>
    <cellStyle name="Note 2 4 4 3 2 7 2 2" xfId="22999"/>
    <cellStyle name="Note 2 4 4 3 2 7 2 3" xfId="32051"/>
    <cellStyle name="Note 2 4 4 3 2 7 2 4" xfId="35949"/>
    <cellStyle name="Note 2 4 4 3 2 7 3" xfId="17109"/>
    <cellStyle name="Note 2 4 4 3 2 7 4" xfId="27471"/>
    <cellStyle name="Note 2 4 4 3 2 7 5" xfId="24469"/>
    <cellStyle name="Note 2 4 4 3 2 8" xfId="6850"/>
    <cellStyle name="Note 2 4 4 3 2 8 2" xfId="18789"/>
    <cellStyle name="Note 2 4 4 3 2 8 3" xfId="28881"/>
    <cellStyle name="Note 2 4 4 3 2 8 4" xfId="33837"/>
    <cellStyle name="Note 2 4 4 3 2 9" xfId="12731"/>
    <cellStyle name="Note 2 4 4 3 3" xfId="1671"/>
    <cellStyle name="Note 2 4 4 3 3 2" xfId="2277"/>
    <cellStyle name="Note 2 4 4 3 3 2 2" xfId="4753"/>
    <cellStyle name="Note 2 4 4 3 3 2 2 2" xfId="10643"/>
    <cellStyle name="Note 2 4 4 3 3 2 2 2 2" xfId="22582"/>
    <cellStyle name="Note 2 4 4 3 3 2 2 2 3" xfId="31634"/>
    <cellStyle name="Note 2 4 4 3 3 2 2 2 4" xfId="35532"/>
    <cellStyle name="Note 2 4 4 3 3 2 2 3" xfId="16692"/>
    <cellStyle name="Note 2 4 4 3 3 2 2 4" xfId="27054"/>
    <cellStyle name="Note 2 4 4 3 3 2 2 5" xfId="12315"/>
    <cellStyle name="Note 2 4 4 3 3 2 3" xfId="5857"/>
    <cellStyle name="Note 2 4 4 3 3 2 3 2" xfId="11747"/>
    <cellStyle name="Note 2 4 4 3 3 2 3 2 2" xfId="23686"/>
    <cellStyle name="Note 2 4 4 3 3 2 3 2 3" xfId="32738"/>
    <cellStyle name="Note 2 4 4 3 3 2 3 2 4" xfId="36636"/>
    <cellStyle name="Note 2 4 4 3 3 2 3 3" xfId="17796"/>
    <cellStyle name="Note 2 4 4 3 3 2 3 4" xfId="28158"/>
    <cellStyle name="Note 2 4 4 3 3 2 3 5" xfId="33348"/>
    <cellStyle name="Note 2 4 4 3 3 2 4" xfId="8167"/>
    <cellStyle name="Note 2 4 4 3 3 2 4 2" xfId="20106"/>
    <cellStyle name="Note 2 4 4 3 3 2 4 3" xfId="29812"/>
    <cellStyle name="Note 2 4 4 3 3 2 4 4" xfId="34356"/>
    <cellStyle name="Note 2 4 4 3 3 2 5" xfId="14216"/>
    <cellStyle name="Note 2 4 4 3 3 2 6" xfId="25234"/>
    <cellStyle name="Note 2 4 4 3 3 2 7" xfId="25592"/>
    <cellStyle name="Note 2 4 4 3 3 3" xfId="2526"/>
    <cellStyle name="Note 2 4 4 3 3 3 2" xfId="5002"/>
    <cellStyle name="Note 2 4 4 3 3 3 2 2" xfId="10892"/>
    <cellStyle name="Note 2 4 4 3 3 3 2 2 2" xfId="22831"/>
    <cellStyle name="Note 2 4 4 3 3 3 2 2 3" xfId="31883"/>
    <cellStyle name="Note 2 4 4 3 3 3 2 2 4" xfId="35781"/>
    <cellStyle name="Note 2 4 4 3 3 3 2 3" xfId="16941"/>
    <cellStyle name="Note 2 4 4 3 3 3 2 4" xfId="27303"/>
    <cellStyle name="Note 2 4 4 3 3 3 2 5" xfId="26143"/>
    <cellStyle name="Note 2 4 4 3 3 3 3" xfId="6106"/>
    <cellStyle name="Note 2 4 4 3 3 3 3 2" xfId="11996"/>
    <cellStyle name="Note 2 4 4 3 3 3 3 2 2" xfId="23935"/>
    <cellStyle name="Note 2 4 4 3 3 3 3 2 3" xfId="32987"/>
    <cellStyle name="Note 2 4 4 3 3 3 3 2 4" xfId="36885"/>
    <cellStyle name="Note 2 4 4 3 3 3 3 3" xfId="18045"/>
    <cellStyle name="Note 2 4 4 3 3 3 3 4" xfId="28407"/>
    <cellStyle name="Note 2 4 4 3 3 3 3 5" xfId="33597"/>
    <cellStyle name="Note 2 4 4 3 3 3 4" xfId="8416"/>
    <cellStyle name="Note 2 4 4 3 3 3 4 2" xfId="20355"/>
    <cellStyle name="Note 2 4 4 3 3 3 4 3" xfId="30061"/>
    <cellStyle name="Note 2 4 4 3 3 3 4 4" xfId="34605"/>
    <cellStyle name="Note 2 4 4 3 3 3 5" xfId="14465"/>
    <cellStyle name="Note 2 4 4 3 3 3 6" xfId="25483"/>
    <cellStyle name="Note 2 4 4 3 3 3 7" xfId="28681"/>
    <cellStyle name="Note 2 4 4 3 3 4" xfId="4147"/>
    <cellStyle name="Note 2 4 4 3 3 4 2" xfId="10037"/>
    <cellStyle name="Note 2 4 4 3 3 4 2 2" xfId="21976"/>
    <cellStyle name="Note 2 4 4 3 3 4 2 3" xfId="31043"/>
    <cellStyle name="Note 2 4 4 3 3 4 2 4" xfId="34941"/>
    <cellStyle name="Note 2 4 4 3 3 4 3" xfId="16086"/>
    <cellStyle name="Note 2 4 4 3 3 4 4" xfId="26463"/>
    <cellStyle name="Note 2 4 4 3 3 4 5" xfId="29175"/>
    <cellStyle name="Note 2 4 4 3 3 5" xfId="5266"/>
    <cellStyle name="Note 2 4 4 3 3 5 2" xfId="11156"/>
    <cellStyle name="Note 2 4 4 3 3 5 2 2" xfId="23095"/>
    <cellStyle name="Note 2 4 4 3 3 5 2 3" xfId="32147"/>
    <cellStyle name="Note 2 4 4 3 3 5 2 4" xfId="36045"/>
    <cellStyle name="Note 2 4 4 3 3 5 3" xfId="17205"/>
    <cellStyle name="Note 2 4 4 3 3 5 4" xfId="27567"/>
    <cellStyle name="Note 2 4 4 3 3 5 5" xfId="26048"/>
    <cellStyle name="Note 2 4 4 3 3 6" xfId="13610"/>
    <cellStyle name="Note 2 4 4 3 4" xfId="2152"/>
    <cellStyle name="Note 2 4 4 3 4 2" xfId="4628"/>
    <cellStyle name="Note 2 4 4 3 4 2 2" xfId="10518"/>
    <cellStyle name="Note 2 4 4 3 4 2 2 2" xfId="22457"/>
    <cellStyle name="Note 2 4 4 3 4 2 2 3" xfId="31509"/>
    <cellStyle name="Note 2 4 4 3 4 2 2 4" xfId="35407"/>
    <cellStyle name="Note 2 4 4 3 4 2 3" xfId="16567"/>
    <cellStyle name="Note 2 4 4 3 4 2 4" xfId="26929"/>
    <cellStyle name="Note 2 4 4 3 4 2 5" xfId="29115"/>
    <cellStyle name="Note 2 4 4 3 4 3" xfId="5732"/>
    <cellStyle name="Note 2 4 4 3 4 3 2" xfId="11622"/>
    <cellStyle name="Note 2 4 4 3 4 3 2 2" xfId="23561"/>
    <cellStyle name="Note 2 4 4 3 4 3 2 3" xfId="32613"/>
    <cellStyle name="Note 2 4 4 3 4 3 2 4" xfId="36511"/>
    <cellStyle name="Note 2 4 4 3 4 3 3" xfId="17671"/>
    <cellStyle name="Note 2 4 4 3 4 3 4" xfId="28033"/>
    <cellStyle name="Note 2 4 4 3 4 3 5" xfId="33223"/>
    <cellStyle name="Note 2 4 4 3 4 4" xfId="8042"/>
    <cellStyle name="Note 2 4 4 3 4 4 2" xfId="19981"/>
    <cellStyle name="Note 2 4 4 3 4 4 3" xfId="29687"/>
    <cellStyle name="Note 2 4 4 3 4 4 4" xfId="34231"/>
    <cellStyle name="Note 2 4 4 3 4 5" xfId="14091"/>
    <cellStyle name="Note 2 4 4 3 4 6" xfId="25109"/>
    <cellStyle name="Note 2 4 4 3 4 7" xfId="26334"/>
    <cellStyle name="Note 2 4 4 3 5" xfId="2385"/>
    <cellStyle name="Note 2 4 4 3 5 2" xfId="4861"/>
    <cellStyle name="Note 2 4 4 3 5 2 2" xfId="10751"/>
    <cellStyle name="Note 2 4 4 3 5 2 2 2" xfId="22690"/>
    <cellStyle name="Note 2 4 4 3 5 2 2 3" xfId="31742"/>
    <cellStyle name="Note 2 4 4 3 5 2 2 4" xfId="35640"/>
    <cellStyle name="Note 2 4 4 3 5 2 3" xfId="16800"/>
    <cellStyle name="Note 2 4 4 3 5 2 4" xfId="27162"/>
    <cellStyle name="Note 2 4 4 3 5 2 5" xfId="24509"/>
    <cellStyle name="Note 2 4 4 3 5 3" xfId="5965"/>
    <cellStyle name="Note 2 4 4 3 5 3 2" xfId="11855"/>
    <cellStyle name="Note 2 4 4 3 5 3 2 2" xfId="23794"/>
    <cellStyle name="Note 2 4 4 3 5 3 2 3" xfId="32846"/>
    <cellStyle name="Note 2 4 4 3 5 3 2 4" xfId="36744"/>
    <cellStyle name="Note 2 4 4 3 5 3 3" xfId="17904"/>
    <cellStyle name="Note 2 4 4 3 5 3 4" xfId="28266"/>
    <cellStyle name="Note 2 4 4 3 5 3 5" xfId="33456"/>
    <cellStyle name="Note 2 4 4 3 5 4" xfId="8275"/>
    <cellStyle name="Note 2 4 4 3 5 4 2" xfId="20214"/>
    <cellStyle name="Note 2 4 4 3 5 4 3" xfId="29920"/>
    <cellStyle name="Note 2 4 4 3 5 4 4" xfId="34464"/>
    <cellStyle name="Note 2 4 4 3 5 5" xfId="14324"/>
    <cellStyle name="Note 2 4 4 3 5 6" xfId="25342"/>
    <cellStyle name="Note 2 4 4 3 5 7" xfId="12374"/>
    <cellStyle name="Note 2 4 4 3 6" xfId="2030"/>
    <cellStyle name="Note 2 4 4 3 6 2" xfId="4506"/>
    <cellStyle name="Note 2 4 4 3 6 2 2" xfId="10396"/>
    <cellStyle name="Note 2 4 4 3 6 2 2 2" xfId="22335"/>
    <cellStyle name="Note 2 4 4 3 6 2 2 3" xfId="31388"/>
    <cellStyle name="Note 2 4 4 3 6 2 2 4" xfId="35286"/>
    <cellStyle name="Note 2 4 4 3 6 2 3" xfId="16445"/>
    <cellStyle name="Note 2 4 4 3 6 2 4" xfId="26808"/>
    <cellStyle name="Note 2 4 4 3 6 2 5" xfId="26203"/>
    <cellStyle name="Note 2 4 4 3 6 3" xfId="5611"/>
    <cellStyle name="Note 2 4 4 3 6 3 2" xfId="11501"/>
    <cellStyle name="Note 2 4 4 3 6 3 2 2" xfId="23440"/>
    <cellStyle name="Note 2 4 4 3 6 3 2 3" xfId="32492"/>
    <cellStyle name="Note 2 4 4 3 6 3 2 4" xfId="36390"/>
    <cellStyle name="Note 2 4 4 3 6 3 3" xfId="17550"/>
    <cellStyle name="Note 2 4 4 3 6 3 4" xfId="27912"/>
    <cellStyle name="Note 2 4 4 3 6 3 5" xfId="33102"/>
    <cellStyle name="Note 2 4 4 3 6 4" xfId="7920"/>
    <cellStyle name="Note 2 4 4 3 6 4 2" xfId="19859"/>
    <cellStyle name="Note 2 4 4 3 6 4 3" xfId="29566"/>
    <cellStyle name="Note 2 4 4 3 6 4 4" xfId="34110"/>
    <cellStyle name="Note 2 4 4 3 6 5" xfId="13969"/>
    <cellStyle name="Note 2 4 4 3 6 6" xfId="24988"/>
    <cellStyle name="Note 2 4 4 3 6 7" xfId="30441"/>
    <cellStyle name="Note 2 4 4 3 7" xfId="2862"/>
    <cellStyle name="Note 2 4 4 3 7 2" xfId="8752"/>
    <cellStyle name="Note 2 4 4 3 7 2 2" xfId="20691"/>
    <cellStyle name="Note 2 4 4 3 7 2 3" xfId="30292"/>
    <cellStyle name="Note 2 4 4 3 7 2 4" xfId="34766"/>
    <cellStyle name="Note 2 4 4 3 7 3" xfId="14801"/>
    <cellStyle name="Note 2 4 4 3 7 4" xfId="25712"/>
    <cellStyle name="Note 2 4 4 3 7 5" xfId="30844"/>
    <cellStyle name="Note 2 4 4 3 8" xfId="6444"/>
    <cellStyle name="Note 2 4 4 3 8 2" xfId="18383"/>
    <cellStyle name="Note 2 4 4 3 8 3" xfId="28638"/>
    <cellStyle name="Note 2 4 4 3 8 4" xfId="33758"/>
    <cellStyle name="Note 2 4 4 4" xfId="651"/>
    <cellStyle name="Note 2 4 4 4 10" xfId="24218"/>
    <cellStyle name="Note 2 4 4 4 11" xfId="28945"/>
    <cellStyle name="Note 2 4 4 4 2" xfId="1673"/>
    <cellStyle name="Note 2 4 4 4 2 2" xfId="2279"/>
    <cellStyle name="Note 2 4 4 4 2 2 2" xfId="4755"/>
    <cellStyle name="Note 2 4 4 4 2 2 2 2" xfId="10645"/>
    <cellStyle name="Note 2 4 4 4 2 2 2 2 2" xfId="22584"/>
    <cellStyle name="Note 2 4 4 4 2 2 2 2 3" xfId="31636"/>
    <cellStyle name="Note 2 4 4 4 2 2 2 2 4" xfId="35534"/>
    <cellStyle name="Note 2 4 4 4 2 2 2 3" xfId="16694"/>
    <cellStyle name="Note 2 4 4 4 2 2 2 4" xfId="27056"/>
    <cellStyle name="Note 2 4 4 4 2 2 2 5" xfId="30184"/>
    <cellStyle name="Note 2 4 4 4 2 2 3" xfId="5859"/>
    <cellStyle name="Note 2 4 4 4 2 2 3 2" xfId="11749"/>
    <cellStyle name="Note 2 4 4 4 2 2 3 2 2" xfId="23688"/>
    <cellStyle name="Note 2 4 4 4 2 2 3 2 3" xfId="32740"/>
    <cellStyle name="Note 2 4 4 4 2 2 3 2 4" xfId="36638"/>
    <cellStyle name="Note 2 4 4 4 2 2 3 3" xfId="17798"/>
    <cellStyle name="Note 2 4 4 4 2 2 3 4" xfId="28160"/>
    <cellStyle name="Note 2 4 4 4 2 2 3 5" xfId="33350"/>
    <cellStyle name="Note 2 4 4 4 2 2 4" xfId="8169"/>
    <cellStyle name="Note 2 4 4 4 2 2 4 2" xfId="20108"/>
    <cellStyle name="Note 2 4 4 4 2 2 4 3" xfId="29814"/>
    <cellStyle name="Note 2 4 4 4 2 2 4 4" xfId="34358"/>
    <cellStyle name="Note 2 4 4 4 2 2 5" xfId="14218"/>
    <cellStyle name="Note 2 4 4 4 2 2 6" xfId="25236"/>
    <cellStyle name="Note 2 4 4 4 2 2 7" xfId="30884"/>
    <cellStyle name="Note 2 4 4 4 2 3" xfId="2528"/>
    <cellStyle name="Note 2 4 4 4 2 3 2" xfId="5004"/>
    <cellStyle name="Note 2 4 4 4 2 3 2 2" xfId="10894"/>
    <cellStyle name="Note 2 4 4 4 2 3 2 2 2" xfId="22833"/>
    <cellStyle name="Note 2 4 4 4 2 3 2 2 3" xfId="31885"/>
    <cellStyle name="Note 2 4 4 4 2 3 2 2 4" xfId="35783"/>
    <cellStyle name="Note 2 4 4 4 2 3 2 3" xfId="16943"/>
    <cellStyle name="Note 2 4 4 4 2 3 2 4" xfId="27305"/>
    <cellStyle name="Note 2 4 4 4 2 3 2 5" xfId="24372"/>
    <cellStyle name="Note 2 4 4 4 2 3 3" xfId="6108"/>
    <cellStyle name="Note 2 4 4 4 2 3 3 2" xfId="11998"/>
    <cellStyle name="Note 2 4 4 4 2 3 3 2 2" xfId="23937"/>
    <cellStyle name="Note 2 4 4 4 2 3 3 2 3" xfId="32989"/>
    <cellStyle name="Note 2 4 4 4 2 3 3 2 4" xfId="36887"/>
    <cellStyle name="Note 2 4 4 4 2 3 3 3" xfId="18047"/>
    <cellStyle name="Note 2 4 4 4 2 3 3 4" xfId="28409"/>
    <cellStyle name="Note 2 4 4 4 2 3 3 5" xfId="33599"/>
    <cellStyle name="Note 2 4 4 4 2 3 4" xfId="8418"/>
    <cellStyle name="Note 2 4 4 4 2 3 4 2" xfId="20357"/>
    <cellStyle name="Note 2 4 4 4 2 3 4 3" xfId="30063"/>
    <cellStyle name="Note 2 4 4 4 2 3 4 4" xfId="34607"/>
    <cellStyle name="Note 2 4 4 4 2 3 5" xfId="14467"/>
    <cellStyle name="Note 2 4 4 4 2 3 6" xfId="25485"/>
    <cellStyle name="Note 2 4 4 4 2 3 7" xfId="25753"/>
    <cellStyle name="Note 2 4 4 4 2 4" xfId="4149"/>
    <cellStyle name="Note 2 4 4 4 2 4 2" xfId="10039"/>
    <cellStyle name="Note 2 4 4 4 2 4 2 2" xfId="21978"/>
    <cellStyle name="Note 2 4 4 4 2 4 2 3" xfId="31045"/>
    <cellStyle name="Note 2 4 4 4 2 4 2 4" xfId="34943"/>
    <cellStyle name="Note 2 4 4 4 2 4 3" xfId="16088"/>
    <cellStyle name="Note 2 4 4 4 2 4 4" xfId="26465"/>
    <cellStyle name="Note 2 4 4 4 2 4 5" xfId="26247"/>
    <cellStyle name="Note 2 4 4 4 2 5" xfId="5268"/>
    <cellStyle name="Note 2 4 4 4 2 5 2" xfId="11158"/>
    <cellStyle name="Note 2 4 4 4 2 5 2 2" xfId="23097"/>
    <cellStyle name="Note 2 4 4 4 2 5 2 3" xfId="32149"/>
    <cellStyle name="Note 2 4 4 4 2 5 2 4" xfId="36047"/>
    <cellStyle name="Note 2 4 4 4 2 5 3" xfId="17207"/>
    <cellStyle name="Note 2 4 4 4 2 5 4" xfId="27569"/>
    <cellStyle name="Note 2 4 4 4 2 5 5" xfId="30687"/>
    <cellStyle name="Note 2 4 4 4 2 6" xfId="13612"/>
    <cellStyle name="Note 2 4 4 4 3" xfId="1937"/>
    <cellStyle name="Note 2 4 4 4 3 2" xfId="4413"/>
    <cellStyle name="Note 2 4 4 4 3 2 2" xfId="10303"/>
    <cellStyle name="Note 2 4 4 4 3 2 2 2" xfId="22242"/>
    <cellStyle name="Note 2 4 4 4 3 2 2 3" xfId="31295"/>
    <cellStyle name="Note 2 4 4 4 3 2 2 4" xfId="35193"/>
    <cellStyle name="Note 2 4 4 4 3 2 3" xfId="16352"/>
    <cellStyle name="Note 2 4 4 4 3 2 4" xfId="26715"/>
    <cellStyle name="Note 2 4 4 4 3 2 5" xfId="28810"/>
    <cellStyle name="Note 2 4 4 4 3 3" xfId="5518"/>
    <cellStyle name="Note 2 4 4 4 3 3 2" xfId="11408"/>
    <cellStyle name="Note 2 4 4 4 3 3 2 2" xfId="23347"/>
    <cellStyle name="Note 2 4 4 4 3 3 2 3" xfId="32399"/>
    <cellStyle name="Note 2 4 4 4 3 3 2 4" xfId="36297"/>
    <cellStyle name="Note 2 4 4 4 3 3 3" xfId="17457"/>
    <cellStyle name="Note 2 4 4 4 3 3 4" xfId="27819"/>
    <cellStyle name="Note 2 4 4 4 3 3 5" xfId="24426"/>
    <cellStyle name="Note 2 4 4 4 3 4" xfId="7827"/>
    <cellStyle name="Note 2 4 4 4 3 4 2" xfId="19766"/>
    <cellStyle name="Note 2 4 4 4 3 4 3" xfId="29473"/>
    <cellStyle name="Note 2 4 4 4 3 4 4" xfId="34017"/>
    <cellStyle name="Note 2 4 4 4 3 5" xfId="13876"/>
    <cellStyle name="Note 2 4 4 4 3 6" xfId="24895"/>
    <cellStyle name="Note 2 4 4 4 3 7" xfId="30941"/>
    <cellStyle name="Note 2 4 4 4 4" xfId="1828"/>
    <cellStyle name="Note 2 4 4 4 4 2" xfId="4304"/>
    <cellStyle name="Note 2 4 4 4 4 2 2" xfId="10194"/>
    <cellStyle name="Note 2 4 4 4 4 2 2 2" xfId="22133"/>
    <cellStyle name="Note 2 4 4 4 4 2 2 3" xfId="31186"/>
    <cellStyle name="Note 2 4 4 4 4 2 2 4" xfId="35084"/>
    <cellStyle name="Note 2 4 4 4 4 2 3" xfId="16243"/>
    <cellStyle name="Note 2 4 4 4 4 2 4" xfId="26606"/>
    <cellStyle name="Note 2 4 4 4 4 2 5" xfId="30806"/>
    <cellStyle name="Note 2 4 4 4 4 3" xfId="5409"/>
    <cellStyle name="Note 2 4 4 4 4 3 2" xfId="11299"/>
    <cellStyle name="Note 2 4 4 4 4 3 2 2" xfId="23238"/>
    <cellStyle name="Note 2 4 4 4 4 3 2 3" xfId="32290"/>
    <cellStyle name="Note 2 4 4 4 4 3 2 4" xfId="36188"/>
    <cellStyle name="Note 2 4 4 4 4 3 3" xfId="17348"/>
    <cellStyle name="Note 2 4 4 4 4 3 4" xfId="27710"/>
    <cellStyle name="Note 2 4 4 4 4 3 5" xfId="30554"/>
    <cellStyle name="Note 2 4 4 4 4 4" xfId="7718"/>
    <cellStyle name="Note 2 4 4 4 4 4 2" xfId="19657"/>
    <cellStyle name="Note 2 4 4 4 4 4 3" xfId="29364"/>
    <cellStyle name="Note 2 4 4 4 4 4 4" xfId="33908"/>
    <cellStyle name="Note 2 4 4 4 4 5" xfId="13767"/>
    <cellStyle name="Note 2 4 4 4 4 6" xfId="24786"/>
    <cellStyle name="Note 2 4 4 4 4 7" xfId="24722"/>
    <cellStyle name="Note 2 4 4 4 5" xfId="2015"/>
    <cellStyle name="Note 2 4 4 4 5 2" xfId="4491"/>
    <cellStyle name="Note 2 4 4 4 5 2 2" xfId="10381"/>
    <cellStyle name="Note 2 4 4 4 5 2 2 2" xfId="22320"/>
    <cellStyle name="Note 2 4 4 4 5 2 2 3" xfId="31373"/>
    <cellStyle name="Note 2 4 4 4 5 2 2 4" xfId="35271"/>
    <cellStyle name="Note 2 4 4 4 5 2 3" xfId="16430"/>
    <cellStyle name="Note 2 4 4 4 5 2 4" xfId="26793"/>
    <cellStyle name="Note 2 4 4 4 5 2 5" xfId="26192"/>
    <cellStyle name="Note 2 4 4 4 5 3" xfId="5596"/>
    <cellStyle name="Note 2 4 4 4 5 3 2" xfId="11486"/>
    <cellStyle name="Note 2 4 4 4 5 3 2 2" xfId="23425"/>
    <cellStyle name="Note 2 4 4 4 5 3 2 3" xfId="32477"/>
    <cellStyle name="Note 2 4 4 4 5 3 2 4" xfId="36375"/>
    <cellStyle name="Note 2 4 4 4 5 3 3" xfId="17535"/>
    <cellStyle name="Note 2 4 4 4 5 3 4" xfId="27897"/>
    <cellStyle name="Note 2 4 4 4 5 3 5" xfId="33087"/>
    <cellStyle name="Note 2 4 4 4 5 4" xfId="7905"/>
    <cellStyle name="Note 2 4 4 4 5 4 2" xfId="19844"/>
    <cellStyle name="Note 2 4 4 4 5 4 3" xfId="29551"/>
    <cellStyle name="Note 2 4 4 4 5 4 4" xfId="34095"/>
    <cellStyle name="Note 2 4 4 4 5 5" xfId="13954"/>
    <cellStyle name="Note 2 4 4 4 5 6" xfId="24973"/>
    <cellStyle name="Note 2 4 4 4 5 7" xfId="29279"/>
    <cellStyle name="Note 2 4 4 4 6" xfId="3128"/>
    <cellStyle name="Note 2 4 4 4 6 2" xfId="9018"/>
    <cellStyle name="Note 2 4 4 4 6 2 2" xfId="20957"/>
    <cellStyle name="Note 2 4 4 4 6 2 3" xfId="30452"/>
    <cellStyle name="Note 2 4 4 4 6 2 4" xfId="34797"/>
    <cellStyle name="Note 2 4 4 4 6 3" xfId="15067"/>
    <cellStyle name="Note 2 4 4 4 6 4" xfId="25872"/>
    <cellStyle name="Note 2 4 4 4 6 5" xfId="25759"/>
    <cellStyle name="Note 2 4 4 4 7" xfId="5122"/>
    <cellStyle name="Note 2 4 4 4 7 2" xfId="11012"/>
    <cellStyle name="Note 2 4 4 4 7 2 2" xfId="22951"/>
    <cellStyle name="Note 2 4 4 4 7 2 3" xfId="32003"/>
    <cellStyle name="Note 2 4 4 4 7 2 4" xfId="35901"/>
    <cellStyle name="Note 2 4 4 4 7 3" xfId="17061"/>
    <cellStyle name="Note 2 4 4 4 7 4" xfId="27423"/>
    <cellStyle name="Note 2 4 4 4 7 5" xfId="30691"/>
    <cellStyle name="Note 2 4 4 4 8" xfId="6710"/>
    <cellStyle name="Note 2 4 4 4 8 2" xfId="18649"/>
    <cellStyle name="Note 2 4 4 4 8 3" xfId="28801"/>
    <cellStyle name="Note 2 4 4 4 8 4" xfId="33789"/>
    <cellStyle name="Note 2 4 4 4 9" xfId="12591"/>
    <cellStyle name="Note 2 4 4 5" xfId="961"/>
    <cellStyle name="Note 2 4 4 5 10" xfId="24412"/>
    <cellStyle name="Note 2 4 4 5 11" xfId="29305"/>
    <cellStyle name="Note 2 4 4 5 2" xfId="1674"/>
    <cellStyle name="Note 2 4 4 5 2 2" xfId="2280"/>
    <cellStyle name="Note 2 4 4 5 2 2 2" xfId="4756"/>
    <cellStyle name="Note 2 4 4 5 2 2 2 2" xfId="10646"/>
    <cellStyle name="Note 2 4 4 5 2 2 2 2 2" xfId="22585"/>
    <cellStyle name="Note 2 4 4 5 2 2 2 2 3" xfId="31637"/>
    <cellStyle name="Note 2 4 4 5 2 2 2 2 4" xfId="35535"/>
    <cellStyle name="Note 2 4 4 5 2 2 2 3" xfId="16695"/>
    <cellStyle name="Note 2 4 4 5 2 2 2 4" xfId="27057"/>
    <cellStyle name="Note 2 4 4 5 2 2 2 5" xfId="25605"/>
    <cellStyle name="Note 2 4 4 5 2 2 3" xfId="5860"/>
    <cellStyle name="Note 2 4 4 5 2 2 3 2" xfId="11750"/>
    <cellStyle name="Note 2 4 4 5 2 2 3 2 2" xfId="23689"/>
    <cellStyle name="Note 2 4 4 5 2 2 3 2 3" xfId="32741"/>
    <cellStyle name="Note 2 4 4 5 2 2 3 2 4" xfId="36639"/>
    <cellStyle name="Note 2 4 4 5 2 2 3 3" xfId="17799"/>
    <cellStyle name="Note 2 4 4 5 2 2 3 4" xfId="28161"/>
    <cellStyle name="Note 2 4 4 5 2 2 3 5" xfId="33351"/>
    <cellStyle name="Note 2 4 4 5 2 2 4" xfId="8170"/>
    <cellStyle name="Note 2 4 4 5 2 2 4 2" xfId="20109"/>
    <cellStyle name="Note 2 4 4 5 2 2 4 3" xfId="29815"/>
    <cellStyle name="Note 2 4 4 5 2 2 4 4" xfId="34359"/>
    <cellStyle name="Note 2 4 4 5 2 2 5" xfId="14219"/>
    <cellStyle name="Note 2 4 4 5 2 2 6" xfId="25237"/>
    <cellStyle name="Note 2 4 4 5 2 2 7" xfId="26306"/>
    <cellStyle name="Note 2 4 4 5 2 3" xfId="2529"/>
    <cellStyle name="Note 2 4 4 5 2 3 2" xfId="5005"/>
    <cellStyle name="Note 2 4 4 5 2 3 2 2" xfId="10895"/>
    <cellStyle name="Note 2 4 4 5 2 3 2 2 2" xfId="22834"/>
    <cellStyle name="Note 2 4 4 5 2 3 2 2 3" xfId="31886"/>
    <cellStyle name="Note 2 4 4 5 2 3 2 2 4" xfId="35784"/>
    <cellStyle name="Note 2 4 4 5 2 3 2 3" xfId="16944"/>
    <cellStyle name="Note 2 4 4 5 2 3 2 4" xfId="27306"/>
    <cellStyle name="Note 2 4 4 5 2 3 2 5" xfId="24128"/>
    <cellStyle name="Note 2 4 4 5 2 3 3" xfId="6109"/>
    <cellStyle name="Note 2 4 4 5 2 3 3 2" xfId="11999"/>
    <cellStyle name="Note 2 4 4 5 2 3 3 2 2" xfId="23938"/>
    <cellStyle name="Note 2 4 4 5 2 3 3 2 3" xfId="32990"/>
    <cellStyle name="Note 2 4 4 5 2 3 3 2 4" xfId="36888"/>
    <cellStyle name="Note 2 4 4 5 2 3 3 3" xfId="18048"/>
    <cellStyle name="Note 2 4 4 5 2 3 3 4" xfId="28410"/>
    <cellStyle name="Note 2 4 4 5 2 3 3 5" xfId="33600"/>
    <cellStyle name="Note 2 4 4 5 2 3 4" xfId="8419"/>
    <cellStyle name="Note 2 4 4 5 2 3 4 2" xfId="20358"/>
    <cellStyle name="Note 2 4 4 5 2 3 4 3" xfId="30064"/>
    <cellStyle name="Note 2 4 4 5 2 3 4 4" xfId="34608"/>
    <cellStyle name="Note 2 4 4 5 2 3 5" xfId="14468"/>
    <cellStyle name="Note 2 4 4 5 2 3 6" xfId="25486"/>
    <cellStyle name="Note 2 4 4 5 2 3 7" xfId="29213"/>
    <cellStyle name="Note 2 4 4 5 2 4" xfId="4150"/>
    <cellStyle name="Note 2 4 4 5 2 4 2" xfId="10040"/>
    <cellStyle name="Note 2 4 4 5 2 4 2 2" xfId="21979"/>
    <cellStyle name="Note 2 4 4 5 2 4 2 3" xfId="31046"/>
    <cellStyle name="Note 2 4 4 5 2 4 2 4" xfId="34944"/>
    <cellStyle name="Note 2 4 4 5 2 4 3" xfId="16089"/>
    <cellStyle name="Note 2 4 4 5 2 4 4" xfId="26466"/>
    <cellStyle name="Note 2 4 4 5 2 4 5" xfId="24594"/>
    <cellStyle name="Note 2 4 4 5 2 5" xfId="5269"/>
    <cellStyle name="Note 2 4 4 5 2 5 2" xfId="11159"/>
    <cellStyle name="Note 2 4 4 5 2 5 2 2" xfId="23098"/>
    <cellStyle name="Note 2 4 4 5 2 5 2 3" xfId="32150"/>
    <cellStyle name="Note 2 4 4 5 2 5 2 4" xfId="36048"/>
    <cellStyle name="Note 2 4 4 5 2 5 3" xfId="17208"/>
    <cellStyle name="Note 2 4 4 5 2 5 4" xfId="27570"/>
    <cellStyle name="Note 2 4 4 5 2 5 5" xfId="26110"/>
    <cellStyle name="Note 2 4 4 5 2 6" xfId="13613"/>
    <cellStyle name="Note 2 4 4 5 3" xfId="2053"/>
    <cellStyle name="Note 2 4 4 5 3 2" xfId="4529"/>
    <cellStyle name="Note 2 4 4 5 3 2 2" xfId="10419"/>
    <cellStyle name="Note 2 4 4 5 3 2 2 2" xfId="22358"/>
    <cellStyle name="Note 2 4 4 5 3 2 2 3" xfId="31411"/>
    <cellStyle name="Note 2 4 4 5 3 2 2 4" xfId="35309"/>
    <cellStyle name="Note 2 4 4 5 3 2 3" xfId="16468"/>
    <cellStyle name="Note 2 4 4 5 3 2 4" xfId="26831"/>
    <cellStyle name="Note 2 4 4 5 3 2 5" xfId="26202"/>
    <cellStyle name="Note 2 4 4 5 3 3" xfId="5634"/>
    <cellStyle name="Note 2 4 4 5 3 3 2" xfId="11524"/>
    <cellStyle name="Note 2 4 4 5 3 3 2 2" xfId="23463"/>
    <cellStyle name="Note 2 4 4 5 3 3 2 3" xfId="32515"/>
    <cellStyle name="Note 2 4 4 5 3 3 2 4" xfId="36413"/>
    <cellStyle name="Note 2 4 4 5 3 3 3" xfId="17573"/>
    <cellStyle name="Note 2 4 4 5 3 3 4" xfId="27935"/>
    <cellStyle name="Note 2 4 4 5 3 3 5" xfId="33125"/>
    <cellStyle name="Note 2 4 4 5 3 4" xfId="7943"/>
    <cellStyle name="Note 2 4 4 5 3 4 2" xfId="19882"/>
    <cellStyle name="Note 2 4 4 5 3 4 3" xfId="29589"/>
    <cellStyle name="Note 2 4 4 5 3 4 4" xfId="34133"/>
    <cellStyle name="Note 2 4 4 5 3 5" xfId="13992"/>
    <cellStyle name="Note 2 4 4 5 3 6" xfId="25011"/>
    <cellStyle name="Note 2 4 4 5 3 7" xfId="28603"/>
    <cellStyle name="Note 2 4 4 5 4" xfId="2081"/>
    <cellStyle name="Note 2 4 4 5 4 2" xfId="4557"/>
    <cellStyle name="Note 2 4 4 5 4 2 2" xfId="10447"/>
    <cellStyle name="Note 2 4 4 5 4 2 2 2" xfId="22386"/>
    <cellStyle name="Note 2 4 4 5 4 2 2 3" xfId="31438"/>
    <cellStyle name="Note 2 4 4 5 4 2 2 4" xfId="35336"/>
    <cellStyle name="Note 2 4 4 5 4 2 3" xfId="16496"/>
    <cellStyle name="Note 2 4 4 5 4 2 4" xfId="26858"/>
    <cellStyle name="Note 2 4 4 5 4 2 5" xfId="30438"/>
    <cellStyle name="Note 2 4 4 5 4 3" xfId="5661"/>
    <cellStyle name="Note 2 4 4 5 4 3 2" xfId="11551"/>
    <cellStyle name="Note 2 4 4 5 4 3 2 2" xfId="23490"/>
    <cellStyle name="Note 2 4 4 5 4 3 2 3" xfId="32542"/>
    <cellStyle name="Note 2 4 4 5 4 3 2 4" xfId="36440"/>
    <cellStyle name="Note 2 4 4 5 4 3 3" xfId="17600"/>
    <cellStyle name="Note 2 4 4 5 4 3 4" xfId="27962"/>
    <cellStyle name="Note 2 4 4 5 4 3 5" xfId="33152"/>
    <cellStyle name="Note 2 4 4 5 4 4" xfId="7971"/>
    <cellStyle name="Note 2 4 4 5 4 4 2" xfId="19910"/>
    <cellStyle name="Note 2 4 4 5 4 4 3" xfId="29616"/>
    <cellStyle name="Note 2 4 4 5 4 4 4" xfId="34160"/>
    <cellStyle name="Note 2 4 4 5 4 5" xfId="14020"/>
    <cellStyle name="Note 2 4 4 5 4 6" xfId="25038"/>
    <cellStyle name="Note 2 4 4 5 4 7" xfId="24166"/>
    <cellStyle name="Note 2 4 4 5 5" xfId="2120"/>
    <cellStyle name="Note 2 4 4 5 5 2" xfId="4596"/>
    <cellStyle name="Note 2 4 4 5 5 2 2" xfId="10486"/>
    <cellStyle name="Note 2 4 4 5 5 2 2 2" xfId="22425"/>
    <cellStyle name="Note 2 4 4 5 5 2 2 3" xfId="31477"/>
    <cellStyle name="Note 2 4 4 5 5 2 2 4" xfId="35375"/>
    <cellStyle name="Note 2 4 4 5 5 2 3" xfId="16535"/>
    <cellStyle name="Note 2 4 4 5 5 2 4" xfId="26897"/>
    <cellStyle name="Note 2 4 4 5 5 2 5" xfId="12137"/>
    <cellStyle name="Note 2 4 4 5 5 3" xfId="5700"/>
    <cellStyle name="Note 2 4 4 5 5 3 2" xfId="11590"/>
    <cellStyle name="Note 2 4 4 5 5 3 2 2" xfId="23529"/>
    <cellStyle name="Note 2 4 4 5 5 3 2 3" xfId="32581"/>
    <cellStyle name="Note 2 4 4 5 5 3 2 4" xfId="36479"/>
    <cellStyle name="Note 2 4 4 5 5 3 3" xfId="17639"/>
    <cellStyle name="Note 2 4 4 5 5 3 4" xfId="28001"/>
    <cellStyle name="Note 2 4 4 5 5 3 5" xfId="33191"/>
    <cellStyle name="Note 2 4 4 5 5 4" xfId="8010"/>
    <cellStyle name="Note 2 4 4 5 5 4 2" xfId="19949"/>
    <cellStyle name="Note 2 4 4 5 5 4 3" xfId="29655"/>
    <cellStyle name="Note 2 4 4 5 5 4 4" xfId="34199"/>
    <cellStyle name="Note 2 4 4 5 5 5" xfId="14059"/>
    <cellStyle name="Note 2 4 4 5 5 6" xfId="25077"/>
    <cellStyle name="Note 2 4 4 5 5 7" xfId="26338"/>
    <cellStyle name="Note 2 4 4 5 6" xfId="3438"/>
    <cellStyle name="Note 2 4 4 5 6 2" xfId="9328"/>
    <cellStyle name="Note 2 4 4 5 6 2 2" xfId="21267"/>
    <cellStyle name="Note 2 4 4 5 6 2 3" xfId="30642"/>
    <cellStyle name="Note 2 4 4 5 6 2 4" xfId="34862"/>
    <cellStyle name="Note 2 4 4 5 6 3" xfId="15377"/>
    <cellStyle name="Note 2 4 4 5 6 4" xfId="26065"/>
    <cellStyle name="Note 2 4 4 5 6 5" xfId="26256"/>
    <cellStyle name="Note 2 4 4 5 7" xfId="5187"/>
    <cellStyle name="Note 2 4 4 5 7 2" xfId="11077"/>
    <cellStyle name="Note 2 4 4 5 7 2 2" xfId="23016"/>
    <cellStyle name="Note 2 4 4 5 7 2 3" xfId="32068"/>
    <cellStyle name="Note 2 4 4 5 7 2 4" xfId="35966"/>
    <cellStyle name="Note 2 4 4 5 7 3" xfId="17126"/>
    <cellStyle name="Note 2 4 4 5 7 4" xfId="27488"/>
    <cellStyle name="Note 2 4 4 5 7 5" xfId="24462"/>
    <cellStyle name="Note 2 4 4 5 8" xfId="7020"/>
    <cellStyle name="Note 2 4 4 5 8 2" xfId="18959"/>
    <cellStyle name="Note 2 4 4 5 8 3" xfId="28993"/>
    <cellStyle name="Note 2 4 4 5 8 4" xfId="33854"/>
    <cellStyle name="Note 2 4 4 5 9" xfId="12901"/>
    <cellStyle name="Note 2 4 4 6" xfId="1668"/>
    <cellStyle name="Note 2 4 4 6 2" xfId="2274"/>
    <cellStyle name="Note 2 4 4 6 2 2" xfId="4750"/>
    <cellStyle name="Note 2 4 4 6 2 2 2" xfId="10640"/>
    <cellStyle name="Note 2 4 4 6 2 2 2 2" xfId="22579"/>
    <cellStyle name="Note 2 4 4 6 2 2 2 3" xfId="31631"/>
    <cellStyle name="Note 2 4 4 6 2 2 2 4" xfId="35529"/>
    <cellStyle name="Note 2 4 4 6 2 2 3" xfId="16689"/>
    <cellStyle name="Note 2 4 4 6 2 2 4" xfId="27051"/>
    <cellStyle name="Note 2 4 4 6 2 2 5" xfId="24522"/>
    <cellStyle name="Note 2 4 4 6 2 3" xfId="5854"/>
    <cellStyle name="Note 2 4 4 6 2 3 2" xfId="11744"/>
    <cellStyle name="Note 2 4 4 6 2 3 2 2" xfId="23683"/>
    <cellStyle name="Note 2 4 4 6 2 3 2 3" xfId="32735"/>
    <cellStyle name="Note 2 4 4 6 2 3 2 4" xfId="36633"/>
    <cellStyle name="Note 2 4 4 6 2 3 3" xfId="17793"/>
    <cellStyle name="Note 2 4 4 6 2 3 4" xfId="28155"/>
    <cellStyle name="Note 2 4 4 6 2 3 5" xfId="33345"/>
    <cellStyle name="Note 2 4 4 6 2 4" xfId="8164"/>
    <cellStyle name="Note 2 4 4 6 2 4 2" xfId="20103"/>
    <cellStyle name="Note 2 4 4 6 2 4 3" xfId="29809"/>
    <cellStyle name="Note 2 4 4 6 2 4 4" xfId="34353"/>
    <cellStyle name="Note 2 4 4 6 2 5" xfId="14213"/>
    <cellStyle name="Note 2 4 4 6 2 6" xfId="25231"/>
    <cellStyle name="Note 2 4 4 6 2 7" xfId="12094"/>
    <cellStyle name="Note 2 4 4 6 3" xfId="2523"/>
    <cellStyle name="Note 2 4 4 6 3 2" xfId="4999"/>
    <cellStyle name="Note 2 4 4 6 3 2 2" xfId="10889"/>
    <cellStyle name="Note 2 4 4 6 3 2 2 2" xfId="22828"/>
    <cellStyle name="Note 2 4 4 6 3 2 2 3" xfId="31880"/>
    <cellStyle name="Note 2 4 4 6 3 2 2 4" xfId="35778"/>
    <cellStyle name="Note 2 4 4 6 3 2 3" xfId="16938"/>
    <cellStyle name="Note 2 4 4 6 3 2 4" xfId="27300"/>
    <cellStyle name="Note 2 4 4 6 3 2 5" xfId="26025"/>
    <cellStyle name="Note 2 4 4 6 3 3" xfId="6103"/>
    <cellStyle name="Note 2 4 4 6 3 3 2" xfId="11993"/>
    <cellStyle name="Note 2 4 4 6 3 3 2 2" xfId="23932"/>
    <cellStyle name="Note 2 4 4 6 3 3 2 3" xfId="32984"/>
    <cellStyle name="Note 2 4 4 6 3 3 2 4" xfId="36882"/>
    <cellStyle name="Note 2 4 4 6 3 3 3" xfId="18042"/>
    <cellStyle name="Note 2 4 4 6 3 3 4" xfId="28404"/>
    <cellStyle name="Note 2 4 4 6 3 3 5" xfId="33594"/>
    <cellStyle name="Note 2 4 4 6 3 4" xfId="8413"/>
    <cellStyle name="Note 2 4 4 6 3 4 2" xfId="20352"/>
    <cellStyle name="Note 2 4 4 6 3 4 3" xfId="30058"/>
    <cellStyle name="Note 2 4 4 6 3 4 4" xfId="34602"/>
    <cellStyle name="Note 2 4 4 6 3 5" xfId="14462"/>
    <cellStyle name="Note 2 4 4 6 3 6" xfId="25480"/>
    <cellStyle name="Note 2 4 4 6 3 7" xfId="26290"/>
    <cellStyle name="Note 2 4 4 6 4" xfId="4144"/>
    <cellStyle name="Note 2 4 4 6 4 2" xfId="10034"/>
    <cellStyle name="Note 2 4 4 6 4 2 2" xfId="21973"/>
    <cellStyle name="Note 2 4 4 6 4 2 3" xfId="31040"/>
    <cellStyle name="Note 2 4 4 6 4 2 4" xfId="34938"/>
    <cellStyle name="Note 2 4 4 6 4 3" xfId="16083"/>
    <cellStyle name="Note 2 4 4 6 4 4" xfId="26460"/>
    <cellStyle name="Note 2 4 4 6 4 5" xfId="28908"/>
    <cellStyle name="Note 2 4 4 6 5" xfId="5263"/>
    <cellStyle name="Note 2 4 4 6 5 2" xfId="11153"/>
    <cellStyle name="Note 2 4 4 6 5 2 2" xfId="23092"/>
    <cellStyle name="Note 2 4 4 6 5 2 3" xfId="32144"/>
    <cellStyle name="Note 2 4 4 6 5 2 4" xfId="36042"/>
    <cellStyle name="Note 2 4 4 6 5 3" xfId="17202"/>
    <cellStyle name="Note 2 4 4 6 5 4" xfId="27564"/>
    <cellStyle name="Note 2 4 4 6 5 5" xfId="24456"/>
    <cellStyle name="Note 2 4 4 6 6" xfId="13607"/>
    <cellStyle name="Note 2 4 4 7" xfId="2187"/>
    <cellStyle name="Note 2 4 4 7 2" xfId="4663"/>
    <cellStyle name="Note 2 4 4 7 2 2" xfId="10553"/>
    <cellStyle name="Note 2 4 4 7 2 2 2" xfId="22492"/>
    <cellStyle name="Note 2 4 4 7 2 2 3" xfId="31544"/>
    <cellStyle name="Note 2 4 4 7 2 2 4" xfId="35442"/>
    <cellStyle name="Note 2 4 4 7 2 3" xfId="16602"/>
    <cellStyle name="Note 2 4 4 7 2 4" xfId="26964"/>
    <cellStyle name="Note 2 4 4 7 2 5" xfId="26183"/>
    <cellStyle name="Note 2 4 4 7 3" xfId="5767"/>
    <cellStyle name="Note 2 4 4 7 3 2" xfId="11657"/>
    <cellStyle name="Note 2 4 4 7 3 2 2" xfId="23596"/>
    <cellStyle name="Note 2 4 4 7 3 2 3" xfId="32648"/>
    <cellStyle name="Note 2 4 4 7 3 2 4" xfId="36546"/>
    <cellStyle name="Note 2 4 4 7 3 3" xfId="17706"/>
    <cellStyle name="Note 2 4 4 7 3 4" xfId="28068"/>
    <cellStyle name="Note 2 4 4 7 3 5" xfId="33258"/>
    <cellStyle name="Note 2 4 4 7 4" xfId="8077"/>
    <cellStyle name="Note 2 4 4 7 4 2" xfId="20016"/>
    <cellStyle name="Note 2 4 4 7 4 3" xfId="29722"/>
    <cellStyle name="Note 2 4 4 7 4 4" xfId="34266"/>
    <cellStyle name="Note 2 4 4 7 5" xfId="14126"/>
    <cellStyle name="Note 2 4 4 7 6" xfId="25144"/>
    <cellStyle name="Note 2 4 4 7 7" xfId="30585"/>
    <cellStyle name="Note 2 4 4 8" xfId="2419"/>
    <cellStyle name="Note 2 4 4 8 2" xfId="4895"/>
    <cellStyle name="Note 2 4 4 8 2 2" xfId="10785"/>
    <cellStyle name="Note 2 4 4 8 2 2 2" xfId="22724"/>
    <cellStyle name="Note 2 4 4 8 2 2 3" xfId="31776"/>
    <cellStyle name="Note 2 4 4 8 2 2 4" xfId="35674"/>
    <cellStyle name="Note 2 4 4 8 2 3" xfId="16834"/>
    <cellStyle name="Note 2 4 4 8 2 4" xfId="27196"/>
    <cellStyle name="Note 2 4 4 8 2 5" xfId="24082"/>
    <cellStyle name="Note 2 4 4 8 3" xfId="5999"/>
    <cellStyle name="Note 2 4 4 8 3 2" xfId="11889"/>
    <cellStyle name="Note 2 4 4 8 3 2 2" xfId="23828"/>
    <cellStyle name="Note 2 4 4 8 3 2 3" xfId="32880"/>
    <cellStyle name="Note 2 4 4 8 3 2 4" xfId="36778"/>
    <cellStyle name="Note 2 4 4 8 3 3" xfId="17938"/>
    <cellStyle name="Note 2 4 4 8 3 4" xfId="28300"/>
    <cellStyle name="Note 2 4 4 8 3 5" xfId="33490"/>
    <cellStyle name="Note 2 4 4 8 4" xfId="8309"/>
    <cellStyle name="Note 2 4 4 8 4 2" xfId="20248"/>
    <cellStyle name="Note 2 4 4 8 4 3" xfId="29954"/>
    <cellStyle name="Note 2 4 4 8 4 4" xfId="34498"/>
    <cellStyle name="Note 2 4 4 8 5" xfId="14358"/>
    <cellStyle name="Note 2 4 4 8 6" xfId="25376"/>
    <cellStyle name="Note 2 4 4 8 7" xfId="26301"/>
    <cellStyle name="Note 2 4 4 9" xfId="1862"/>
    <cellStyle name="Note 2 4 4 9 2" xfId="4338"/>
    <cellStyle name="Note 2 4 4 9 2 2" xfId="10228"/>
    <cellStyle name="Note 2 4 4 9 2 2 2" xfId="22167"/>
    <cellStyle name="Note 2 4 4 9 2 2 3" xfId="31220"/>
    <cellStyle name="Note 2 4 4 9 2 2 4" xfId="35118"/>
    <cellStyle name="Note 2 4 4 9 2 3" xfId="16277"/>
    <cellStyle name="Note 2 4 4 9 2 4" xfId="26640"/>
    <cellStyle name="Note 2 4 4 9 2 5" xfId="26225"/>
    <cellStyle name="Note 2 4 4 9 3" xfId="5443"/>
    <cellStyle name="Note 2 4 4 9 3 2" xfId="11333"/>
    <cellStyle name="Note 2 4 4 9 3 2 2" xfId="23272"/>
    <cellStyle name="Note 2 4 4 9 3 2 3" xfId="32324"/>
    <cellStyle name="Note 2 4 4 9 3 2 4" xfId="36222"/>
    <cellStyle name="Note 2 4 4 9 3 3" xfId="17382"/>
    <cellStyle name="Note 2 4 4 9 3 4" xfId="27744"/>
    <cellStyle name="Note 2 4 4 9 3 5" xfId="25824"/>
    <cellStyle name="Note 2 4 4 9 4" xfId="7752"/>
    <cellStyle name="Note 2 4 4 9 4 2" xfId="19691"/>
    <cellStyle name="Note 2 4 4 9 4 3" xfId="29398"/>
    <cellStyle name="Note 2 4 4 9 4 4" xfId="33942"/>
    <cellStyle name="Note 2 4 4 9 5" xfId="13801"/>
    <cellStyle name="Note 2 4 4 9 6" xfId="24820"/>
    <cellStyle name="Note 2 4 4 9 7" xfId="24125"/>
    <cellStyle name="Note 2 4 5" xfId="228"/>
    <cellStyle name="Note 2 4 5 2" xfId="704"/>
    <cellStyle name="Note 2 4 5 2 10" xfId="24242"/>
    <cellStyle name="Note 2 4 5 2 11" xfId="24733"/>
    <cellStyle name="Note 2 4 5 2 2" xfId="1676"/>
    <cellStyle name="Note 2 4 5 2 2 2" xfId="2282"/>
    <cellStyle name="Note 2 4 5 2 2 2 2" xfId="4758"/>
    <cellStyle name="Note 2 4 5 2 2 2 2 2" xfId="10648"/>
    <cellStyle name="Note 2 4 5 2 2 2 2 2 2" xfId="22587"/>
    <cellStyle name="Note 2 4 5 2 2 2 2 2 3" xfId="31639"/>
    <cellStyle name="Note 2 4 5 2 2 2 2 2 4" xfId="35537"/>
    <cellStyle name="Note 2 4 5 2 2 2 2 3" xfId="16697"/>
    <cellStyle name="Note 2 4 5 2 2 2 2 4" xfId="27059"/>
    <cellStyle name="Note 2 4 5 2 2 2 2 5" xfId="30744"/>
    <cellStyle name="Note 2 4 5 2 2 2 3" xfId="5862"/>
    <cellStyle name="Note 2 4 5 2 2 2 3 2" xfId="11752"/>
    <cellStyle name="Note 2 4 5 2 2 2 3 2 2" xfId="23691"/>
    <cellStyle name="Note 2 4 5 2 2 2 3 2 3" xfId="32743"/>
    <cellStyle name="Note 2 4 5 2 2 2 3 2 4" xfId="36641"/>
    <cellStyle name="Note 2 4 5 2 2 2 3 3" xfId="17801"/>
    <cellStyle name="Note 2 4 5 2 2 2 3 4" xfId="28163"/>
    <cellStyle name="Note 2 4 5 2 2 2 3 5" xfId="33353"/>
    <cellStyle name="Note 2 4 5 2 2 2 4" xfId="8172"/>
    <cellStyle name="Note 2 4 5 2 2 2 4 2" xfId="20111"/>
    <cellStyle name="Note 2 4 5 2 2 2 4 3" xfId="29817"/>
    <cellStyle name="Note 2 4 5 2 2 2 4 4" xfId="34361"/>
    <cellStyle name="Note 2 4 5 2 2 2 5" xfId="14221"/>
    <cellStyle name="Note 2 4 5 2 2 2 6" xfId="25239"/>
    <cellStyle name="Note 2 4 5 2 2 2 7" xfId="28759"/>
    <cellStyle name="Note 2 4 5 2 2 3" xfId="2531"/>
    <cellStyle name="Note 2 4 5 2 2 3 2" xfId="5007"/>
    <cellStyle name="Note 2 4 5 2 2 3 2 2" xfId="10897"/>
    <cellStyle name="Note 2 4 5 2 2 3 2 2 2" xfId="22836"/>
    <cellStyle name="Note 2 4 5 2 2 3 2 2 3" xfId="31888"/>
    <cellStyle name="Note 2 4 5 2 2 3 2 2 4" xfId="35786"/>
    <cellStyle name="Note 2 4 5 2 2 3 2 3" xfId="16946"/>
    <cellStyle name="Note 2 4 5 2 2 3 2 4" xfId="27308"/>
    <cellStyle name="Note 2 4 5 2 2 3 2 5" xfId="30355"/>
    <cellStyle name="Note 2 4 5 2 2 3 3" xfId="6111"/>
    <cellStyle name="Note 2 4 5 2 2 3 3 2" xfId="12001"/>
    <cellStyle name="Note 2 4 5 2 2 3 3 2 2" xfId="23940"/>
    <cellStyle name="Note 2 4 5 2 2 3 3 2 3" xfId="32992"/>
    <cellStyle name="Note 2 4 5 2 2 3 3 2 4" xfId="36890"/>
    <cellStyle name="Note 2 4 5 2 2 3 3 3" xfId="18050"/>
    <cellStyle name="Note 2 4 5 2 2 3 3 4" xfId="28412"/>
    <cellStyle name="Note 2 4 5 2 2 3 3 5" xfId="33602"/>
    <cellStyle name="Note 2 4 5 2 2 3 4" xfId="8421"/>
    <cellStyle name="Note 2 4 5 2 2 3 4 2" xfId="20360"/>
    <cellStyle name="Note 2 4 5 2 2 3 4 3" xfId="30066"/>
    <cellStyle name="Note 2 4 5 2 2 3 4 4" xfId="34610"/>
    <cellStyle name="Note 2 4 5 2 2 3 5" xfId="14470"/>
    <cellStyle name="Note 2 4 5 2 2 3 6" xfId="25488"/>
    <cellStyle name="Note 2 4 5 2 2 3 7" xfId="26288"/>
    <cellStyle name="Note 2 4 5 2 2 4" xfId="4152"/>
    <cellStyle name="Note 2 4 5 2 2 4 2" xfId="10042"/>
    <cellStyle name="Note 2 4 5 2 2 4 2 2" xfId="21981"/>
    <cellStyle name="Note 2 4 5 2 2 4 2 3" xfId="31048"/>
    <cellStyle name="Note 2 4 5 2 2 4 2 4" xfId="34946"/>
    <cellStyle name="Note 2 4 5 2 2 4 3" xfId="16091"/>
    <cellStyle name="Note 2 4 5 2 2 4 4" xfId="26468"/>
    <cellStyle name="Note 2 4 5 2 2 4 5" xfId="24077"/>
    <cellStyle name="Note 2 4 5 2 2 5" xfId="5271"/>
    <cellStyle name="Note 2 4 5 2 2 5 2" xfId="11161"/>
    <cellStyle name="Note 2 4 5 2 2 5 2 2" xfId="23100"/>
    <cellStyle name="Note 2 4 5 2 2 5 2 3" xfId="32152"/>
    <cellStyle name="Note 2 4 5 2 2 5 2 4" xfId="36050"/>
    <cellStyle name="Note 2 4 5 2 2 5 3" xfId="17210"/>
    <cellStyle name="Note 2 4 5 2 2 5 4" xfId="27572"/>
    <cellStyle name="Note 2 4 5 2 2 5 5" xfId="24396"/>
    <cellStyle name="Note 2 4 5 2 2 6" xfId="13615"/>
    <cellStyle name="Note 2 4 5 2 3" xfId="1954"/>
    <cellStyle name="Note 2 4 5 2 3 2" xfId="4430"/>
    <cellStyle name="Note 2 4 5 2 3 2 2" xfId="10320"/>
    <cellStyle name="Note 2 4 5 2 3 2 2 2" xfId="22259"/>
    <cellStyle name="Note 2 4 5 2 3 2 2 3" xfId="31312"/>
    <cellStyle name="Note 2 4 5 2 3 2 2 4" xfId="35210"/>
    <cellStyle name="Note 2 4 5 2 3 2 3" xfId="16369"/>
    <cellStyle name="Note 2 4 5 2 3 2 4" xfId="26732"/>
    <cellStyle name="Note 2 4 5 2 3 2 5" xfId="25995"/>
    <cellStyle name="Note 2 4 5 2 3 3" xfId="5535"/>
    <cellStyle name="Note 2 4 5 2 3 3 2" xfId="11425"/>
    <cellStyle name="Note 2 4 5 2 3 3 2 2" xfId="23364"/>
    <cellStyle name="Note 2 4 5 2 3 3 2 3" xfId="32416"/>
    <cellStyle name="Note 2 4 5 2 3 3 2 4" xfId="36314"/>
    <cellStyle name="Note 2 4 5 2 3 3 3" xfId="17474"/>
    <cellStyle name="Note 2 4 5 2 3 3 4" xfId="27836"/>
    <cellStyle name="Note 2 4 5 2 3 3 5" xfId="28840"/>
    <cellStyle name="Note 2 4 5 2 3 4" xfId="7844"/>
    <cellStyle name="Note 2 4 5 2 3 4 2" xfId="19783"/>
    <cellStyle name="Note 2 4 5 2 3 4 3" xfId="29490"/>
    <cellStyle name="Note 2 4 5 2 3 4 4" xfId="34034"/>
    <cellStyle name="Note 2 4 5 2 3 5" xfId="13893"/>
    <cellStyle name="Note 2 4 5 2 3 6" xfId="24912"/>
    <cellStyle name="Note 2 4 5 2 3 7" xfId="26360"/>
    <cellStyle name="Note 2 4 5 2 4" xfId="1872"/>
    <cellStyle name="Note 2 4 5 2 4 2" xfId="4348"/>
    <cellStyle name="Note 2 4 5 2 4 2 2" xfId="10238"/>
    <cellStyle name="Note 2 4 5 2 4 2 2 2" xfId="22177"/>
    <cellStyle name="Note 2 4 5 2 4 2 2 3" xfId="31230"/>
    <cellStyle name="Note 2 4 5 2 4 2 2 4" xfId="35128"/>
    <cellStyle name="Note 2 4 5 2 4 2 3" xfId="16287"/>
    <cellStyle name="Note 2 4 5 2 4 2 4" xfId="26650"/>
    <cellStyle name="Note 2 4 5 2 4 2 5" xfId="24569"/>
    <cellStyle name="Note 2 4 5 2 4 3" xfId="5453"/>
    <cellStyle name="Note 2 4 5 2 4 3 2" xfId="11343"/>
    <cellStyle name="Note 2 4 5 2 4 3 2 2" xfId="23282"/>
    <cellStyle name="Note 2 4 5 2 4 3 2 3" xfId="32334"/>
    <cellStyle name="Note 2 4 5 2 4 3 2 4" xfId="36232"/>
    <cellStyle name="Note 2 4 5 2 4 3 3" xfId="17392"/>
    <cellStyle name="Note 2 4 5 2 4 3 4" xfId="27754"/>
    <cellStyle name="Note 2 4 5 2 4 3 5" xfId="30663"/>
    <cellStyle name="Note 2 4 5 2 4 4" xfId="7762"/>
    <cellStyle name="Note 2 4 5 2 4 4 2" xfId="19701"/>
    <cellStyle name="Note 2 4 5 2 4 4 3" xfId="29408"/>
    <cellStyle name="Note 2 4 5 2 4 4 4" xfId="33952"/>
    <cellStyle name="Note 2 4 5 2 4 5" xfId="13811"/>
    <cellStyle name="Note 2 4 5 2 4 6" xfId="24830"/>
    <cellStyle name="Note 2 4 5 2 4 7" xfId="26007"/>
    <cellStyle name="Note 2 4 5 2 5" xfId="2374"/>
    <cellStyle name="Note 2 4 5 2 5 2" xfId="4850"/>
    <cellStyle name="Note 2 4 5 2 5 2 2" xfId="10740"/>
    <cellStyle name="Note 2 4 5 2 5 2 2 2" xfId="22679"/>
    <cellStyle name="Note 2 4 5 2 5 2 2 3" xfId="31731"/>
    <cellStyle name="Note 2 4 5 2 5 2 2 4" xfId="35629"/>
    <cellStyle name="Note 2 4 5 2 5 2 3" xfId="16789"/>
    <cellStyle name="Note 2 4 5 2 5 2 4" xfId="27151"/>
    <cellStyle name="Note 2 4 5 2 5 2 5" xfId="25769"/>
    <cellStyle name="Note 2 4 5 2 5 3" xfId="5954"/>
    <cellStyle name="Note 2 4 5 2 5 3 2" xfId="11844"/>
    <cellStyle name="Note 2 4 5 2 5 3 2 2" xfId="23783"/>
    <cellStyle name="Note 2 4 5 2 5 3 2 3" xfId="32835"/>
    <cellStyle name="Note 2 4 5 2 5 3 2 4" xfId="36733"/>
    <cellStyle name="Note 2 4 5 2 5 3 3" xfId="17893"/>
    <cellStyle name="Note 2 4 5 2 5 3 4" xfId="28255"/>
    <cellStyle name="Note 2 4 5 2 5 3 5" xfId="33445"/>
    <cellStyle name="Note 2 4 5 2 5 4" xfId="8264"/>
    <cellStyle name="Note 2 4 5 2 5 4 2" xfId="20203"/>
    <cellStyle name="Note 2 4 5 2 5 4 3" xfId="29909"/>
    <cellStyle name="Note 2 4 5 2 5 4 4" xfId="34453"/>
    <cellStyle name="Note 2 4 5 2 5 5" xfId="14313"/>
    <cellStyle name="Note 2 4 5 2 5 6" xfId="25331"/>
    <cellStyle name="Note 2 4 5 2 5 7" xfId="26308"/>
    <cellStyle name="Note 2 4 5 2 6" xfId="3181"/>
    <cellStyle name="Note 2 4 5 2 6 2" xfId="9071"/>
    <cellStyle name="Note 2 4 5 2 6 2 2" xfId="21010"/>
    <cellStyle name="Note 2 4 5 2 6 2 3" xfId="30476"/>
    <cellStyle name="Note 2 4 5 2 6 2 4" xfId="34804"/>
    <cellStyle name="Note 2 4 5 2 6 3" xfId="15120"/>
    <cellStyle name="Note 2 4 5 2 6 4" xfId="25896"/>
    <cellStyle name="Note 2 4 5 2 6 5" xfId="28775"/>
    <cellStyle name="Note 2 4 5 2 7" xfId="5129"/>
    <cellStyle name="Note 2 4 5 2 7 2" xfId="11019"/>
    <cellStyle name="Note 2 4 5 2 7 2 2" xfId="22958"/>
    <cellStyle name="Note 2 4 5 2 7 2 3" xfId="32010"/>
    <cellStyle name="Note 2 4 5 2 7 2 4" xfId="35908"/>
    <cellStyle name="Note 2 4 5 2 7 3" xfId="17068"/>
    <cellStyle name="Note 2 4 5 2 7 4" xfId="27430"/>
    <cellStyle name="Note 2 4 5 2 7 5" xfId="30704"/>
    <cellStyle name="Note 2 4 5 2 8" xfId="6763"/>
    <cellStyle name="Note 2 4 5 2 8 2" xfId="18702"/>
    <cellStyle name="Note 2 4 5 2 8 3" xfId="28825"/>
    <cellStyle name="Note 2 4 5 2 8 4" xfId="33796"/>
    <cellStyle name="Note 2 4 5 2 9" xfId="12644"/>
    <cellStyle name="Note 2 4 5 3" xfId="1675"/>
    <cellStyle name="Note 2 4 5 3 2" xfId="2281"/>
    <cellStyle name="Note 2 4 5 3 2 2" xfId="4757"/>
    <cellStyle name="Note 2 4 5 3 2 2 2" xfId="10647"/>
    <cellStyle name="Note 2 4 5 3 2 2 2 2" xfId="22586"/>
    <cellStyle name="Note 2 4 5 3 2 2 2 3" xfId="31638"/>
    <cellStyle name="Note 2 4 5 3 2 2 2 4" xfId="35536"/>
    <cellStyle name="Note 2 4 5 3 2 2 3" xfId="16696"/>
    <cellStyle name="Note 2 4 5 3 2 2 4" xfId="27058"/>
    <cellStyle name="Note 2 4 5 3 2 2 5" xfId="29095"/>
    <cellStyle name="Note 2 4 5 3 2 3" xfId="5861"/>
    <cellStyle name="Note 2 4 5 3 2 3 2" xfId="11751"/>
    <cellStyle name="Note 2 4 5 3 2 3 2 2" xfId="23690"/>
    <cellStyle name="Note 2 4 5 3 2 3 2 3" xfId="32742"/>
    <cellStyle name="Note 2 4 5 3 2 3 2 4" xfId="36640"/>
    <cellStyle name="Note 2 4 5 3 2 3 3" xfId="17800"/>
    <cellStyle name="Note 2 4 5 3 2 3 4" xfId="28162"/>
    <cellStyle name="Note 2 4 5 3 2 3 5" xfId="33352"/>
    <cellStyle name="Note 2 4 5 3 2 4" xfId="8171"/>
    <cellStyle name="Note 2 4 5 3 2 4 2" xfId="20110"/>
    <cellStyle name="Note 2 4 5 3 2 4 3" xfId="29816"/>
    <cellStyle name="Note 2 4 5 3 2 4 4" xfId="34360"/>
    <cellStyle name="Note 2 4 5 3 2 5" xfId="14220"/>
    <cellStyle name="Note 2 4 5 3 2 6" xfId="25238"/>
    <cellStyle name="Note 2 4 5 3 2 7" xfId="24652"/>
    <cellStyle name="Note 2 4 5 3 3" xfId="2530"/>
    <cellStyle name="Note 2 4 5 3 3 2" xfId="5006"/>
    <cellStyle name="Note 2 4 5 3 3 2 2" xfId="10896"/>
    <cellStyle name="Note 2 4 5 3 3 2 2 2" xfId="22835"/>
    <cellStyle name="Note 2 4 5 3 3 2 2 3" xfId="31887"/>
    <cellStyle name="Note 2 4 5 3 3 2 2 4" xfId="35785"/>
    <cellStyle name="Note 2 4 5 3 3 2 3" xfId="16945"/>
    <cellStyle name="Note 2 4 5 3 3 2 4" xfId="27307"/>
    <cellStyle name="Note 2 4 5 3 3 2 5" xfId="28704"/>
    <cellStyle name="Note 2 4 5 3 3 3" xfId="6110"/>
    <cellStyle name="Note 2 4 5 3 3 3 2" xfId="12000"/>
    <cellStyle name="Note 2 4 5 3 3 3 2 2" xfId="23939"/>
    <cellStyle name="Note 2 4 5 3 3 3 2 3" xfId="32991"/>
    <cellStyle name="Note 2 4 5 3 3 3 2 4" xfId="36889"/>
    <cellStyle name="Note 2 4 5 3 3 3 3" xfId="18049"/>
    <cellStyle name="Note 2 4 5 3 3 3 4" xfId="28411"/>
    <cellStyle name="Note 2 4 5 3 3 3 5" xfId="33601"/>
    <cellStyle name="Note 2 4 5 3 3 4" xfId="8420"/>
    <cellStyle name="Note 2 4 5 3 3 4 2" xfId="20359"/>
    <cellStyle name="Note 2 4 5 3 3 4 3" xfId="30065"/>
    <cellStyle name="Note 2 4 5 3 3 4 4" xfId="34609"/>
    <cellStyle name="Note 2 4 5 3 3 5" xfId="14469"/>
    <cellStyle name="Note 2 4 5 3 3 6" xfId="25487"/>
    <cellStyle name="Note 2 4 5 3 3 7" xfId="30866"/>
    <cellStyle name="Note 2 4 5 3 4" xfId="4151"/>
    <cellStyle name="Note 2 4 5 3 4 2" xfId="10041"/>
    <cellStyle name="Note 2 4 5 3 4 2 2" xfId="21980"/>
    <cellStyle name="Note 2 4 5 3 4 2 3" xfId="31047"/>
    <cellStyle name="Note 2 4 5 3 4 2 4" xfId="34945"/>
    <cellStyle name="Note 2 4 5 3 4 3" xfId="16090"/>
    <cellStyle name="Note 2 4 5 3 4 4" xfId="26467"/>
    <cellStyle name="Note 2 4 5 3 4 5" xfId="24326"/>
    <cellStyle name="Note 2 4 5 3 5" xfId="5270"/>
    <cellStyle name="Note 2 4 5 3 5 2" xfId="11160"/>
    <cellStyle name="Note 2 4 5 3 5 2 2" xfId="23099"/>
    <cellStyle name="Note 2 4 5 3 5 2 3" xfId="32151"/>
    <cellStyle name="Note 2 4 5 3 5 2 4" xfId="36049"/>
    <cellStyle name="Note 2 4 5 3 5 3" xfId="17209"/>
    <cellStyle name="Note 2 4 5 3 5 4" xfId="27571"/>
    <cellStyle name="Note 2 4 5 3 5 5" xfId="24457"/>
    <cellStyle name="Note 2 4 5 3 6" xfId="13614"/>
    <cellStyle name="Note 2 4 5 4" xfId="1803"/>
    <cellStyle name="Note 2 4 5 4 2" xfId="4279"/>
    <cellStyle name="Note 2 4 5 4 2 2" xfId="10169"/>
    <cellStyle name="Note 2 4 5 4 2 2 2" xfId="22108"/>
    <cellStyle name="Note 2 4 5 4 2 2 3" xfId="31161"/>
    <cellStyle name="Note 2 4 5 4 2 2 4" xfId="35059"/>
    <cellStyle name="Note 2 4 5 4 2 3" xfId="16218"/>
    <cellStyle name="Note 2 4 5 4 2 4" xfId="26581"/>
    <cellStyle name="Note 2 4 5 4 2 5" xfId="24047"/>
    <cellStyle name="Note 2 4 5 4 3" xfId="5384"/>
    <cellStyle name="Note 2 4 5 4 3 2" xfId="11274"/>
    <cellStyle name="Note 2 4 5 4 3 2 2" xfId="23213"/>
    <cellStyle name="Note 2 4 5 4 3 2 3" xfId="32265"/>
    <cellStyle name="Note 2 4 5 4 3 2 4" xfId="36163"/>
    <cellStyle name="Note 2 4 5 4 3 3" xfId="17323"/>
    <cellStyle name="Note 2 4 5 4 3 4" xfId="27685"/>
    <cellStyle name="Note 2 4 5 4 3 5" xfId="24087"/>
    <cellStyle name="Note 2 4 5 4 4" xfId="7693"/>
    <cellStyle name="Note 2 4 5 4 4 2" xfId="19632"/>
    <cellStyle name="Note 2 4 5 4 4 3" xfId="29339"/>
    <cellStyle name="Note 2 4 5 4 4 4" xfId="33883"/>
    <cellStyle name="Note 2 4 5 4 5" xfId="13742"/>
    <cellStyle name="Note 2 4 5 4 6" xfId="24761"/>
    <cellStyle name="Note 2 4 5 4 7" xfId="30955"/>
    <cellStyle name="Note 2 4 5 5" xfId="2112"/>
    <cellStyle name="Note 2 4 5 5 2" xfId="4588"/>
    <cellStyle name="Note 2 4 5 5 2 2" xfId="10478"/>
    <cellStyle name="Note 2 4 5 5 2 2 2" xfId="22417"/>
    <cellStyle name="Note 2 4 5 5 2 2 3" xfId="31469"/>
    <cellStyle name="Note 2 4 5 5 2 2 4" xfId="35367"/>
    <cellStyle name="Note 2 4 5 5 2 3" xfId="16527"/>
    <cellStyle name="Note 2 4 5 5 2 4" xfId="26889"/>
    <cellStyle name="Note 2 4 5 5 2 5" xfId="30494"/>
    <cellStyle name="Note 2 4 5 5 3" xfId="5692"/>
    <cellStyle name="Note 2 4 5 5 3 2" xfId="11582"/>
    <cellStyle name="Note 2 4 5 5 3 2 2" xfId="23521"/>
    <cellStyle name="Note 2 4 5 5 3 2 3" xfId="32573"/>
    <cellStyle name="Note 2 4 5 5 3 2 4" xfId="36471"/>
    <cellStyle name="Note 2 4 5 5 3 3" xfId="17631"/>
    <cellStyle name="Note 2 4 5 5 3 4" xfId="27993"/>
    <cellStyle name="Note 2 4 5 5 3 5" xfId="33183"/>
    <cellStyle name="Note 2 4 5 5 4" xfId="8002"/>
    <cellStyle name="Note 2 4 5 5 4 2" xfId="19941"/>
    <cellStyle name="Note 2 4 5 5 4 3" xfId="29647"/>
    <cellStyle name="Note 2 4 5 5 4 4" xfId="34191"/>
    <cellStyle name="Note 2 4 5 5 5" xfId="14051"/>
    <cellStyle name="Note 2 4 5 5 6" xfId="25069"/>
    <cellStyle name="Note 2 4 5 5 7" xfId="24401"/>
    <cellStyle name="Note 2 4 5 6" xfId="1868"/>
    <cellStyle name="Note 2 4 5 6 2" xfId="4344"/>
    <cellStyle name="Note 2 4 5 6 2 2" xfId="10234"/>
    <cellStyle name="Note 2 4 5 6 2 2 2" xfId="22173"/>
    <cellStyle name="Note 2 4 5 6 2 2 3" xfId="31226"/>
    <cellStyle name="Note 2 4 5 6 2 2 4" xfId="35124"/>
    <cellStyle name="Note 2 4 5 6 2 3" xfId="16283"/>
    <cellStyle name="Note 2 4 5 6 2 4" xfId="26646"/>
    <cellStyle name="Note 2 4 5 6 2 5" xfId="25793"/>
    <cellStyle name="Note 2 4 5 6 3" xfId="5449"/>
    <cellStyle name="Note 2 4 5 6 3 2" xfId="11339"/>
    <cellStyle name="Note 2 4 5 6 3 2 2" xfId="23278"/>
    <cellStyle name="Note 2 4 5 6 3 2 3" xfId="32330"/>
    <cellStyle name="Note 2 4 5 6 3 2 4" xfId="36228"/>
    <cellStyle name="Note 2 4 5 6 3 3" xfId="17388"/>
    <cellStyle name="Note 2 4 5 6 3 4" xfId="27750"/>
    <cellStyle name="Note 2 4 5 6 3 5" xfId="28651"/>
    <cellStyle name="Note 2 4 5 6 4" xfId="7758"/>
    <cellStyle name="Note 2 4 5 6 4 2" xfId="19697"/>
    <cellStyle name="Note 2 4 5 6 4 3" xfId="29404"/>
    <cellStyle name="Note 2 4 5 6 4 4" xfId="33948"/>
    <cellStyle name="Note 2 4 5 6 5" xfId="13807"/>
    <cellStyle name="Note 2 4 5 6 6" xfId="24826"/>
    <cellStyle name="Note 2 4 5 6 7" xfId="26368"/>
    <cellStyle name="Note 2 4 5 7" xfId="2775"/>
    <cellStyle name="Note 2 4 5 7 2" xfId="8665"/>
    <cellStyle name="Note 2 4 5 7 2 2" xfId="20604"/>
    <cellStyle name="Note 2 4 5 7 2 3" xfId="30235"/>
    <cellStyle name="Note 2 4 5 7 2 4" xfId="34725"/>
    <cellStyle name="Note 2 4 5 7 3" xfId="14714"/>
    <cellStyle name="Note 2 4 5 7 4" xfId="25655"/>
    <cellStyle name="Note 2 4 5 7 5" xfId="24618"/>
    <cellStyle name="Note 2 4 5 8" xfId="6357"/>
    <cellStyle name="Note 2 4 5 8 2" xfId="18296"/>
    <cellStyle name="Note 2 4 5 8 3" xfId="28581"/>
    <cellStyle name="Note 2 4 5 8 4" xfId="33717"/>
    <cellStyle name="Note 2 4 6" xfId="298"/>
    <cellStyle name="Note 2 4 6 2" xfId="774"/>
    <cellStyle name="Note 2 4 6 2 10" xfId="24283"/>
    <cellStyle name="Note 2 4 6 2 11" xfId="28510"/>
    <cellStyle name="Note 2 4 6 2 2" xfId="1678"/>
    <cellStyle name="Note 2 4 6 2 2 2" xfId="2284"/>
    <cellStyle name="Note 2 4 6 2 2 2 2" xfId="4760"/>
    <cellStyle name="Note 2 4 6 2 2 2 2 2" xfId="10650"/>
    <cellStyle name="Note 2 4 6 2 2 2 2 2 2" xfId="22589"/>
    <cellStyle name="Note 2 4 6 2 2 2 2 2 3" xfId="31641"/>
    <cellStyle name="Note 2 4 6 2 2 2 2 2 4" xfId="35539"/>
    <cellStyle name="Note 2 4 6 2 2 2 2 3" xfId="16699"/>
    <cellStyle name="Note 2 4 6 2 2 2 2 4" xfId="27061"/>
    <cellStyle name="Note 2 4 6 2 2 2 2 5" xfId="24514"/>
    <cellStyle name="Note 2 4 6 2 2 2 3" xfId="5864"/>
    <cellStyle name="Note 2 4 6 2 2 2 3 2" xfId="11754"/>
    <cellStyle name="Note 2 4 6 2 2 2 3 2 2" xfId="23693"/>
    <cellStyle name="Note 2 4 6 2 2 2 3 2 3" xfId="32745"/>
    <cellStyle name="Note 2 4 6 2 2 2 3 2 4" xfId="36643"/>
    <cellStyle name="Note 2 4 6 2 2 2 3 3" xfId="17803"/>
    <cellStyle name="Note 2 4 6 2 2 2 3 4" xfId="28165"/>
    <cellStyle name="Note 2 4 6 2 2 2 3 5" xfId="33355"/>
    <cellStyle name="Note 2 4 6 2 2 2 4" xfId="8174"/>
    <cellStyle name="Note 2 4 6 2 2 2 4 2" xfId="20113"/>
    <cellStyle name="Note 2 4 6 2 2 2 4 3" xfId="29819"/>
    <cellStyle name="Note 2 4 6 2 2 2 4 4" xfId="34363"/>
    <cellStyle name="Note 2 4 6 2 2 2 5" xfId="14223"/>
    <cellStyle name="Note 2 4 6 2 2 2 6" xfId="25241"/>
    <cellStyle name="Note 2 4 6 2 2 2 7" xfId="25830"/>
    <cellStyle name="Note 2 4 6 2 2 3" xfId="2533"/>
    <cellStyle name="Note 2 4 6 2 2 3 2" xfId="5009"/>
    <cellStyle name="Note 2 4 6 2 2 3 2 2" xfId="10899"/>
    <cellStyle name="Note 2 4 6 2 2 3 2 2 2" xfId="22838"/>
    <cellStyle name="Note 2 4 6 2 2 3 2 2 3" xfId="31890"/>
    <cellStyle name="Note 2 4 6 2 2 3 2 2 4" xfId="35788"/>
    <cellStyle name="Note 2 4 6 2 2 3 2 3" xfId="16948"/>
    <cellStyle name="Note 2 4 6 2 2 3 2 4" xfId="27310"/>
    <cellStyle name="Note 2 4 6 2 2 3 2 5" xfId="29068"/>
    <cellStyle name="Note 2 4 6 2 2 3 3" xfId="6113"/>
    <cellStyle name="Note 2 4 6 2 2 3 3 2" xfId="12003"/>
    <cellStyle name="Note 2 4 6 2 2 3 3 2 2" xfId="23942"/>
    <cellStyle name="Note 2 4 6 2 2 3 3 2 3" xfId="32994"/>
    <cellStyle name="Note 2 4 6 2 2 3 3 2 4" xfId="36892"/>
    <cellStyle name="Note 2 4 6 2 2 3 3 3" xfId="18052"/>
    <cellStyle name="Note 2 4 6 2 2 3 3 4" xfId="28414"/>
    <cellStyle name="Note 2 4 6 2 2 3 3 5" xfId="33604"/>
    <cellStyle name="Note 2 4 6 2 2 3 4" xfId="8423"/>
    <cellStyle name="Note 2 4 6 2 2 3 4 2" xfId="20362"/>
    <cellStyle name="Note 2 4 6 2 2 3 4 3" xfId="30068"/>
    <cellStyle name="Note 2 4 6 2 2 3 4 4" xfId="34612"/>
    <cellStyle name="Note 2 4 6 2 2 3 5" xfId="14472"/>
    <cellStyle name="Note 2 4 6 2 2 3 6" xfId="25490"/>
    <cellStyle name="Note 2 4 6 2 2 3 7" xfId="28924"/>
    <cellStyle name="Note 2 4 6 2 2 4" xfId="4154"/>
    <cellStyle name="Note 2 4 6 2 2 4 2" xfId="10044"/>
    <cellStyle name="Note 2 4 6 2 2 4 2 2" xfId="21983"/>
    <cellStyle name="Note 2 4 6 2 2 4 2 3" xfId="31050"/>
    <cellStyle name="Note 2 4 6 2 2 4 2 4" xfId="34948"/>
    <cellStyle name="Note 2 4 6 2 2 4 3" xfId="16093"/>
    <cellStyle name="Note 2 4 6 2 2 4 4" xfId="26470"/>
    <cellStyle name="Note 2 4 6 2 2 4 5" xfId="30246"/>
    <cellStyle name="Note 2 4 6 2 2 5" xfId="5273"/>
    <cellStyle name="Note 2 4 6 2 2 5 2" xfId="11163"/>
    <cellStyle name="Note 2 4 6 2 2 5 2 2" xfId="23102"/>
    <cellStyle name="Note 2 4 6 2 2 5 2 3" xfId="32154"/>
    <cellStyle name="Note 2 4 6 2 2 5 2 4" xfId="36052"/>
    <cellStyle name="Note 2 4 6 2 2 5 3" xfId="17212"/>
    <cellStyle name="Note 2 4 6 2 2 5 4" xfId="27574"/>
    <cellStyle name="Note 2 4 6 2 2 5 5" xfId="12304"/>
    <cellStyle name="Note 2 4 6 2 2 6" xfId="13617"/>
    <cellStyle name="Note 2 4 6 2 3" xfId="1990"/>
    <cellStyle name="Note 2 4 6 2 3 2" xfId="4466"/>
    <cellStyle name="Note 2 4 6 2 3 2 2" xfId="10356"/>
    <cellStyle name="Note 2 4 6 2 3 2 2 2" xfId="22295"/>
    <cellStyle name="Note 2 4 6 2 3 2 2 3" xfId="31348"/>
    <cellStyle name="Note 2 4 6 2 3 2 2 4" xfId="35246"/>
    <cellStyle name="Note 2 4 6 2 3 2 3" xfId="16405"/>
    <cellStyle name="Note 2 4 6 2 3 2 4" xfId="26768"/>
    <cellStyle name="Note 2 4 6 2 3 2 5" xfId="24557"/>
    <cellStyle name="Note 2 4 6 2 3 3" xfId="5571"/>
    <cellStyle name="Note 2 4 6 2 3 3 2" xfId="11461"/>
    <cellStyle name="Note 2 4 6 2 3 3 2 2" xfId="23400"/>
    <cellStyle name="Note 2 4 6 2 3 3 2 3" xfId="32452"/>
    <cellStyle name="Note 2 4 6 2 3 3 2 4" xfId="36350"/>
    <cellStyle name="Note 2 4 6 2 3 3 3" xfId="17510"/>
    <cellStyle name="Note 2 4 6 2 3 3 4" xfId="27872"/>
    <cellStyle name="Note 2 4 6 2 3 3 5" xfId="24305"/>
    <cellStyle name="Note 2 4 6 2 3 4" xfId="7880"/>
    <cellStyle name="Note 2 4 6 2 3 4 2" xfId="19819"/>
    <cellStyle name="Note 2 4 6 2 3 4 3" xfId="29526"/>
    <cellStyle name="Note 2 4 6 2 3 4 4" xfId="34070"/>
    <cellStyle name="Note 2 4 6 2 3 5" xfId="13929"/>
    <cellStyle name="Note 2 4 6 2 3 6" xfId="24948"/>
    <cellStyle name="Note 2 4 6 2 3 7" xfId="28577"/>
    <cellStyle name="Note 2 4 6 2 4" xfId="1884"/>
    <cellStyle name="Note 2 4 6 2 4 2" xfId="4360"/>
    <cellStyle name="Note 2 4 6 2 4 2 2" xfId="10250"/>
    <cellStyle name="Note 2 4 6 2 4 2 2 2" xfId="22189"/>
    <cellStyle name="Note 2 4 6 2 4 2 2 3" xfId="31242"/>
    <cellStyle name="Note 2 4 6 2 4 2 2 4" xfId="35140"/>
    <cellStyle name="Note 2 4 6 2 4 2 3" xfId="16299"/>
    <cellStyle name="Note 2 4 6 2 4 2 4" xfId="26662"/>
    <cellStyle name="Note 2 4 6 2 4 2 5" xfId="25786"/>
    <cellStyle name="Note 2 4 6 2 4 3" xfId="5465"/>
    <cellStyle name="Note 2 4 6 2 4 3 2" xfId="11355"/>
    <cellStyle name="Note 2 4 6 2 4 3 2 2" xfId="23294"/>
    <cellStyle name="Note 2 4 6 2 4 3 2 3" xfId="32346"/>
    <cellStyle name="Note 2 4 6 2 4 3 2 4" xfId="36244"/>
    <cellStyle name="Note 2 4 6 2 4 3 3" xfId="17404"/>
    <cellStyle name="Note 2 4 6 2 4 3 4" xfId="27766"/>
    <cellStyle name="Note 2 4 6 2 4 3 5" xfId="28570"/>
    <cellStyle name="Note 2 4 6 2 4 4" xfId="7774"/>
    <cellStyle name="Note 2 4 6 2 4 4 2" xfId="19713"/>
    <cellStyle name="Note 2 4 6 2 4 4 3" xfId="29420"/>
    <cellStyle name="Note 2 4 6 2 4 4 4" xfId="33964"/>
    <cellStyle name="Note 2 4 6 2 4 5" xfId="13823"/>
    <cellStyle name="Note 2 4 6 2 4 6" xfId="24842"/>
    <cellStyle name="Note 2 4 6 2 4 7" xfId="26364"/>
    <cellStyle name="Note 2 4 6 2 5" xfId="1808"/>
    <cellStyle name="Note 2 4 6 2 5 2" xfId="4284"/>
    <cellStyle name="Note 2 4 6 2 5 2 2" xfId="10174"/>
    <cellStyle name="Note 2 4 6 2 5 2 2 2" xfId="22113"/>
    <cellStyle name="Note 2 4 6 2 5 2 2 3" xfId="31166"/>
    <cellStyle name="Note 2 4 6 2 5 2 2 4" xfId="35064"/>
    <cellStyle name="Note 2 4 6 2 5 2 3" xfId="16223"/>
    <cellStyle name="Note 2 4 6 2 5 2 4" xfId="26586"/>
    <cellStyle name="Note 2 4 6 2 5 2 5" xfId="25581"/>
    <cellStyle name="Note 2 4 6 2 5 3" xfId="5389"/>
    <cellStyle name="Note 2 4 6 2 5 3 2" xfId="11279"/>
    <cellStyle name="Note 2 4 6 2 5 3 2 2" xfId="23218"/>
    <cellStyle name="Note 2 4 6 2 5 3 2 3" xfId="32270"/>
    <cellStyle name="Note 2 4 6 2 5 3 2 4" xfId="36168"/>
    <cellStyle name="Note 2 4 6 2 5 3 3" xfId="17328"/>
    <cellStyle name="Note 2 4 6 2 5 3 4" xfId="27690"/>
    <cellStyle name="Note 2 4 6 2 5 3 5" xfId="29017"/>
    <cellStyle name="Note 2 4 6 2 5 4" xfId="7698"/>
    <cellStyle name="Note 2 4 6 2 5 4 2" xfId="19637"/>
    <cellStyle name="Note 2 4 6 2 5 4 3" xfId="29344"/>
    <cellStyle name="Note 2 4 6 2 5 4 4" xfId="33888"/>
    <cellStyle name="Note 2 4 6 2 5 5" xfId="13747"/>
    <cellStyle name="Note 2 4 6 2 5 6" xfId="24766"/>
    <cellStyle name="Note 2 4 6 2 5 7" xfId="26046"/>
    <cellStyle name="Note 2 4 6 2 6" xfId="3251"/>
    <cellStyle name="Note 2 4 6 2 6 2" xfId="9141"/>
    <cellStyle name="Note 2 4 6 2 6 2 2" xfId="21080"/>
    <cellStyle name="Note 2 4 6 2 6 2 3" xfId="30515"/>
    <cellStyle name="Note 2 4 6 2 6 2 4" xfId="34828"/>
    <cellStyle name="Note 2 4 6 2 6 3" xfId="15190"/>
    <cellStyle name="Note 2 4 6 2 6 4" xfId="25935"/>
    <cellStyle name="Note 2 4 6 2 6 5" xfId="24315"/>
    <cellStyle name="Note 2 4 6 2 7" xfId="5153"/>
    <cellStyle name="Note 2 4 6 2 7 2" xfId="11043"/>
    <cellStyle name="Note 2 4 6 2 7 2 2" xfId="22982"/>
    <cellStyle name="Note 2 4 6 2 7 2 3" xfId="32034"/>
    <cellStyle name="Note 2 4 6 2 7 2 4" xfId="35932"/>
    <cellStyle name="Note 2 4 6 2 7 3" xfId="17092"/>
    <cellStyle name="Note 2 4 6 2 7 4" xfId="27454"/>
    <cellStyle name="Note 2 4 6 2 7 5" xfId="30698"/>
    <cellStyle name="Note 2 4 6 2 8" xfId="6833"/>
    <cellStyle name="Note 2 4 6 2 8 2" xfId="18772"/>
    <cellStyle name="Note 2 4 6 2 8 3" xfId="28864"/>
    <cellStyle name="Note 2 4 6 2 8 4" xfId="33820"/>
    <cellStyle name="Note 2 4 6 2 9" xfId="12714"/>
    <cellStyle name="Note 2 4 6 3" xfId="1677"/>
    <cellStyle name="Note 2 4 6 3 2" xfId="2283"/>
    <cellStyle name="Note 2 4 6 3 2 2" xfId="4759"/>
    <cellStyle name="Note 2 4 6 3 2 2 2" xfId="10649"/>
    <cellStyle name="Note 2 4 6 3 2 2 2 2" xfId="22588"/>
    <cellStyle name="Note 2 4 6 3 2 2 2 3" xfId="31640"/>
    <cellStyle name="Note 2 4 6 3 2 2 2 4" xfId="35538"/>
    <cellStyle name="Note 2 4 6 3 2 2 3" xfId="16698"/>
    <cellStyle name="Note 2 4 6 3 2 2 4" xfId="27060"/>
    <cellStyle name="Note 2 4 6 3 2 2 5" xfId="26167"/>
    <cellStyle name="Note 2 4 6 3 2 3" xfId="5863"/>
    <cellStyle name="Note 2 4 6 3 2 3 2" xfId="11753"/>
    <cellStyle name="Note 2 4 6 3 2 3 2 2" xfId="23692"/>
    <cellStyle name="Note 2 4 6 3 2 3 2 3" xfId="32744"/>
    <cellStyle name="Note 2 4 6 3 2 3 2 4" xfId="36642"/>
    <cellStyle name="Note 2 4 6 3 2 3 3" xfId="17802"/>
    <cellStyle name="Note 2 4 6 3 2 3 4" xfId="28164"/>
    <cellStyle name="Note 2 4 6 3 2 3 5" xfId="33354"/>
    <cellStyle name="Note 2 4 6 3 2 4" xfId="8173"/>
    <cellStyle name="Note 2 4 6 3 2 4 2" xfId="20112"/>
    <cellStyle name="Note 2 4 6 3 2 4 3" xfId="29818"/>
    <cellStyle name="Note 2 4 6 3 2 4 4" xfId="34362"/>
    <cellStyle name="Note 2 4 6 3 2 5" xfId="14222"/>
    <cellStyle name="Note 2 4 6 3 2 6" xfId="25240"/>
    <cellStyle name="Note 2 4 6 3 2 7" xfId="30410"/>
    <cellStyle name="Note 2 4 6 3 3" xfId="2532"/>
    <cellStyle name="Note 2 4 6 3 3 2" xfId="5008"/>
    <cellStyle name="Note 2 4 6 3 3 2 2" xfId="10898"/>
    <cellStyle name="Note 2 4 6 3 3 2 2 2" xfId="22837"/>
    <cellStyle name="Note 2 4 6 3 3 2 2 3" xfId="31889"/>
    <cellStyle name="Note 2 4 6 3 3 2 2 4" xfId="35787"/>
    <cellStyle name="Note 2 4 6 3 3 2 3" xfId="16947"/>
    <cellStyle name="Note 2 4 6 3 3 2 4" xfId="27309"/>
    <cellStyle name="Note 2 4 6 3 3 2 5" xfId="25776"/>
    <cellStyle name="Note 2 4 6 3 3 3" xfId="6112"/>
    <cellStyle name="Note 2 4 6 3 3 3 2" xfId="12002"/>
    <cellStyle name="Note 2 4 6 3 3 3 2 2" xfId="23941"/>
    <cellStyle name="Note 2 4 6 3 3 3 2 3" xfId="32993"/>
    <cellStyle name="Note 2 4 6 3 3 3 2 4" xfId="36891"/>
    <cellStyle name="Note 2 4 6 3 3 3 3" xfId="18051"/>
    <cellStyle name="Note 2 4 6 3 3 3 4" xfId="28413"/>
    <cellStyle name="Note 2 4 6 3 3 3 5" xfId="33603"/>
    <cellStyle name="Note 2 4 6 3 3 4" xfId="8422"/>
    <cellStyle name="Note 2 4 6 3 3 4 2" xfId="20361"/>
    <cellStyle name="Note 2 4 6 3 3 4 3" xfId="30067"/>
    <cellStyle name="Note 2 4 6 3 3 4 4" xfId="34611"/>
    <cellStyle name="Note 2 4 6 3 3 5" xfId="14471"/>
    <cellStyle name="Note 2 4 6 3 3 6" xfId="25489"/>
    <cellStyle name="Note 2 4 6 3 3 7" xfId="24634"/>
    <cellStyle name="Note 2 4 6 3 4" xfId="4153"/>
    <cellStyle name="Note 2 4 6 3 4 2" xfId="10043"/>
    <cellStyle name="Note 2 4 6 3 4 2 2" xfId="21982"/>
    <cellStyle name="Note 2 4 6 3 4 2 3" xfId="31049"/>
    <cellStyle name="Note 2 4 6 3 4 2 4" xfId="34947"/>
    <cellStyle name="Note 2 4 6 3 4 3" xfId="16092"/>
    <cellStyle name="Note 2 4 6 3 4 4" xfId="26469"/>
    <cellStyle name="Note 2 4 6 3 4 5" xfId="28592"/>
    <cellStyle name="Note 2 4 6 3 5" xfId="5272"/>
    <cellStyle name="Note 2 4 6 3 5 2" xfId="11162"/>
    <cellStyle name="Note 2 4 6 3 5 2 2" xfId="23101"/>
    <cellStyle name="Note 2 4 6 3 5 2 3" xfId="32153"/>
    <cellStyle name="Note 2 4 6 3 5 2 4" xfId="36051"/>
    <cellStyle name="Note 2 4 6 3 5 3" xfId="17211"/>
    <cellStyle name="Note 2 4 6 3 5 4" xfId="27573"/>
    <cellStyle name="Note 2 4 6 3 5 5" xfId="24151"/>
    <cellStyle name="Note 2 4 6 3 6" xfId="13616"/>
    <cellStyle name="Note 2 4 6 4" xfId="2166"/>
    <cellStyle name="Note 2 4 6 4 2" xfId="4642"/>
    <cellStyle name="Note 2 4 6 4 2 2" xfId="10532"/>
    <cellStyle name="Note 2 4 6 4 2 2 2" xfId="22471"/>
    <cellStyle name="Note 2 4 6 4 2 2 3" xfId="31523"/>
    <cellStyle name="Note 2 4 6 4 2 2 4" xfId="35421"/>
    <cellStyle name="Note 2 4 6 4 2 3" xfId="16581"/>
    <cellStyle name="Note 2 4 6 4 2 4" xfId="26943"/>
    <cellStyle name="Note 2 4 6 4 2 5" xfId="28728"/>
    <cellStyle name="Note 2 4 6 4 3" xfId="5746"/>
    <cellStyle name="Note 2 4 6 4 3 2" xfId="11636"/>
    <cellStyle name="Note 2 4 6 4 3 2 2" xfId="23575"/>
    <cellStyle name="Note 2 4 6 4 3 2 3" xfId="32627"/>
    <cellStyle name="Note 2 4 6 4 3 2 4" xfId="36525"/>
    <cellStyle name="Note 2 4 6 4 3 3" xfId="17685"/>
    <cellStyle name="Note 2 4 6 4 3 4" xfId="28047"/>
    <cellStyle name="Note 2 4 6 4 3 5" xfId="33237"/>
    <cellStyle name="Note 2 4 6 4 4" xfId="8056"/>
    <cellStyle name="Note 2 4 6 4 4 2" xfId="19995"/>
    <cellStyle name="Note 2 4 6 4 4 3" xfId="29701"/>
    <cellStyle name="Note 2 4 6 4 4 4" xfId="34245"/>
    <cellStyle name="Note 2 4 6 4 5" xfId="14105"/>
    <cellStyle name="Note 2 4 6 4 6" xfId="25123"/>
    <cellStyle name="Note 2 4 6 4 7" xfId="29257"/>
    <cellStyle name="Note 2 4 6 5" xfId="2393"/>
    <cellStyle name="Note 2 4 6 5 2" xfId="4869"/>
    <cellStyle name="Note 2 4 6 5 2 2" xfId="10759"/>
    <cellStyle name="Note 2 4 6 5 2 2 2" xfId="22698"/>
    <cellStyle name="Note 2 4 6 5 2 2 3" xfId="31750"/>
    <cellStyle name="Note 2 4 6 5 2 2 4" xfId="35648"/>
    <cellStyle name="Note 2 4 6 5 2 3" xfId="16808"/>
    <cellStyle name="Note 2 4 6 5 2 4" xfId="27170"/>
    <cellStyle name="Note 2 4 6 5 2 5" xfId="30731"/>
    <cellStyle name="Note 2 4 6 5 3" xfId="5973"/>
    <cellStyle name="Note 2 4 6 5 3 2" xfId="11863"/>
    <cellStyle name="Note 2 4 6 5 3 2 2" xfId="23802"/>
    <cellStyle name="Note 2 4 6 5 3 2 3" xfId="32854"/>
    <cellStyle name="Note 2 4 6 5 3 2 4" xfId="36752"/>
    <cellStyle name="Note 2 4 6 5 3 3" xfId="17912"/>
    <cellStyle name="Note 2 4 6 5 3 4" xfId="28274"/>
    <cellStyle name="Note 2 4 6 5 3 5" xfId="33464"/>
    <cellStyle name="Note 2 4 6 5 4" xfId="8283"/>
    <cellStyle name="Note 2 4 6 5 4 2" xfId="20222"/>
    <cellStyle name="Note 2 4 6 5 4 3" xfId="29928"/>
    <cellStyle name="Note 2 4 6 5 4 4" xfId="34472"/>
    <cellStyle name="Note 2 4 6 5 5" xfId="14332"/>
    <cellStyle name="Note 2 4 6 5 6" xfId="25350"/>
    <cellStyle name="Note 2 4 6 5 7" xfId="29230"/>
    <cellStyle name="Note 2 4 6 6" xfId="1813"/>
    <cellStyle name="Note 2 4 6 6 2" xfId="4289"/>
    <cellStyle name="Note 2 4 6 6 2 2" xfId="10179"/>
    <cellStyle name="Note 2 4 6 6 2 2 2" xfId="22118"/>
    <cellStyle name="Note 2 4 6 6 2 2 3" xfId="31171"/>
    <cellStyle name="Note 2 4 6 6 2 2 4" xfId="35069"/>
    <cellStyle name="Note 2 4 6 6 2 3" xfId="16228"/>
    <cellStyle name="Note 2 4 6 6 2 4" xfId="26591"/>
    <cellStyle name="Note 2 4 6 6 2 5" xfId="30807"/>
    <cellStyle name="Note 2 4 6 6 3" xfId="5394"/>
    <cellStyle name="Note 2 4 6 6 3 2" xfId="11284"/>
    <cellStyle name="Note 2 4 6 6 3 2 2" xfId="23223"/>
    <cellStyle name="Note 2 4 6 6 3 2 3" xfId="32275"/>
    <cellStyle name="Note 2 4 6 6 3 2 4" xfId="36173"/>
    <cellStyle name="Note 2 4 6 6 3 3" xfId="17333"/>
    <cellStyle name="Note 2 4 6 6 3 4" xfId="27695"/>
    <cellStyle name="Note 2 4 6 6 3 5" xfId="30423"/>
    <cellStyle name="Note 2 4 6 6 4" xfId="7703"/>
    <cellStyle name="Note 2 4 6 6 4 2" xfId="19642"/>
    <cellStyle name="Note 2 4 6 6 4 3" xfId="29349"/>
    <cellStyle name="Note 2 4 6 6 4 4" xfId="33893"/>
    <cellStyle name="Note 2 4 6 6 5" xfId="13752"/>
    <cellStyle name="Note 2 4 6 6 6" xfId="24771"/>
    <cellStyle name="Note 2 4 6 6 7" xfId="24394"/>
    <cellStyle name="Note 2 4 6 7" xfId="2845"/>
    <cellStyle name="Note 2 4 6 7 2" xfId="8735"/>
    <cellStyle name="Note 2 4 6 7 2 2" xfId="20674"/>
    <cellStyle name="Note 2 4 6 7 2 3" xfId="30275"/>
    <cellStyle name="Note 2 4 6 7 2 4" xfId="34749"/>
    <cellStyle name="Note 2 4 6 7 3" xfId="14784"/>
    <cellStyle name="Note 2 4 6 7 4" xfId="25695"/>
    <cellStyle name="Note 2 4 6 7 5" xfId="30846"/>
    <cellStyle name="Note 2 4 6 8" xfId="6427"/>
    <cellStyle name="Note 2 4 6 8 2" xfId="18366"/>
    <cellStyle name="Note 2 4 6 8 3" xfId="28621"/>
    <cellStyle name="Note 2 4 6 8 4" xfId="33741"/>
    <cellStyle name="Note 2 4 7" xfId="593"/>
    <cellStyle name="Note 2 4 7 10" xfId="24184"/>
    <cellStyle name="Note 2 4 7 11" xfId="24735"/>
    <cellStyle name="Note 2 4 7 2" xfId="1679"/>
    <cellStyle name="Note 2 4 7 2 2" xfId="2285"/>
    <cellStyle name="Note 2 4 7 2 2 2" xfId="4761"/>
    <cellStyle name="Note 2 4 7 2 2 2 2" xfId="10651"/>
    <cellStyle name="Note 2 4 7 2 2 2 2 2" xfId="22590"/>
    <cellStyle name="Note 2 4 7 2 2 2 2 3" xfId="31642"/>
    <cellStyle name="Note 2 4 7 2 2 2 2 4" xfId="35540"/>
    <cellStyle name="Note 2 4 7 2 2 2 3" xfId="16700"/>
    <cellStyle name="Note 2 4 7 2 2 2 4" xfId="27062"/>
    <cellStyle name="Note 2 4 7 2 2 2 5" xfId="28776"/>
    <cellStyle name="Note 2 4 7 2 2 3" xfId="5865"/>
    <cellStyle name="Note 2 4 7 2 2 3 2" xfId="11755"/>
    <cellStyle name="Note 2 4 7 2 2 3 2 2" xfId="23694"/>
    <cellStyle name="Note 2 4 7 2 2 3 2 3" xfId="32746"/>
    <cellStyle name="Note 2 4 7 2 2 3 2 4" xfId="36644"/>
    <cellStyle name="Note 2 4 7 2 2 3 3" xfId="17804"/>
    <cellStyle name="Note 2 4 7 2 2 3 4" xfId="28166"/>
    <cellStyle name="Note 2 4 7 2 2 3 5" xfId="33356"/>
    <cellStyle name="Note 2 4 7 2 2 4" xfId="8175"/>
    <cellStyle name="Note 2 4 7 2 2 4 2" xfId="20114"/>
    <cellStyle name="Note 2 4 7 2 2 4 3" xfId="29820"/>
    <cellStyle name="Note 2 4 7 2 2 4 4" xfId="34364"/>
    <cellStyle name="Note 2 4 7 2 2 5" xfId="14224"/>
    <cellStyle name="Note 2 4 7 2 2 6" xfId="25242"/>
    <cellStyle name="Note 2 4 7 2 2 7" xfId="29244"/>
    <cellStyle name="Note 2 4 7 2 3" xfId="2534"/>
    <cellStyle name="Note 2 4 7 2 3 2" xfId="5010"/>
    <cellStyle name="Note 2 4 7 2 3 2 2" xfId="10900"/>
    <cellStyle name="Note 2 4 7 2 3 2 2 2" xfId="22839"/>
    <cellStyle name="Note 2 4 7 2 3 2 2 3" xfId="31891"/>
    <cellStyle name="Note 2 4 7 2 3 2 2 4" xfId="35789"/>
    <cellStyle name="Note 2 4 7 2 3 2 3" xfId="16949"/>
    <cellStyle name="Note 2 4 7 2 3 2 4" xfId="27311"/>
    <cellStyle name="Note 2 4 7 2 3 2 5" xfId="30717"/>
    <cellStyle name="Note 2 4 7 2 3 3" xfId="6114"/>
    <cellStyle name="Note 2 4 7 2 3 3 2" xfId="12004"/>
    <cellStyle name="Note 2 4 7 2 3 3 2 2" xfId="23943"/>
    <cellStyle name="Note 2 4 7 2 3 3 2 3" xfId="32995"/>
    <cellStyle name="Note 2 4 7 2 3 3 2 4" xfId="36893"/>
    <cellStyle name="Note 2 4 7 2 3 3 3" xfId="18053"/>
    <cellStyle name="Note 2 4 7 2 3 3 4" xfId="28415"/>
    <cellStyle name="Note 2 4 7 2 3 3 5" xfId="33605"/>
    <cellStyle name="Note 2 4 7 2 3 4" xfId="8424"/>
    <cellStyle name="Note 2 4 7 2 3 4 2" xfId="20363"/>
    <cellStyle name="Note 2 4 7 2 3 4 3" xfId="30069"/>
    <cellStyle name="Note 2 4 7 2 3 4 4" xfId="34613"/>
    <cellStyle name="Note 2 4 7 2 3 5" xfId="14473"/>
    <cellStyle name="Note 2 4 7 2 3 6" xfId="25491"/>
    <cellStyle name="Note 2 4 7 2 3 7" xfId="30575"/>
    <cellStyle name="Note 2 4 7 2 4" xfId="4155"/>
    <cellStyle name="Note 2 4 7 2 4 2" xfId="10045"/>
    <cellStyle name="Note 2 4 7 2 4 2 2" xfId="21984"/>
    <cellStyle name="Note 2 4 7 2 4 2 3" xfId="31051"/>
    <cellStyle name="Note 2 4 7 2 4 2 4" xfId="34949"/>
    <cellStyle name="Note 2 4 7 2 4 3" xfId="16094"/>
    <cellStyle name="Note 2 4 7 2 4 4" xfId="26471"/>
    <cellStyle name="Note 2 4 7 2 4 5" xfId="25666"/>
    <cellStyle name="Note 2 4 7 2 5" xfId="5274"/>
    <cellStyle name="Note 2 4 7 2 5 2" xfId="11164"/>
    <cellStyle name="Note 2 4 7 2 5 2 2" xfId="23103"/>
    <cellStyle name="Note 2 4 7 2 5 2 3" xfId="32155"/>
    <cellStyle name="Note 2 4 7 2 5 2 4" xfId="36053"/>
    <cellStyle name="Note 2 4 7 2 5 3" xfId="17213"/>
    <cellStyle name="Note 2 4 7 2 5 4" xfId="27575"/>
    <cellStyle name="Note 2 4 7 2 5 5" xfId="28726"/>
    <cellStyle name="Note 2 4 7 2 6" xfId="13618"/>
    <cellStyle name="Note 2 4 7 3" xfId="1912"/>
    <cellStyle name="Note 2 4 7 3 2" xfId="4388"/>
    <cellStyle name="Note 2 4 7 3 2 2" xfId="10278"/>
    <cellStyle name="Note 2 4 7 3 2 2 2" xfId="22217"/>
    <cellStyle name="Note 2 4 7 3 2 2 3" xfId="31270"/>
    <cellStyle name="Note 2 4 7 3 2 2 4" xfId="35168"/>
    <cellStyle name="Note 2 4 7 3 2 3" xfId="16327"/>
    <cellStyle name="Note 2 4 7 3 2 4" xfId="26690"/>
    <cellStyle name="Note 2 4 7 3 2 5" xfId="24366"/>
    <cellStyle name="Note 2 4 7 3 3" xfId="5493"/>
    <cellStyle name="Note 2 4 7 3 3 2" xfId="11383"/>
    <cellStyle name="Note 2 4 7 3 3 2 2" xfId="23322"/>
    <cellStyle name="Note 2 4 7 3 3 2 3" xfId="32374"/>
    <cellStyle name="Note 2 4 7 3 3 2 4" xfId="36272"/>
    <cellStyle name="Note 2 4 7 3 3 3" xfId="17432"/>
    <cellStyle name="Note 2 4 7 3 3 4" xfId="27794"/>
    <cellStyle name="Note 2 4 7 3 3 5" xfId="24431"/>
    <cellStyle name="Note 2 4 7 3 4" xfId="7802"/>
    <cellStyle name="Note 2 4 7 3 4 2" xfId="19741"/>
    <cellStyle name="Note 2 4 7 3 4 3" xfId="29448"/>
    <cellStyle name="Note 2 4 7 3 4 4" xfId="33992"/>
    <cellStyle name="Note 2 4 7 3 5" xfId="13851"/>
    <cellStyle name="Note 2 4 7 3 6" xfId="24870"/>
    <cellStyle name="Note 2 4 7 3 7" xfId="30191"/>
    <cellStyle name="Note 2 4 7 4" xfId="2145"/>
    <cellStyle name="Note 2 4 7 4 2" xfId="4621"/>
    <cellStyle name="Note 2 4 7 4 2 2" xfId="10511"/>
    <cellStyle name="Note 2 4 7 4 2 2 2" xfId="22450"/>
    <cellStyle name="Note 2 4 7 4 2 2 3" xfId="31502"/>
    <cellStyle name="Note 2 4 7 4 2 2 4" xfId="35400"/>
    <cellStyle name="Note 2 4 7 4 2 3" xfId="16560"/>
    <cellStyle name="Note 2 4 7 4 2 4" xfId="26922"/>
    <cellStyle name="Note 2 4 7 4 2 5" xfId="26190"/>
    <cellStyle name="Note 2 4 7 4 3" xfId="5725"/>
    <cellStyle name="Note 2 4 7 4 3 2" xfId="11615"/>
    <cellStyle name="Note 2 4 7 4 3 2 2" xfId="23554"/>
    <cellStyle name="Note 2 4 7 4 3 2 3" xfId="32606"/>
    <cellStyle name="Note 2 4 7 4 3 2 4" xfId="36504"/>
    <cellStyle name="Note 2 4 7 4 3 3" xfId="17664"/>
    <cellStyle name="Note 2 4 7 4 3 4" xfId="28026"/>
    <cellStyle name="Note 2 4 7 4 3 5" xfId="33216"/>
    <cellStyle name="Note 2 4 7 4 4" xfId="8035"/>
    <cellStyle name="Note 2 4 7 4 4 2" xfId="19974"/>
    <cellStyle name="Note 2 4 7 4 4 3" xfId="29680"/>
    <cellStyle name="Note 2 4 7 4 4 4" xfId="34224"/>
    <cellStyle name="Note 2 4 7 4 5" xfId="14084"/>
    <cellStyle name="Note 2 4 7 4 6" xfId="25102"/>
    <cellStyle name="Note 2 4 7 4 7" xfId="24386"/>
    <cellStyle name="Note 2 4 7 5" xfId="2433"/>
    <cellStyle name="Note 2 4 7 5 2" xfId="4909"/>
    <cellStyle name="Note 2 4 7 5 2 2" xfId="10799"/>
    <cellStyle name="Note 2 4 7 5 2 2 2" xfId="22738"/>
    <cellStyle name="Note 2 4 7 5 2 2 3" xfId="31790"/>
    <cellStyle name="Note 2 4 7 5 2 2 4" xfId="35688"/>
    <cellStyle name="Note 2 4 7 5 2 3" xfId="16848"/>
    <cellStyle name="Note 2 4 7 5 2 4" xfId="27210"/>
    <cellStyle name="Note 2 4 7 5 2 5" xfId="24503"/>
    <cellStyle name="Note 2 4 7 5 3" xfId="6013"/>
    <cellStyle name="Note 2 4 7 5 3 2" xfId="11903"/>
    <cellStyle name="Note 2 4 7 5 3 2 2" xfId="23842"/>
    <cellStyle name="Note 2 4 7 5 3 2 3" xfId="32894"/>
    <cellStyle name="Note 2 4 7 5 3 2 4" xfId="36792"/>
    <cellStyle name="Note 2 4 7 5 3 3" xfId="17952"/>
    <cellStyle name="Note 2 4 7 5 3 4" xfId="28314"/>
    <cellStyle name="Note 2 4 7 5 3 5" xfId="33504"/>
    <cellStyle name="Note 2 4 7 5 4" xfId="8323"/>
    <cellStyle name="Note 2 4 7 5 4 2" xfId="20262"/>
    <cellStyle name="Note 2 4 7 5 4 3" xfId="29968"/>
    <cellStyle name="Note 2 4 7 5 4 4" xfId="34512"/>
    <cellStyle name="Note 2 4 7 5 5" xfId="14372"/>
    <cellStyle name="Note 2 4 7 5 6" xfId="25390"/>
    <cellStyle name="Note 2 4 7 5 7" xfId="25801"/>
    <cellStyle name="Note 2 4 7 6" xfId="3070"/>
    <cellStyle name="Note 2 4 7 6 2" xfId="8960"/>
    <cellStyle name="Note 2 4 7 6 2 2" xfId="20899"/>
    <cellStyle name="Note 2 4 7 6 2 3" xfId="30418"/>
    <cellStyle name="Note 2 4 7 6 2 4" xfId="34780"/>
    <cellStyle name="Note 2 4 7 6 3" xfId="15009"/>
    <cellStyle name="Note 2 4 7 6 4" xfId="25838"/>
    <cellStyle name="Note 2 4 7 6 5" xfId="30619"/>
    <cellStyle name="Note 2 4 7 7" xfId="5105"/>
    <cellStyle name="Note 2 4 7 7 2" xfId="10995"/>
    <cellStyle name="Note 2 4 7 7 2 2" xfId="22934"/>
    <cellStyle name="Note 2 4 7 7 2 3" xfId="31986"/>
    <cellStyle name="Note 2 4 7 7 2 4" xfId="35884"/>
    <cellStyle name="Note 2 4 7 7 3" xfId="17044"/>
    <cellStyle name="Note 2 4 7 7 4" xfId="27406"/>
    <cellStyle name="Note 2 4 7 7 5" xfId="30706"/>
    <cellStyle name="Note 2 4 7 8" xfId="6652"/>
    <cellStyle name="Note 2 4 7 8 2" xfId="18591"/>
    <cellStyle name="Note 2 4 7 8 3" xfId="28767"/>
    <cellStyle name="Note 2 4 7 8 4" xfId="33772"/>
    <cellStyle name="Note 2 4 7 9" xfId="12533"/>
    <cellStyle name="Note 2 4 8" xfId="798"/>
    <cellStyle name="Note 2 4 8 10" xfId="24306"/>
    <cellStyle name="Note 2 4 8 11" xfId="24728"/>
    <cellStyle name="Note 2 4 8 2" xfId="1680"/>
    <cellStyle name="Note 2 4 8 2 2" xfId="2286"/>
    <cellStyle name="Note 2 4 8 2 2 2" xfId="4762"/>
    <cellStyle name="Note 2 4 8 2 2 2 2" xfId="10652"/>
    <cellStyle name="Note 2 4 8 2 2 2 2 2" xfId="22591"/>
    <cellStyle name="Note 2 4 8 2 2 2 2 3" xfId="31643"/>
    <cellStyle name="Note 2 4 8 2 2 2 2 4" xfId="35541"/>
    <cellStyle name="Note 2 4 8 2 2 2 3" xfId="16701"/>
    <cellStyle name="Note 2 4 8 2 2 2 4" xfId="27063"/>
    <cellStyle name="Note 2 4 8 2 2 2 5" xfId="30427"/>
    <cellStyle name="Note 2 4 8 2 2 3" xfId="5866"/>
    <cellStyle name="Note 2 4 8 2 2 3 2" xfId="11756"/>
    <cellStyle name="Note 2 4 8 2 2 3 2 2" xfId="23695"/>
    <cellStyle name="Note 2 4 8 2 2 3 2 3" xfId="32747"/>
    <cellStyle name="Note 2 4 8 2 2 3 2 4" xfId="36645"/>
    <cellStyle name="Note 2 4 8 2 2 3 3" xfId="17805"/>
    <cellStyle name="Note 2 4 8 2 2 3 4" xfId="28167"/>
    <cellStyle name="Note 2 4 8 2 2 3 5" xfId="33357"/>
    <cellStyle name="Note 2 4 8 2 2 4" xfId="8176"/>
    <cellStyle name="Note 2 4 8 2 2 4 2" xfId="20115"/>
    <cellStyle name="Note 2 4 8 2 2 4 3" xfId="29821"/>
    <cellStyle name="Note 2 4 8 2 2 4 4" xfId="34365"/>
    <cellStyle name="Note 2 4 8 2 2 5" xfId="14225"/>
    <cellStyle name="Note 2 4 8 2 2 6" xfId="25243"/>
    <cellStyle name="Note 2 4 8 2 2 7" xfId="30897"/>
    <cellStyle name="Note 2 4 8 2 3" xfId="2535"/>
    <cellStyle name="Note 2 4 8 2 3 2" xfId="5011"/>
    <cellStyle name="Note 2 4 8 2 3 2 2" xfId="10901"/>
    <cellStyle name="Note 2 4 8 2 3 2 2 2" xfId="22840"/>
    <cellStyle name="Note 2 4 8 2 3 2 2 3" xfId="31892"/>
    <cellStyle name="Note 2 4 8 2 3 2 2 4" xfId="35790"/>
    <cellStyle name="Note 2 4 8 2 3 2 3" xfId="16950"/>
    <cellStyle name="Note 2 4 8 2 3 2 4" xfId="27312"/>
    <cellStyle name="Note 2 4 8 2 3 2 5" xfId="26140"/>
    <cellStyle name="Note 2 4 8 2 3 3" xfId="6115"/>
    <cellStyle name="Note 2 4 8 2 3 3 2" xfId="12005"/>
    <cellStyle name="Note 2 4 8 2 3 3 2 2" xfId="23944"/>
    <cellStyle name="Note 2 4 8 2 3 3 2 3" xfId="32996"/>
    <cellStyle name="Note 2 4 8 2 3 3 2 4" xfId="36894"/>
    <cellStyle name="Note 2 4 8 2 3 3 3" xfId="18054"/>
    <cellStyle name="Note 2 4 8 2 3 3 4" xfId="28416"/>
    <cellStyle name="Note 2 4 8 2 3 3 5" xfId="33606"/>
    <cellStyle name="Note 2 4 8 2 3 4" xfId="8425"/>
    <cellStyle name="Note 2 4 8 2 3 4 2" xfId="20364"/>
    <cellStyle name="Note 2 4 8 2 3 4 3" xfId="30070"/>
    <cellStyle name="Note 2 4 8 2 3 4 4" xfId="34614"/>
    <cellStyle name="Note 2 4 8 2 3 5" xfId="14474"/>
    <cellStyle name="Note 2 4 8 2 3 6" xfId="25492"/>
    <cellStyle name="Note 2 4 8 2 3 7" xfId="25996"/>
    <cellStyle name="Note 2 4 8 2 4" xfId="4156"/>
    <cellStyle name="Note 2 4 8 2 4 2" xfId="10046"/>
    <cellStyle name="Note 2 4 8 2 4 2 2" xfId="21985"/>
    <cellStyle name="Note 2 4 8 2 4 2 3" xfId="31052"/>
    <cellStyle name="Note 2 4 8 2 4 2 4" xfId="34950"/>
    <cellStyle name="Note 2 4 8 2 4 3" xfId="16095"/>
    <cellStyle name="Note 2 4 8 2 4 4" xfId="26472"/>
    <cellStyle name="Note 2 4 8 2 4 5" xfId="29173"/>
    <cellStyle name="Note 2 4 8 2 5" xfId="5275"/>
    <cellStyle name="Note 2 4 8 2 5 2" xfId="11165"/>
    <cellStyle name="Note 2 4 8 2 5 2 2" xfId="23104"/>
    <cellStyle name="Note 2 4 8 2 5 2 3" xfId="32156"/>
    <cellStyle name="Note 2 4 8 2 5 2 4" xfId="36054"/>
    <cellStyle name="Note 2 4 8 2 5 3" xfId="17214"/>
    <cellStyle name="Note 2 4 8 2 5 4" xfId="27576"/>
    <cellStyle name="Note 2 4 8 2 5 5" xfId="30377"/>
    <cellStyle name="Note 2 4 8 2 6" xfId="13619"/>
    <cellStyle name="Note 2 4 8 3" xfId="2012"/>
    <cellStyle name="Note 2 4 8 3 2" xfId="4488"/>
    <cellStyle name="Note 2 4 8 3 2 2" xfId="10378"/>
    <cellStyle name="Note 2 4 8 3 2 2 2" xfId="22317"/>
    <cellStyle name="Note 2 4 8 3 2 2 3" xfId="31370"/>
    <cellStyle name="Note 2 4 8 3 2 2 4" xfId="35268"/>
    <cellStyle name="Note 2 4 8 3 2 3" xfId="16427"/>
    <cellStyle name="Note 2 4 8 3 2 4" xfId="26790"/>
    <cellStyle name="Note 2 4 8 3 2 5" xfId="25589"/>
    <cellStyle name="Note 2 4 8 3 3" xfId="5593"/>
    <cellStyle name="Note 2 4 8 3 3 2" xfId="11483"/>
    <cellStyle name="Note 2 4 8 3 3 2 2" xfId="23422"/>
    <cellStyle name="Note 2 4 8 3 3 2 3" xfId="32474"/>
    <cellStyle name="Note 2 4 8 3 3 2 4" xfId="36372"/>
    <cellStyle name="Note 2 4 8 3 3 3" xfId="17532"/>
    <cellStyle name="Note 2 4 8 3 3 4" xfId="27894"/>
    <cellStyle name="Note 2 4 8 3 3 5" xfId="33084"/>
    <cellStyle name="Note 2 4 8 3 4" xfId="7902"/>
    <cellStyle name="Note 2 4 8 3 4 2" xfId="19841"/>
    <cellStyle name="Note 2 4 8 3 4 3" xfId="29548"/>
    <cellStyle name="Note 2 4 8 3 4 4" xfId="34092"/>
    <cellStyle name="Note 2 4 8 3 5" xfId="13951"/>
    <cellStyle name="Note 2 4 8 3 6" xfId="24970"/>
    <cellStyle name="Note 2 4 8 3 7" xfId="28944"/>
    <cellStyle name="Note 2 4 8 4" xfId="2147"/>
    <cellStyle name="Note 2 4 8 4 2" xfId="4623"/>
    <cellStyle name="Note 2 4 8 4 2 2" xfId="10513"/>
    <cellStyle name="Note 2 4 8 4 2 2 2" xfId="22452"/>
    <cellStyle name="Note 2 4 8 4 2 2 3" xfId="31504"/>
    <cellStyle name="Note 2 4 8 4 2 2 4" xfId="35402"/>
    <cellStyle name="Note 2 4 8 4 2 3" xfId="16562"/>
    <cellStyle name="Note 2 4 8 4 2 4" xfId="26924"/>
    <cellStyle name="Note 2 4 8 4 2 5" xfId="24309"/>
    <cellStyle name="Note 2 4 8 4 3" xfId="5727"/>
    <cellStyle name="Note 2 4 8 4 3 2" xfId="11617"/>
    <cellStyle name="Note 2 4 8 4 3 2 2" xfId="23556"/>
    <cellStyle name="Note 2 4 8 4 3 2 3" xfId="32608"/>
    <cellStyle name="Note 2 4 8 4 3 2 4" xfId="36506"/>
    <cellStyle name="Note 2 4 8 4 3 3" xfId="17666"/>
    <cellStyle name="Note 2 4 8 4 3 4" xfId="28028"/>
    <cellStyle name="Note 2 4 8 4 3 5" xfId="33218"/>
    <cellStyle name="Note 2 4 8 4 4" xfId="8037"/>
    <cellStyle name="Note 2 4 8 4 4 2" xfId="19976"/>
    <cellStyle name="Note 2 4 8 4 4 3" xfId="29682"/>
    <cellStyle name="Note 2 4 8 4 4 4" xfId="34226"/>
    <cellStyle name="Note 2 4 8 4 5" xfId="14086"/>
    <cellStyle name="Note 2 4 8 4 6" xfId="25104"/>
    <cellStyle name="Note 2 4 8 4 7" xfId="28716"/>
    <cellStyle name="Note 2 4 8 5" xfId="2192"/>
    <cellStyle name="Note 2 4 8 5 2" xfId="4668"/>
    <cellStyle name="Note 2 4 8 5 2 2" xfId="10558"/>
    <cellStyle name="Note 2 4 8 5 2 2 2" xfId="22497"/>
    <cellStyle name="Note 2 4 8 5 2 2 3" xfId="31549"/>
    <cellStyle name="Note 2 4 8 5 2 2 4" xfId="35447"/>
    <cellStyle name="Note 2 4 8 5 2 3" xfId="16607"/>
    <cellStyle name="Note 2 4 8 5 2 4" xfId="26969"/>
    <cellStyle name="Note 2 4 8 5 2 5" xfId="29112"/>
    <cellStyle name="Note 2 4 8 5 3" xfId="5772"/>
    <cellStyle name="Note 2 4 8 5 3 2" xfId="11662"/>
    <cellStyle name="Note 2 4 8 5 3 2 2" xfId="23601"/>
    <cellStyle name="Note 2 4 8 5 3 2 3" xfId="32653"/>
    <cellStyle name="Note 2 4 8 5 3 2 4" xfId="36551"/>
    <cellStyle name="Note 2 4 8 5 3 3" xfId="17711"/>
    <cellStyle name="Note 2 4 8 5 3 4" xfId="28073"/>
    <cellStyle name="Note 2 4 8 5 3 5" xfId="33263"/>
    <cellStyle name="Note 2 4 8 5 4" xfId="8082"/>
    <cellStyle name="Note 2 4 8 5 4 2" xfId="20021"/>
    <cellStyle name="Note 2 4 8 5 4 3" xfId="29727"/>
    <cellStyle name="Note 2 4 8 5 4 4" xfId="34271"/>
    <cellStyle name="Note 2 4 8 5 5" xfId="14131"/>
    <cellStyle name="Note 2 4 8 5 6" xfId="25149"/>
    <cellStyle name="Note 2 4 8 5 7" xfId="24677"/>
    <cellStyle name="Note 2 4 8 6" xfId="3275"/>
    <cellStyle name="Note 2 4 8 6 2" xfId="9165"/>
    <cellStyle name="Note 2 4 8 6 2 2" xfId="21104"/>
    <cellStyle name="Note 2 4 8 6 2 3" xfId="30538"/>
    <cellStyle name="Note 2 4 8 6 2 4" xfId="34850"/>
    <cellStyle name="Note 2 4 8 6 3" xfId="15214"/>
    <cellStyle name="Note 2 4 8 6 4" xfId="25958"/>
    <cellStyle name="Note 2 4 8 6 5" xfId="28939"/>
    <cellStyle name="Note 2 4 8 7" xfId="5175"/>
    <cellStyle name="Note 2 4 8 7 2" xfId="11065"/>
    <cellStyle name="Note 2 4 8 7 2 2" xfId="23004"/>
    <cellStyle name="Note 2 4 8 7 2 3" xfId="32056"/>
    <cellStyle name="Note 2 4 8 7 2 4" xfId="35954"/>
    <cellStyle name="Note 2 4 8 7 3" xfId="17114"/>
    <cellStyle name="Note 2 4 8 7 4" xfId="27476"/>
    <cellStyle name="Note 2 4 8 7 5" xfId="30700"/>
    <cellStyle name="Note 2 4 8 8" xfId="6857"/>
    <cellStyle name="Note 2 4 8 8 2" xfId="18796"/>
    <cellStyle name="Note 2 4 8 8 3" xfId="28887"/>
    <cellStyle name="Note 2 4 8 8 4" xfId="33842"/>
    <cellStyle name="Note 2 4 8 9" xfId="12738"/>
    <cellStyle name="Note 2 4 9" xfId="1653"/>
    <cellStyle name="Note 2 4 9 2" xfId="2259"/>
    <cellStyle name="Note 2 4 9 2 2" xfId="4735"/>
    <cellStyle name="Note 2 4 9 2 2 2" xfId="10625"/>
    <cellStyle name="Note 2 4 9 2 2 2 2" xfId="22564"/>
    <cellStyle name="Note 2 4 9 2 2 2 3" xfId="31616"/>
    <cellStyle name="Note 2 4 9 2 2 2 4" xfId="35514"/>
    <cellStyle name="Note 2 4 9 2 2 3" xfId="16674"/>
    <cellStyle name="Note 2 4 9 2 2 4" xfId="27036"/>
    <cellStyle name="Note 2 4 9 2 2 5" xfId="24523"/>
    <cellStyle name="Note 2 4 9 2 3" xfId="5839"/>
    <cellStyle name="Note 2 4 9 2 3 2" xfId="11729"/>
    <cellStyle name="Note 2 4 9 2 3 2 2" xfId="23668"/>
    <cellStyle name="Note 2 4 9 2 3 2 3" xfId="32720"/>
    <cellStyle name="Note 2 4 9 2 3 2 4" xfId="36618"/>
    <cellStyle name="Note 2 4 9 2 3 3" xfId="17778"/>
    <cellStyle name="Note 2 4 9 2 3 4" xfId="28140"/>
    <cellStyle name="Note 2 4 9 2 3 5" xfId="33330"/>
    <cellStyle name="Note 2 4 9 2 4" xfId="8149"/>
    <cellStyle name="Note 2 4 9 2 4 2" xfId="20088"/>
    <cellStyle name="Note 2 4 9 2 4 3" xfId="29794"/>
    <cellStyle name="Note 2 4 9 2 4 4" xfId="34338"/>
    <cellStyle name="Note 2 4 9 2 5" xfId="14198"/>
    <cellStyle name="Note 2 4 9 2 6" xfId="25216"/>
    <cellStyle name="Note 2 4 9 2 7" xfId="30247"/>
    <cellStyle name="Note 2 4 9 3" xfId="2508"/>
    <cellStyle name="Note 2 4 9 3 2" xfId="4984"/>
    <cellStyle name="Note 2 4 9 3 2 2" xfId="10874"/>
    <cellStyle name="Note 2 4 9 3 2 2 2" xfId="22813"/>
    <cellStyle name="Note 2 4 9 3 2 2 3" xfId="31865"/>
    <cellStyle name="Note 2 4 9 3 2 2 4" xfId="35763"/>
    <cellStyle name="Note 2 4 9 3 2 3" xfId="16923"/>
    <cellStyle name="Note 2 4 9 3 2 4" xfId="27285"/>
    <cellStyle name="Note 2 4 9 3 2 5" xfId="29073"/>
    <cellStyle name="Note 2 4 9 3 3" xfId="6088"/>
    <cellStyle name="Note 2 4 9 3 3 2" xfId="11978"/>
    <cellStyle name="Note 2 4 9 3 3 2 2" xfId="23917"/>
    <cellStyle name="Note 2 4 9 3 3 2 3" xfId="32969"/>
    <cellStyle name="Note 2 4 9 3 3 2 4" xfId="36867"/>
    <cellStyle name="Note 2 4 9 3 3 3" xfId="18027"/>
    <cellStyle name="Note 2 4 9 3 3 4" xfId="28389"/>
    <cellStyle name="Note 2 4 9 3 3 5" xfId="33579"/>
    <cellStyle name="Note 2 4 9 3 4" xfId="8398"/>
    <cellStyle name="Note 2 4 9 3 4 2" xfId="20337"/>
    <cellStyle name="Note 2 4 9 3 4 3" xfId="30043"/>
    <cellStyle name="Note 2 4 9 3 4 4" xfId="34587"/>
    <cellStyle name="Note 2 4 9 3 5" xfId="14447"/>
    <cellStyle name="Note 2 4 9 3 6" xfId="25465"/>
    <cellStyle name="Note 2 4 9 3 7" xfId="24638"/>
    <cellStyle name="Note 2 4 9 4" xfId="4129"/>
    <cellStyle name="Note 2 4 9 4 2" xfId="10019"/>
    <cellStyle name="Note 2 4 9 4 2 2" xfId="21958"/>
    <cellStyle name="Note 2 4 9 4 2 3" xfId="31025"/>
    <cellStyle name="Note 2 4 9 4 2 4" xfId="34923"/>
    <cellStyle name="Note 2 4 9 4 3" xfId="16068"/>
    <cellStyle name="Note 2 4 9 4 4" xfId="26445"/>
    <cellStyle name="Note 2 4 9 4 5" xfId="28780"/>
    <cellStyle name="Note 2 4 9 5" xfId="5248"/>
    <cellStyle name="Note 2 4 9 5 2" xfId="11138"/>
    <cellStyle name="Note 2 4 9 5 2 2" xfId="23077"/>
    <cellStyle name="Note 2 4 9 5 2 3" xfId="32129"/>
    <cellStyle name="Note 2 4 9 5 2 4" xfId="36027"/>
    <cellStyle name="Note 2 4 9 5 3" xfId="17187"/>
    <cellStyle name="Note 2 4 9 5 4" xfId="27549"/>
    <cellStyle name="Note 2 4 9 5 5" xfId="28888"/>
    <cellStyle name="Note 2 4 9 6" xfId="13592"/>
    <cellStyle name="Note 2 5" xfId="165"/>
    <cellStyle name="Note 2 5 2" xfId="279"/>
    <cellStyle name="Note 2 5 2 2" xfId="755"/>
    <cellStyle name="Note 2 5 2 2 2" xfId="1683"/>
    <cellStyle name="Note 2 5 2 2 2 2" xfId="4159"/>
    <cellStyle name="Note 2 5 2 2 2 2 2" xfId="10049"/>
    <cellStyle name="Note 2 5 2 2 2 2 2 2" xfId="21988"/>
    <cellStyle name="Note 2 5 2 2 2 2 3" xfId="16098"/>
    <cellStyle name="Note 2 5 2 2 2 3" xfId="7657"/>
    <cellStyle name="Note 2 5 2 2 2 3 2" xfId="19596"/>
    <cellStyle name="Note 2 5 2 2 2 4" xfId="13622"/>
    <cellStyle name="Note 2 5 2 2 3" xfId="3232"/>
    <cellStyle name="Note 2 5 2 2 3 2" xfId="9122"/>
    <cellStyle name="Note 2 5 2 2 3 2 2" xfId="21061"/>
    <cellStyle name="Note 2 5 2 2 3 3" xfId="15171"/>
    <cellStyle name="Note 2 5 2 2 4" xfId="6814"/>
    <cellStyle name="Note 2 5 2 2 4 2" xfId="18753"/>
    <cellStyle name="Note 2 5 2 2 5" xfId="12695"/>
    <cellStyle name="Note 2 5 2 3" xfId="1682"/>
    <cellStyle name="Note 2 5 2 3 2" xfId="4158"/>
    <cellStyle name="Note 2 5 2 3 2 2" xfId="10048"/>
    <cellStyle name="Note 2 5 2 3 2 2 2" xfId="21987"/>
    <cellStyle name="Note 2 5 2 3 2 3" xfId="16097"/>
    <cellStyle name="Note 2 5 2 3 3" xfId="7656"/>
    <cellStyle name="Note 2 5 2 3 3 2" xfId="19595"/>
    <cellStyle name="Note 2 5 2 3 4" xfId="13621"/>
    <cellStyle name="Note 2 5 2 4" xfId="2826"/>
    <cellStyle name="Note 2 5 2 4 2" xfId="8716"/>
    <cellStyle name="Note 2 5 2 4 2 2" xfId="20655"/>
    <cellStyle name="Note 2 5 2 4 3" xfId="14765"/>
    <cellStyle name="Note 2 5 2 5" xfId="6408"/>
    <cellStyle name="Note 2 5 2 5 2" xfId="18347"/>
    <cellStyle name="Note 2 5 2 6" xfId="12293"/>
    <cellStyle name="Note 2 5 3" xfId="644"/>
    <cellStyle name="Note 2 5 3 2" xfId="1684"/>
    <cellStyle name="Note 2 5 3 2 2" xfId="4160"/>
    <cellStyle name="Note 2 5 3 2 2 2" xfId="10050"/>
    <cellStyle name="Note 2 5 3 2 2 2 2" xfId="21989"/>
    <cellStyle name="Note 2 5 3 2 2 3" xfId="16099"/>
    <cellStyle name="Note 2 5 3 2 3" xfId="7658"/>
    <cellStyle name="Note 2 5 3 2 3 2" xfId="19597"/>
    <cellStyle name="Note 2 5 3 2 4" xfId="13623"/>
    <cellStyle name="Note 2 5 3 3" xfId="3121"/>
    <cellStyle name="Note 2 5 3 3 2" xfId="9011"/>
    <cellStyle name="Note 2 5 3 3 2 2" xfId="20950"/>
    <cellStyle name="Note 2 5 3 3 3" xfId="15060"/>
    <cellStyle name="Note 2 5 3 4" xfId="6703"/>
    <cellStyle name="Note 2 5 3 4 2" xfId="18642"/>
    <cellStyle name="Note 2 5 3 5" xfId="12584"/>
    <cellStyle name="Note 2 5 4" xfId="1681"/>
    <cellStyle name="Note 2 5 4 2" xfId="4157"/>
    <cellStyle name="Note 2 5 4 2 2" xfId="10047"/>
    <cellStyle name="Note 2 5 4 2 2 2" xfId="21986"/>
    <cellStyle name="Note 2 5 4 2 3" xfId="16096"/>
    <cellStyle name="Note 2 5 4 3" xfId="7655"/>
    <cellStyle name="Note 2 5 4 3 2" xfId="19594"/>
    <cellStyle name="Note 2 5 4 4" xfId="13620"/>
    <cellStyle name="Note 2 5 5" xfId="2715"/>
    <cellStyle name="Note 2 5 5 2" xfId="8605"/>
    <cellStyle name="Note 2 5 5 2 2" xfId="20544"/>
    <cellStyle name="Note 2 5 5 3" xfId="14654"/>
    <cellStyle name="Note 2 5 6" xfId="6297"/>
    <cellStyle name="Note 2 5 6 2" xfId="18236"/>
    <cellStyle name="Note 2 5 7" xfId="12197"/>
    <cellStyle name="Note 2 6" xfId="225"/>
    <cellStyle name="Note 2 6 2" xfId="701"/>
    <cellStyle name="Note 2 6 2 2" xfId="1686"/>
    <cellStyle name="Note 2 6 2 2 2" xfId="4162"/>
    <cellStyle name="Note 2 6 2 2 2 2" xfId="10052"/>
    <cellStyle name="Note 2 6 2 2 2 2 2" xfId="21991"/>
    <cellStyle name="Note 2 6 2 2 2 3" xfId="16101"/>
    <cellStyle name="Note 2 6 2 2 3" xfId="7660"/>
    <cellStyle name="Note 2 6 2 2 3 2" xfId="19599"/>
    <cellStyle name="Note 2 6 2 2 4" xfId="13625"/>
    <cellStyle name="Note 2 6 2 3" xfId="3178"/>
    <cellStyle name="Note 2 6 2 3 2" xfId="9068"/>
    <cellStyle name="Note 2 6 2 3 2 2" xfId="21007"/>
    <cellStyle name="Note 2 6 2 3 3" xfId="15117"/>
    <cellStyle name="Note 2 6 2 4" xfId="6760"/>
    <cellStyle name="Note 2 6 2 4 2" xfId="18699"/>
    <cellStyle name="Note 2 6 2 5" xfId="12641"/>
    <cellStyle name="Note 2 6 3" xfId="1685"/>
    <cellStyle name="Note 2 6 3 2" xfId="4161"/>
    <cellStyle name="Note 2 6 3 2 2" xfId="10051"/>
    <cellStyle name="Note 2 6 3 2 2 2" xfId="21990"/>
    <cellStyle name="Note 2 6 3 2 3" xfId="16100"/>
    <cellStyle name="Note 2 6 3 3" xfId="7659"/>
    <cellStyle name="Note 2 6 3 3 2" xfId="19598"/>
    <cellStyle name="Note 2 6 3 4" xfId="13624"/>
    <cellStyle name="Note 2 6 4" xfId="2772"/>
    <cellStyle name="Note 2 6 4 2" xfId="8662"/>
    <cellStyle name="Note 2 6 4 2 2" xfId="20601"/>
    <cellStyle name="Note 2 6 4 3" xfId="14711"/>
    <cellStyle name="Note 2 6 5" xfId="6354"/>
    <cellStyle name="Note 2 6 5 2" xfId="18293"/>
    <cellStyle name="Note 2 6 6" xfId="12247"/>
    <cellStyle name="Note 2 7" xfId="379"/>
    <cellStyle name="Note 2 8" xfId="590"/>
    <cellStyle name="Note 2 8 2" xfId="1687"/>
    <cellStyle name="Note 2 8 2 2" xfId="4163"/>
    <cellStyle name="Note 2 8 2 2 2" xfId="10053"/>
    <cellStyle name="Note 2 8 2 2 2 2" xfId="21992"/>
    <cellStyle name="Note 2 8 2 2 3" xfId="16102"/>
    <cellStyle name="Note 2 8 2 3" xfId="7661"/>
    <cellStyle name="Note 2 8 2 3 2" xfId="19600"/>
    <cellStyle name="Note 2 8 2 4" xfId="13626"/>
    <cellStyle name="Note 2 8 3" xfId="3067"/>
    <cellStyle name="Note 2 8 3 2" xfId="8957"/>
    <cellStyle name="Note 2 8 3 2 2" xfId="20896"/>
    <cellStyle name="Note 2 8 3 3" xfId="15006"/>
    <cellStyle name="Note 2 8 4" xfId="6649"/>
    <cellStyle name="Note 2 8 4 2" xfId="18588"/>
    <cellStyle name="Note 2 8 5" xfId="12530"/>
    <cellStyle name="Note 2 9" xfId="1596"/>
    <cellStyle name="Note 2 9 2" xfId="4072"/>
    <cellStyle name="Note 2 9 2 2" xfId="9962"/>
    <cellStyle name="Note 2 9 2 2 2" xfId="21901"/>
    <cellStyle name="Note 2 9 2 3" xfId="16011"/>
    <cellStyle name="Note 2 9 3" xfId="7654"/>
    <cellStyle name="Note 2 9 3 2" xfId="19593"/>
    <cellStyle name="Note 2 9 4" xfId="13535"/>
    <cellStyle name="Note 3" xfId="109"/>
    <cellStyle name="Note 3 10" xfId="850"/>
    <cellStyle name="Note 3 10 10" xfId="24337"/>
    <cellStyle name="Note 3 10 11" xfId="30960"/>
    <cellStyle name="Note 3 10 2" xfId="1689"/>
    <cellStyle name="Note 3 10 2 2" xfId="2290"/>
    <cellStyle name="Note 3 10 2 2 2" xfId="4766"/>
    <cellStyle name="Note 3 10 2 2 2 2" xfId="10656"/>
    <cellStyle name="Note 3 10 2 2 2 2 2" xfId="22595"/>
    <cellStyle name="Note 3 10 2 2 2 2 3" xfId="31647"/>
    <cellStyle name="Note 3 10 2 2 2 2 4" xfId="35545"/>
    <cellStyle name="Note 3 10 2 2 2 3" xfId="16705"/>
    <cellStyle name="Note 3 10 2 2 2 4" xfId="27067"/>
    <cellStyle name="Note 3 10 2 2 2 5" xfId="26172"/>
    <cellStyle name="Note 3 10 2 2 3" xfId="5870"/>
    <cellStyle name="Note 3 10 2 2 3 2" xfId="11760"/>
    <cellStyle name="Note 3 10 2 2 3 2 2" xfId="23699"/>
    <cellStyle name="Note 3 10 2 2 3 2 3" xfId="32751"/>
    <cellStyle name="Note 3 10 2 2 3 2 4" xfId="36649"/>
    <cellStyle name="Note 3 10 2 2 3 3" xfId="17809"/>
    <cellStyle name="Note 3 10 2 2 3 4" xfId="28171"/>
    <cellStyle name="Note 3 10 2 2 3 5" xfId="33361"/>
    <cellStyle name="Note 3 10 2 2 4" xfId="8180"/>
    <cellStyle name="Note 3 10 2 2 4 2" xfId="20119"/>
    <cellStyle name="Note 3 10 2 2 4 3" xfId="29825"/>
    <cellStyle name="Note 3 10 2 2 4 4" xfId="34369"/>
    <cellStyle name="Note 3 10 2 2 5" xfId="14229"/>
    <cellStyle name="Note 3 10 2 2 6" xfId="25247"/>
    <cellStyle name="Note 3 10 2 2 7" xfId="28658"/>
    <cellStyle name="Note 3 10 2 3" xfId="2537"/>
    <cellStyle name="Note 3 10 2 3 2" xfId="5013"/>
    <cellStyle name="Note 3 10 2 3 2 2" xfId="10903"/>
    <cellStyle name="Note 3 10 2 3 2 2 2" xfId="22842"/>
    <cellStyle name="Note 3 10 2 3 2 2 3" xfId="31894"/>
    <cellStyle name="Note 3 10 2 3 2 2 4" xfId="35792"/>
    <cellStyle name="Note 3 10 2 3 2 3" xfId="16952"/>
    <cellStyle name="Note 3 10 2 3 2 4" xfId="27314"/>
    <cellStyle name="Note 3 10 2 3 2 5" xfId="28948"/>
    <cellStyle name="Note 3 10 2 3 3" xfId="6117"/>
    <cellStyle name="Note 3 10 2 3 3 2" xfId="12007"/>
    <cellStyle name="Note 3 10 2 3 3 2 2" xfId="23946"/>
    <cellStyle name="Note 3 10 2 3 3 2 3" xfId="32998"/>
    <cellStyle name="Note 3 10 2 3 3 2 4" xfId="36896"/>
    <cellStyle name="Note 3 10 2 3 3 3" xfId="18056"/>
    <cellStyle name="Note 3 10 2 3 3 4" xfId="28418"/>
    <cellStyle name="Note 3 10 2 3 3 5" xfId="33608"/>
    <cellStyle name="Note 3 10 2 3 4" xfId="8427"/>
    <cellStyle name="Note 3 10 2 3 4 2" xfId="20366"/>
    <cellStyle name="Note 3 10 2 3 4 3" xfId="30072"/>
    <cellStyle name="Note 3 10 2 3 4 4" xfId="34616"/>
    <cellStyle name="Note 3 10 2 3 5" xfId="14476"/>
    <cellStyle name="Note 3 10 2 3 6" xfId="25494"/>
    <cellStyle name="Note 3 10 2 3 7" xfId="30867"/>
    <cellStyle name="Note 3 10 2 4" xfId="4165"/>
    <cellStyle name="Note 3 10 2 4 2" xfId="10055"/>
    <cellStyle name="Note 3 10 2 4 2 2" xfId="21994"/>
    <cellStyle name="Note 3 10 2 4 2 3" xfId="31054"/>
    <cellStyle name="Note 3 10 2 4 2 4" xfId="34952"/>
    <cellStyle name="Note 3 10 2 4 3" xfId="16104"/>
    <cellStyle name="Note 3 10 2 4 4" xfId="26474"/>
    <cellStyle name="Note 3 10 2 4 5" xfId="26245"/>
    <cellStyle name="Note 3 10 2 5" xfId="5277"/>
    <cellStyle name="Note 3 10 2 5 2" xfId="11167"/>
    <cellStyle name="Note 3 10 2 5 2 2" xfId="23106"/>
    <cellStyle name="Note 3 10 2 5 2 3" xfId="32158"/>
    <cellStyle name="Note 3 10 2 5 2 4" xfId="36056"/>
    <cellStyle name="Note 3 10 2 5 3" xfId="17216"/>
    <cellStyle name="Note 3 10 2 5 4" xfId="27578"/>
    <cellStyle name="Note 3 10 2 5 5" xfId="29035"/>
    <cellStyle name="Note 3 10 2 6" xfId="13628"/>
    <cellStyle name="Note 3 10 3" xfId="2023"/>
    <cellStyle name="Note 3 10 3 2" xfId="4499"/>
    <cellStyle name="Note 3 10 3 2 2" xfId="10389"/>
    <cellStyle name="Note 3 10 3 2 2 2" xfId="22328"/>
    <cellStyle name="Note 3 10 3 2 2 3" xfId="31381"/>
    <cellStyle name="Note 3 10 3 2 2 4" xfId="35279"/>
    <cellStyle name="Note 3 10 3 2 3" xfId="16438"/>
    <cellStyle name="Note 3 10 3 2 4" xfId="26801"/>
    <cellStyle name="Note 3 10 3 2 5" xfId="24552"/>
    <cellStyle name="Note 3 10 3 3" xfId="5604"/>
    <cellStyle name="Note 3 10 3 3 2" xfId="11494"/>
    <cellStyle name="Note 3 10 3 3 2 2" xfId="23433"/>
    <cellStyle name="Note 3 10 3 3 2 3" xfId="32485"/>
    <cellStyle name="Note 3 10 3 3 2 4" xfId="36383"/>
    <cellStyle name="Note 3 10 3 3 3" xfId="17543"/>
    <cellStyle name="Note 3 10 3 3 4" xfId="27905"/>
    <cellStyle name="Note 3 10 3 3 5" xfId="33095"/>
    <cellStyle name="Note 3 10 3 4" xfId="7913"/>
    <cellStyle name="Note 3 10 3 4 2" xfId="19852"/>
    <cellStyle name="Note 3 10 3 4 3" xfId="29559"/>
    <cellStyle name="Note 3 10 3 4 4" xfId="34103"/>
    <cellStyle name="Note 3 10 3 5" xfId="13962"/>
    <cellStyle name="Note 3 10 3 6" xfId="24981"/>
    <cellStyle name="Note 3 10 3 7" xfId="30199"/>
    <cellStyle name="Note 3 10 4" xfId="1951"/>
    <cellStyle name="Note 3 10 4 2" xfId="4427"/>
    <cellStyle name="Note 3 10 4 2 2" xfId="10317"/>
    <cellStyle name="Note 3 10 4 2 2 2" xfId="22256"/>
    <cellStyle name="Note 3 10 4 2 2 3" xfId="31309"/>
    <cellStyle name="Note 3 10 4 2 2 4" xfId="35207"/>
    <cellStyle name="Note 3 10 4 2 3" xfId="16366"/>
    <cellStyle name="Note 3 10 4 2 4" xfId="26729"/>
    <cellStyle name="Note 3 10 4 2 5" xfId="24560"/>
    <cellStyle name="Note 3 10 4 3" xfId="5532"/>
    <cellStyle name="Note 3 10 4 3 2" xfId="11422"/>
    <cellStyle name="Note 3 10 4 3 2 2" xfId="23361"/>
    <cellStyle name="Note 3 10 4 3 2 3" xfId="32413"/>
    <cellStyle name="Note 3 10 4 3 2 4" xfId="36311"/>
    <cellStyle name="Note 3 10 4 3 3" xfId="17471"/>
    <cellStyle name="Note 3 10 4 3 4" xfId="27833"/>
    <cellStyle name="Note 3 10 4 3 5" xfId="30654"/>
    <cellStyle name="Note 3 10 4 4" xfId="7841"/>
    <cellStyle name="Note 3 10 4 4 2" xfId="19780"/>
    <cellStyle name="Note 3 10 4 4 3" xfId="29487"/>
    <cellStyle name="Note 3 10 4 4 4" xfId="34031"/>
    <cellStyle name="Note 3 10 4 5" xfId="13890"/>
    <cellStyle name="Note 3 10 4 6" xfId="24909"/>
    <cellStyle name="Note 3 10 4 7" xfId="25909"/>
    <cellStyle name="Note 3 10 5" xfId="2032"/>
    <cellStyle name="Note 3 10 5 2" xfId="4508"/>
    <cellStyle name="Note 3 10 5 2 2" xfId="10398"/>
    <cellStyle name="Note 3 10 5 2 2 2" xfId="22337"/>
    <cellStyle name="Note 3 10 5 2 2 3" xfId="31390"/>
    <cellStyle name="Note 3 10 5 2 2 4" xfId="35288"/>
    <cellStyle name="Note 3 10 5 2 3" xfId="16447"/>
    <cellStyle name="Note 3 10 5 2 4" xfId="26810"/>
    <cellStyle name="Note 3 10 5 2 5" xfId="28898"/>
    <cellStyle name="Note 3 10 5 3" xfId="5613"/>
    <cellStyle name="Note 3 10 5 3 2" xfId="11503"/>
    <cellStyle name="Note 3 10 5 3 2 2" xfId="23442"/>
    <cellStyle name="Note 3 10 5 3 2 3" xfId="32494"/>
    <cellStyle name="Note 3 10 5 3 2 4" xfId="36392"/>
    <cellStyle name="Note 3 10 5 3 3" xfId="17552"/>
    <cellStyle name="Note 3 10 5 3 4" xfId="27914"/>
    <cellStyle name="Note 3 10 5 3 5" xfId="33104"/>
    <cellStyle name="Note 3 10 5 4" xfId="7922"/>
    <cellStyle name="Note 3 10 5 4 2" xfId="19861"/>
    <cellStyle name="Note 3 10 5 4 3" xfId="29568"/>
    <cellStyle name="Note 3 10 5 4 4" xfId="34112"/>
    <cellStyle name="Note 3 10 5 5" xfId="13971"/>
    <cellStyle name="Note 3 10 5 6" xfId="24990"/>
    <cellStyle name="Note 3 10 5 7" xfId="29276"/>
    <cellStyle name="Note 3 10 6" xfId="3327"/>
    <cellStyle name="Note 3 10 6 2" xfId="9217"/>
    <cellStyle name="Note 3 10 6 2 2" xfId="21156"/>
    <cellStyle name="Note 3 10 6 2 3" xfId="30570"/>
    <cellStyle name="Note 3 10 6 2 4" xfId="34851"/>
    <cellStyle name="Note 3 10 6 3" xfId="15266"/>
    <cellStyle name="Note 3 10 6 4" xfId="25991"/>
    <cellStyle name="Note 3 10 6 5" xfId="30834"/>
    <cellStyle name="Note 3 10 7" xfId="5176"/>
    <cellStyle name="Note 3 10 7 2" xfId="11066"/>
    <cellStyle name="Note 3 10 7 2 2" xfId="23005"/>
    <cellStyle name="Note 3 10 7 2 3" xfId="32057"/>
    <cellStyle name="Note 3 10 7 2 4" xfId="35955"/>
    <cellStyle name="Note 3 10 7 3" xfId="17115"/>
    <cellStyle name="Note 3 10 7 4" xfId="27477"/>
    <cellStyle name="Note 3 10 7 5" xfId="26123"/>
    <cellStyle name="Note 3 10 8" xfId="6909"/>
    <cellStyle name="Note 3 10 8 2" xfId="18848"/>
    <cellStyle name="Note 3 10 8 3" xfId="28919"/>
    <cellStyle name="Note 3 10 8 4" xfId="33843"/>
    <cellStyle name="Note 3 10 9" xfId="12790"/>
    <cellStyle name="Note 3 11" xfId="1688"/>
    <cellStyle name="Note 3 11 2" xfId="2289"/>
    <cellStyle name="Note 3 11 2 2" xfId="4765"/>
    <cellStyle name="Note 3 11 2 2 2" xfId="10655"/>
    <cellStyle name="Note 3 11 2 2 2 2" xfId="22594"/>
    <cellStyle name="Note 3 11 2 2 2 3" xfId="31646"/>
    <cellStyle name="Note 3 11 2 2 2 4" xfId="35544"/>
    <cellStyle name="Note 3 11 2 2 3" xfId="16704"/>
    <cellStyle name="Note 3 11 2 2 4" xfId="27066"/>
    <cellStyle name="Note 3 11 2 2 5" xfId="30749"/>
    <cellStyle name="Note 3 11 2 3" xfId="5869"/>
    <cellStyle name="Note 3 11 2 3 2" xfId="11759"/>
    <cellStyle name="Note 3 11 2 3 2 2" xfId="23698"/>
    <cellStyle name="Note 3 11 2 3 2 3" xfId="32750"/>
    <cellStyle name="Note 3 11 2 3 2 4" xfId="36648"/>
    <cellStyle name="Note 3 11 2 3 3" xfId="17808"/>
    <cellStyle name="Note 3 11 2 3 4" xfId="28170"/>
    <cellStyle name="Note 3 11 2 3 5" xfId="33360"/>
    <cellStyle name="Note 3 11 2 4" xfId="8179"/>
    <cellStyle name="Note 3 11 2 4 2" xfId="20118"/>
    <cellStyle name="Note 3 11 2 4 3" xfId="29824"/>
    <cellStyle name="Note 3 11 2 4 4" xfId="34368"/>
    <cellStyle name="Note 3 11 2 5" xfId="14228"/>
    <cellStyle name="Note 3 11 2 6" xfId="25246"/>
    <cellStyle name="Note 3 11 2 7" xfId="24176"/>
    <cellStyle name="Note 3 11 3" xfId="2536"/>
    <cellStyle name="Note 3 11 3 2" xfId="5012"/>
    <cellStyle name="Note 3 11 3 2 2" xfId="10902"/>
    <cellStyle name="Note 3 11 3 2 2 2" xfId="22841"/>
    <cellStyle name="Note 3 11 3 2 2 3" xfId="31893"/>
    <cellStyle name="Note 3 11 3 2 2 4" xfId="35791"/>
    <cellStyle name="Note 3 11 3 2 3" xfId="16951"/>
    <cellStyle name="Note 3 11 3 2 4" xfId="27313"/>
    <cellStyle name="Note 3 11 3 2 5" xfId="24487"/>
    <cellStyle name="Note 3 11 3 3" xfId="6116"/>
    <cellStyle name="Note 3 11 3 3 2" xfId="12006"/>
    <cellStyle name="Note 3 11 3 3 2 2" xfId="23945"/>
    <cellStyle name="Note 3 11 3 3 2 3" xfId="32997"/>
    <cellStyle name="Note 3 11 3 3 2 4" xfId="36895"/>
    <cellStyle name="Note 3 11 3 3 3" xfId="18055"/>
    <cellStyle name="Note 3 11 3 3 4" xfId="28417"/>
    <cellStyle name="Note 3 11 3 3 5" xfId="33607"/>
    <cellStyle name="Note 3 11 3 4" xfId="8426"/>
    <cellStyle name="Note 3 11 3 4 2" xfId="20365"/>
    <cellStyle name="Note 3 11 3 4 3" xfId="30071"/>
    <cellStyle name="Note 3 11 3 4 4" xfId="34615"/>
    <cellStyle name="Note 3 11 3 5" xfId="14475"/>
    <cellStyle name="Note 3 11 3 6" xfId="25493"/>
    <cellStyle name="Note 3 11 3 7" xfId="29214"/>
    <cellStyle name="Note 3 11 4" xfId="4164"/>
    <cellStyle name="Note 3 11 4 2" xfId="10054"/>
    <cellStyle name="Note 3 11 4 2 2" xfId="21993"/>
    <cellStyle name="Note 3 11 4 2 3" xfId="31053"/>
    <cellStyle name="Note 3 11 4 2 4" xfId="34951"/>
    <cellStyle name="Note 3 11 4 3" xfId="16103"/>
    <cellStyle name="Note 3 11 4 4" xfId="26473"/>
    <cellStyle name="Note 3 11 4 5" xfId="30822"/>
    <cellStyle name="Note 3 11 5" xfId="5276"/>
    <cellStyle name="Note 3 11 5 2" xfId="11166"/>
    <cellStyle name="Note 3 11 5 2 2" xfId="23105"/>
    <cellStyle name="Note 3 11 5 2 3" xfId="32157"/>
    <cellStyle name="Note 3 11 5 2 4" xfId="36055"/>
    <cellStyle name="Note 3 11 5 3" xfId="17215"/>
    <cellStyle name="Note 3 11 5 4" xfId="27577"/>
    <cellStyle name="Note 3 11 5 5" xfId="25797"/>
    <cellStyle name="Note 3 11 6" xfId="13627"/>
    <cellStyle name="Note 3 12" xfId="1909"/>
    <cellStyle name="Note 3 12 2" xfId="4385"/>
    <cellStyle name="Note 3 12 2 2" xfId="10275"/>
    <cellStyle name="Note 3 12 2 2 2" xfId="22214"/>
    <cellStyle name="Note 3 12 2 2 3" xfId="31267"/>
    <cellStyle name="Note 3 12 2 2 4" xfId="35165"/>
    <cellStyle name="Note 3 12 2 3" xfId="16324"/>
    <cellStyle name="Note 3 12 2 4" xfId="26687"/>
    <cellStyle name="Note 3 12 2 5" xfId="30796"/>
    <cellStyle name="Note 3 12 3" xfId="5490"/>
    <cellStyle name="Note 3 12 3 2" xfId="11380"/>
    <cellStyle name="Note 3 12 3 2 2" xfId="23319"/>
    <cellStyle name="Note 3 12 3 2 3" xfId="32371"/>
    <cellStyle name="Note 3 12 3 2 4" xfId="36269"/>
    <cellStyle name="Note 3 12 3 3" xfId="17429"/>
    <cellStyle name="Note 3 12 3 4" xfId="27791"/>
    <cellStyle name="Note 3 12 3 5" xfId="29012"/>
    <cellStyle name="Note 3 12 4" xfId="7799"/>
    <cellStyle name="Note 3 12 4 2" xfId="19738"/>
    <cellStyle name="Note 3 12 4 3" xfId="29445"/>
    <cellStyle name="Note 3 12 4 4" xfId="33989"/>
    <cellStyle name="Note 3 12 5" xfId="13848"/>
    <cellStyle name="Note 3 12 6" xfId="24867"/>
    <cellStyle name="Note 3 12 7" xfId="24100"/>
    <cellStyle name="Note 3 13" xfId="2027"/>
    <cellStyle name="Note 3 13 2" xfId="4503"/>
    <cellStyle name="Note 3 13 2 2" xfId="10393"/>
    <cellStyle name="Note 3 13 2 2 2" xfId="22332"/>
    <cellStyle name="Note 3 13 2 2 3" xfId="31385"/>
    <cellStyle name="Note 3 13 2 2 4" xfId="35283"/>
    <cellStyle name="Note 3 13 2 3" xfId="16442"/>
    <cellStyle name="Note 3 13 2 4" xfId="26805"/>
    <cellStyle name="Note 3 13 2 5" xfId="25728"/>
    <cellStyle name="Note 3 13 3" xfId="5608"/>
    <cellStyle name="Note 3 13 3 2" xfId="11498"/>
    <cellStyle name="Note 3 13 3 2 2" xfId="23437"/>
    <cellStyle name="Note 3 13 3 2 3" xfId="32489"/>
    <cellStyle name="Note 3 13 3 2 4" xfId="36387"/>
    <cellStyle name="Note 3 13 3 3" xfId="17547"/>
    <cellStyle name="Note 3 13 3 4" xfId="27909"/>
    <cellStyle name="Note 3 13 3 5" xfId="33099"/>
    <cellStyle name="Note 3 13 4" xfId="7917"/>
    <cellStyle name="Note 3 13 4 2" xfId="19856"/>
    <cellStyle name="Note 3 13 4 3" xfId="29563"/>
    <cellStyle name="Note 3 13 4 4" xfId="34107"/>
    <cellStyle name="Note 3 13 5" xfId="13966"/>
    <cellStyle name="Note 3 13 6" xfId="24985"/>
    <cellStyle name="Note 3 13 7" xfId="26346"/>
    <cellStyle name="Note 3 14" xfId="1947"/>
    <cellStyle name="Note 3 14 2" xfId="4423"/>
    <cellStyle name="Note 3 14 2 2" xfId="10313"/>
    <cellStyle name="Note 3 14 2 2 2" xfId="22252"/>
    <cellStyle name="Note 3 14 2 2 3" xfId="31305"/>
    <cellStyle name="Note 3 14 2 2 4" xfId="35203"/>
    <cellStyle name="Note 3 14 2 3" xfId="16362"/>
    <cellStyle name="Note 3 14 2 4" xfId="26725"/>
    <cellStyle name="Note 3 14 2 5" xfId="25752"/>
    <cellStyle name="Note 3 14 3" xfId="5528"/>
    <cellStyle name="Note 3 14 3 2" xfId="11418"/>
    <cellStyle name="Note 3 14 3 2 2" xfId="23357"/>
    <cellStyle name="Note 3 14 3 2 3" xfId="32409"/>
    <cellStyle name="Note 3 14 3 2 4" xfId="36307"/>
    <cellStyle name="Note 3 14 3 3" xfId="17467"/>
    <cellStyle name="Note 3 14 3 4" xfId="27829"/>
    <cellStyle name="Note 3 14 3 5" xfId="28597"/>
    <cellStyle name="Note 3 14 4" xfId="7837"/>
    <cellStyle name="Note 3 14 4 2" xfId="19776"/>
    <cellStyle name="Note 3 14 4 3" xfId="29483"/>
    <cellStyle name="Note 3 14 4 4" xfId="34027"/>
    <cellStyle name="Note 3 14 5" xfId="13886"/>
    <cellStyle name="Note 3 14 6" xfId="24905"/>
    <cellStyle name="Note 3 14 7" xfId="26359"/>
    <cellStyle name="Note 3 15" xfId="2665"/>
    <cellStyle name="Note 3 15 2" xfId="8555"/>
    <cellStyle name="Note 3 15 2 2" xfId="20494"/>
    <cellStyle name="Note 3 15 2 3" xfId="30177"/>
    <cellStyle name="Note 3 15 2 4" xfId="34702"/>
    <cellStyle name="Note 3 15 3" xfId="14604"/>
    <cellStyle name="Note 3 15 4" xfId="25598"/>
    <cellStyle name="Note 3 15 5" xfId="26277"/>
    <cellStyle name="Note 3 16" xfId="6247"/>
    <cellStyle name="Note 3 16 2" xfId="18186"/>
    <cellStyle name="Note 3 16 3" xfId="28524"/>
    <cellStyle name="Note 3 16 4" xfId="33694"/>
    <cellStyle name="Note 3 2" xfId="110"/>
    <cellStyle name="Note 3 2 10" xfId="2198"/>
    <cellStyle name="Note 3 2 10 2" xfId="4674"/>
    <cellStyle name="Note 3 2 10 2 2" xfId="10564"/>
    <cellStyle name="Note 3 2 10 2 2 2" xfId="22503"/>
    <cellStyle name="Note 3 2 10 2 2 3" xfId="31555"/>
    <cellStyle name="Note 3 2 10 2 2 4" xfId="35453"/>
    <cellStyle name="Note 3 2 10 2 3" xfId="16613"/>
    <cellStyle name="Note 3 2 10 2 4" xfId="26975"/>
    <cellStyle name="Note 3 2 10 2 5" xfId="28712"/>
    <cellStyle name="Note 3 2 10 3" xfId="5778"/>
    <cellStyle name="Note 3 2 10 3 2" xfId="11668"/>
    <cellStyle name="Note 3 2 10 3 2 2" xfId="23607"/>
    <cellStyle name="Note 3 2 10 3 2 3" xfId="32659"/>
    <cellStyle name="Note 3 2 10 3 2 4" xfId="36557"/>
    <cellStyle name="Note 3 2 10 3 3" xfId="17717"/>
    <cellStyle name="Note 3 2 10 3 4" xfId="28079"/>
    <cellStyle name="Note 3 2 10 3 5" xfId="33269"/>
    <cellStyle name="Note 3 2 10 4" xfId="8088"/>
    <cellStyle name="Note 3 2 10 4 2" xfId="20027"/>
    <cellStyle name="Note 3 2 10 4 3" xfId="29733"/>
    <cellStyle name="Note 3 2 10 4 4" xfId="34277"/>
    <cellStyle name="Note 3 2 10 5" xfId="14137"/>
    <cellStyle name="Note 3 2 10 6" xfId="25155"/>
    <cellStyle name="Note 3 2 10 7" xfId="29251"/>
    <cellStyle name="Note 3 2 11" xfId="1973"/>
    <cellStyle name="Note 3 2 11 2" xfId="4449"/>
    <cellStyle name="Note 3 2 11 2 2" xfId="10339"/>
    <cellStyle name="Note 3 2 11 2 2 2" xfId="22278"/>
    <cellStyle name="Note 3 2 11 2 2 3" xfId="31331"/>
    <cellStyle name="Note 3 2 11 2 2 4" xfId="35229"/>
    <cellStyle name="Note 3 2 11 2 3" xfId="16388"/>
    <cellStyle name="Note 3 2 11 2 4" xfId="26751"/>
    <cellStyle name="Note 3 2 11 2 5" xfId="30788"/>
    <cellStyle name="Note 3 2 11 3" xfId="5554"/>
    <cellStyle name="Note 3 2 11 3 2" xfId="11444"/>
    <cellStyle name="Note 3 2 11 3 2 2" xfId="23383"/>
    <cellStyle name="Note 3 2 11 3 2 3" xfId="32435"/>
    <cellStyle name="Note 3 2 11 3 2 4" xfId="36333"/>
    <cellStyle name="Note 3 2 11 3 3" xfId="17493"/>
    <cellStyle name="Note 3 2 11 3 4" xfId="27855"/>
    <cellStyle name="Note 3 2 11 3 5" xfId="26074"/>
    <cellStyle name="Note 3 2 11 4" xfId="7863"/>
    <cellStyle name="Note 3 2 11 4 2" xfId="19802"/>
    <cellStyle name="Note 3 2 11 4 3" xfId="29509"/>
    <cellStyle name="Note 3 2 11 4 4" xfId="34053"/>
    <cellStyle name="Note 3 2 11 5" xfId="13912"/>
    <cellStyle name="Note 3 2 11 6" xfId="24931"/>
    <cellStyle name="Note 3 2 11 7" xfId="24177"/>
    <cellStyle name="Note 3 2 12" xfId="2450"/>
    <cellStyle name="Note 3 2 12 2" xfId="4926"/>
    <cellStyle name="Note 3 2 12 2 2" xfId="10816"/>
    <cellStyle name="Note 3 2 12 2 2 2" xfId="22755"/>
    <cellStyle name="Note 3 2 12 2 2 3" xfId="31807"/>
    <cellStyle name="Note 3 2 12 2 2 4" xfId="35705"/>
    <cellStyle name="Note 3 2 12 2 3" xfId="16865"/>
    <cellStyle name="Note 3 2 12 2 4" xfId="27227"/>
    <cellStyle name="Note 3 2 12 2 5" xfId="30299"/>
    <cellStyle name="Note 3 2 12 3" xfId="6030"/>
    <cellStyle name="Note 3 2 12 3 2" xfId="11920"/>
    <cellStyle name="Note 3 2 12 3 2 2" xfId="23859"/>
    <cellStyle name="Note 3 2 12 3 2 3" xfId="32911"/>
    <cellStyle name="Note 3 2 12 3 2 4" xfId="36809"/>
    <cellStyle name="Note 3 2 12 3 3" xfId="17969"/>
    <cellStyle name="Note 3 2 12 3 4" xfId="28331"/>
    <cellStyle name="Note 3 2 12 3 5" xfId="33521"/>
    <cellStyle name="Note 3 2 12 4" xfId="8340"/>
    <cellStyle name="Note 3 2 12 4 2" xfId="20279"/>
    <cellStyle name="Note 3 2 12 4 3" xfId="29985"/>
    <cellStyle name="Note 3 2 12 4 4" xfId="34529"/>
    <cellStyle name="Note 3 2 12 5" xfId="14389"/>
    <cellStyle name="Note 3 2 12 6" xfId="25407"/>
    <cellStyle name="Note 3 2 12 7" xfId="29222"/>
    <cellStyle name="Note 3 2 13" xfId="2666"/>
    <cellStyle name="Note 3 2 13 2" xfId="8556"/>
    <cellStyle name="Note 3 2 13 2 2" xfId="20495"/>
    <cellStyle name="Note 3 2 13 2 3" xfId="30178"/>
    <cellStyle name="Note 3 2 13 2 4" xfId="34703"/>
    <cellStyle name="Note 3 2 13 3" xfId="14605"/>
    <cellStyle name="Note 3 2 13 4" xfId="25599"/>
    <cellStyle name="Note 3 2 13 5" xfId="24623"/>
    <cellStyle name="Note 3 2 14" xfId="6248"/>
    <cellStyle name="Note 3 2 14 2" xfId="18187"/>
    <cellStyle name="Note 3 2 14 3" xfId="28525"/>
    <cellStyle name="Note 3 2 14 4" xfId="33695"/>
    <cellStyle name="Note 3 2 2" xfId="170"/>
    <cellStyle name="Note 3 2 2 10" xfId="2720"/>
    <cellStyle name="Note 3 2 2 10 2" xfId="8610"/>
    <cellStyle name="Note 3 2 2 10 2 2" xfId="20549"/>
    <cellStyle name="Note 3 2 2 10 2 3" xfId="30209"/>
    <cellStyle name="Note 3 2 2 10 2 4" xfId="34716"/>
    <cellStyle name="Note 3 2 2 10 3" xfId="14659"/>
    <cellStyle name="Note 3 2 2 10 4" xfId="25629"/>
    <cellStyle name="Note 3 2 2 10 5" xfId="28891"/>
    <cellStyle name="Note 3 2 2 11" xfId="6302"/>
    <cellStyle name="Note 3 2 2 11 2" xfId="18241"/>
    <cellStyle name="Note 3 2 2 11 3" xfId="28555"/>
    <cellStyle name="Note 3 2 2 11 4" xfId="33708"/>
    <cellStyle name="Note 3 2 2 2" xfId="284"/>
    <cellStyle name="Note 3 2 2 2 2" xfId="760"/>
    <cellStyle name="Note 3 2 2 2 2 10" xfId="24274"/>
    <cellStyle name="Note 3 2 2 2 2 11" xfId="30964"/>
    <cellStyle name="Note 3 2 2 2 2 2" xfId="1693"/>
    <cellStyle name="Note 3 2 2 2 2 2 2" xfId="2294"/>
    <cellStyle name="Note 3 2 2 2 2 2 2 2" xfId="4770"/>
    <cellStyle name="Note 3 2 2 2 2 2 2 2 2" xfId="10660"/>
    <cellStyle name="Note 3 2 2 2 2 2 2 2 2 2" xfId="22599"/>
    <cellStyle name="Note 3 2 2 2 2 2 2 2 2 3" xfId="31651"/>
    <cellStyle name="Note 3 2 2 2 2 2 2 2 2 4" xfId="35549"/>
    <cellStyle name="Note 3 2 2 2 2 2 2 2 3" xfId="16709"/>
    <cellStyle name="Note 3 2 2 2 2 2 2 2 4" xfId="27071"/>
    <cellStyle name="Note 3 2 2 2 2 2 2 2 5" xfId="30315"/>
    <cellStyle name="Note 3 2 2 2 2 2 2 3" xfId="5874"/>
    <cellStyle name="Note 3 2 2 2 2 2 2 3 2" xfId="11764"/>
    <cellStyle name="Note 3 2 2 2 2 2 2 3 2 2" xfId="23703"/>
    <cellStyle name="Note 3 2 2 2 2 2 2 3 2 3" xfId="32755"/>
    <cellStyle name="Note 3 2 2 2 2 2 2 3 2 4" xfId="36653"/>
    <cellStyle name="Note 3 2 2 2 2 2 2 3 3" xfId="17813"/>
    <cellStyle name="Note 3 2 2 2 2 2 2 3 4" xfId="28175"/>
    <cellStyle name="Note 3 2 2 2 2 2 2 3 5" xfId="33365"/>
    <cellStyle name="Note 3 2 2 2 2 2 2 4" xfId="8184"/>
    <cellStyle name="Note 3 2 2 2 2 2 2 4 2" xfId="20123"/>
    <cellStyle name="Note 3 2 2 2 2 2 2 4 3" xfId="29829"/>
    <cellStyle name="Note 3 2 2 2 2 2 2 4 4" xfId="34373"/>
    <cellStyle name="Note 3 2 2 2 2 2 2 5" xfId="14233"/>
    <cellStyle name="Note 3 2 2 2 2 2 2 6" xfId="25251"/>
    <cellStyle name="Note 3 2 2 2 2 2 2 7" xfId="30895"/>
    <cellStyle name="Note 3 2 2 2 2 2 3" xfId="2541"/>
    <cellStyle name="Note 3 2 2 2 2 2 3 2" xfId="5017"/>
    <cellStyle name="Note 3 2 2 2 2 2 3 2 2" xfId="10907"/>
    <cellStyle name="Note 3 2 2 2 2 2 3 2 2 2" xfId="22846"/>
    <cellStyle name="Note 3 2 2 2 2 2 3 2 2 3" xfId="31898"/>
    <cellStyle name="Note 3 2 2 2 2 2 3 2 2 4" xfId="35796"/>
    <cellStyle name="Note 3 2 2 2 2 2 3 2 3" xfId="16956"/>
    <cellStyle name="Note 3 2 2 2 2 2 3 2 4" xfId="27318"/>
    <cellStyle name="Note 3 2 2 2 2 2 3 2 5" xfId="30718"/>
    <cellStyle name="Note 3 2 2 2 2 2 3 3" xfId="6121"/>
    <cellStyle name="Note 3 2 2 2 2 2 3 3 2" xfId="12011"/>
    <cellStyle name="Note 3 2 2 2 2 2 3 3 2 2" xfId="23950"/>
    <cellStyle name="Note 3 2 2 2 2 2 3 3 2 3" xfId="33002"/>
    <cellStyle name="Note 3 2 2 2 2 2 3 3 2 4" xfId="36900"/>
    <cellStyle name="Note 3 2 2 2 2 2 3 3 3" xfId="18060"/>
    <cellStyle name="Note 3 2 2 2 2 2 3 3 4" xfId="28422"/>
    <cellStyle name="Note 3 2 2 2 2 2 3 3 5" xfId="33612"/>
    <cellStyle name="Note 3 2 2 2 2 2 3 4" xfId="8431"/>
    <cellStyle name="Note 3 2 2 2 2 2 3 4 2" xfId="20370"/>
    <cellStyle name="Note 3 2 2 2 2 2 3 4 3" xfId="30076"/>
    <cellStyle name="Note 3 2 2 2 2 2 3 4 4" xfId="34620"/>
    <cellStyle name="Note 3 2 2 2 2 2 3 5" xfId="14480"/>
    <cellStyle name="Note 3 2 2 2 2 2 3 6" xfId="25498"/>
    <cellStyle name="Note 3 2 2 2 2 2 3 7" xfId="24095"/>
    <cellStyle name="Note 3 2 2 2 2 2 4" xfId="4169"/>
    <cellStyle name="Note 3 2 2 2 2 2 4 2" xfId="10059"/>
    <cellStyle name="Note 3 2 2 2 2 2 4 2 2" xfId="21998"/>
    <cellStyle name="Note 3 2 2 2 2 2 4 2 3" xfId="31058"/>
    <cellStyle name="Note 3 2 2 2 2 2 4 2 4" xfId="34956"/>
    <cellStyle name="Note 3 2 2 2 2 2 4 3" xfId="16108"/>
    <cellStyle name="Note 3 2 2 2 2 2 4 4" xfId="26478"/>
    <cellStyle name="Note 3 2 2 2 2 2 4 5" xfId="12141"/>
    <cellStyle name="Note 3 2 2 2 2 2 5" xfId="5281"/>
    <cellStyle name="Note 3 2 2 2 2 2 5 2" xfId="11171"/>
    <cellStyle name="Note 3 2 2 2 2 2 5 2 2" xfId="23110"/>
    <cellStyle name="Note 3 2 2 2 2 2 5 2 3" xfId="32162"/>
    <cellStyle name="Note 3 2 2 2 2 2 5 2 4" xfId="36060"/>
    <cellStyle name="Note 3 2 2 2 2 2 5 3" xfId="17220"/>
    <cellStyle name="Note 3 2 2 2 2 2 5 4" xfId="27582"/>
    <cellStyle name="Note 3 2 2 2 2 2 5 5" xfId="28968"/>
    <cellStyle name="Note 3 2 2 2 2 2 6" xfId="13632"/>
    <cellStyle name="Note 3 2 2 2 2 3" xfId="1980"/>
    <cellStyle name="Note 3 2 2 2 2 3 2" xfId="4456"/>
    <cellStyle name="Note 3 2 2 2 2 3 2 2" xfId="10346"/>
    <cellStyle name="Note 3 2 2 2 2 3 2 2 2" xfId="22285"/>
    <cellStyle name="Note 3 2 2 2 2 3 2 2 3" xfId="31338"/>
    <cellStyle name="Note 3 2 2 2 2 3 2 2 4" xfId="35236"/>
    <cellStyle name="Note 3 2 2 2 2 3 2 3" xfId="16395"/>
    <cellStyle name="Note 3 2 2 2 2 3 2 4" xfId="26758"/>
    <cellStyle name="Note 3 2 2 2 2 3 2 5" xfId="29137"/>
    <cellStyle name="Note 3 2 2 2 2 3 3" xfId="5561"/>
    <cellStyle name="Note 3 2 2 2 2 3 3 2" xfId="11451"/>
    <cellStyle name="Note 3 2 2 2 2 3 3 2 2" xfId="23390"/>
    <cellStyle name="Note 3 2 2 2 2 3 3 2 3" xfId="32442"/>
    <cellStyle name="Note 3 2 2 2 2 3 3 2 4" xfId="36340"/>
    <cellStyle name="Note 3 2 2 2 2 3 3 3" xfId="17500"/>
    <cellStyle name="Note 3 2 2 2 2 3 3 4" xfId="27862"/>
    <cellStyle name="Note 3 2 2 2 2 3 3 5" xfId="30649"/>
    <cellStyle name="Note 3 2 2 2 2 3 4" xfId="7870"/>
    <cellStyle name="Note 3 2 2 2 2 3 4 2" xfId="19809"/>
    <cellStyle name="Note 3 2 2 2 2 3 4 3" xfId="29516"/>
    <cellStyle name="Note 3 2 2 2 2 3 4 4" xfId="34060"/>
    <cellStyle name="Note 3 2 2 2 2 3 5" xfId="13919"/>
    <cellStyle name="Note 3 2 2 2 2 3 6" xfId="24938"/>
    <cellStyle name="Note 3 2 2 2 2 3 7" xfId="24702"/>
    <cellStyle name="Note 3 2 2 2 2 4" xfId="1840"/>
    <cellStyle name="Note 3 2 2 2 2 4 2" xfId="4316"/>
    <cellStyle name="Note 3 2 2 2 2 4 2 2" xfId="10206"/>
    <cellStyle name="Note 3 2 2 2 2 4 2 2 2" xfId="22145"/>
    <cellStyle name="Note 3 2 2 2 2 4 2 2 3" xfId="31198"/>
    <cellStyle name="Note 3 2 2 2 2 4 2 2 4" xfId="35096"/>
    <cellStyle name="Note 3 2 2 2 2 4 2 3" xfId="16255"/>
    <cellStyle name="Note 3 2 2 2 2 4 2 4" xfId="26618"/>
    <cellStyle name="Note 3 2 2 2 2 4 2 5" xfId="28980"/>
    <cellStyle name="Note 3 2 2 2 2 4 3" xfId="5421"/>
    <cellStyle name="Note 3 2 2 2 2 4 3 2" xfId="11311"/>
    <cellStyle name="Note 3 2 2 2 2 4 3 2 2" xfId="23250"/>
    <cellStyle name="Note 3 2 2 2 2 4 3 2 3" xfId="32302"/>
    <cellStyle name="Note 3 2 2 2 2 4 3 2 4" xfId="36200"/>
    <cellStyle name="Note 3 2 2 2 2 4 3 3" xfId="17360"/>
    <cellStyle name="Note 3 2 2 2 2 4 3 4" xfId="27722"/>
    <cellStyle name="Note 3 2 2 2 2 4 3 5" xfId="30667"/>
    <cellStyle name="Note 3 2 2 2 2 4 4" xfId="7730"/>
    <cellStyle name="Note 3 2 2 2 2 4 4 2" xfId="19669"/>
    <cellStyle name="Note 3 2 2 2 2 4 4 3" xfId="29376"/>
    <cellStyle name="Note 3 2 2 2 2 4 4 4" xfId="33920"/>
    <cellStyle name="Note 3 2 2 2 2 4 5" xfId="13779"/>
    <cellStyle name="Note 3 2 2 2 2 4 6" xfId="24798"/>
    <cellStyle name="Note 3 2 2 2 2 4 7" xfId="26030"/>
    <cellStyle name="Note 3 2 2 2 2 5" xfId="2060"/>
    <cellStyle name="Note 3 2 2 2 2 5 2" xfId="4536"/>
    <cellStyle name="Note 3 2 2 2 2 5 2 2" xfId="10426"/>
    <cellStyle name="Note 3 2 2 2 2 5 2 2 2" xfId="22365"/>
    <cellStyle name="Note 3 2 2 2 2 5 2 2 3" xfId="31417"/>
    <cellStyle name="Note 3 2 2 2 2 5 2 2 4" xfId="35315"/>
    <cellStyle name="Note 3 2 2 2 2 5 2 3" xfId="16475"/>
    <cellStyle name="Note 3 2 2 2 2 5 2 4" xfId="26837"/>
    <cellStyle name="Note 3 2 2 2 2 5 2 5" xfId="30777"/>
    <cellStyle name="Note 3 2 2 2 2 5 3" xfId="5640"/>
    <cellStyle name="Note 3 2 2 2 2 5 3 2" xfId="11530"/>
    <cellStyle name="Note 3 2 2 2 2 5 3 2 2" xfId="23469"/>
    <cellStyle name="Note 3 2 2 2 2 5 3 2 3" xfId="32521"/>
    <cellStyle name="Note 3 2 2 2 2 5 3 2 4" xfId="36419"/>
    <cellStyle name="Note 3 2 2 2 2 5 3 3" xfId="17579"/>
    <cellStyle name="Note 3 2 2 2 2 5 3 4" xfId="27941"/>
    <cellStyle name="Note 3 2 2 2 2 5 3 5" xfId="33131"/>
    <cellStyle name="Note 3 2 2 2 2 5 4" xfId="7950"/>
    <cellStyle name="Note 3 2 2 2 2 5 4 2" xfId="19889"/>
    <cellStyle name="Note 3 2 2 2 2 5 4 3" xfId="29595"/>
    <cellStyle name="Note 3 2 2 2 2 5 4 4" xfId="34139"/>
    <cellStyle name="Note 3 2 2 2 2 5 5" xfId="13999"/>
    <cellStyle name="Note 3 2 2 2 2 5 6" xfId="25017"/>
    <cellStyle name="Note 3 2 2 2 2 5 7" xfId="28846"/>
    <cellStyle name="Note 3 2 2 2 2 6" xfId="3237"/>
    <cellStyle name="Note 3 2 2 2 2 6 2" xfId="9127"/>
    <cellStyle name="Note 3 2 2 2 2 6 2 2" xfId="21066"/>
    <cellStyle name="Note 3 2 2 2 2 6 2 3" xfId="30506"/>
    <cellStyle name="Note 3 2 2 2 2 6 2 4" xfId="34819"/>
    <cellStyle name="Note 3 2 2 2 2 6 3" xfId="15176"/>
    <cellStyle name="Note 3 2 2 2 2 6 4" xfId="25926"/>
    <cellStyle name="Note 3 2 2 2 2 6 5" xfId="28653"/>
    <cellStyle name="Note 3 2 2 2 2 7" xfId="5144"/>
    <cellStyle name="Note 3 2 2 2 2 7 2" xfId="11034"/>
    <cellStyle name="Note 3 2 2 2 2 7 2 2" xfId="22973"/>
    <cellStyle name="Note 3 2 2 2 2 7 2 3" xfId="32025"/>
    <cellStyle name="Note 3 2 2 2 2 7 2 4" xfId="35923"/>
    <cellStyle name="Note 3 2 2 2 2 7 3" xfId="17083"/>
    <cellStyle name="Note 3 2 2 2 2 7 4" xfId="27445"/>
    <cellStyle name="Note 3 2 2 2 2 7 5" xfId="30703"/>
    <cellStyle name="Note 3 2 2 2 2 8" xfId="6819"/>
    <cellStyle name="Note 3 2 2 2 2 8 2" xfId="18758"/>
    <cellStyle name="Note 3 2 2 2 2 8 3" xfId="28855"/>
    <cellStyle name="Note 3 2 2 2 2 8 4" xfId="33811"/>
    <cellStyle name="Note 3 2 2 2 2 9" xfId="12700"/>
    <cellStyle name="Note 3 2 2 2 3" xfId="1692"/>
    <cellStyle name="Note 3 2 2 2 3 2" xfId="2293"/>
    <cellStyle name="Note 3 2 2 2 3 2 2" xfId="4769"/>
    <cellStyle name="Note 3 2 2 2 3 2 2 2" xfId="10659"/>
    <cellStyle name="Note 3 2 2 2 3 2 2 2 2" xfId="22598"/>
    <cellStyle name="Note 3 2 2 2 3 2 2 2 3" xfId="31650"/>
    <cellStyle name="Note 3 2 2 2 3 2 2 2 4" xfId="35548"/>
    <cellStyle name="Note 3 2 2 2 3 2 2 3" xfId="16708"/>
    <cellStyle name="Note 3 2 2 2 3 2 2 4" xfId="27070"/>
    <cellStyle name="Note 3 2 2 2 3 2 2 5" xfId="28663"/>
    <cellStyle name="Note 3 2 2 2 3 2 3" xfId="5873"/>
    <cellStyle name="Note 3 2 2 2 3 2 3 2" xfId="11763"/>
    <cellStyle name="Note 3 2 2 2 3 2 3 2 2" xfId="23702"/>
    <cellStyle name="Note 3 2 2 2 3 2 3 2 3" xfId="32754"/>
    <cellStyle name="Note 3 2 2 2 3 2 3 2 4" xfId="36652"/>
    <cellStyle name="Note 3 2 2 2 3 2 3 3" xfId="17812"/>
    <cellStyle name="Note 3 2 2 2 3 2 3 4" xfId="28174"/>
    <cellStyle name="Note 3 2 2 2 3 2 3 5" xfId="33364"/>
    <cellStyle name="Note 3 2 2 2 3 2 4" xfId="8183"/>
    <cellStyle name="Note 3 2 2 2 3 2 4 2" xfId="20122"/>
    <cellStyle name="Note 3 2 2 2 3 2 4 3" xfId="29828"/>
    <cellStyle name="Note 3 2 2 2 3 2 4 4" xfId="34372"/>
    <cellStyle name="Note 3 2 2 2 3 2 5" xfId="14232"/>
    <cellStyle name="Note 3 2 2 2 3 2 6" xfId="25250"/>
    <cellStyle name="Note 3 2 2 2 3 2 7" xfId="29242"/>
    <cellStyle name="Note 3 2 2 2 3 3" xfId="2540"/>
    <cellStyle name="Note 3 2 2 2 3 3 2" xfId="5016"/>
    <cellStyle name="Note 3 2 2 2 3 3 2 2" xfId="10906"/>
    <cellStyle name="Note 3 2 2 2 3 3 2 2 2" xfId="22845"/>
    <cellStyle name="Note 3 2 2 2 3 3 2 2 3" xfId="31897"/>
    <cellStyle name="Note 3 2 2 2 3 3 2 2 4" xfId="35795"/>
    <cellStyle name="Note 3 2 2 2 3 3 2 3" xfId="16955"/>
    <cellStyle name="Note 3 2 2 2 3 3 2 4" xfId="27317"/>
    <cellStyle name="Note 3 2 2 2 3 3 2 5" xfId="29069"/>
    <cellStyle name="Note 3 2 2 2 3 3 3" xfId="6120"/>
    <cellStyle name="Note 3 2 2 2 3 3 3 2" xfId="12010"/>
    <cellStyle name="Note 3 2 2 2 3 3 3 2 2" xfId="23949"/>
    <cellStyle name="Note 3 2 2 2 3 3 3 2 3" xfId="33001"/>
    <cellStyle name="Note 3 2 2 2 3 3 3 2 4" xfId="36899"/>
    <cellStyle name="Note 3 2 2 2 3 3 3 3" xfId="18059"/>
    <cellStyle name="Note 3 2 2 2 3 3 3 4" xfId="28421"/>
    <cellStyle name="Note 3 2 2 2 3 3 3 5" xfId="33611"/>
    <cellStyle name="Note 3 2 2 2 3 3 4" xfId="8430"/>
    <cellStyle name="Note 3 2 2 2 3 3 4 2" xfId="20369"/>
    <cellStyle name="Note 3 2 2 2 3 3 4 3" xfId="30075"/>
    <cellStyle name="Note 3 2 2 2 3 3 4 4" xfId="34619"/>
    <cellStyle name="Note 3 2 2 2 3 3 5" xfId="14479"/>
    <cellStyle name="Note 3 2 2 2 3 3 6" xfId="25497"/>
    <cellStyle name="Note 3 2 2 2 3 3 7" xfId="24342"/>
    <cellStyle name="Note 3 2 2 2 3 4" xfId="4168"/>
    <cellStyle name="Note 3 2 2 2 3 4 2" xfId="10058"/>
    <cellStyle name="Note 3 2 2 2 3 4 2 2" xfId="21997"/>
    <cellStyle name="Note 3 2 2 2 3 4 2 3" xfId="31057"/>
    <cellStyle name="Note 3 2 2 2 3 4 2 4" xfId="34955"/>
    <cellStyle name="Note 3 2 2 2 3 4 3" xfId="16107"/>
    <cellStyle name="Note 3 2 2 2 3 4 4" xfId="26477"/>
    <cellStyle name="Note 3 2 2 2 3 4 5" xfId="24040"/>
    <cellStyle name="Note 3 2 2 2 3 5" xfId="5280"/>
    <cellStyle name="Note 3 2 2 2 3 5 2" xfId="11170"/>
    <cellStyle name="Note 3 2 2 2 3 5 2 2" xfId="23109"/>
    <cellStyle name="Note 3 2 2 2 3 5 2 3" xfId="32161"/>
    <cellStyle name="Note 3 2 2 2 3 5 2 4" xfId="36059"/>
    <cellStyle name="Note 3 2 2 2 3 5 3" xfId="17219"/>
    <cellStyle name="Note 3 2 2 2 3 5 4" xfId="27581"/>
    <cellStyle name="Note 3 2 2 2 3 5 5" xfId="24454"/>
    <cellStyle name="Note 3 2 2 2 3 6" xfId="13631"/>
    <cellStyle name="Note 3 2 2 2 4" xfId="2171"/>
    <cellStyle name="Note 3 2 2 2 4 2" xfId="4647"/>
    <cellStyle name="Note 3 2 2 2 4 2 2" xfId="10537"/>
    <cellStyle name="Note 3 2 2 2 4 2 2 2" xfId="22476"/>
    <cellStyle name="Note 3 2 2 2 4 2 2 3" xfId="31528"/>
    <cellStyle name="Note 3 2 2 2 4 2 2 4" xfId="35426"/>
    <cellStyle name="Note 3 2 2 2 4 2 3" xfId="16586"/>
    <cellStyle name="Note 3 2 2 2 4 2 4" xfId="26948"/>
    <cellStyle name="Note 3 2 2 2 4 2 5" xfId="26185"/>
    <cellStyle name="Note 3 2 2 2 4 3" xfId="5751"/>
    <cellStyle name="Note 3 2 2 2 4 3 2" xfId="11641"/>
    <cellStyle name="Note 3 2 2 2 4 3 2 2" xfId="23580"/>
    <cellStyle name="Note 3 2 2 2 4 3 2 3" xfId="32632"/>
    <cellStyle name="Note 3 2 2 2 4 3 2 4" xfId="36530"/>
    <cellStyle name="Note 3 2 2 2 4 3 3" xfId="17690"/>
    <cellStyle name="Note 3 2 2 2 4 3 4" xfId="28052"/>
    <cellStyle name="Note 3 2 2 2 4 3 5" xfId="33242"/>
    <cellStyle name="Note 3 2 2 2 4 4" xfId="8061"/>
    <cellStyle name="Note 3 2 2 2 4 4 2" xfId="20000"/>
    <cellStyle name="Note 3 2 2 2 4 4 3" xfId="29706"/>
    <cellStyle name="Note 3 2 2 2 4 4 4" xfId="34250"/>
    <cellStyle name="Note 3 2 2 2 4 5" xfId="14110"/>
    <cellStyle name="Note 3 2 2 2 4 6" xfId="25128"/>
    <cellStyle name="Note 3 2 2 2 4 7" xfId="30601"/>
    <cellStyle name="Note 3 2 2 2 5" xfId="2182"/>
    <cellStyle name="Note 3 2 2 2 5 2" xfId="4658"/>
    <cellStyle name="Note 3 2 2 2 5 2 2" xfId="10548"/>
    <cellStyle name="Note 3 2 2 2 5 2 2 2" xfId="22487"/>
    <cellStyle name="Note 3 2 2 2 5 2 2 3" xfId="31539"/>
    <cellStyle name="Note 3 2 2 2 5 2 2 4" xfId="35437"/>
    <cellStyle name="Note 3 2 2 2 5 2 3" xfId="16597"/>
    <cellStyle name="Note 3 2 2 2 5 2 4" xfId="26959"/>
    <cellStyle name="Note 3 2 2 2 5 2 5" xfId="28721"/>
    <cellStyle name="Note 3 2 2 2 5 3" xfId="5762"/>
    <cellStyle name="Note 3 2 2 2 5 3 2" xfId="11652"/>
    <cellStyle name="Note 3 2 2 2 5 3 2 2" xfId="23591"/>
    <cellStyle name="Note 3 2 2 2 5 3 2 3" xfId="32643"/>
    <cellStyle name="Note 3 2 2 2 5 3 2 4" xfId="36541"/>
    <cellStyle name="Note 3 2 2 2 5 3 3" xfId="17701"/>
    <cellStyle name="Note 3 2 2 2 5 3 4" xfId="28063"/>
    <cellStyle name="Note 3 2 2 2 5 3 5" xfId="33253"/>
    <cellStyle name="Note 3 2 2 2 5 4" xfId="8072"/>
    <cellStyle name="Note 3 2 2 2 5 4 2" xfId="20011"/>
    <cellStyle name="Note 3 2 2 2 5 4 3" xfId="29717"/>
    <cellStyle name="Note 3 2 2 2 5 4 4" xfId="34261"/>
    <cellStyle name="Note 3 2 2 2 5 5" xfId="14121"/>
    <cellStyle name="Note 3 2 2 2 5 6" xfId="25139"/>
    <cellStyle name="Note 3 2 2 2 5 7" xfId="29255"/>
    <cellStyle name="Note 3 2 2 2 6" xfId="1890"/>
    <cellStyle name="Note 3 2 2 2 6 2" xfId="4366"/>
    <cellStyle name="Note 3 2 2 2 6 2 2" xfId="10256"/>
    <cellStyle name="Note 3 2 2 2 6 2 2 2" xfId="22195"/>
    <cellStyle name="Note 3 2 2 2 6 2 2 3" xfId="31248"/>
    <cellStyle name="Note 3 2 2 2 6 2 2 4" xfId="35146"/>
    <cellStyle name="Note 3 2 2 2 6 2 3" xfId="16305"/>
    <cellStyle name="Note 3 2 2 2 6 2 4" xfId="26668"/>
    <cellStyle name="Note 3 2 2 2 6 2 5" xfId="30606"/>
    <cellStyle name="Note 3 2 2 2 6 3" xfId="5471"/>
    <cellStyle name="Note 3 2 2 2 6 3 2" xfId="11361"/>
    <cellStyle name="Note 3 2 2 2 6 3 2 2" xfId="23300"/>
    <cellStyle name="Note 3 2 2 2 6 3 2 3" xfId="32352"/>
    <cellStyle name="Note 3 2 2 2 6 3 2 4" xfId="36250"/>
    <cellStyle name="Note 3 2 2 2 6 3 3" xfId="17410"/>
    <cellStyle name="Note 3 2 2 2 6 3 4" xfId="27772"/>
    <cellStyle name="Note 3 2 2 2 6 3 5" xfId="24429"/>
    <cellStyle name="Note 3 2 2 2 6 4" xfId="7780"/>
    <cellStyle name="Note 3 2 2 2 6 4 2" xfId="19719"/>
    <cellStyle name="Note 3 2 2 2 6 4 3" xfId="29426"/>
    <cellStyle name="Note 3 2 2 2 6 4 4" xfId="33970"/>
    <cellStyle name="Note 3 2 2 2 6 5" xfId="13829"/>
    <cellStyle name="Note 3 2 2 2 6 6" xfId="24848"/>
    <cellStyle name="Note 3 2 2 2 6 7" xfId="30946"/>
    <cellStyle name="Note 3 2 2 2 7" xfId="2831"/>
    <cellStyle name="Note 3 2 2 2 7 2" xfId="8721"/>
    <cellStyle name="Note 3 2 2 2 7 2 2" xfId="20660"/>
    <cellStyle name="Note 3 2 2 2 7 2 3" xfId="30266"/>
    <cellStyle name="Note 3 2 2 2 7 2 4" xfId="34740"/>
    <cellStyle name="Note 3 2 2 2 7 3" xfId="14770"/>
    <cellStyle name="Note 3 2 2 2 7 4" xfId="25686"/>
    <cellStyle name="Note 3 2 2 2 7 5" xfId="26269"/>
    <cellStyle name="Note 3 2 2 2 8" xfId="6413"/>
    <cellStyle name="Note 3 2 2 2 8 2" xfId="18352"/>
    <cellStyle name="Note 3 2 2 2 8 3" xfId="28612"/>
    <cellStyle name="Note 3 2 2 2 8 4" xfId="33732"/>
    <cellStyle name="Note 3 2 2 3" xfId="313"/>
    <cellStyle name="Note 3 2 2 3 2" xfId="789"/>
    <cellStyle name="Note 3 2 2 3 2 10" xfId="24298"/>
    <cellStyle name="Note 3 2 2 3 2 11" xfId="26381"/>
    <cellStyle name="Note 3 2 2 3 2 2" xfId="1695"/>
    <cellStyle name="Note 3 2 2 3 2 2 2" xfId="2296"/>
    <cellStyle name="Note 3 2 2 3 2 2 2 2" xfId="4772"/>
    <cellStyle name="Note 3 2 2 3 2 2 2 2 2" xfId="10662"/>
    <cellStyle name="Note 3 2 2 3 2 2 2 2 2 2" xfId="22601"/>
    <cellStyle name="Note 3 2 2 3 2 2 2 2 2 3" xfId="31653"/>
    <cellStyle name="Note 3 2 2 3 2 2 2 2 2 4" xfId="35551"/>
    <cellStyle name="Note 3 2 2 3 2 2 2 2 3" xfId="16711"/>
    <cellStyle name="Note 3 2 2 3 2 2 2 2 4" xfId="27073"/>
    <cellStyle name="Note 3 2 2 3 2 2 2 2 5" xfId="29098"/>
    <cellStyle name="Note 3 2 2 3 2 2 2 3" xfId="5876"/>
    <cellStyle name="Note 3 2 2 3 2 2 2 3 2" xfId="11766"/>
    <cellStyle name="Note 3 2 2 3 2 2 2 3 2 2" xfId="23705"/>
    <cellStyle name="Note 3 2 2 3 2 2 2 3 2 3" xfId="32757"/>
    <cellStyle name="Note 3 2 2 3 2 2 2 3 2 4" xfId="36655"/>
    <cellStyle name="Note 3 2 2 3 2 2 2 3 3" xfId="17815"/>
    <cellStyle name="Note 3 2 2 3 2 2 2 3 4" xfId="28177"/>
    <cellStyle name="Note 3 2 2 3 2 2 2 3 5" xfId="33367"/>
    <cellStyle name="Note 3 2 2 3 2 2 2 4" xfId="8186"/>
    <cellStyle name="Note 3 2 2 3 2 2 2 4 2" xfId="20125"/>
    <cellStyle name="Note 3 2 2 3 2 2 2 4 3" xfId="29831"/>
    <cellStyle name="Note 3 2 2 3 2 2 2 4 4" xfId="34375"/>
    <cellStyle name="Note 3 2 2 3 2 2 2 5" xfId="14235"/>
    <cellStyle name="Note 3 2 2 3 2 2 2 6" xfId="25253"/>
    <cellStyle name="Note 3 2 2 3 2 2 2 7" xfId="24663"/>
    <cellStyle name="Note 3 2 2 3 2 2 3" xfId="2543"/>
    <cellStyle name="Note 3 2 2 3 2 2 3 2" xfId="5019"/>
    <cellStyle name="Note 3 2 2 3 2 2 3 2 2" xfId="10909"/>
    <cellStyle name="Note 3 2 2 3 2 2 3 2 2 2" xfId="22848"/>
    <cellStyle name="Note 3 2 2 3 2 2 3 2 2 3" xfId="31900"/>
    <cellStyle name="Note 3 2 2 3 2 2 3 2 2 4" xfId="35798"/>
    <cellStyle name="Note 3 2 2 3 2 2 3 2 3" xfId="16958"/>
    <cellStyle name="Note 3 2 2 3 2 2 3 2 4" xfId="27320"/>
    <cellStyle name="Note 3 2 2 3 2 2 3 2 5" xfId="24488"/>
    <cellStyle name="Note 3 2 2 3 2 2 3 3" xfId="6123"/>
    <cellStyle name="Note 3 2 2 3 2 2 3 3 2" xfId="12013"/>
    <cellStyle name="Note 3 2 2 3 2 2 3 3 2 2" xfId="23952"/>
    <cellStyle name="Note 3 2 2 3 2 2 3 3 2 3" xfId="33004"/>
    <cellStyle name="Note 3 2 2 3 2 2 3 3 2 4" xfId="36902"/>
    <cellStyle name="Note 3 2 2 3 2 2 3 3 3" xfId="18062"/>
    <cellStyle name="Note 3 2 2 3 2 2 3 3 4" xfId="28424"/>
    <cellStyle name="Note 3 2 2 3 2 2 3 3 5" xfId="33614"/>
    <cellStyle name="Note 3 2 2 3 2 2 3 4" xfId="8433"/>
    <cellStyle name="Note 3 2 2 3 2 2 3 4 2" xfId="20372"/>
    <cellStyle name="Note 3 2 2 3 2 2 3 4 3" xfId="30078"/>
    <cellStyle name="Note 3 2 2 3 2 2 3 4 4" xfId="34622"/>
    <cellStyle name="Note 3 2 2 3 2 2 3 5" xfId="14482"/>
    <cellStyle name="Note 3 2 2 3 2 2 3 6" xfId="25500"/>
    <cellStyle name="Note 3 2 2 3 2 2 3 7" xfId="28534"/>
    <cellStyle name="Note 3 2 2 3 2 2 4" xfId="4171"/>
    <cellStyle name="Note 3 2 2 3 2 2 4 2" xfId="10061"/>
    <cellStyle name="Note 3 2 2 3 2 2 4 2 2" xfId="22000"/>
    <cellStyle name="Note 3 2 2 3 2 2 4 2 3" xfId="31060"/>
    <cellStyle name="Note 3 2 2 3 2 2 4 2 4" xfId="34958"/>
    <cellStyle name="Note 3 2 2 3 2 2 4 3" xfId="16110"/>
    <cellStyle name="Note 3 2 2 3 2 2 4 4" xfId="26480"/>
    <cellStyle name="Note 3 2 2 3 2 2 4 5" xfId="30169"/>
    <cellStyle name="Note 3 2 2 3 2 2 5" xfId="5283"/>
    <cellStyle name="Note 3 2 2 3 2 2 5 2" xfId="11173"/>
    <cellStyle name="Note 3 2 2 3 2 2 5 2 2" xfId="23112"/>
    <cellStyle name="Note 3 2 2 3 2 2 5 2 3" xfId="32164"/>
    <cellStyle name="Note 3 2 2 3 2 2 5 2 4" xfId="36062"/>
    <cellStyle name="Note 3 2 2 3 2 2 5 3" xfId="17222"/>
    <cellStyle name="Note 3 2 2 3 2 2 5 4" xfId="27584"/>
    <cellStyle name="Note 3 2 2 3 2 2 5 5" xfId="26039"/>
    <cellStyle name="Note 3 2 2 3 2 2 6" xfId="13634"/>
    <cellStyle name="Note 3 2 2 3 2 3" xfId="2005"/>
    <cellStyle name="Note 3 2 2 3 2 3 2" xfId="4481"/>
    <cellStyle name="Note 3 2 2 3 2 3 2 2" xfId="10371"/>
    <cellStyle name="Note 3 2 2 3 2 3 2 2 2" xfId="22310"/>
    <cellStyle name="Note 3 2 2 3 2 3 2 2 3" xfId="31363"/>
    <cellStyle name="Note 3 2 2 3 2 3 2 2 4" xfId="35261"/>
    <cellStyle name="Note 3 2 2 3 2 3 2 3" xfId="16420"/>
    <cellStyle name="Note 3 2 2 3 2 3 2 4" xfId="26783"/>
    <cellStyle name="Note 3 2 2 3 2 3 2 5" xfId="26208"/>
    <cellStyle name="Note 3 2 2 3 2 3 3" xfId="5586"/>
    <cellStyle name="Note 3 2 2 3 2 3 3 2" xfId="11476"/>
    <cellStyle name="Note 3 2 2 3 2 3 3 2 2" xfId="23415"/>
    <cellStyle name="Note 3 2 2 3 2 3 3 2 3" xfId="32467"/>
    <cellStyle name="Note 3 2 2 3 2 3 3 2 4" xfId="36365"/>
    <cellStyle name="Note 3 2 2 3 2 3 3 3" xfId="17525"/>
    <cellStyle name="Note 3 2 2 3 2 3 3 4" xfId="27887"/>
    <cellStyle name="Note 3 2 2 3 2 3 3 5" xfId="24418"/>
    <cellStyle name="Note 3 2 2 3 2 3 4" xfId="7895"/>
    <cellStyle name="Note 3 2 2 3 2 3 4 2" xfId="19834"/>
    <cellStyle name="Note 3 2 2 3 2 3 4 3" xfId="29541"/>
    <cellStyle name="Note 3 2 2 3 2 3 4 4" xfId="34085"/>
    <cellStyle name="Note 3 2 2 3 2 3 5" xfId="13944"/>
    <cellStyle name="Note 3 2 2 3 2 3 6" xfId="24963"/>
    <cellStyle name="Note 3 2 2 3 2 3 7" xfId="28702"/>
    <cellStyle name="Note 3 2 2 3 2 4" xfId="2074"/>
    <cellStyle name="Note 3 2 2 3 2 4 2" xfId="4550"/>
    <cellStyle name="Note 3 2 2 3 2 4 2 2" xfId="10440"/>
    <cellStyle name="Note 3 2 2 3 2 4 2 2 2" xfId="22379"/>
    <cellStyle name="Note 3 2 2 3 2 4 2 2 3" xfId="31431"/>
    <cellStyle name="Note 3 2 2 3 2 4 2 2 4" xfId="35329"/>
    <cellStyle name="Note 3 2 2 3 2 4 2 3" xfId="16489"/>
    <cellStyle name="Note 3 2 2 3 2 4 2 4" xfId="26851"/>
    <cellStyle name="Note 3 2 2 3 2 4 2 5" xfId="30196"/>
    <cellStyle name="Note 3 2 2 3 2 4 3" xfId="5654"/>
    <cellStyle name="Note 3 2 2 3 2 4 3 2" xfId="11544"/>
    <cellStyle name="Note 3 2 2 3 2 4 3 2 2" xfId="23483"/>
    <cellStyle name="Note 3 2 2 3 2 4 3 2 3" xfId="32535"/>
    <cellStyle name="Note 3 2 2 3 2 4 3 2 4" xfId="36433"/>
    <cellStyle name="Note 3 2 2 3 2 4 3 3" xfId="17593"/>
    <cellStyle name="Note 3 2 2 3 2 4 3 4" xfId="27955"/>
    <cellStyle name="Note 3 2 2 3 2 4 3 5" xfId="33145"/>
    <cellStyle name="Note 3 2 2 3 2 4 4" xfId="7964"/>
    <cellStyle name="Note 3 2 2 3 2 4 4 2" xfId="19903"/>
    <cellStyle name="Note 3 2 2 3 2 4 4 3" xfId="29609"/>
    <cellStyle name="Note 3 2 2 3 2 4 4 4" xfId="34153"/>
    <cellStyle name="Note 3 2 2 3 2 4 5" xfId="14013"/>
    <cellStyle name="Note 3 2 2 3 2 4 6" xfId="25031"/>
    <cellStyle name="Note 3 2 2 3 2 4 7" xfId="28750"/>
    <cellStyle name="Note 3 2 2 3 2 5" xfId="1825"/>
    <cellStyle name="Note 3 2 2 3 2 5 2" xfId="4301"/>
    <cellStyle name="Note 3 2 2 3 2 5 2 2" xfId="10191"/>
    <cellStyle name="Note 3 2 2 3 2 5 2 2 2" xfId="22130"/>
    <cellStyle name="Note 3 2 2 3 2 5 2 2 3" xfId="31183"/>
    <cellStyle name="Note 3 2 2 3 2 5 2 2 4" xfId="35081"/>
    <cellStyle name="Note 3 2 2 3 2 5 2 3" xfId="16240"/>
    <cellStyle name="Note 3 2 2 3 2 5 2 4" xfId="26603"/>
    <cellStyle name="Note 3 2 2 3 2 5 2 5" xfId="30543"/>
    <cellStyle name="Note 3 2 2 3 2 5 3" xfId="5406"/>
    <cellStyle name="Note 3 2 2 3 2 5 3 2" xfId="11296"/>
    <cellStyle name="Note 3 2 2 3 2 5 3 2 2" xfId="23235"/>
    <cellStyle name="Note 3 2 2 3 2 5 3 2 3" xfId="32287"/>
    <cellStyle name="Note 3 2 2 3 2 5 3 2 4" xfId="36185"/>
    <cellStyle name="Note 3 2 2 3 2 5 3 3" xfId="17345"/>
    <cellStyle name="Note 3 2 2 3 2 5 3 4" xfId="27707"/>
    <cellStyle name="Note 3 2 2 3 2 5 3 5" xfId="26092"/>
    <cellStyle name="Note 3 2 2 3 2 5 4" xfId="7715"/>
    <cellStyle name="Note 3 2 2 3 2 5 4 2" xfId="19654"/>
    <cellStyle name="Note 3 2 2 3 2 5 4 3" xfId="29361"/>
    <cellStyle name="Note 3 2 2 3 2 5 4 4" xfId="33905"/>
    <cellStyle name="Note 3 2 2 3 2 5 5" xfId="13764"/>
    <cellStyle name="Note 3 2 2 3 2 5 6" xfId="24783"/>
    <cellStyle name="Note 3 2 2 3 2 5 7" xfId="29301"/>
    <cellStyle name="Note 3 2 2 3 2 6" xfId="3266"/>
    <cellStyle name="Note 3 2 2 3 2 6 2" xfId="9156"/>
    <cellStyle name="Note 3 2 2 3 2 6 2 2" xfId="21095"/>
    <cellStyle name="Note 3 2 2 3 2 6 2 3" xfId="30530"/>
    <cellStyle name="Note 3 2 2 3 2 6 2 4" xfId="34843"/>
    <cellStyle name="Note 3 2 2 3 2 6 3" xfId="15205"/>
    <cellStyle name="Note 3 2 2 3 2 6 4" xfId="25950"/>
    <cellStyle name="Note 3 2 2 3 2 6 5" xfId="24605"/>
    <cellStyle name="Note 3 2 2 3 2 7" xfId="5168"/>
    <cellStyle name="Note 3 2 2 3 2 7 2" xfId="11058"/>
    <cellStyle name="Note 3 2 2 3 2 7 2 2" xfId="22997"/>
    <cellStyle name="Note 3 2 2 3 2 7 2 3" xfId="32049"/>
    <cellStyle name="Note 3 2 2 3 2 7 2 4" xfId="35947"/>
    <cellStyle name="Note 3 2 2 3 2 7 3" xfId="17107"/>
    <cellStyle name="Note 3 2 2 3 2 7 4" xfId="27469"/>
    <cellStyle name="Note 3 2 2 3 2 7 5" xfId="30699"/>
    <cellStyle name="Note 3 2 2 3 2 8" xfId="6848"/>
    <cellStyle name="Note 3 2 2 3 2 8 2" xfId="18787"/>
    <cellStyle name="Note 3 2 2 3 2 8 3" xfId="28879"/>
    <cellStyle name="Note 3 2 2 3 2 8 4" xfId="33835"/>
    <cellStyle name="Note 3 2 2 3 2 9" xfId="12729"/>
    <cellStyle name="Note 3 2 2 3 3" xfId="1694"/>
    <cellStyle name="Note 3 2 2 3 3 2" xfId="2295"/>
    <cellStyle name="Note 3 2 2 3 3 2 2" xfId="4771"/>
    <cellStyle name="Note 3 2 2 3 3 2 2 2" xfId="10661"/>
    <cellStyle name="Note 3 2 2 3 3 2 2 2 2" xfId="22600"/>
    <cellStyle name="Note 3 2 2 3 3 2 2 2 3" xfId="31652"/>
    <cellStyle name="Note 3 2 2 3 3 2 2 2 4" xfId="35550"/>
    <cellStyle name="Note 3 2 2 3 3 2 2 3" xfId="16710"/>
    <cellStyle name="Note 3 2 2 3 3 2 2 4" xfId="27072"/>
    <cellStyle name="Note 3 2 2 3 3 2 2 5" xfId="25735"/>
    <cellStyle name="Note 3 2 2 3 3 2 3" xfId="5875"/>
    <cellStyle name="Note 3 2 2 3 3 2 3 2" xfId="11765"/>
    <cellStyle name="Note 3 2 2 3 3 2 3 2 2" xfId="23704"/>
    <cellStyle name="Note 3 2 2 3 3 2 3 2 3" xfId="32756"/>
    <cellStyle name="Note 3 2 2 3 3 2 3 2 4" xfId="36654"/>
    <cellStyle name="Note 3 2 2 3 3 2 3 3" xfId="17814"/>
    <cellStyle name="Note 3 2 2 3 3 2 3 4" xfId="28176"/>
    <cellStyle name="Note 3 2 2 3 3 2 3 5" xfId="33366"/>
    <cellStyle name="Note 3 2 2 3 3 2 4" xfId="8185"/>
    <cellStyle name="Note 3 2 2 3 3 2 4 2" xfId="20124"/>
    <cellStyle name="Note 3 2 2 3 3 2 4 3" xfId="29830"/>
    <cellStyle name="Note 3 2 2 3 3 2 4 4" xfId="34374"/>
    <cellStyle name="Note 3 2 2 3 3 2 5" xfId="14234"/>
    <cellStyle name="Note 3 2 2 3 3 2 6" xfId="25252"/>
    <cellStyle name="Note 3 2 2 3 3 2 7" xfId="26317"/>
    <cellStyle name="Note 3 2 2 3 3 3" xfId="2542"/>
    <cellStyle name="Note 3 2 2 3 3 3 2" xfId="5018"/>
    <cellStyle name="Note 3 2 2 3 3 3 2 2" xfId="10908"/>
    <cellStyle name="Note 3 2 2 3 3 3 2 2 2" xfId="22847"/>
    <cellStyle name="Note 3 2 2 3 3 3 2 2 3" xfId="31899"/>
    <cellStyle name="Note 3 2 2 3 3 3 2 2 4" xfId="35797"/>
    <cellStyle name="Note 3 2 2 3 3 3 2 3" xfId="16957"/>
    <cellStyle name="Note 3 2 2 3 3 3 2 4" xfId="27319"/>
    <cellStyle name="Note 3 2 2 3 3 3 2 5" xfId="26141"/>
    <cellStyle name="Note 3 2 2 3 3 3 3" xfId="6122"/>
    <cellStyle name="Note 3 2 2 3 3 3 3 2" xfId="12012"/>
    <cellStyle name="Note 3 2 2 3 3 3 3 2 2" xfId="23951"/>
    <cellStyle name="Note 3 2 2 3 3 3 3 2 3" xfId="33003"/>
    <cellStyle name="Note 3 2 2 3 3 3 3 2 4" xfId="36901"/>
    <cellStyle name="Note 3 2 2 3 3 3 3 3" xfId="18061"/>
    <cellStyle name="Note 3 2 2 3 3 3 3 4" xfId="28423"/>
    <cellStyle name="Note 3 2 2 3 3 3 3 5" xfId="33613"/>
    <cellStyle name="Note 3 2 2 3 3 3 4" xfId="8432"/>
    <cellStyle name="Note 3 2 2 3 3 3 4 2" xfId="20371"/>
    <cellStyle name="Note 3 2 2 3 3 3 4 3" xfId="30077"/>
    <cellStyle name="Note 3 2 2 3 3 3 4 4" xfId="34621"/>
    <cellStyle name="Note 3 2 2 3 3 3 5" xfId="14481"/>
    <cellStyle name="Note 3 2 2 3 3 3 6" xfId="25499"/>
    <cellStyle name="Note 3 2 2 3 3 3 7" xfId="12099"/>
    <cellStyle name="Note 3 2 2 3 3 4" xfId="4170"/>
    <cellStyle name="Note 3 2 2 3 3 4 2" xfId="10060"/>
    <cellStyle name="Note 3 2 2 3 3 4 2 2" xfId="21999"/>
    <cellStyle name="Note 3 2 2 3 3 4 2 3" xfId="31059"/>
    <cellStyle name="Note 3 2 2 3 3 4 2 4" xfId="34957"/>
    <cellStyle name="Note 3 2 2 3 3 4 3" xfId="16109"/>
    <cellStyle name="Note 3 2 2 3 3 4 4" xfId="26479"/>
    <cellStyle name="Note 3 2 2 3 3 4 5" xfId="28515"/>
    <cellStyle name="Note 3 2 2 3 3 5" xfId="5282"/>
    <cellStyle name="Note 3 2 2 3 3 5 2" xfId="11172"/>
    <cellStyle name="Note 3 2 2 3 3 5 2 2" xfId="23111"/>
    <cellStyle name="Note 3 2 2 3 3 5 2 3" xfId="32163"/>
    <cellStyle name="Note 3 2 2 3 3 5 2 4" xfId="36061"/>
    <cellStyle name="Note 3 2 2 3 3 5 3" xfId="17221"/>
    <cellStyle name="Note 3 2 2 3 3 5 4" xfId="27583"/>
    <cellStyle name="Note 3 2 2 3 3 5 5" xfId="30617"/>
    <cellStyle name="Note 3 2 2 3 3 6" xfId="13633"/>
    <cellStyle name="Note 3 2 2 3 4" xfId="1800"/>
    <cellStyle name="Note 3 2 2 3 4 2" xfId="4276"/>
    <cellStyle name="Note 3 2 2 3 4 2 2" xfId="10166"/>
    <cellStyle name="Note 3 2 2 3 4 2 2 2" xfId="22105"/>
    <cellStyle name="Note 3 2 2 3 4 2 2 3" xfId="31158"/>
    <cellStyle name="Note 3 2 2 3 4 2 2 4" xfId="35056"/>
    <cellStyle name="Note 3 2 2 3 4 2 3" xfId="16215"/>
    <cellStyle name="Note 3 2 2 3 4 2 4" xfId="26578"/>
    <cellStyle name="Note 3 2 2 3 4 2 5" xfId="26234"/>
    <cellStyle name="Note 3 2 2 3 4 3" xfId="5381"/>
    <cellStyle name="Note 3 2 2 3 4 3 2" xfId="11271"/>
    <cellStyle name="Note 3 2 2 3 4 3 2 2" xfId="23210"/>
    <cellStyle name="Note 3 2 2 3 4 3 2 3" xfId="32262"/>
    <cellStyle name="Note 3 2 2 3 4 3 2 4" xfId="36160"/>
    <cellStyle name="Note 3 2 2 3 4 3 3" xfId="17320"/>
    <cellStyle name="Note 3 2 2 3 4 3 4" xfId="27682"/>
    <cellStyle name="Note 3 2 2 3 4 3 5" xfId="26097"/>
    <cellStyle name="Note 3 2 2 3 4 4" xfId="7690"/>
    <cellStyle name="Note 3 2 2 3 4 4 2" xfId="19629"/>
    <cellStyle name="Note 3 2 2 3 4 4 3" xfId="29336"/>
    <cellStyle name="Note 3 2 2 3 4 4 4" xfId="33880"/>
    <cellStyle name="Note 3 2 2 3 4 5" xfId="13739"/>
    <cellStyle name="Note 3 2 2 3 4 6" xfId="24758"/>
    <cellStyle name="Note 3 2 2 3 4 7" xfId="30383"/>
    <cellStyle name="Note 3 2 2 3 5" xfId="1964"/>
    <cellStyle name="Note 3 2 2 3 5 2" xfId="4440"/>
    <cellStyle name="Note 3 2 2 3 5 2 2" xfId="10330"/>
    <cellStyle name="Note 3 2 2 3 5 2 2 2" xfId="22269"/>
    <cellStyle name="Note 3 2 2 3 5 2 2 3" xfId="31322"/>
    <cellStyle name="Note 3 2 2 3 5 2 2 4" xfId="35220"/>
    <cellStyle name="Note 3 2 2 3 5 2 3" xfId="16379"/>
    <cellStyle name="Note 3 2 2 3 5 2 4" xfId="26742"/>
    <cellStyle name="Note 3 2 2 3 5 2 5" xfId="25607"/>
    <cellStyle name="Note 3 2 2 3 5 3" xfId="5545"/>
    <cellStyle name="Note 3 2 2 3 5 3 2" xfId="11435"/>
    <cellStyle name="Note 3 2 2 3 5 3 2 2" xfId="23374"/>
    <cellStyle name="Note 3 2 2 3 5 3 2 3" xfId="32426"/>
    <cellStyle name="Note 3 2 2 3 5 3 2 4" xfId="36324"/>
    <cellStyle name="Note 3 2 2 3 5 3 3" xfId="17484"/>
    <cellStyle name="Note 3 2 2 3 5 3 4" xfId="27846"/>
    <cellStyle name="Note 3 2 2 3 5 3 5" xfId="12282"/>
    <cellStyle name="Note 3 2 2 3 5 4" xfId="7854"/>
    <cellStyle name="Note 3 2 2 3 5 4 2" xfId="19793"/>
    <cellStyle name="Note 3 2 2 3 5 4 3" xfId="29500"/>
    <cellStyle name="Note 3 2 2 3 5 4 4" xfId="34044"/>
    <cellStyle name="Note 3 2 2 3 5 5" xfId="13903"/>
    <cellStyle name="Note 3 2 2 3 5 6" xfId="24922"/>
    <cellStyle name="Note 3 2 2 3 5 7" xfId="26345"/>
    <cellStyle name="Note 3 2 2 3 6" xfId="1987"/>
    <cellStyle name="Note 3 2 2 3 6 2" xfId="4463"/>
    <cellStyle name="Note 3 2 2 3 6 2 2" xfId="10353"/>
    <cellStyle name="Note 3 2 2 3 6 2 2 2" xfId="22292"/>
    <cellStyle name="Note 3 2 2 3 6 2 2 3" xfId="31345"/>
    <cellStyle name="Note 3 2 2 3 6 2 2 4" xfId="35243"/>
    <cellStyle name="Note 3 2 2 3 6 2 3" xfId="16402"/>
    <cellStyle name="Note 3 2 2 3 6 2 4" xfId="26765"/>
    <cellStyle name="Note 3 2 2 3 6 2 5" xfId="29138"/>
    <cellStyle name="Note 3 2 2 3 6 3" xfId="5568"/>
    <cellStyle name="Note 3 2 2 3 6 3 2" xfId="11458"/>
    <cellStyle name="Note 3 2 2 3 6 3 2 2" xfId="23397"/>
    <cellStyle name="Note 3 2 2 3 6 3 2 3" xfId="32449"/>
    <cellStyle name="Note 3 2 2 3 6 3 2 4" xfId="36347"/>
    <cellStyle name="Note 3 2 2 3 6 3 3" xfId="17507"/>
    <cellStyle name="Note 3 2 2 3 6 3 4" xfId="27869"/>
    <cellStyle name="Note 3 2 2 3 6 3 5" xfId="30650"/>
    <cellStyle name="Note 3 2 2 3 6 4" xfId="7877"/>
    <cellStyle name="Note 3 2 2 3 6 4 2" xfId="19816"/>
    <cellStyle name="Note 3 2 2 3 6 4 3" xfId="29523"/>
    <cellStyle name="Note 3 2 2 3 6 4 4" xfId="34067"/>
    <cellStyle name="Note 3 2 2 3 6 5" xfId="13926"/>
    <cellStyle name="Note 3 2 2 3 6 6" xfId="24945"/>
    <cellStyle name="Note 3 2 2 3 6 7" xfId="24703"/>
    <cellStyle name="Note 3 2 2 3 7" xfId="2860"/>
    <cellStyle name="Note 3 2 2 3 7 2" xfId="8750"/>
    <cellStyle name="Note 3 2 2 3 7 2 2" xfId="20689"/>
    <cellStyle name="Note 3 2 2 3 7 2 3" xfId="30290"/>
    <cellStyle name="Note 3 2 2 3 7 2 4" xfId="34764"/>
    <cellStyle name="Note 3 2 2 3 7 3" xfId="14799"/>
    <cellStyle name="Note 3 2 2 3 7 4" xfId="25710"/>
    <cellStyle name="Note 3 2 2 3 7 5" xfId="25606"/>
    <cellStyle name="Note 3 2 2 3 8" xfId="6442"/>
    <cellStyle name="Note 3 2 2 3 8 2" xfId="18381"/>
    <cellStyle name="Note 3 2 2 3 8 3" xfId="28636"/>
    <cellStyle name="Note 3 2 2 3 8 4" xfId="33756"/>
    <cellStyle name="Note 3 2 2 4" xfId="649"/>
    <cellStyle name="Note 3 2 2 4 10" xfId="24216"/>
    <cellStyle name="Note 3 2 2 4 11" xfId="26386"/>
    <cellStyle name="Note 3 2 2 4 2" xfId="1696"/>
    <cellStyle name="Note 3 2 2 4 2 2" xfId="2297"/>
    <cellStyle name="Note 3 2 2 4 2 2 2" xfId="4773"/>
    <cellStyle name="Note 3 2 2 4 2 2 2 2" xfId="10663"/>
    <cellStyle name="Note 3 2 2 4 2 2 2 2 2" xfId="22602"/>
    <cellStyle name="Note 3 2 2 4 2 2 2 2 3" xfId="31654"/>
    <cellStyle name="Note 3 2 2 4 2 2 2 2 4" xfId="35552"/>
    <cellStyle name="Note 3 2 2 4 2 2 2 3" xfId="16712"/>
    <cellStyle name="Note 3 2 2 4 2 2 2 4" xfId="27074"/>
    <cellStyle name="Note 3 2 2 4 2 2 2 5" xfId="30747"/>
    <cellStyle name="Note 3 2 2 4 2 2 3" xfId="5877"/>
    <cellStyle name="Note 3 2 2 4 2 2 3 2" xfId="11767"/>
    <cellStyle name="Note 3 2 2 4 2 2 3 2 2" xfId="23706"/>
    <cellStyle name="Note 3 2 2 4 2 2 3 2 3" xfId="32758"/>
    <cellStyle name="Note 3 2 2 4 2 2 3 2 4" xfId="36656"/>
    <cellStyle name="Note 3 2 2 4 2 2 3 3" xfId="17816"/>
    <cellStyle name="Note 3 2 2 4 2 2 3 4" xfId="28178"/>
    <cellStyle name="Note 3 2 2 4 2 2 3 5" xfId="33368"/>
    <cellStyle name="Note 3 2 2 4 2 2 4" xfId="8187"/>
    <cellStyle name="Note 3 2 2 4 2 2 4 2" xfId="20126"/>
    <cellStyle name="Note 3 2 2 4 2 2 4 3" xfId="29832"/>
    <cellStyle name="Note 3 2 2 4 2 2 4 4" xfId="34376"/>
    <cellStyle name="Note 3 2 2 4 2 2 5" xfId="14236"/>
    <cellStyle name="Note 3 2 2 4 2 2 6" xfId="25254"/>
    <cellStyle name="Note 3 2 2 4 2 2 7" xfId="28901"/>
    <cellStyle name="Note 3 2 2 4 2 3" xfId="2544"/>
    <cellStyle name="Note 3 2 2 4 2 3 2" xfId="5020"/>
    <cellStyle name="Note 3 2 2 4 2 3 2 2" xfId="10910"/>
    <cellStyle name="Note 3 2 2 4 2 3 2 2 2" xfId="22849"/>
    <cellStyle name="Note 3 2 2 4 2 3 2 2 3" xfId="31901"/>
    <cellStyle name="Note 3 2 2 4 2 3 2 2 4" xfId="35799"/>
    <cellStyle name="Note 3 2 2 4 2 3 2 3" xfId="16959"/>
    <cellStyle name="Note 3 2 2 4 2 3 2 4" xfId="27321"/>
    <cellStyle name="Note 3 2 2 4 2 3 2 5" xfId="24363"/>
    <cellStyle name="Note 3 2 2 4 2 3 3" xfId="6124"/>
    <cellStyle name="Note 3 2 2 4 2 3 3 2" xfId="12014"/>
    <cellStyle name="Note 3 2 2 4 2 3 3 2 2" xfId="23953"/>
    <cellStyle name="Note 3 2 2 4 2 3 3 2 3" xfId="33005"/>
    <cellStyle name="Note 3 2 2 4 2 3 3 2 4" xfId="36903"/>
    <cellStyle name="Note 3 2 2 4 2 3 3 3" xfId="18063"/>
    <cellStyle name="Note 3 2 2 4 2 3 3 4" xfId="28425"/>
    <cellStyle name="Note 3 2 2 4 2 3 3 5" xfId="33615"/>
    <cellStyle name="Note 3 2 2 4 2 3 4" xfId="8434"/>
    <cellStyle name="Note 3 2 2 4 2 3 4 2" xfId="20373"/>
    <cellStyle name="Note 3 2 2 4 2 3 4 3" xfId="30079"/>
    <cellStyle name="Note 3 2 2 4 2 3 4 4" xfId="34623"/>
    <cellStyle name="Note 3 2 2 4 2 3 5" xfId="14483"/>
    <cellStyle name="Note 3 2 2 4 2 3 6" xfId="25501"/>
    <cellStyle name="Note 3 2 2 4 2 3 7" xfId="30187"/>
    <cellStyle name="Note 3 2 2 4 2 4" xfId="4172"/>
    <cellStyle name="Note 3 2 2 4 2 4 2" xfId="10062"/>
    <cellStyle name="Note 3 2 2 4 2 4 2 2" xfId="22001"/>
    <cellStyle name="Note 3 2 2 4 2 4 2 3" xfId="31061"/>
    <cellStyle name="Note 3 2 2 4 2 4 2 4" xfId="34959"/>
    <cellStyle name="Note 3 2 2 4 2 4 3" xfId="16111"/>
    <cellStyle name="Note 3 2 2 4 2 4 4" xfId="26481"/>
    <cellStyle name="Note 3 2 2 4 2 4 5" xfId="25590"/>
    <cellStyle name="Note 3 2 2 4 2 5" xfId="5284"/>
    <cellStyle name="Note 3 2 2 4 2 5 2" xfId="11174"/>
    <cellStyle name="Note 3 2 2 4 2 5 2 2" xfId="23113"/>
    <cellStyle name="Note 3 2 2 4 2 5 2 3" xfId="32165"/>
    <cellStyle name="Note 3 2 2 4 2 5 2 4" xfId="36063"/>
    <cellStyle name="Note 3 2 2 4 2 5 3" xfId="17223"/>
    <cellStyle name="Note 3 2 2 4 2 5 4" xfId="27585"/>
    <cellStyle name="Note 3 2 2 4 2 5 5" xfId="29036"/>
    <cellStyle name="Note 3 2 2 4 2 6" xfId="13635"/>
    <cellStyle name="Note 3 2 2 4 3" xfId="1935"/>
    <cellStyle name="Note 3 2 2 4 3 2" xfId="4411"/>
    <cellStyle name="Note 3 2 2 4 3 2 2" xfId="10301"/>
    <cellStyle name="Note 3 2 2 4 3 2 2 2" xfId="22240"/>
    <cellStyle name="Note 3 2 2 4 3 2 2 3" xfId="31293"/>
    <cellStyle name="Note 3 2 2 4 3 2 2 4" xfId="35191"/>
    <cellStyle name="Note 3 2 2 4 3 2 3" xfId="16350"/>
    <cellStyle name="Note 3 2 2 4 3 2 4" xfId="26713"/>
    <cellStyle name="Note 3 2 2 4 3 2 5" xfId="26212"/>
    <cellStyle name="Note 3 2 2 4 3 3" xfId="5516"/>
    <cellStyle name="Note 3 2 2 4 3 3 2" xfId="11406"/>
    <cellStyle name="Note 3 2 2 4 3 3 2 2" xfId="23345"/>
    <cellStyle name="Note 3 2 2 4 3 3 2 3" xfId="32397"/>
    <cellStyle name="Note 3 2 2 4 3 3 2 4" xfId="36295"/>
    <cellStyle name="Note 3 2 2 4 3 3 3" xfId="17455"/>
    <cellStyle name="Note 3 2 2 4 3 3 4" xfId="27817"/>
    <cellStyle name="Note 3 2 2 4 3 3 5" xfId="30656"/>
    <cellStyle name="Note 3 2 2 4 3 4" xfId="7825"/>
    <cellStyle name="Note 3 2 2 4 3 4 2" xfId="19764"/>
    <cellStyle name="Note 3 2 2 4 3 4 3" xfId="29471"/>
    <cellStyle name="Note 3 2 2 4 3 4 4" xfId="34015"/>
    <cellStyle name="Note 3 2 2 4 3 5" xfId="13874"/>
    <cellStyle name="Note 3 2 2 4 3 6" xfId="24893"/>
    <cellStyle name="Note 3 2 2 4 3 7" xfId="25982"/>
    <cellStyle name="Note 3 2 2 4 4" xfId="1798"/>
    <cellStyle name="Note 3 2 2 4 4 2" xfId="4274"/>
    <cellStyle name="Note 3 2 2 4 4 2 2" xfId="10164"/>
    <cellStyle name="Note 3 2 2 4 4 2 2 2" xfId="22103"/>
    <cellStyle name="Note 3 2 2 4 4 2 2 3" xfId="31156"/>
    <cellStyle name="Note 3 2 2 4 4 2 2 4" xfId="35054"/>
    <cellStyle name="Note 3 2 2 4 4 2 3" xfId="16213"/>
    <cellStyle name="Note 3 2 2 4 4 2 4" xfId="26576"/>
    <cellStyle name="Note 3 2 2 4 4 2 5" xfId="29162"/>
    <cellStyle name="Note 3 2 2 4 4 3" xfId="5379"/>
    <cellStyle name="Note 3 2 2 4 4 3 2" xfId="11269"/>
    <cellStyle name="Note 3 2 2 4 4 3 2 2" xfId="23208"/>
    <cellStyle name="Note 3 2 2 4 4 3 2 3" xfId="32260"/>
    <cellStyle name="Note 3 2 2 4 4 3 2 4" xfId="36158"/>
    <cellStyle name="Note 3 2 2 4 4 3 3" xfId="17318"/>
    <cellStyle name="Note 3 2 2 4 4 3 4" xfId="27680"/>
    <cellStyle name="Note 3 2 2 4 4 3 5" xfId="29025"/>
    <cellStyle name="Note 3 2 2 4 4 4" xfId="7688"/>
    <cellStyle name="Note 3 2 2 4 4 4 2" xfId="19627"/>
    <cellStyle name="Note 3 2 2 4 4 4 3" xfId="29334"/>
    <cellStyle name="Note 3 2 2 4 4 4 4" xfId="33878"/>
    <cellStyle name="Note 3 2 2 4 4 5" xfId="13737"/>
    <cellStyle name="Note 3 2 2 4 4 6" xfId="24756"/>
    <cellStyle name="Note 3 2 2 4 4 7" xfId="12302"/>
    <cellStyle name="Note 3 2 2 4 5" xfId="2436"/>
    <cellStyle name="Note 3 2 2 4 5 2" xfId="4912"/>
    <cellStyle name="Note 3 2 2 4 5 2 2" xfId="10802"/>
    <cellStyle name="Note 3 2 2 4 5 2 2 2" xfId="22741"/>
    <cellStyle name="Note 3 2 2 4 5 2 2 3" xfId="31793"/>
    <cellStyle name="Note 3 2 2 4 5 2 2 4" xfId="35691"/>
    <cellStyle name="Note 3 2 2 4 5 2 3" xfId="16851"/>
    <cellStyle name="Note 3 2 2 4 5 2 4" xfId="27213"/>
    <cellStyle name="Note 3 2 2 4 5 2 5" xfId="12392"/>
    <cellStyle name="Note 3 2 2 4 5 3" xfId="6016"/>
    <cellStyle name="Note 3 2 2 4 5 3 2" xfId="11906"/>
    <cellStyle name="Note 3 2 2 4 5 3 2 2" xfId="23845"/>
    <cellStyle name="Note 3 2 2 4 5 3 2 3" xfId="32897"/>
    <cellStyle name="Note 3 2 2 4 5 3 2 4" xfId="36795"/>
    <cellStyle name="Note 3 2 2 4 5 3 3" xfId="17955"/>
    <cellStyle name="Note 3 2 2 4 5 3 4" xfId="28317"/>
    <cellStyle name="Note 3 2 2 4 5 3 5" xfId="33507"/>
    <cellStyle name="Note 3 2 2 4 5 4" xfId="8326"/>
    <cellStyle name="Note 3 2 2 4 5 4 2" xfId="20265"/>
    <cellStyle name="Note 3 2 2 4 5 4 3" xfId="29971"/>
    <cellStyle name="Note 3 2 2 4 5 4 4" xfId="34515"/>
    <cellStyle name="Note 3 2 2 4 5 5" xfId="14375"/>
    <cellStyle name="Note 3 2 2 4 5 6" xfId="25393"/>
    <cellStyle name="Note 3 2 2 4 5 7" xfId="26299"/>
    <cellStyle name="Note 3 2 2 4 6" xfId="3126"/>
    <cellStyle name="Note 3 2 2 4 6 2" xfId="9016"/>
    <cellStyle name="Note 3 2 2 4 6 2 2" xfId="20955"/>
    <cellStyle name="Note 3 2 2 4 6 2 3" xfId="30450"/>
    <cellStyle name="Note 3 2 2 4 6 2 4" xfId="34795"/>
    <cellStyle name="Note 3 2 2 4 6 3" xfId="15065"/>
    <cellStyle name="Note 3 2 2 4 6 4" xfId="25870"/>
    <cellStyle name="Note 3 2 2 4 6 5" xfId="28688"/>
    <cellStyle name="Note 3 2 2 4 7" xfId="5120"/>
    <cellStyle name="Note 3 2 2 4 7 2" xfId="11010"/>
    <cellStyle name="Note 3 2 2 4 7 2 2" xfId="22949"/>
    <cellStyle name="Note 3 2 2 4 7 2 3" xfId="32001"/>
    <cellStyle name="Note 3 2 2 4 7 2 4" xfId="35899"/>
    <cellStyle name="Note 3 2 2 4 7 3" xfId="17059"/>
    <cellStyle name="Note 3 2 2 4 7 4" xfId="27421"/>
    <cellStyle name="Note 3 2 2 4 7 5" xfId="25587"/>
    <cellStyle name="Note 3 2 2 4 8" xfId="6708"/>
    <cellStyle name="Note 3 2 2 4 8 2" xfId="18647"/>
    <cellStyle name="Note 3 2 2 4 8 3" xfId="28799"/>
    <cellStyle name="Note 3 2 2 4 8 4" xfId="33787"/>
    <cellStyle name="Note 3 2 2 4 9" xfId="12589"/>
    <cellStyle name="Note 3 2 2 5" xfId="959"/>
    <cellStyle name="Note 3 2 2 5 10" xfId="24410"/>
    <cellStyle name="Note 3 2 2 5 11" xfId="30402"/>
    <cellStyle name="Note 3 2 2 5 2" xfId="1697"/>
    <cellStyle name="Note 3 2 2 5 2 2" xfId="2298"/>
    <cellStyle name="Note 3 2 2 5 2 2 2" xfId="4774"/>
    <cellStyle name="Note 3 2 2 5 2 2 2 2" xfId="10664"/>
    <cellStyle name="Note 3 2 2 5 2 2 2 2 2" xfId="22603"/>
    <cellStyle name="Note 3 2 2 5 2 2 2 2 3" xfId="31655"/>
    <cellStyle name="Note 3 2 2 5 2 2 2 2 4" xfId="35553"/>
    <cellStyle name="Note 3 2 2 5 2 2 2 3" xfId="16713"/>
    <cellStyle name="Note 3 2 2 5 2 2 2 4" xfId="27075"/>
    <cellStyle name="Note 3 2 2 5 2 2 2 5" xfId="26170"/>
    <cellStyle name="Note 3 2 2 5 2 2 3" xfId="5878"/>
    <cellStyle name="Note 3 2 2 5 2 2 3 2" xfId="11768"/>
    <cellStyle name="Note 3 2 2 5 2 2 3 2 2" xfId="23707"/>
    <cellStyle name="Note 3 2 2 5 2 2 3 2 3" xfId="32759"/>
    <cellStyle name="Note 3 2 2 5 2 2 3 2 4" xfId="36657"/>
    <cellStyle name="Note 3 2 2 5 2 2 3 3" xfId="17817"/>
    <cellStyle name="Note 3 2 2 5 2 2 3 4" xfId="28179"/>
    <cellStyle name="Note 3 2 2 5 2 2 3 5" xfId="33369"/>
    <cellStyle name="Note 3 2 2 5 2 2 4" xfId="8188"/>
    <cellStyle name="Note 3 2 2 5 2 2 4 2" xfId="20127"/>
    <cellStyle name="Note 3 2 2 5 2 2 4 3" xfId="29833"/>
    <cellStyle name="Note 3 2 2 5 2 2 4 4" xfId="34377"/>
    <cellStyle name="Note 3 2 2 5 2 2 5" xfId="14237"/>
    <cellStyle name="Note 3 2 2 5 2 2 6" xfId="25255"/>
    <cellStyle name="Note 3 2 2 5 2 2 7" xfId="30552"/>
    <cellStyle name="Note 3 2 2 5 2 3" xfId="2545"/>
    <cellStyle name="Note 3 2 2 5 2 3 2" xfId="5021"/>
    <cellStyle name="Note 3 2 2 5 2 3 2 2" xfId="10911"/>
    <cellStyle name="Note 3 2 2 5 2 3 2 2 2" xfId="22850"/>
    <cellStyle name="Note 3 2 2 5 2 3 2 2 3" xfId="31902"/>
    <cellStyle name="Note 3 2 2 5 2 3 2 2 4" xfId="35800"/>
    <cellStyle name="Note 3 2 2 5 2 3 2 3" xfId="16960"/>
    <cellStyle name="Note 3 2 2 5 2 3 2 4" xfId="27322"/>
    <cellStyle name="Note 3 2 2 5 2 3 2 5" xfId="24118"/>
    <cellStyle name="Note 3 2 2 5 2 3 3" xfId="6125"/>
    <cellStyle name="Note 3 2 2 5 2 3 3 2" xfId="12015"/>
    <cellStyle name="Note 3 2 2 5 2 3 3 2 2" xfId="23954"/>
    <cellStyle name="Note 3 2 2 5 2 3 3 2 3" xfId="33006"/>
    <cellStyle name="Note 3 2 2 5 2 3 3 2 4" xfId="36904"/>
    <cellStyle name="Note 3 2 2 5 2 3 3 3" xfId="18064"/>
    <cellStyle name="Note 3 2 2 5 2 3 3 4" xfId="28426"/>
    <cellStyle name="Note 3 2 2 5 2 3 3 5" xfId="33616"/>
    <cellStyle name="Note 3 2 2 5 2 3 4" xfId="8435"/>
    <cellStyle name="Note 3 2 2 5 2 3 4 2" xfId="20374"/>
    <cellStyle name="Note 3 2 2 5 2 3 4 3" xfId="30080"/>
    <cellStyle name="Note 3 2 2 5 2 3 4 4" xfId="34624"/>
    <cellStyle name="Note 3 2 2 5 2 3 5" xfId="14484"/>
    <cellStyle name="Note 3 2 2 5 2 3 6" xfId="25502"/>
    <cellStyle name="Note 3 2 2 5 2 3 7" xfId="25608"/>
    <cellStyle name="Note 3 2 2 5 2 4" xfId="4173"/>
    <cellStyle name="Note 3 2 2 5 2 4 2" xfId="10063"/>
    <cellStyle name="Note 3 2 2 5 2 4 2 2" xfId="22002"/>
    <cellStyle name="Note 3 2 2 5 2 4 2 3" xfId="31062"/>
    <cellStyle name="Note 3 2 2 5 2 4 2 4" xfId="34960"/>
    <cellStyle name="Note 3 2 2 5 2 4 3" xfId="16112"/>
    <cellStyle name="Note 3 2 2 5 2 4 4" xfId="26482"/>
    <cellStyle name="Note 3 2 2 5 2 4 5" xfId="29159"/>
    <cellStyle name="Note 3 2 2 5 2 5" xfId="5285"/>
    <cellStyle name="Note 3 2 2 5 2 5 2" xfId="11175"/>
    <cellStyle name="Note 3 2 2 5 2 5 2 2" xfId="23114"/>
    <cellStyle name="Note 3 2 2 5 2 5 2 3" xfId="32166"/>
    <cellStyle name="Note 3 2 2 5 2 5 2 4" xfId="36064"/>
    <cellStyle name="Note 3 2 2 5 2 5 3" xfId="17224"/>
    <cellStyle name="Note 3 2 2 5 2 5 4" xfId="27586"/>
    <cellStyle name="Note 3 2 2 5 2 5 5" xfId="30685"/>
    <cellStyle name="Note 3 2 2 5 2 6" xfId="13636"/>
    <cellStyle name="Note 3 2 2 5 3" xfId="2051"/>
    <cellStyle name="Note 3 2 2 5 3 2" xfId="4527"/>
    <cellStyle name="Note 3 2 2 5 3 2 2" xfId="10417"/>
    <cellStyle name="Note 3 2 2 5 3 2 2 2" xfId="22356"/>
    <cellStyle name="Note 3 2 2 5 3 2 2 3" xfId="31409"/>
    <cellStyle name="Note 3 2 2 5 3 2 2 4" xfId="35307"/>
    <cellStyle name="Note 3 2 2 5 3 2 3" xfId="16466"/>
    <cellStyle name="Note 3 2 2 5 3 2 4" xfId="26829"/>
    <cellStyle name="Note 3 2 2 5 3 2 5" xfId="29130"/>
    <cellStyle name="Note 3 2 2 5 3 3" xfId="5632"/>
    <cellStyle name="Note 3 2 2 5 3 3 2" xfId="11522"/>
    <cellStyle name="Note 3 2 2 5 3 3 2 2" xfId="23461"/>
    <cellStyle name="Note 3 2 2 5 3 3 2 3" xfId="32513"/>
    <cellStyle name="Note 3 2 2 5 3 3 2 4" xfId="36411"/>
    <cellStyle name="Note 3 2 2 5 3 3 3" xfId="17571"/>
    <cellStyle name="Note 3 2 2 5 3 3 4" xfId="27933"/>
    <cellStyle name="Note 3 2 2 5 3 3 5" xfId="33123"/>
    <cellStyle name="Note 3 2 2 5 3 4" xfId="7941"/>
    <cellStyle name="Note 3 2 2 5 3 4 2" xfId="19880"/>
    <cellStyle name="Note 3 2 2 5 3 4 3" xfId="29587"/>
    <cellStyle name="Note 3 2 2 5 3 4 4" xfId="34131"/>
    <cellStyle name="Note 3 2 2 5 3 5" xfId="13990"/>
    <cellStyle name="Note 3 2 2 5 3 6" xfId="25009"/>
    <cellStyle name="Note 3 2 2 5 3 7" xfId="24335"/>
    <cellStyle name="Note 3 2 2 5 4" xfId="2080"/>
    <cellStyle name="Note 3 2 2 5 4 2" xfId="4556"/>
    <cellStyle name="Note 3 2 2 5 4 2 2" xfId="10446"/>
    <cellStyle name="Note 3 2 2 5 4 2 2 2" xfId="22385"/>
    <cellStyle name="Note 3 2 2 5 4 2 2 3" xfId="31437"/>
    <cellStyle name="Note 3 2 2 5 4 2 2 4" xfId="35335"/>
    <cellStyle name="Note 3 2 2 5 4 2 3" xfId="16495"/>
    <cellStyle name="Note 3 2 2 5 4 2 4" xfId="26857"/>
    <cellStyle name="Note 3 2 2 5 4 2 5" xfId="28787"/>
    <cellStyle name="Note 3 2 2 5 4 3" xfId="5660"/>
    <cellStyle name="Note 3 2 2 5 4 3 2" xfId="11550"/>
    <cellStyle name="Note 3 2 2 5 4 3 2 2" xfId="23489"/>
    <cellStyle name="Note 3 2 2 5 4 3 2 3" xfId="32541"/>
    <cellStyle name="Note 3 2 2 5 4 3 2 4" xfId="36439"/>
    <cellStyle name="Note 3 2 2 5 4 3 3" xfId="17599"/>
    <cellStyle name="Note 3 2 2 5 4 3 4" xfId="27961"/>
    <cellStyle name="Note 3 2 2 5 4 3 5" xfId="33151"/>
    <cellStyle name="Note 3 2 2 5 4 4" xfId="7970"/>
    <cellStyle name="Note 3 2 2 5 4 4 2" xfId="19909"/>
    <cellStyle name="Note 3 2 2 5 4 4 3" xfId="29615"/>
    <cellStyle name="Note 3 2 2 5 4 4 4" xfId="34159"/>
    <cellStyle name="Note 3 2 2 5 4 5" xfId="14019"/>
    <cellStyle name="Note 3 2 2 5 4 6" xfId="25037"/>
    <cellStyle name="Note 3 2 2 5 4 7" xfId="24690"/>
    <cellStyle name="Note 3 2 2 5 5" xfId="1908"/>
    <cellStyle name="Note 3 2 2 5 5 2" xfId="4384"/>
    <cellStyle name="Note 3 2 2 5 5 2 2" xfId="10274"/>
    <cellStyle name="Note 3 2 2 5 5 2 2 2" xfId="22213"/>
    <cellStyle name="Note 3 2 2 5 5 2 2 3" xfId="31266"/>
    <cellStyle name="Note 3 2 2 5 5 2 2 4" xfId="35164"/>
    <cellStyle name="Note 3 2 2 5 5 2 3" xfId="16323"/>
    <cellStyle name="Note 3 2 2 5 5 2 4" xfId="26686"/>
    <cellStyle name="Note 3 2 2 5 5 2 5" xfId="29147"/>
    <cellStyle name="Note 3 2 2 5 5 3" xfId="5489"/>
    <cellStyle name="Note 3 2 2 5 5 3 2" xfId="11379"/>
    <cellStyle name="Note 3 2 2 5 5 3 2 2" xfId="23318"/>
    <cellStyle name="Note 3 2 2 5 5 3 2 3" xfId="32370"/>
    <cellStyle name="Note 3 2 2 5 5 3 2 4" xfId="36268"/>
    <cellStyle name="Note 3 2 2 5 5 3 3" xfId="17428"/>
    <cellStyle name="Note 3 2 2 5 5 3 4" xfId="27790"/>
    <cellStyle name="Note 3 2 2 5 5 3 5" xfId="26008"/>
    <cellStyle name="Note 3 2 2 5 5 4" xfId="7798"/>
    <cellStyle name="Note 3 2 2 5 5 4 2" xfId="19737"/>
    <cellStyle name="Note 3 2 2 5 5 4 3" xfId="29444"/>
    <cellStyle name="Note 3 2 2 5 5 4 4" xfId="33988"/>
    <cellStyle name="Note 3 2 2 5 5 5" xfId="13847"/>
    <cellStyle name="Note 3 2 2 5 5 6" xfId="24866"/>
    <cellStyle name="Note 3 2 2 5 5 7" xfId="24345"/>
    <cellStyle name="Note 3 2 2 5 6" xfId="3436"/>
    <cellStyle name="Note 3 2 2 5 6 2" xfId="9326"/>
    <cellStyle name="Note 3 2 2 5 6 2 2" xfId="21265"/>
    <cellStyle name="Note 3 2 2 5 6 2 3" xfId="30640"/>
    <cellStyle name="Note 3 2 2 5 6 2 4" xfId="34860"/>
    <cellStyle name="Note 3 2 2 5 6 3" xfId="15375"/>
    <cellStyle name="Note 3 2 2 5 6 4" xfId="26063"/>
    <cellStyle name="Note 3 2 2 5 6 5" xfId="29184"/>
    <cellStyle name="Note 3 2 2 5 7" xfId="5185"/>
    <cellStyle name="Note 3 2 2 5 7 2" xfId="11075"/>
    <cellStyle name="Note 3 2 2 5 7 2 2" xfId="23014"/>
    <cellStyle name="Note 3 2 2 5 7 2 3" xfId="32066"/>
    <cellStyle name="Note 3 2 2 5 7 2 4" xfId="35964"/>
    <cellStyle name="Note 3 2 2 5 7 3" xfId="17124"/>
    <cellStyle name="Note 3 2 2 5 7 4" xfId="27486"/>
    <cellStyle name="Note 3 2 2 5 7 5" xfId="30692"/>
    <cellStyle name="Note 3 2 2 5 8" xfId="7018"/>
    <cellStyle name="Note 3 2 2 5 8 2" xfId="18957"/>
    <cellStyle name="Note 3 2 2 5 8 3" xfId="28991"/>
    <cellStyle name="Note 3 2 2 5 8 4" xfId="33852"/>
    <cellStyle name="Note 3 2 2 5 9" xfId="12899"/>
    <cellStyle name="Note 3 2 2 6" xfId="1691"/>
    <cellStyle name="Note 3 2 2 6 2" xfId="2292"/>
    <cellStyle name="Note 3 2 2 6 2 2" xfId="4768"/>
    <cellStyle name="Note 3 2 2 6 2 2 2" xfId="10658"/>
    <cellStyle name="Note 3 2 2 6 2 2 2 2" xfId="22597"/>
    <cellStyle name="Note 3 2 2 6 2 2 2 3" xfId="31649"/>
    <cellStyle name="Note 3 2 2 6 2 2 2 4" xfId="35547"/>
    <cellStyle name="Note 3 2 2 6 2 2 3" xfId="16707"/>
    <cellStyle name="Note 3 2 2 6 2 2 4" xfId="27069"/>
    <cellStyle name="Note 3 2 2 6 2 2 5" xfId="24192"/>
    <cellStyle name="Note 3 2 2 6 2 3" xfId="5872"/>
    <cellStyle name="Note 3 2 2 6 2 3 2" xfId="11762"/>
    <cellStyle name="Note 3 2 2 6 2 3 2 2" xfId="23701"/>
    <cellStyle name="Note 3 2 2 6 2 3 2 3" xfId="32753"/>
    <cellStyle name="Note 3 2 2 6 2 3 2 4" xfId="36651"/>
    <cellStyle name="Note 3 2 2 6 2 3 3" xfId="17811"/>
    <cellStyle name="Note 3 2 2 6 2 3 4" xfId="28173"/>
    <cellStyle name="Note 3 2 2 6 2 3 5" xfId="33363"/>
    <cellStyle name="Note 3 2 2 6 2 4" xfId="8182"/>
    <cellStyle name="Note 3 2 2 6 2 4 2" xfId="20121"/>
    <cellStyle name="Note 3 2 2 6 2 4 3" xfId="29827"/>
    <cellStyle name="Note 3 2 2 6 2 4 4" xfId="34371"/>
    <cellStyle name="Note 3 2 2 6 2 5" xfId="14231"/>
    <cellStyle name="Note 3 2 2 6 2 6" xfId="25249"/>
    <cellStyle name="Note 3 2 2 6 2 7" xfId="25731"/>
    <cellStyle name="Note 3 2 2 6 3" xfId="2539"/>
    <cellStyle name="Note 3 2 2 6 3 2" xfId="5015"/>
    <cellStyle name="Note 3 2 2 6 3 2 2" xfId="10905"/>
    <cellStyle name="Note 3 2 2 6 3 2 2 2" xfId="22844"/>
    <cellStyle name="Note 3 2 2 6 3 2 2 3" xfId="31896"/>
    <cellStyle name="Note 3 2 2 6 3 2 2 4" xfId="35794"/>
    <cellStyle name="Note 3 2 2 6 3 2 3" xfId="16954"/>
    <cellStyle name="Note 3 2 2 6 3 2 4" xfId="27316"/>
    <cellStyle name="Note 3 2 2 6 3 2 5" xfId="26018"/>
    <cellStyle name="Note 3 2 2 6 3 3" xfId="6119"/>
    <cellStyle name="Note 3 2 2 6 3 3 2" xfId="12009"/>
    <cellStyle name="Note 3 2 2 6 3 3 2 2" xfId="23948"/>
    <cellStyle name="Note 3 2 2 6 3 3 2 3" xfId="33000"/>
    <cellStyle name="Note 3 2 2 6 3 3 2 4" xfId="36898"/>
    <cellStyle name="Note 3 2 2 6 3 3 3" xfId="18058"/>
    <cellStyle name="Note 3 2 2 6 3 3 4" xfId="28420"/>
    <cellStyle name="Note 3 2 2 6 3 3 5" xfId="33610"/>
    <cellStyle name="Note 3 2 2 6 3 4" xfId="8429"/>
    <cellStyle name="Note 3 2 2 6 3 4 2" xfId="20368"/>
    <cellStyle name="Note 3 2 2 6 3 4 3" xfId="30074"/>
    <cellStyle name="Note 3 2 2 6 3 4 4" xfId="34618"/>
    <cellStyle name="Note 3 2 2 6 3 5" xfId="14478"/>
    <cellStyle name="Note 3 2 2 6 3 6" xfId="25496"/>
    <cellStyle name="Note 3 2 2 6 3 7" xfId="24635"/>
    <cellStyle name="Note 3 2 2 6 4" xfId="4167"/>
    <cellStyle name="Note 3 2 2 6 4 2" xfId="10057"/>
    <cellStyle name="Note 3 2 2 6 4 2 2" xfId="21996"/>
    <cellStyle name="Note 3 2 2 6 4 2 3" xfId="31056"/>
    <cellStyle name="Note 3 2 2 6 4 2 4" xfId="34954"/>
    <cellStyle name="Note 3 2 2 6 4 3" xfId="16106"/>
    <cellStyle name="Note 3 2 2 6 4 4" xfId="26476"/>
    <cellStyle name="Note 3 2 2 6 4 5" xfId="24254"/>
    <cellStyle name="Note 3 2 2 6 5" xfId="5279"/>
    <cellStyle name="Note 3 2 2 6 5 2" xfId="11169"/>
    <cellStyle name="Note 3 2 2 6 5 2 2" xfId="23108"/>
    <cellStyle name="Note 3 2 2 6 5 2 3" xfId="32160"/>
    <cellStyle name="Note 3 2 2 6 5 2 4" xfId="36058"/>
    <cellStyle name="Note 3 2 2 6 5 3" xfId="17218"/>
    <cellStyle name="Note 3 2 2 6 5 4" xfId="27580"/>
    <cellStyle name="Note 3 2 2 6 5 5" xfId="26107"/>
    <cellStyle name="Note 3 2 2 6 6" xfId="13630"/>
    <cellStyle name="Note 3 2 2 7" xfId="1881"/>
    <cellStyle name="Note 3 2 2 7 2" xfId="4357"/>
    <cellStyle name="Note 3 2 2 7 2 2" xfId="10247"/>
    <cellStyle name="Note 3 2 2 7 2 2 2" xfId="22186"/>
    <cellStyle name="Note 3 2 2 7 2 2 3" xfId="31239"/>
    <cellStyle name="Note 3 2 2 7 2 2 4" xfId="35137"/>
    <cellStyle name="Note 3 2 2 7 2 3" xfId="16296"/>
    <cellStyle name="Note 3 2 2 7 2 4" xfId="26659"/>
    <cellStyle name="Note 3 2 2 7 2 5" xfId="24139"/>
    <cellStyle name="Note 3 2 2 7 3" xfId="5462"/>
    <cellStyle name="Note 3 2 2 7 3 2" xfId="11352"/>
    <cellStyle name="Note 3 2 2 7 3 2 2" xfId="23291"/>
    <cellStyle name="Note 3 2 2 7 3 2 3" xfId="32343"/>
    <cellStyle name="Note 3 2 2 7 3 2 4" xfId="36241"/>
    <cellStyle name="Note 3 2 2 7 3 3" xfId="17401"/>
    <cellStyle name="Note 3 2 2 7 3 4" xfId="27763"/>
    <cellStyle name="Note 3 2 2 7 3 5" xfId="24434"/>
    <cellStyle name="Note 3 2 2 7 4" xfId="7771"/>
    <cellStyle name="Note 3 2 2 7 4 2" xfId="19710"/>
    <cellStyle name="Note 3 2 2 7 4 3" xfId="29417"/>
    <cellStyle name="Note 3 2 2 7 4 4" xfId="33961"/>
    <cellStyle name="Note 3 2 2 7 5" xfId="13820"/>
    <cellStyle name="Note 3 2 2 7 6" xfId="24839"/>
    <cellStyle name="Note 3 2 2 7 7" xfId="25644"/>
    <cellStyle name="Note 3 2 2 8" xfId="1886"/>
    <cellStyle name="Note 3 2 2 8 2" xfId="4362"/>
    <cellStyle name="Note 3 2 2 8 2 2" xfId="10252"/>
    <cellStyle name="Note 3 2 2 8 2 2 2" xfId="22191"/>
    <cellStyle name="Note 3 2 2 8 2 2 3" xfId="31244"/>
    <cellStyle name="Note 3 2 2 8 2 2 4" xfId="35142"/>
    <cellStyle name="Note 3 2 2 8 2 3" xfId="16301"/>
    <cellStyle name="Note 3 2 2 8 2 4" xfId="26664"/>
    <cellStyle name="Note 3 2 2 8 2 5" xfId="30797"/>
    <cellStyle name="Note 3 2 2 8 3" xfId="5467"/>
    <cellStyle name="Note 3 2 2 8 3 2" xfId="11357"/>
    <cellStyle name="Note 3 2 2 8 3 2 2" xfId="23296"/>
    <cellStyle name="Note 3 2 2 8 3 2 3" xfId="32348"/>
    <cellStyle name="Note 3 2 2 8 3 2 4" xfId="36246"/>
    <cellStyle name="Note 3 2 2 8 3 3" xfId="17406"/>
    <cellStyle name="Note 3 2 2 8 3 4" xfId="27768"/>
    <cellStyle name="Note 3 2 2 8 3 5" xfId="25645"/>
    <cellStyle name="Note 3 2 2 8 4" xfId="7776"/>
    <cellStyle name="Note 3 2 2 8 4 2" xfId="19715"/>
    <cellStyle name="Note 3 2 2 8 4 3" xfId="29422"/>
    <cellStyle name="Note 3 2 2 8 4 4" xfId="33966"/>
    <cellStyle name="Note 3 2 2 8 5" xfId="13825"/>
    <cellStyle name="Note 3 2 2 8 6" xfId="24844"/>
    <cellStyle name="Note 3 2 2 8 7" xfId="28814"/>
    <cellStyle name="Note 3 2 2 9" xfId="2093"/>
    <cellStyle name="Note 3 2 2 9 2" xfId="4569"/>
    <cellStyle name="Note 3 2 2 9 2 2" xfId="10459"/>
    <cellStyle name="Note 3 2 2 9 2 2 2" xfId="22398"/>
    <cellStyle name="Note 3 2 2 9 2 2 3" xfId="31450"/>
    <cellStyle name="Note 3 2 2 9 2 2 4" xfId="35348"/>
    <cellStyle name="Note 3 2 2 9 2 3" xfId="16508"/>
    <cellStyle name="Note 3 2 2 9 2 4" xfId="26870"/>
    <cellStyle name="Note 3 2 2 9 2 5" xfId="26196"/>
    <cellStyle name="Note 3 2 2 9 3" xfId="5673"/>
    <cellStyle name="Note 3 2 2 9 3 2" xfId="11563"/>
    <cellStyle name="Note 3 2 2 9 3 2 2" xfId="23502"/>
    <cellStyle name="Note 3 2 2 9 3 2 3" xfId="32554"/>
    <cellStyle name="Note 3 2 2 9 3 2 4" xfId="36452"/>
    <cellStyle name="Note 3 2 2 9 3 3" xfId="17612"/>
    <cellStyle name="Note 3 2 2 9 3 4" xfId="27974"/>
    <cellStyle name="Note 3 2 2 9 3 5" xfId="33164"/>
    <cellStyle name="Note 3 2 2 9 4" xfId="7983"/>
    <cellStyle name="Note 3 2 2 9 4 2" xfId="19922"/>
    <cellStyle name="Note 3 2 2 9 4 3" xfId="29628"/>
    <cellStyle name="Note 3 2 2 9 4 4" xfId="34172"/>
    <cellStyle name="Note 3 2 2 9 5" xfId="14032"/>
    <cellStyle name="Note 3 2 2 9 6" xfId="25050"/>
    <cellStyle name="Note 3 2 2 9 7" xfId="30921"/>
    <cellStyle name="Note 3 2 3" xfId="153"/>
    <cellStyle name="Note 3 2 3 10" xfId="2703"/>
    <cellStyle name="Note 3 2 3 10 2" xfId="8593"/>
    <cellStyle name="Note 3 2 3 10 2 2" xfId="20532"/>
    <cellStyle name="Note 3 2 3 10 2 3" xfId="30201"/>
    <cellStyle name="Note 3 2 3 10 2 4" xfId="34709"/>
    <cellStyle name="Note 3 2 3 10 3" xfId="14642"/>
    <cellStyle name="Note 3 2 3 10 4" xfId="25622"/>
    <cellStyle name="Note 3 2 3 10 5" xfId="30159"/>
    <cellStyle name="Note 3 2 3 11" xfId="6285"/>
    <cellStyle name="Note 3 2 3 11 2" xfId="18224"/>
    <cellStyle name="Note 3 2 3 11 3" xfId="28547"/>
    <cellStyle name="Note 3 2 3 11 4" xfId="33701"/>
    <cellStyle name="Note 3 2 3 2" xfId="267"/>
    <cellStyle name="Note 3 2 3 2 2" xfId="743"/>
    <cellStyle name="Note 3 2 3 2 2 10" xfId="24266"/>
    <cellStyle name="Note 3 2 3 2 2 11" xfId="25613"/>
    <cellStyle name="Note 3 2 3 2 2 2" xfId="1700"/>
    <cellStyle name="Note 3 2 3 2 2 2 2" xfId="2301"/>
    <cellStyle name="Note 3 2 3 2 2 2 2 2" xfId="4777"/>
    <cellStyle name="Note 3 2 3 2 2 2 2 2 2" xfId="10667"/>
    <cellStyle name="Note 3 2 3 2 2 2 2 2 2 2" xfId="22606"/>
    <cellStyle name="Note 3 2 3 2 2 2 2 2 2 3" xfId="31658"/>
    <cellStyle name="Note 3 2 3 2 2 2 2 2 2 4" xfId="35556"/>
    <cellStyle name="Note 3 2 3 2 2 2 2 2 3" xfId="16716"/>
    <cellStyle name="Note 3 2 3 2 2 2 2 2 4" xfId="27078"/>
    <cellStyle name="Note 3 2 3 2 2 2 2 2 5" xfId="30556"/>
    <cellStyle name="Note 3 2 3 2 2 2 2 3" xfId="5881"/>
    <cellStyle name="Note 3 2 3 2 2 2 2 3 2" xfId="11771"/>
    <cellStyle name="Note 3 2 3 2 2 2 2 3 2 2" xfId="23710"/>
    <cellStyle name="Note 3 2 3 2 2 2 2 3 2 3" xfId="32762"/>
    <cellStyle name="Note 3 2 3 2 2 2 2 3 2 4" xfId="36660"/>
    <cellStyle name="Note 3 2 3 2 2 2 2 3 3" xfId="17820"/>
    <cellStyle name="Note 3 2 3 2 2 2 2 3 4" xfId="28182"/>
    <cellStyle name="Note 3 2 3 2 2 2 2 3 5" xfId="33372"/>
    <cellStyle name="Note 3 2 3 2 2 2 2 4" xfId="8191"/>
    <cellStyle name="Note 3 2 3 2 2 2 2 4 2" xfId="20130"/>
    <cellStyle name="Note 3 2 3 2 2 2 2 4 3" xfId="29836"/>
    <cellStyle name="Note 3 2 3 2 2 2 2 4 4" xfId="34380"/>
    <cellStyle name="Note 3 2 3 2 2 2 2 5" xfId="14240"/>
    <cellStyle name="Note 3 2 3 2 2 2 2 6" xfId="25258"/>
    <cellStyle name="Note 3 2 3 2 2 2 2 7" xfId="30896"/>
    <cellStyle name="Note 3 2 3 2 2 2 3" xfId="2548"/>
    <cellStyle name="Note 3 2 3 2 2 2 3 2" xfId="5024"/>
    <cellStyle name="Note 3 2 3 2 2 2 3 2 2" xfId="10914"/>
    <cellStyle name="Note 3 2 3 2 2 2 3 2 2 2" xfId="22853"/>
    <cellStyle name="Note 3 2 3 2 2 2 3 2 2 3" xfId="31905"/>
    <cellStyle name="Note 3 2 3 2 2 2 3 2 2 4" xfId="35803"/>
    <cellStyle name="Note 3 2 3 2 2 2 3 2 3" xfId="16963"/>
    <cellStyle name="Note 3 2 3 2 2 2 3 2 4" xfId="27325"/>
    <cellStyle name="Note 3 2 3 2 2 2 3 2 5" xfId="25758"/>
    <cellStyle name="Note 3 2 3 2 2 2 3 3" xfId="6128"/>
    <cellStyle name="Note 3 2 3 2 2 2 3 3 2" xfId="12018"/>
    <cellStyle name="Note 3 2 3 2 2 2 3 3 2 2" xfId="23957"/>
    <cellStyle name="Note 3 2 3 2 2 2 3 3 2 3" xfId="33009"/>
    <cellStyle name="Note 3 2 3 2 2 2 3 3 2 4" xfId="36907"/>
    <cellStyle name="Note 3 2 3 2 2 2 3 3 3" xfId="18067"/>
    <cellStyle name="Note 3 2 3 2 2 2 3 3 4" xfId="28429"/>
    <cellStyle name="Note 3 2 3 2 2 2 3 3 5" xfId="33619"/>
    <cellStyle name="Note 3 2 3 2 2 2 3 4" xfId="8438"/>
    <cellStyle name="Note 3 2 3 2 2 2 3 4 2" xfId="20377"/>
    <cellStyle name="Note 3 2 3 2 2 2 3 4 3" xfId="30083"/>
    <cellStyle name="Note 3 2 3 2 2 2 3 4 4" xfId="34627"/>
    <cellStyle name="Note 3 2 3 2 2 2 3 5" xfId="14487"/>
    <cellStyle name="Note 3 2 3 2 2 2 3 6" xfId="25505"/>
    <cellStyle name="Note 3 2 3 2 2 2 3 7" xfId="26281"/>
    <cellStyle name="Note 3 2 3 2 2 2 4" xfId="4176"/>
    <cellStyle name="Note 3 2 3 2 2 2 4 2" xfId="10066"/>
    <cellStyle name="Note 3 2 3 2 2 2 4 2 2" xfId="22005"/>
    <cellStyle name="Note 3 2 3 2 2 2 4 2 3" xfId="31065"/>
    <cellStyle name="Note 3 2 3 2 2 2 4 2 4" xfId="34963"/>
    <cellStyle name="Note 3 2 3 2 2 2 4 3" xfId="16115"/>
    <cellStyle name="Note 3 2 3 2 2 2 4 4" xfId="26485"/>
    <cellStyle name="Note 3 2 3 2 2 2 4 5" xfId="24578"/>
    <cellStyle name="Note 3 2 3 2 2 2 5" xfId="5288"/>
    <cellStyle name="Note 3 2 3 2 2 2 5 2" xfId="11178"/>
    <cellStyle name="Note 3 2 3 2 2 2 5 2 2" xfId="23117"/>
    <cellStyle name="Note 3 2 3 2 2 2 5 2 3" xfId="32169"/>
    <cellStyle name="Note 3 2 3 2 2 2 5 2 4" xfId="36067"/>
    <cellStyle name="Note 3 2 3 2 2 2 5 3" xfId="17227"/>
    <cellStyle name="Note 3 2 3 2 2 2 5 4" xfId="27589"/>
    <cellStyle name="Note 3 2 3 2 2 2 5 5" xfId="24388"/>
    <cellStyle name="Note 3 2 3 2 2 2 6" xfId="13639"/>
    <cellStyle name="Note 3 2 3 2 2 3" xfId="1968"/>
    <cellStyle name="Note 3 2 3 2 2 3 2" xfId="4444"/>
    <cellStyle name="Note 3 2 3 2 2 3 2 2" xfId="10334"/>
    <cellStyle name="Note 3 2 3 2 2 3 2 2 2" xfId="22273"/>
    <cellStyle name="Note 3 2 3 2 2 3 2 2 3" xfId="31326"/>
    <cellStyle name="Note 3 2 3 2 2 3 2 2 4" xfId="35224"/>
    <cellStyle name="Note 3 2 3 2 2 3 2 3" xfId="16383"/>
    <cellStyle name="Note 3 2 3 2 2 3 2 4" xfId="26746"/>
    <cellStyle name="Note 3 2 3 2 2 3 2 5" xfId="24553"/>
    <cellStyle name="Note 3 2 3 2 2 3 3" xfId="5549"/>
    <cellStyle name="Note 3 2 3 2 2 3 3 2" xfId="11439"/>
    <cellStyle name="Note 3 2 3 2 2 3 3 2 2" xfId="23378"/>
    <cellStyle name="Note 3 2 3 2 2 3 3 2 3" xfId="32430"/>
    <cellStyle name="Note 3 2 3 2 2 3 3 2 4" xfId="36328"/>
    <cellStyle name="Note 3 2 3 2 2 3 3 3" xfId="17488"/>
    <cellStyle name="Note 3 2 3 2 2 3 3 4" xfId="27850"/>
    <cellStyle name="Note 3 2 3 2 2 3 3 5" xfId="28740"/>
    <cellStyle name="Note 3 2 3 2 2 3 4" xfId="7858"/>
    <cellStyle name="Note 3 2 3 2 2 3 4 2" xfId="19797"/>
    <cellStyle name="Note 3 2 3 2 2 3 4 3" xfId="29504"/>
    <cellStyle name="Note 3 2 3 2 2 3 4 4" xfId="34048"/>
    <cellStyle name="Note 3 2 3 2 2 3 5" xfId="13907"/>
    <cellStyle name="Note 3 2 3 2 2 3 6" xfId="24926"/>
    <cellStyle name="Note 3 2 3 2 2 3 7" xfId="25831"/>
    <cellStyle name="Note 3 2 3 2 2 4" xfId="2026"/>
    <cellStyle name="Note 3 2 3 2 2 4 2" xfId="4502"/>
    <cellStyle name="Note 3 2 3 2 2 4 2 2" xfId="10392"/>
    <cellStyle name="Note 3 2 3 2 2 4 2 2 2" xfId="22331"/>
    <cellStyle name="Note 3 2 3 2 2 4 2 2 3" xfId="31384"/>
    <cellStyle name="Note 3 2 3 2 2 4 2 2 4" xfId="35282"/>
    <cellStyle name="Note 3 2 3 2 2 4 2 3" xfId="16441"/>
    <cellStyle name="Note 3 2 3 2 2 4 2 4" xfId="26804"/>
    <cellStyle name="Note 3 2 3 2 2 4 2 5" xfId="30308"/>
    <cellStyle name="Note 3 2 3 2 2 4 3" xfId="5607"/>
    <cellStyle name="Note 3 2 3 2 2 4 3 2" xfId="11497"/>
    <cellStyle name="Note 3 2 3 2 2 4 3 2 2" xfId="23436"/>
    <cellStyle name="Note 3 2 3 2 2 4 3 2 3" xfId="32488"/>
    <cellStyle name="Note 3 2 3 2 2 4 3 2 4" xfId="36386"/>
    <cellStyle name="Note 3 2 3 2 2 4 3 3" xfId="17546"/>
    <cellStyle name="Note 3 2 3 2 2 4 3 4" xfId="27908"/>
    <cellStyle name="Note 3 2 3 2 2 4 3 5" xfId="33098"/>
    <cellStyle name="Note 3 2 3 2 2 4 4" xfId="7916"/>
    <cellStyle name="Note 3 2 3 2 2 4 4 2" xfId="19855"/>
    <cellStyle name="Note 3 2 3 2 2 4 4 3" xfId="29562"/>
    <cellStyle name="Note 3 2 3 2 2 4 4 4" xfId="34106"/>
    <cellStyle name="Note 3 2 3 2 2 4 5" xfId="13965"/>
    <cellStyle name="Note 3 2 3 2 2 4 6" xfId="24984"/>
    <cellStyle name="Note 3 2 3 2 2 4 7" xfId="30924"/>
    <cellStyle name="Note 3 2 3 2 2 5" xfId="1807"/>
    <cellStyle name="Note 3 2 3 2 2 5 2" xfId="4283"/>
    <cellStyle name="Note 3 2 3 2 2 5 2 2" xfId="10173"/>
    <cellStyle name="Note 3 2 3 2 2 5 2 2 2" xfId="22112"/>
    <cellStyle name="Note 3 2 3 2 2 5 2 2 3" xfId="31165"/>
    <cellStyle name="Note 3 2 3 2 2 5 2 2 4" xfId="35063"/>
    <cellStyle name="Note 3 2 3 2 2 5 2 3" xfId="16222"/>
    <cellStyle name="Note 3 2 3 2 2 5 2 4" xfId="26585"/>
    <cellStyle name="Note 3 2 3 2 2 5 2 5" xfId="30160"/>
    <cellStyle name="Note 3 2 3 2 2 5 3" xfId="5388"/>
    <cellStyle name="Note 3 2 3 2 2 5 3 2" xfId="11278"/>
    <cellStyle name="Note 3 2 3 2 2 5 3 2 2" xfId="23217"/>
    <cellStyle name="Note 3 2 3 2 2 5 3 2 3" xfId="32269"/>
    <cellStyle name="Note 3 2 3 2 2 5 3 2 4" xfId="36167"/>
    <cellStyle name="Note 3 2 3 2 2 5 3 3" xfId="17327"/>
    <cellStyle name="Note 3 2 3 2 2 5 3 4" xfId="27689"/>
    <cellStyle name="Note 3 2 3 2 2 5 3 5" xfId="25602"/>
    <cellStyle name="Note 3 2 3 2 2 5 4" xfId="7697"/>
    <cellStyle name="Note 3 2 3 2 2 5 4 2" xfId="19636"/>
    <cellStyle name="Note 3 2 3 2 2 5 4 3" xfId="29343"/>
    <cellStyle name="Note 3 2 3 2 2 5 4 4" xfId="33887"/>
    <cellStyle name="Note 3 2 3 2 2 5 5" xfId="13746"/>
    <cellStyle name="Note 3 2 3 2 2 5 6" xfId="24765"/>
    <cellStyle name="Note 3 2 3 2 2 5 7" xfId="30624"/>
    <cellStyle name="Note 3 2 3 2 2 6" xfId="3220"/>
    <cellStyle name="Note 3 2 3 2 2 6 2" xfId="9110"/>
    <cellStyle name="Note 3 2 3 2 2 6 2 2" xfId="21049"/>
    <cellStyle name="Note 3 2 3 2 2 6 2 3" xfId="30499"/>
    <cellStyle name="Note 3 2 3 2 2 6 2 4" xfId="34812"/>
    <cellStyle name="Note 3 2 3 2 2 6 3" xfId="15159"/>
    <cellStyle name="Note 3 2 3 2 2 6 4" xfId="25919"/>
    <cellStyle name="Note 3 2 3 2 2 6 5" xfId="24036"/>
    <cellStyle name="Note 3 2 3 2 2 7" xfId="5137"/>
    <cellStyle name="Note 3 2 3 2 2 7 2" xfId="11027"/>
    <cellStyle name="Note 3 2 3 2 2 7 2 2" xfId="22966"/>
    <cellStyle name="Note 3 2 3 2 2 7 2 3" xfId="32018"/>
    <cellStyle name="Note 3 2 3 2 2 7 2 4" xfId="35916"/>
    <cellStyle name="Note 3 2 3 2 2 7 3" xfId="17076"/>
    <cellStyle name="Note 3 2 3 2 2 7 4" xfId="27438"/>
    <cellStyle name="Note 3 2 3 2 2 7 5" xfId="30702"/>
    <cellStyle name="Note 3 2 3 2 2 8" xfId="6802"/>
    <cellStyle name="Note 3 2 3 2 2 8 2" xfId="18741"/>
    <cellStyle name="Note 3 2 3 2 2 8 3" xfId="28848"/>
    <cellStyle name="Note 3 2 3 2 2 8 4" xfId="33804"/>
    <cellStyle name="Note 3 2 3 2 2 9" xfId="12683"/>
    <cellStyle name="Note 3 2 3 2 3" xfId="1699"/>
    <cellStyle name="Note 3 2 3 2 3 2" xfId="2300"/>
    <cellStyle name="Note 3 2 3 2 3 2 2" xfId="4776"/>
    <cellStyle name="Note 3 2 3 2 3 2 2 2" xfId="10666"/>
    <cellStyle name="Note 3 2 3 2 3 2 2 2 2" xfId="22605"/>
    <cellStyle name="Note 3 2 3 2 3 2 2 2 3" xfId="31657"/>
    <cellStyle name="Note 3 2 3 2 3 2 2 2 4" xfId="35555"/>
    <cellStyle name="Note 3 2 3 2 3 2 2 3" xfId="16715"/>
    <cellStyle name="Note 3 2 3 2 3 2 2 4" xfId="27077"/>
    <cellStyle name="Note 3 2 3 2 3 2 2 5" xfId="28905"/>
    <cellStyle name="Note 3 2 3 2 3 2 3" xfId="5880"/>
    <cellStyle name="Note 3 2 3 2 3 2 3 2" xfId="11770"/>
    <cellStyle name="Note 3 2 3 2 3 2 3 2 2" xfId="23709"/>
    <cellStyle name="Note 3 2 3 2 3 2 3 2 3" xfId="32761"/>
    <cellStyle name="Note 3 2 3 2 3 2 3 2 4" xfId="36659"/>
    <cellStyle name="Note 3 2 3 2 3 2 3 3" xfId="17819"/>
    <cellStyle name="Note 3 2 3 2 3 2 3 4" xfId="28181"/>
    <cellStyle name="Note 3 2 3 2 3 2 3 5" xfId="33371"/>
    <cellStyle name="Note 3 2 3 2 3 2 4" xfId="8190"/>
    <cellStyle name="Note 3 2 3 2 3 2 4 2" xfId="20129"/>
    <cellStyle name="Note 3 2 3 2 3 2 4 3" xfId="29835"/>
    <cellStyle name="Note 3 2 3 2 3 2 4 4" xfId="34379"/>
    <cellStyle name="Note 3 2 3 2 3 2 5" xfId="14239"/>
    <cellStyle name="Note 3 2 3 2 3 2 6" xfId="25257"/>
    <cellStyle name="Note 3 2 3 2 3 2 7" xfId="29243"/>
    <cellStyle name="Note 3 2 3 2 3 3" xfId="2547"/>
    <cellStyle name="Note 3 2 3 2 3 3 2" xfId="5023"/>
    <cellStyle name="Note 3 2 3 2 3 3 2 2" xfId="10913"/>
    <cellStyle name="Note 3 2 3 2 3 3 2 2 2" xfId="22852"/>
    <cellStyle name="Note 3 2 3 2 3 3 2 2 3" xfId="31904"/>
    <cellStyle name="Note 3 2 3 2 3 3 2 2 4" xfId="35802"/>
    <cellStyle name="Note 3 2 3 2 3 3 2 3" xfId="16962"/>
    <cellStyle name="Note 3 2 3 2 3 3 2 4" xfId="27324"/>
    <cellStyle name="Note 3 2 3 2 3 3 2 5" xfId="30337"/>
    <cellStyle name="Note 3 2 3 2 3 3 3" xfId="6127"/>
    <cellStyle name="Note 3 2 3 2 3 3 3 2" xfId="12017"/>
    <cellStyle name="Note 3 2 3 2 3 3 3 2 2" xfId="23956"/>
    <cellStyle name="Note 3 2 3 2 3 3 3 2 3" xfId="33008"/>
    <cellStyle name="Note 3 2 3 2 3 3 3 2 4" xfId="36906"/>
    <cellStyle name="Note 3 2 3 2 3 3 3 3" xfId="18066"/>
    <cellStyle name="Note 3 2 3 2 3 3 3 4" xfId="28428"/>
    <cellStyle name="Note 3 2 3 2 3 3 3 5" xfId="33618"/>
    <cellStyle name="Note 3 2 3 2 3 3 4" xfId="8437"/>
    <cellStyle name="Note 3 2 3 2 3 3 4 2" xfId="20376"/>
    <cellStyle name="Note 3 2 3 2 3 3 4 3" xfId="30082"/>
    <cellStyle name="Note 3 2 3 2 3 3 4 4" xfId="34626"/>
    <cellStyle name="Note 3 2 3 2 3 3 5" xfId="14486"/>
    <cellStyle name="Note 3 2 3 2 3 3 6" xfId="25504"/>
    <cellStyle name="Note 3 2 3 2 3 3 7" xfId="30859"/>
    <cellStyle name="Note 3 2 3 2 3 4" xfId="4175"/>
    <cellStyle name="Note 3 2 3 2 3 4 2" xfId="10065"/>
    <cellStyle name="Note 3 2 3 2 3 4 2 2" xfId="22004"/>
    <cellStyle name="Note 3 2 3 2 3 4 2 3" xfId="31064"/>
    <cellStyle name="Note 3 2 3 2 3 4 2 4" xfId="34962"/>
    <cellStyle name="Note 3 2 3 2 3 4 3" xfId="16114"/>
    <cellStyle name="Note 3 2 3 2 3 4 4" xfId="26484"/>
    <cellStyle name="Note 3 2 3 2 3 4 5" xfId="26231"/>
    <cellStyle name="Note 3 2 3 2 3 5" xfId="5287"/>
    <cellStyle name="Note 3 2 3 2 3 5 2" xfId="11177"/>
    <cellStyle name="Note 3 2 3 2 3 5 2 2" xfId="23116"/>
    <cellStyle name="Note 3 2 3 2 3 5 2 3" xfId="32168"/>
    <cellStyle name="Note 3 2 3 2 3 5 2 4" xfId="36066"/>
    <cellStyle name="Note 3 2 3 2 3 5 3" xfId="17226"/>
    <cellStyle name="Note 3 2 3 2 3 5 4" xfId="27588"/>
    <cellStyle name="Note 3 2 3 2 3 5 5" xfId="24455"/>
    <cellStyle name="Note 3 2 3 2 3 6" xfId="13638"/>
    <cellStyle name="Note 3 2 3 2 4" xfId="1827"/>
    <cellStyle name="Note 3 2 3 2 4 2" xfId="4303"/>
    <cellStyle name="Note 3 2 3 2 4 2 2" xfId="10193"/>
    <cellStyle name="Note 3 2 3 2 4 2 2 2" xfId="22132"/>
    <cellStyle name="Note 3 2 3 2 4 2 2 3" xfId="31185"/>
    <cellStyle name="Note 3 2 3 2 4 2 2 4" xfId="35083"/>
    <cellStyle name="Note 3 2 3 2 4 2 3" xfId="16242"/>
    <cellStyle name="Note 3 2 3 2 4 2 4" xfId="26605"/>
    <cellStyle name="Note 3 2 3 2 4 2 5" xfId="29157"/>
    <cellStyle name="Note 3 2 3 2 4 3" xfId="5408"/>
    <cellStyle name="Note 3 2 3 2 4 3 2" xfId="11298"/>
    <cellStyle name="Note 3 2 3 2 4 3 2 2" xfId="23237"/>
    <cellStyle name="Note 3 2 3 2 4 3 2 3" xfId="32289"/>
    <cellStyle name="Note 3 2 3 2 4 3 2 4" xfId="36187"/>
    <cellStyle name="Note 3 2 3 2 4 3 3" xfId="17347"/>
    <cellStyle name="Note 3 2 3 2 4 3 4" xfId="27709"/>
    <cellStyle name="Note 3 2 3 2 4 3 5" xfId="28903"/>
    <cellStyle name="Note 3 2 3 2 4 4" xfId="7717"/>
    <cellStyle name="Note 3 2 3 2 4 4 2" xfId="19656"/>
    <cellStyle name="Note 3 2 3 2 4 4 3" xfId="29363"/>
    <cellStyle name="Note 3 2 3 2 4 4 4" xfId="33907"/>
    <cellStyle name="Note 3 2 3 2 4 5" xfId="13766"/>
    <cellStyle name="Note 3 2 3 2 4 6" xfId="24785"/>
    <cellStyle name="Note 3 2 3 2 4 7" xfId="26375"/>
    <cellStyle name="Note 3 2 3 2 5" xfId="2034"/>
    <cellStyle name="Note 3 2 3 2 5 2" xfId="4510"/>
    <cellStyle name="Note 3 2 3 2 5 2 2" xfId="10400"/>
    <cellStyle name="Note 3 2 3 2 5 2 2 2" xfId="22339"/>
    <cellStyle name="Note 3 2 3 2 5 2 2 3" xfId="31392"/>
    <cellStyle name="Note 3 2 3 2 5 2 2 4" xfId="35290"/>
    <cellStyle name="Note 3 2 3 2 5 2 3" xfId="16449"/>
    <cellStyle name="Note 3 2 3 2 5 2 4" xfId="26812"/>
    <cellStyle name="Note 3 2 3 2 5 2 5" xfId="25969"/>
    <cellStyle name="Note 3 2 3 2 5 3" xfId="5615"/>
    <cellStyle name="Note 3 2 3 2 5 3 2" xfId="11505"/>
    <cellStyle name="Note 3 2 3 2 5 3 2 2" xfId="23444"/>
    <cellStyle name="Note 3 2 3 2 5 3 2 3" xfId="32496"/>
    <cellStyle name="Note 3 2 3 2 5 3 2 4" xfId="36394"/>
    <cellStyle name="Note 3 2 3 2 5 3 3" xfId="17554"/>
    <cellStyle name="Note 3 2 3 2 5 3 4" xfId="27916"/>
    <cellStyle name="Note 3 2 3 2 5 3 5" xfId="33106"/>
    <cellStyle name="Note 3 2 3 2 5 4" xfId="7924"/>
    <cellStyle name="Note 3 2 3 2 5 4 2" xfId="19863"/>
    <cellStyle name="Note 3 2 3 2 5 4 3" xfId="29570"/>
    <cellStyle name="Note 3 2 3 2 5 4 4" xfId="34114"/>
    <cellStyle name="Note 3 2 3 2 5 5" xfId="13973"/>
    <cellStyle name="Note 3 2 3 2 5 6" xfId="24992"/>
    <cellStyle name="Note 3 2 3 2 5 7" xfId="26350"/>
    <cellStyle name="Note 3 2 3 2 6" xfId="1784"/>
    <cellStyle name="Note 3 2 3 2 6 2" xfId="4260"/>
    <cellStyle name="Note 3 2 3 2 6 2 2" xfId="10150"/>
    <cellStyle name="Note 3 2 3 2 6 2 2 2" xfId="22089"/>
    <cellStyle name="Note 3 2 3 2 6 2 2 3" xfId="31142"/>
    <cellStyle name="Note 3 2 3 2 6 2 2 4" xfId="35040"/>
    <cellStyle name="Note 3 2 3 2 6 2 3" xfId="16199"/>
    <cellStyle name="Note 3 2 3 2 6 2 4" xfId="26562"/>
    <cellStyle name="Note 3 2 3 2 6 2 5" xfId="26235"/>
    <cellStyle name="Note 3 2 3 2 6 3" xfId="5365"/>
    <cellStyle name="Note 3 2 3 2 6 3 2" xfId="11255"/>
    <cellStyle name="Note 3 2 3 2 6 3 2 2" xfId="23194"/>
    <cellStyle name="Note 3 2 3 2 6 3 2 3" xfId="32246"/>
    <cellStyle name="Note 3 2 3 2 6 3 2 4" xfId="36144"/>
    <cellStyle name="Note 3 2 3 2 6 3 3" xfId="17304"/>
    <cellStyle name="Note 3 2 3 2 6 3 4" xfId="27666"/>
    <cellStyle name="Note 3 2 3 2 6 3 5" xfId="30675"/>
    <cellStyle name="Note 3 2 3 2 6 4" xfId="7674"/>
    <cellStyle name="Note 3 2 3 2 6 4 2" xfId="19613"/>
    <cellStyle name="Note 3 2 3 2 6 4 3" xfId="29320"/>
    <cellStyle name="Note 3 2 3 2 6 4 4" xfId="33864"/>
    <cellStyle name="Note 3 2 3 2 6 5" xfId="13723"/>
    <cellStyle name="Note 3 2 3 2 6 6" xfId="24742"/>
    <cellStyle name="Note 3 2 3 2 6 7" xfId="24096"/>
    <cellStyle name="Note 3 2 3 2 7" xfId="2814"/>
    <cellStyle name="Note 3 2 3 2 7 2" xfId="8704"/>
    <cellStyle name="Note 3 2 3 2 7 2 2" xfId="20643"/>
    <cellStyle name="Note 3 2 3 2 7 2 3" xfId="30259"/>
    <cellStyle name="Note 3 2 3 2 7 2 4" xfId="34733"/>
    <cellStyle name="Note 3 2 3 2 7 3" xfId="14753"/>
    <cellStyle name="Note 3 2 3 2 7 4" xfId="25679"/>
    <cellStyle name="Note 3 2 3 2 7 5" xfId="30849"/>
    <cellStyle name="Note 3 2 3 2 8" xfId="6396"/>
    <cellStyle name="Note 3 2 3 2 8 2" xfId="18335"/>
    <cellStyle name="Note 3 2 3 2 8 3" xfId="28605"/>
    <cellStyle name="Note 3 2 3 2 8 4" xfId="33725"/>
    <cellStyle name="Note 3 2 3 3" xfId="306"/>
    <cellStyle name="Note 3 2 3 3 2" xfId="782"/>
    <cellStyle name="Note 3 2 3 3 2 10" xfId="24291"/>
    <cellStyle name="Note 3 2 3 3 2 11" xfId="26380"/>
    <cellStyle name="Note 3 2 3 3 2 2" xfId="1702"/>
    <cellStyle name="Note 3 2 3 3 2 2 2" xfId="2303"/>
    <cellStyle name="Note 3 2 3 3 2 2 2 2" xfId="4779"/>
    <cellStyle name="Note 3 2 3 3 2 2 2 2 2" xfId="10669"/>
    <cellStyle name="Note 3 2 3 3 2 2 2 2 2 2" xfId="22608"/>
    <cellStyle name="Note 3 2 3 3 2 2 2 2 2 3" xfId="31660"/>
    <cellStyle name="Note 3 2 3 3 2 2 2 2 2 4" xfId="35558"/>
    <cellStyle name="Note 3 2 3 3 2 2 2 2 3" xfId="16718"/>
    <cellStyle name="Note 3 2 3 3 2 2 2 2 4" xfId="27080"/>
    <cellStyle name="Note 3 2 3 3 2 2 2 2 5" xfId="29099"/>
    <cellStyle name="Note 3 2 3 3 2 2 2 3" xfId="5883"/>
    <cellStyle name="Note 3 2 3 3 2 2 2 3 2" xfId="11773"/>
    <cellStyle name="Note 3 2 3 3 2 2 2 3 2 2" xfId="23712"/>
    <cellStyle name="Note 3 2 3 3 2 2 2 3 2 3" xfId="32764"/>
    <cellStyle name="Note 3 2 3 3 2 2 2 3 2 4" xfId="36662"/>
    <cellStyle name="Note 3 2 3 3 2 2 2 3 3" xfId="17822"/>
    <cellStyle name="Note 3 2 3 3 2 2 2 3 4" xfId="28184"/>
    <cellStyle name="Note 3 2 3 3 2 2 2 3 5" xfId="33374"/>
    <cellStyle name="Note 3 2 3 3 2 2 2 4" xfId="8193"/>
    <cellStyle name="Note 3 2 3 3 2 2 2 4 2" xfId="20132"/>
    <cellStyle name="Note 3 2 3 3 2 2 2 4 3" xfId="29838"/>
    <cellStyle name="Note 3 2 3 3 2 2 2 4 4" xfId="34382"/>
    <cellStyle name="Note 3 2 3 3 2 2 2 5" xfId="14242"/>
    <cellStyle name="Note 3 2 3 3 2 2 2 6" xfId="25260"/>
    <cellStyle name="Note 3 2 3 3 2 2 2 7" xfId="24664"/>
    <cellStyle name="Note 3 2 3 3 2 2 3" xfId="2550"/>
    <cellStyle name="Note 3 2 3 3 2 2 3 2" xfId="5026"/>
    <cellStyle name="Note 3 2 3 3 2 2 3 2 2" xfId="10916"/>
    <cellStyle name="Note 3 2 3 3 2 2 3 2 2 2" xfId="22855"/>
    <cellStyle name="Note 3 2 3 3 2 2 3 2 2 3" xfId="31907"/>
    <cellStyle name="Note 3 2 3 3 2 2 3 2 2 4" xfId="35805"/>
    <cellStyle name="Note 3 2 3 3 2 2 3 2 3" xfId="16965"/>
    <cellStyle name="Note 3 2 3 3 2 2 3 2 4" xfId="27327"/>
    <cellStyle name="Note 3 2 3 3 2 2 3 2 5" xfId="30715"/>
    <cellStyle name="Note 3 2 3 3 2 2 3 3" xfId="6130"/>
    <cellStyle name="Note 3 2 3 3 2 2 3 3 2" xfId="12020"/>
    <cellStyle name="Note 3 2 3 3 2 2 3 3 2 2" xfId="23959"/>
    <cellStyle name="Note 3 2 3 3 2 2 3 3 2 3" xfId="33011"/>
    <cellStyle name="Note 3 2 3 3 2 2 3 3 2 4" xfId="36909"/>
    <cellStyle name="Note 3 2 3 3 2 2 3 3 3" xfId="18069"/>
    <cellStyle name="Note 3 2 3 3 2 2 3 3 4" xfId="28431"/>
    <cellStyle name="Note 3 2 3 3 2 2 3 3 5" xfId="33621"/>
    <cellStyle name="Note 3 2 3 3 2 2 3 4" xfId="8440"/>
    <cellStyle name="Note 3 2 3 3 2 2 3 4 2" xfId="20379"/>
    <cellStyle name="Note 3 2 3 3 2 2 3 4 3" xfId="30085"/>
    <cellStyle name="Note 3 2 3 3 2 2 3 4 4" xfId="34629"/>
    <cellStyle name="Note 3 2 3 3 2 2 3 5" xfId="14489"/>
    <cellStyle name="Note 3 2 3 3 2 2 3 6" xfId="25507"/>
    <cellStyle name="Note 3 2 3 3 2 2 3 7" xfId="28779"/>
    <cellStyle name="Note 3 2 3 3 2 2 4" xfId="4178"/>
    <cellStyle name="Note 3 2 3 3 2 2 4 2" xfId="10068"/>
    <cellStyle name="Note 3 2 3 3 2 2 4 2 2" xfId="22007"/>
    <cellStyle name="Note 3 2 3 3 2 2 4 2 3" xfId="31067"/>
    <cellStyle name="Note 3 2 3 3 2 2 4 2 4" xfId="34965"/>
    <cellStyle name="Note 3 2 3 3 2 2 4 3" xfId="16117"/>
    <cellStyle name="Note 3 2 3 3 2 2 4 4" xfId="26487"/>
    <cellStyle name="Note 3 2 3 3 2 2 4 5" xfId="30408"/>
    <cellStyle name="Note 3 2 3 3 2 2 5" xfId="5290"/>
    <cellStyle name="Note 3 2 3 3 2 2 5 2" xfId="11180"/>
    <cellStyle name="Note 3 2 3 3 2 2 5 2 2" xfId="23119"/>
    <cellStyle name="Note 3 2 3 3 2 2 5 2 3" xfId="32171"/>
    <cellStyle name="Note 3 2 3 3 2 2 5 2 4" xfId="36069"/>
    <cellStyle name="Note 3 2 3 3 2 2 5 3" xfId="17229"/>
    <cellStyle name="Note 3 2 3 3 2 2 5 4" xfId="27591"/>
    <cellStyle name="Note 3 2 3 3 2 2 5 5" xfId="28718"/>
    <cellStyle name="Note 3 2 3 3 2 2 6" xfId="13641"/>
    <cellStyle name="Note 3 2 3 3 2 3" xfId="1998"/>
    <cellStyle name="Note 3 2 3 3 2 3 2" xfId="4474"/>
    <cellStyle name="Note 3 2 3 3 2 3 2 2" xfId="10364"/>
    <cellStyle name="Note 3 2 3 3 2 3 2 2 2" xfId="22303"/>
    <cellStyle name="Note 3 2 3 3 2 3 2 2 3" xfId="31356"/>
    <cellStyle name="Note 3 2 3 3 2 3 2 2 4" xfId="35254"/>
    <cellStyle name="Note 3 2 3 3 2 3 2 3" xfId="16413"/>
    <cellStyle name="Note 3 2 3 3 2 3 2 4" xfId="26776"/>
    <cellStyle name="Note 3 2 3 3 2 3 2 5" xfId="26207"/>
    <cellStyle name="Note 3 2 3 3 2 3 3" xfId="5579"/>
    <cellStyle name="Note 3 2 3 3 2 3 3 2" xfId="11469"/>
    <cellStyle name="Note 3 2 3 3 2 3 3 2 2" xfId="23408"/>
    <cellStyle name="Note 3 2 3 3 2 3 3 2 3" xfId="32460"/>
    <cellStyle name="Note 3 2 3 3 2 3 3 2 4" xfId="36358"/>
    <cellStyle name="Note 3 2 3 3 2 3 3 3" xfId="17518"/>
    <cellStyle name="Note 3 2 3 3 2 3 3 4" xfId="27880"/>
    <cellStyle name="Note 3 2 3 3 2 3 3 5" xfId="24417"/>
    <cellStyle name="Note 3 2 3 3 2 3 4" xfId="7888"/>
    <cellStyle name="Note 3 2 3 3 2 3 4 2" xfId="19827"/>
    <cellStyle name="Note 3 2 3 3 2 3 4 3" xfId="29534"/>
    <cellStyle name="Note 3 2 3 3 2 3 4 4" xfId="34078"/>
    <cellStyle name="Note 3 2 3 3 2 3 5" xfId="13937"/>
    <cellStyle name="Note 3 2 3 3 2 3 6" xfId="24956"/>
    <cellStyle name="Note 3 2 3 3 2 3 7" xfId="30473"/>
    <cellStyle name="Note 3 2 3 3 2 4" xfId="2099"/>
    <cellStyle name="Note 3 2 3 3 2 4 2" xfId="4575"/>
    <cellStyle name="Note 3 2 3 3 2 4 2 2" xfId="10465"/>
    <cellStyle name="Note 3 2 3 3 2 4 2 2 2" xfId="22404"/>
    <cellStyle name="Note 3 2 3 3 2 4 2 2 3" xfId="31456"/>
    <cellStyle name="Note 3 2 3 3 2 4 2 2 4" xfId="35354"/>
    <cellStyle name="Note 3 2 3 3 2 4 2 3" xfId="16514"/>
    <cellStyle name="Note 3 2 3 3 2 4 2 4" xfId="26876"/>
    <cellStyle name="Note 3 2 3 3 2 4 2 5" xfId="30774"/>
    <cellStyle name="Note 3 2 3 3 2 4 3" xfId="5679"/>
    <cellStyle name="Note 3 2 3 3 2 4 3 2" xfId="11569"/>
    <cellStyle name="Note 3 2 3 3 2 4 3 2 2" xfId="23508"/>
    <cellStyle name="Note 3 2 3 3 2 4 3 2 3" xfId="32560"/>
    <cellStyle name="Note 3 2 3 3 2 4 3 2 4" xfId="36458"/>
    <cellStyle name="Note 3 2 3 3 2 4 3 3" xfId="17618"/>
    <cellStyle name="Note 3 2 3 3 2 4 3 4" xfId="27980"/>
    <cellStyle name="Note 3 2 3 3 2 4 3 5" xfId="33170"/>
    <cellStyle name="Note 3 2 3 3 2 4 4" xfId="7989"/>
    <cellStyle name="Note 3 2 3 3 2 4 4 2" xfId="19928"/>
    <cellStyle name="Note 3 2 3 3 2 4 4 3" xfId="29634"/>
    <cellStyle name="Note 3 2 3 3 2 4 4 4" xfId="34178"/>
    <cellStyle name="Note 3 2 3 3 2 4 5" xfId="14038"/>
    <cellStyle name="Note 3 2 3 3 2 4 6" xfId="25056"/>
    <cellStyle name="Note 3 2 3 3 2 4 7" xfId="30390"/>
    <cellStyle name="Note 3 2 3 3 2 5" xfId="2078"/>
    <cellStyle name="Note 3 2 3 3 2 5 2" xfId="4554"/>
    <cellStyle name="Note 3 2 3 3 2 5 2 2" xfId="10444"/>
    <cellStyle name="Note 3 2 3 3 2 5 2 2 2" xfId="22383"/>
    <cellStyle name="Note 3 2 3 3 2 5 2 2 3" xfId="31435"/>
    <cellStyle name="Note 3 2 3 3 2 5 2 2 4" xfId="35333"/>
    <cellStyle name="Note 3 2 3 3 2 5 2 3" xfId="16493"/>
    <cellStyle name="Note 3 2 3 3 2 5 2 4" xfId="26855"/>
    <cellStyle name="Note 3 2 3 3 2 5 2 5" xfId="26193"/>
    <cellStyle name="Note 3 2 3 3 2 5 3" xfId="5658"/>
    <cellStyle name="Note 3 2 3 3 2 5 3 2" xfId="11548"/>
    <cellStyle name="Note 3 2 3 3 2 5 3 2 2" xfId="23487"/>
    <cellStyle name="Note 3 2 3 3 2 5 3 2 3" xfId="32539"/>
    <cellStyle name="Note 3 2 3 3 2 5 3 2 4" xfId="36437"/>
    <cellStyle name="Note 3 2 3 3 2 5 3 3" xfId="17597"/>
    <cellStyle name="Note 3 2 3 3 2 5 3 4" xfId="27959"/>
    <cellStyle name="Note 3 2 3 3 2 5 3 5" xfId="33149"/>
    <cellStyle name="Note 3 2 3 3 2 5 4" xfId="7968"/>
    <cellStyle name="Note 3 2 3 3 2 5 4 2" xfId="19907"/>
    <cellStyle name="Note 3 2 3 3 2 5 4 3" xfId="29613"/>
    <cellStyle name="Note 3 2 3 3 2 5 4 4" xfId="34157"/>
    <cellStyle name="Note 3 2 3 3 2 5 5" xfId="14017"/>
    <cellStyle name="Note 3 2 3 3 2 5 6" xfId="25035"/>
    <cellStyle name="Note 3 2 3 3 2 5 7" xfId="30922"/>
    <cellStyle name="Note 3 2 3 3 2 6" xfId="3259"/>
    <cellStyle name="Note 3 2 3 3 2 6 2" xfId="9149"/>
    <cellStyle name="Note 3 2 3 3 2 6 2 2" xfId="21088"/>
    <cellStyle name="Note 3 2 3 3 2 6 2 3" xfId="30523"/>
    <cellStyle name="Note 3 2 3 3 2 6 2 4" xfId="34836"/>
    <cellStyle name="Note 3 2 3 3 2 6 3" xfId="15198"/>
    <cellStyle name="Note 3 2 3 3 2 6 4" xfId="25943"/>
    <cellStyle name="Note 3 2 3 3 2 6 5" xfId="24604"/>
    <cellStyle name="Note 3 2 3 3 2 7" xfId="5161"/>
    <cellStyle name="Note 3 2 3 3 2 7 2" xfId="11051"/>
    <cellStyle name="Note 3 2 3 3 2 7 2 2" xfId="22990"/>
    <cellStyle name="Note 3 2 3 3 2 7 2 3" xfId="32042"/>
    <cellStyle name="Note 3 2 3 3 2 7 2 4" xfId="35940"/>
    <cellStyle name="Note 3 2 3 3 2 7 3" xfId="17100"/>
    <cellStyle name="Note 3 2 3 3 2 7 4" xfId="27462"/>
    <cellStyle name="Note 3 2 3 3 2 7 5" xfId="26124"/>
    <cellStyle name="Note 3 2 3 3 2 8" xfId="6841"/>
    <cellStyle name="Note 3 2 3 3 2 8 2" xfId="18780"/>
    <cellStyle name="Note 3 2 3 3 2 8 3" xfId="28872"/>
    <cellStyle name="Note 3 2 3 3 2 8 4" xfId="33828"/>
    <cellStyle name="Note 3 2 3 3 2 9" xfId="12722"/>
    <cellStyle name="Note 3 2 3 3 3" xfId="1701"/>
    <cellStyle name="Note 3 2 3 3 3 2" xfId="2302"/>
    <cellStyle name="Note 3 2 3 3 3 2 2" xfId="4778"/>
    <cellStyle name="Note 3 2 3 3 3 2 2 2" xfId="10668"/>
    <cellStyle name="Note 3 2 3 3 3 2 2 2 2" xfId="22607"/>
    <cellStyle name="Note 3 2 3 3 3 2 2 2 3" xfId="31659"/>
    <cellStyle name="Note 3 2 3 3 3 2 2 2 4" xfId="35557"/>
    <cellStyle name="Note 3 2 3 3 3 2 2 3" xfId="16717"/>
    <cellStyle name="Note 3 2 3 3 3 2 2 4" xfId="27079"/>
    <cellStyle name="Note 3 2 3 3 3 2 2 5" xfId="25977"/>
    <cellStyle name="Note 3 2 3 3 3 2 3" xfId="5882"/>
    <cellStyle name="Note 3 2 3 3 3 2 3 2" xfId="11772"/>
    <cellStyle name="Note 3 2 3 3 3 2 3 2 2" xfId="23711"/>
    <cellStyle name="Note 3 2 3 3 3 2 3 2 3" xfId="32763"/>
    <cellStyle name="Note 3 2 3 3 3 2 3 2 4" xfId="36661"/>
    <cellStyle name="Note 3 2 3 3 3 2 3 3" xfId="17821"/>
    <cellStyle name="Note 3 2 3 3 3 2 3 4" xfId="28183"/>
    <cellStyle name="Note 3 2 3 3 3 2 3 5" xfId="33373"/>
    <cellStyle name="Note 3 2 3 3 3 2 4" xfId="8192"/>
    <cellStyle name="Note 3 2 3 3 3 2 4 2" xfId="20131"/>
    <cellStyle name="Note 3 2 3 3 3 2 4 3" xfId="29837"/>
    <cellStyle name="Note 3 2 3 3 3 2 4 4" xfId="34381"/>
    <cellStyle name="Note 3 2 3 3 3 2 5" xfId="14241"/>
    <cellStyle name="Note 3 2 3 3 3 2 6" xfId="25259"/>
    <cellStyle name="Note 3 2 3 3 3 2 7" xfId="26318"/>
    <cellStyle name="Note 3 2 3 3 3 3" xfId="2549"/>
    <cellStyle name="Note 3 2 3 3 3 3 2" xfId="5025"/>
    <cellStyle name="Note 3 2 3 3 3 3 2 2" xfId="10915"/>
    <cellStyle name="Note 3 2 3 3 3 3 2 2 2" xfId="22854"/>
    <cellStyle name="Note 3 2 3 3 3 3 2 2 3" xfId="31906"/>
    <cellStyle name="Note 3 2 3 3 3 3 2 2 4" xfId="35804"/>
    <cellStyle name="Note 3 2 3 3 3 3 2 3" xfId="16964"/>
    <cellStyle name="Note 3 2 3 3 3 3 2 4" xfId="27326"/>
    <cellStyle name="Note 3 2 3 3 3 3 2 5" xfId="29066"/>
    <cellStyle name="Note 3 2 3 3 3 3 3" xfId="6129"/>
    <cellStyle name="Note 3 2 3 3 3 3 3 2" xfId="12019"/>
    <cellStyle name="Note 3 2 3 3 3 3 3 2 2" xfId="23958"/>
    <cellStyle name="Note 3 2 3 3 3 3 3 2 3" xfId="33010"/>
    <cellStyle name="Note 3 2 3 3 3 3 3 2 4" xfId="36908"/>
    <cellStyle name="Note 3 2 3 3 3 3 3 3" xfId="18068"/>
    <cellStyle name="Note 3 2 3 3 3 3 3 4" xfId="28430"/>
    <cellStyle name="Note 3 2 3 3 3 3 3 5" xfId="33620"/>
    <cellStyle name="Note 3 2 3 3 3 3 4" xfId="8439"/>
    <cellStyle name="Note 3 2 3 3 3 3 4 2" xfId="20378"/>
    <cellStyle name="Note 3 2 3 3 3 3 4 3" xfId="30084"/>
    <cellStyle name="Note 3 2 3 3 3 3 4 4" xfId="34628"/>
    <cellStyle name="Note 3 2 3 3 3 3 5" xfId="14488"/>
    <cellStyle name="Note 3 2 3 3 3 3 6" xfId="25506"/>
    <cellStyle name="Note 3 2 3 3 3 3 7" xfId="24627"/>
    <cellStyle name="Note 3 2 3 3 3 4" xfId="4177"/>
    <cellStyle name="Note 3 2 3 3 3 4 2" xfId="10067"/>
    <cellStyle name="Note 3 2 3 3 3 4 2 2" xfId="22006"/>
    <cellStyle name="Note 3 2 3 3 3 4 2 3" xfId="31066"/>
    <cellStyle name="Note 3 2 3 3 3 4 2 4" xfId="34964"/>
    <cellStyle name="Note 3 2 3 3 3 4 3" xfId="16116"/>
    <cellStyle name="Note 3 2 3 3 3 4 4" xfId="26486"/>
    <cellStyle name="Note 3 2 3 3 3 4 5" xfId="28757"/>
    <cellStyle name="Note 3 2 3 3 3 5" xfId="5289"/>
    <cellStyle name="Note 3 2 3 3 3 5 2" xfId="11179"/>
    <cellStyle name="Note 3 2 3 3 3 5 2 2" xfId="23118"/>
    <cellStyle name="Note 3 2 3 3 3 5 2 3" xfId="32170"/>
    <cellStyle name="Note 3 2 3 3 3 5 2 4" xfId="36068"/>
    <cellStyle name="Note 3 2 3 3 3 5 3" xfId="17228"/>
    <cellStyle name="Note 3 2 3 3 3 5 4" xfId="27590"/>
    <cellStyle name="Note 3 2 3 3 3 5 5" xfId="24143"/>
    <cellStyle name="Note 3 2 3 3 3 6" xfId="13640"/>
    <cellStyle name="Note 3 2 3 3 4" xfId="2163"/>
    <cellStyle name="Note 3 2 3 3 4 2" xfId="4639"/>
    <cellStyle name="Note 3 2 3 3 4 2 2" xfId="10529"/>
    <cellStyle name="Note 3 2 3 3 4 2 2 2" xfId="22468"/>
    <cellStyle name="Note 3 2 3 3 4 2 2 3" xfId="31520"/>
    <cellStyle name="Note 3 2 3 3 4 2 2 4" xfId="35418"/>
    <cellStyle name="Note 3 2 3 3 4 2 3" xfId="16578"/>
    <cellStyle name="Note 3 2 3 3 4 2 4" xfId="26940"/>
    <cellStyle name="Note 3 2 3 3 4 2 5" xfId="24398"/>
    <cellStyle name="Note 3 2 3 3 4 3" xfId="5743"/>
    <cellStyle name="Note 3 2 3 3 4 3 2" xfId="11633"/>
    <cellStyle name="Note 3 2 3 3 4 3 2 2" xfId="23572"/>
    <cellStyle name="Note 3 2 3 3 4 3 2 3" xfId="32624"/>
    <cellStyle name="Note 3 2 3 3 4 3 2 4" xfId="36522"/>
    <cellStyle name="Note 3 2 3 3 4 3 3" xfId="17682"/>
    <cellStyle name="Note 3 2 3 3 4 3 4" xfId="28044"/>
    <cellStyle name="Note 3 2 3 3 4 3 5" xfId="33234"/>
    <cellStyle name="Note 3 2 3 3 4 4" xfId="8053"/>
    <cellStyle name="Note 3 2 3 3 4 4 2" xfId="19992"/>
    <cellStyle name="Note 3 2 3 3 4 4 3" xfId="29698"/>
    <cellStyle name="Note 3 2 3 3 4 4 4" xfId="34242"/>
    <cellStyle name="Note 3 2 3 3 4 5" xfId="14102"/>
    <cellStyle name="Note 3 2 3 3 4 6" xfId="25120"/>
    <cellStyle name="Note 3 2 3 3 4 7" xfId="28708"/>
    <cellStyle name="Note 3 2 3 3 5" xfId="2389"/>
    <cellStyle name="Note 3 2 3 3 5 2" xfId="4865"/>
    <cellStyle name="Note 3 2 3 3 5 2 2" xfId="10755"/>
    <cellStyle name="Note 3 2 3 3 5 2 2 2" xfId="22694"/>
    <cellStyle name="Note 3 2 3 3 5 2 2 3" xfId="31746"/>
    <cellStyle name="Note 3 2 3 3 5 2 2 4" xfId="35644"/>
    <cellStyle name="Note 3 2 3 3 5 2 3" xfId="16804"/>
    <cellStyle name="Note 3 2 3 3 5 2 4" xfId="27166"/>
    <cellStyle name="Note 3 2 3 3 5 2 5" xfId="28541"/>
    <cellStyle name="Note 3 2 3 3 5 3" xfId="5969"/>
    <cellStyle name="Note 3 2 3 3 5 3 2" xfId="11859"/>
    <cellStyle name="Note 3 2 3 3 5 3 2 2" xfId="23798"/>
    <cellStyle name="Note 3 2 3 3 5 3 2 3" xfId="32850"/>
    <cellStyle name="Note 3 2 3 3 5 3 2 4" xfId="36748"/>
    <cellStyle name="Note 3 2 3 3 5 3 3" xfId="17908"/>
    <cellStyle name="Note 3 2 3 3 5 3 4" xfId="28270"/>
    <cellStyle name="Note 3 2 3 3 5 3 5" xfId="33460"/>
    <cellStyle name="Note 3 2 3 3 5 4" xfId="8279"/>
    <cellStyle name="Note 3 2 3 3 5 4 2" xfId="20218"/>
    <cellStyle name="Note 3 2 3 3 5 4 3" xfId="29924"/>
    <cellStyle name="Note 3 2 3 3 5 4 4" xfId="34468"/>
    <cellStyle name="Note 3 2 3 3 5 5" xfId="14328"/>
    <cellStyle name="Note 3 2 3 3 5 6" xfId="25346"/>
    <cellStyle name="Note 3 2 3 3 5 7" xfId="25582"/>
    <cellStyle name="Note 3 2 3 3 6" xfId="1779"/>
    <cellStyle name="Note 3 2 3 3 6 2" xfId="4255"/>
    <cellStyle name="Note 3 2 3 3 6 2 2" xfId="10145"/>
    <cellStyle name="Note 3 2 3 3 6 2 2 2" xfId="22084"/>
    <cellStyle name="Note 3 2 3 3 6 2 2 3" xfId="31137"/>
    <cellStyle name="Note 3 2 3 3 6 2 2 4" xfId="35035"/>
    <cellStyle name="Note 3 2 3 3 6 2 3" xfId="16194"/>
    <cellStyle name="Note 3 2 3 3 6 2 4" xfId="26557"/>
    <cellStyle name="Note 3 2 3 3 6 2 5" xfId="28915"/>
    <cellStyle name="Note 3 2 3 3 6 3" xfId="5360"/>
    <cellStyle name="Note 3 2 3 3 6 3 2" xfId="11250"/>
    <cellStyle name="Note 3 2 3 3 6 3 2 2" xfId="23189"/>
    <cellStyle name="Note 3 2 3 3 6 3 2 3" xfId="32241"/>
    <cellStyle name="Note 3 2 3 3 6 3 2 4" xfId="36139"/>
    <cellStyle name="Note 3 2 3 3 6 3 3" xfId="17299"/>
    <cellStyle name="Note 3 2 3 3 6 3 4" xfId="27661"/>
    <cellStyle name="Note 3 2 3 3 6 3 5" xfId="24442"/>
    <cellStyle name="Note 3 2 3 3 6 4" xfId="7669"/>
    <cellStyle name="Note 3 2 3 3 6 4 2" xfId="19608"/>
    <cellStyle name="Note 3 2 3 3 6 4 3" xfId="29315"/>
    <cellStyle name="Note 3 2 3 3 6 4 4" xfId="33859"/>
    <cellStyle name="Note 3 2 3 3 6 5" xfId="13718"/>
    <cellStyle name="Note 3 2 3 3 6 6" xfId="24737"/>
    <cellStyle name="Note 3 2 3 3 6 7" xfId="24062"/>
    <cellStyle name="Note 3 2 3 3 7" xfId="2853"/>
    <cellStyle name="Note 3 2 3 3 7 2" xfId="8743"/>
    <cellStyle name="Note 3 2 3 3 7 2 2" xfId="20682"/>
    <cellStyle name="Note 3 2 3 3 7 2 3" xfId="30283"/>
    <cellStyle name="Note 3 2 3 3 7 2 4" xfId="34757"/>
    <cellStyle name="Note 3 2 3 3 7 3" xfId="14792"/>
    <cellStyle name="Note 3 2 3 3 7 4" xfId="25703"/>
    <cellStyle name="Note 3 2 3 3 7 5" xfId="26271"/>
    <cellStyle name="Note 3 2 3 3 8" xfId="6435"/>
    <cellStyle name="Note 3 2 3 3 8 2" xfId="18374"/>
    <cellStyle name="Note 3 2 3 3 8 3" xfId="28629"/>
    <cellStyle name="Note 3 2 3 3 8 4" xfId="33749"/>
    <cellStyle name="Note 3 2 3 4" xfId="632"/>
    <cellStyle name="Note 3 2 3 4 10" xfId="24208"/>
    <cellStyle name="Note 3 2 3 4 11" xfId="29311"/>
    <cellStyle name="Note 3 2 3 4 2" xfId="1703"/>
    <cellStyle name="Note 3 2 3 4 2 2" xfId="2304"/>
    <cellStyle name="Note 3 2 3 4 2 2 2" xfId="4780"/>
    <cellStyle name="Note 3 2 3 4 2 2 2 2" xfId="10670"/>
    <cellStyle name="Note 3 2 3 4 2 2 2 2 2" xfId="22609"/>
    <cellStyle name="Note 3 2 3 4 2 2 2 2 3" xfId="31661"/>
    <cellStyle name="Note 3 2 3 4 2 2 2 2 4" xfId="35559"/>
    <cellStyle name="Note 3 2 3 4 2 2 2 3" xfId="16719"/>
    <cellStyle name="Note 3 2 3 4 2 2 2 4" xfId="27081"/>
    <cellStyle name="Note 3 2 3 4 2 2 2 5" xfId="30748"/>
    <cellStyle name="Note 3 2 3 4 2 2 3" xfId="5884"/>
    <cellStyle name="Note 3 2 3 4 2 2 3 2" xfId="11774"/>
    <cellStyle name="Note 3 2 3 4 2 2 3 2 2" xfId="23713"/>
    <cellStyle name="Note 3 2 3 4 2 2 3 2 3" xfId="32765"/>
    <cellStyle name="Note 3 2 3 4 2 2 3 2 4" xfId="36663"/>
    <cellStyle name="Note 3 2 3 4 2 2 3 3" xfId="17823"/>
    <cellStyle name="Note 3 2 3 4 2 2 3 4" xfId="28185"/>
    <cellStyle name="Note 3 2 3 4 2 2 3 5" xfId="33375"/>
    <cellStyle name="Note 3 2 3 4 2 2 4" xfId="8194"/>
    <cellStyle name="Note 3 2 3 4 2 2 4 2" xfId="20133"/>
    <cellStyle name="Note 3 2 3 4 2 2 4 3" xfId="29839"/>
    <cellStyle name="Note 3 2 3 4 2 2 4 4" xfId="34383"/>
    <cellStyle name="Note 3 2 3 4 2 2 5" xfId="14243"/>
    <cellStyle name="Note 3 2 3 4 2 2 6" xfId="25261"/>
    <cellStyle name="Note 3 2 3 4 2 2 7" xfId="24319"/>
    <cellStyle name="Note 3 2 3 4 2 3" xfId="2551"/>
    <cellStyle name="Note 3 2 3 4 2 3 2" xfId="5027"/>
    <cellStyle name="Note 3 2 3 4 2 3 2 2" xfId="10917"/>
    <cellStyle name="Note 3 2 3 4 2 3 2 2 2" xfId="22856"/>
    <cellStyle name="Note 3 2 3 4 2 3 2 2 3" xfId="31908"/>
    <cellStyle name="Note 3 2 3 4 2 3 2 2 4" xfId="35806"/>
    <cellStyle name="Note 3 2 3 4 2 3 2 3" xfId="16966"/>
    <cellStyle name="Note 3 2 3 4 2 3 2 4" xfId="27328"/>
    <cellStyle name="Note 3 2 3 4 2 3 2 5" xfId="26138"/>
    <cellStyle name="Note 3 2 3 4 2 3 3" xfId="6131"/>
    <cellStyle name="Note 3 2 3 4 2 3 3 2" xfId="12021"/>
    <cellStyle name="Note 3 2 3 4 2 3 3 2 2" xfId="23960"/>
    <cellStyle name="Note 3 2 3 4 2 3 3 2 3" xfId="33012"/>
    <cellStyle name="Note 3 2 3 4 2 3 3 2 4" xfId="36910"/>
    <cellStyle name="Note 3 2 3 4 2 3 3 3" xfId="18070"/>
    <cellStyle name="Note 3 2 3 4 2 3 3 4" xfId="28432"/>
    <cellStyle name="Note 3 2 3 4 2 3 3 5" xfId="33622"/>
    <cellStyle name="Note 3 2 3 4 2 3 4" xfId="8441"/>
    <cellStyle name="Note 3 2 3 4 2 3 4 2" xfId="20380"/>
    <cellStyle name="Note 3 2 3 4 2 3 4 3" xfId="30086"/>
    <cellStyle name="Note 3 2 3 4 2 3 4 4" xfId="34630"/>
    <cellStyle name="Note 3 2 3 4 2 3 5" xfId="14490"/>
    <cellStyle name="Note 3 2 3 4 2 3 6" xfId="25508"/>
    <cellStyle name="Note 3 2 3 4 2 3 7" xfId="30430"/>
    <cellStyle name="Note 3 2 3 4 2 4" xfId="4179"/>
    <cellStyle name="Note 3 2 3 4 2 4 2" xfId="10069"/>
    <cellStyle name="Note 3 2 3 4 2 4 2 2" xfId="22008"/>
    <cellStyle name="Note 3 2 3 4 2 4 2 3" xfId="31068"/>
    <cellStyle name="Note 3 2 3 4 2 4 2 4" xfId="34966"/>
    <cellStyle name="Note 3 2 3 4 2 4 3" xfId="16118"/>
    <cellStyle name="Note 3 2 3 4 2 4 4" xfId="26488"/>
    <cellStyle name="Note 3 2 3 4 2 4 5" xfId="25828"/>
    <cellStyle name="Note 3 2 3 4 2 5" xfId="5291"/>
    <cellStyle name="Note 3 2 3 4 2 5 2" xfId="11181"/>
    <cellStyle name="Note 3 2 3 4 2 5 2 2" xfId="23120"/>
    <cellStyle name="Note 3 2 3 4 2 5 2 3" xfId="32172"/>
    <cellStyle name="Note 3 2 3 4 2 5 2 4" xfId="36070"/>
    <cellStyle name="Note 3 2 3 4 2 5 3" xfId="17230"/>
    <cellStyle name="Note 3 2 3 4 2 5 4" xfId="27592"/>
    <cellStyle name="Note 3 2 3 4 2 5 5" xfId="30370"/>
    <cellStyle name="Note 3 2 3 4 2 6" xfId="13642"/>
    <cellStyle name="Note 3 2 3 4 3" xfId="1925"/>
    <cellStyle name="Note 3 2 3 4 3 2" xfId="4401"/>
    <cellStyle name="Note 3 2 3 4 3 2 2" xfId="10291"/>
    <cellStyle name="Note 3 2 3 4 3 2 2 2" xfId="22230"/>
    <cellStyle name="Note 3 2 3 4 3 2 2 3" xfId="31283"/>
    <cellStyle name="Note 3 2 3 4 3 2 2 4" xfId="35181"/>
    <cellStyle name="Note 3 2 3 4 3 2 3" xfId="16340"/>
    <cellStyle name="Note 3 2 3 4 3 2 4" xfId="26703"/>
    <cellStyle name="Note 3 2 3 4 3 2 5" xfId="30794"/>
    <cellStyle name="Note 3 2 3 4 3 3" xfId="5506"/>
    <cellStyle name="Note 3 2 3 4 3 3 2" xfId="11396"/>
    <cellStyle name="Note 3 2 3 4 3 3 2 2" xfId="23335"/>
    <cellStyle name="Note 3 2 3 4 3 3 2 3" xfId="32387"/>
    <cellStyle name="Note 3 2 3 4 3 3 2 4" xfId="36285"/>
    <cellStyle name="Note 3 2 3 4 3 3 3" xfId="17445"/>
    <cellStyle name="Note 3 2 3 4 3 3 4" xfId="27807"/>
    <cellStyle name="Note 3 2 3 4 3 3 5" xfId="25854"/>
    <cellStyle name="Note 3 2 3 4 3 4" xfId="7815"/>
    <cellStyle name="Note 3 2 3 4 3 4 2" xfId="19754"/>
    <cellStyle name="Note 3 2 3 4 3 4 3" xfId="29461"/>
    <cellStyle name="Note 3 2 3 4 3 4 4" xfId="34005"/>
    <cellStyle name="Note 3 2 3 4 3 5" xfId="13864"/>
    <cellStyle name="Note 3 2 3 4 3 6" xfId="24883"/>
    <cellStyle name="Note 3 2 3 4 3 7" xfId="24198"/>
    <cellStyle name="Note 3 2 3 4 4" xfId="1853"/>
    <cellStyle name="Note 3 2 3 4 4 2" xfId="4329"/>
    <cellStyle name="Note 3 2 3 4 4 2 2" xfId="10219"/>
    <cellStyle name="Note 3 2 3 4 4 2 2 2" xfId="22158"/>
    <cellStyle name="Note 3 2 3 4 4 2 2 3" xfId="31211"/>
    <cellStyle name="Note 3 2 3 4 4 2 2 4" xfId="35109"/>
    <cellStyle name="Note 3 2 3 4 4 2 3" xfId="16268"/>
    <cellStyle name="Note 3 2 3 4 4 2 4" xfId="26631"/>
    <cellStyle name="Note 3 2 3 4 4 2 5" xfId="29152"/>
    <cellStyle name="Note 3 2 3 4 4 3" xfId="5434"/>
    <cellStyle name="Note 3 2 3 4 4 3 2" xfId="11324"/>
    <cellStyle name="Note 3 2 3 4 4 3 2 2" xfId="23263"/>
    <cellStyle name="Note 3 2 3 4 4 3 2 3" xfId="32315"/>
    <cellStyle name="Note 3 2 3 4 4 3 2 4" xfId="36213"/>
    <cellStyle name="Note 3 2 3 4 4 3 3" xfId="17373"/>
    <cellStyle name="Note 3 2 3 4 4 3 4" xfId="27735"/>
    <cellStyle name="Note 3 2 3 4 4 3 5" xfId="28511"/>
    <cellStyle name="Note 3 2 3 4 4 4" xfId="7743"/>
    <cellStyle name="Note 3 2 3 4 4 4 2" xfId="19682"/>
    <cellStyle name="Note 3 2 3 4 4 4 3" xfId="29389"/>
    <cellStyle name="Note 3 2 3 4 4 4 4" xfId="33933"/>
    <cellStyle name="Note 3 2 3 4 4 5" xfId="13792"/>
    <cellStyle name="Note 3 2 3 4 4 6" xfId="24811"/>
    <cellStyle name="Note 3 2 3 4 4 7" xfId="24717"/>
    <cellStyle name="Note 3 2 3 4 5" xfId="1930"/>
    <cellStyle name="Note 3 2 3 4 5 2" xfId="4406"/>
    <cellStyle name="Note 3 2 3 4 5 2 2" xfId="10296"/>
    <cellStyle name="Note 3 2 3 4 5 2 2 2" xfId="22235"/>
    <cellStyle name="Note 3 2 3 4 5 2 2 3" xfId="31288"/>
    <cellStyle name="Note 3 2 3 4 5 2 2 4" xfId="35186"/>
    <cellStyle name="Note 3 2 3 4 5 2 3" xfId="16345"/>
    <cellStyle name="Note 3 2 3 4 5 2 4" xfId="26708"/>
    <cellStyle name="Note 3 2 3 4 5 2 5" xfId="28565"/>
    <cellStyle name="Note 3 2 3 4 5 3" xfId="5511"/>
    <cellStyle name="Note 3 2 3 4 5 3 2" xfId="11401"/>
    <cellStyle name="Note 3 2 3 4 5 3 2 2" xfId="23340"/>
    <cellStyle name="Note 3 2 3 4 5 3 2 3" xfId="32392"/>
    <cellStyle name="Note 3 2 3 4 5 3 2 4" xfId="36290"/>
    <cellStyle name="Note 3 2 3 4 5 3 3" xfId="17450"/>
    <cellStyle name="Note 3 2 3 4 5 3 4" xfId="27812"/>
    <cellStyle name="Note 3 2 3 4 5 3 5" xfId="24199"/>
    <cellStyle name="Note 3 2 3 4 5 4" xfId="7820"/>
    <cellStyle name="Note 3 2 3 4 5 4 2" xfId="19759"/>
    <cellStyle name="Note 3 2 3 4 5 4 3" xfId="29466"/>
    <cellStyle name="Note 3 2 3 4 5 4 4" xfId="34010"/>
    <cellStyle name="Note 3 2 3 4 5 5" xfId="13869"/>
    <cellStyle name="Note 3 2 3 4 5 6" xfId="24888"/>
    <cellStyle name="Note 3 2 3 4 5 7" xfId="30940"/>
    <cellStyle name="Note 3 2 3 4 6" xfId="3109"/>
    <cellStyle name="Note 3 2 3 4 6 2" xfId="8999"/>
    <cellStyle name="Note 3 2 3 4 6 2 2" xfId="20938"/>
    <cellStyle name="Note 3 2 3 4 6 2 3" xfId="30443"/>
    <cellStyle name="Note 3 2 3 4 6 2 4" xfId="34788"/>
    <cellStyle name="Note 3 2 3 4 6 3" xfId="15048"/>
    <cellStyle name="Note 3 2 3 4 6 4" xfId="25863"/>
    <cellStyle name="Note 3 2 3 4 6 5" xfId="24129"/>
    <cellStyle name="Note 3 2 3 4 7" xfId="5113"/>
    <cellStyle name="Note 3 2 3 4 7 2" xfId="11003"/>
    <cellStyle name="Note 3 2 3 4 7 2 2" xfId="22942"/>
    <cellStyle name="Note 3 2 3 4 7 2 3" xfId="31994"/>
    <cellStyle name="Note 3 2 3 4 7 2 4" xfId="35892"/>
    <cellStyle name="Note 3 2 3 4 7 3" xfId="17052"/>
    <cellStyle name="Note 3 2 3 4 7 4" xfId="27414"/>
    <cellStyle name="Note 3 2 3 4 7 5" xfId="26130"/>
    <cellStyle name="Note 3 2 3 4 8" xfId="6691"/>
    <cellStyle name="Note 3 2 3 4 8 2" xfId="18630"/>
    <cellStyle name="Note 3 2 3 4 8 3" xfId="28792"/>
    <cellStyle name="Note 3 2 3 4 8 4" xfId="33780"/>
    <cellStyle name="Note 3 2 3 4 9" xfId="12572"/>
    <cellStyle name="Note 3 2 3 5" xfId="952"/>
    <cellStyle name="Note 3 2 3 5 10" xfId="24403"/>
    <cellStyle name="Note 3 2 3 5 11" xfId="28509"/>
    <cellStyle name="Note 3 2 3 5 2" xfId="1704"/>
    <cellStyle name="Note 3 2 3 5 2 2" xfId="2305"/>
    <cellStyle name="Note 3 2 3 5 2 2 2" xfId="4781"/>
    <cellStyle name="Note 3 2 3 5 2 2 2 2" xfId="10671"/>
    <cellStyle name="Note 3 2 3 5 2 2 2 2 2" xfId="22610"/>
    <cellStyle name="Note 3 2 3 5 2 2 2 2 3" xfId="31662"/>
    <cellStyle name="Note 3 2 3 5 2 2 2 2 4" xfId="35560"/>
    <cellStyle name="Note 3 2 3 5 2 2 2 3" xfId="16720"/>
    <cellStyle name="Note 3 2 3 5 2 2 2 4" xfId="27082"/>
    <cellStyle name="Note 3 2 3 5 2 2 2 5" xfId="26171"/>
    <cellStyle name="Note 3 2 3 5 2 2 3" xfId="5885"/>
    <cellStyle name="Note 3 2 3 5 2 2 3 2" xfId="11775"/>
    <cellStyle name="Note 3 2 3 5 2 2 3 2 2" xfId="23714"/>
    <cellStyle name="Note 3 2 3 5 2 2 3 2 3" xfId="32766"/>
    <cellStyle name="Note 3 2 3 5 2 2 3 2 4" xfId="36664"/>
    <cellStyle name="Note 3 2 3 5 2 2 3 3" xfId="17824"/>
    <cellStyle name="Note 3 2 3 5 2 2 3 4" xfId="28186"/>
    <cellStyle name="Note 3 2 3 5 2 2 3 5" xfId="33376"/>
    <cellStyle name="Note 3 2 3 5 2 2 4" xfId="8195"/>
    <cellStyle name="Note 3 2 3 5 2 2 4 2" xfId="20134"/>
    <cellStyle name="Note 3 2 3 5 2 2 4 3" xfId="29840"/>
    <cellStyle name="Note 3 2 3 5 2 2 4 4" xfId="34384"/>
    <cellStyle name="Note 3 2 3 5 2 2 5" xfId="14244"/>
    <cellStyle name="Note 3 2 3 5 2 2 6" xfId="25262"/>
    <cellStyle name="Note 3 2 3 5 2 2 7" xfId="24070"/>
    <cellStyle name="Note 3 2 3 5 2 3" xfId="2552"/>
    <cellStyle name="Note 3 2 3 5 2 3 2" xfId="5028"/>
    <cellStyle name="Note 3 2 3 5 2 3 2 2" xfId="10918"/>
    <cellStyle name="Note 3 2 3 5 2 3 2 2 2" xfId="22857"/>
    <cellStyle name="Note 3 2 3 5 2 3 2 2 3" xfId="31909"/>
    <cellStyle name="Note 3 2 3 5 2 3 2 2 4" xfId="35807"/>
    <cellStyle name="Note 3 2 3 5 2 3 2 3" xfId="16967"/>
    <cellStyle name="Note 3 2 3 5 2 3 2 4" xfId="27329"/>
    <cellStyle name="Note 3 2 3 5 2 3 2 5" xfId="24485"/>
    <cellStyle name="Note 3 2 3 5 2 3 3" xfId="6132"/>
    <cellStyle name="Note 3 2 3 5 2 3 3 2" xfId="12022"/>
    <cellStyle name="Note 3 2 3 5 2 3 3 2 2" xfId="23961"/>
    <cellStyle name="Note 3 2 3 5 2 3 3 2 3" xfId="33013"/>
    <cellStyle name="Note 3 2 3 5 2 3 3 2 4" xfId="36911"/>
    <cellStyle name="Note 3 2 3 5 2 3 3 3" xfId="18071"/>
    <cellStyle name="Note 3 2 3 5 2 3 3 4" xfId="28433"/>
    <cellStyle name="Note 3 2 3 5 2 3 3 5" xfId="33623"/>
    <cellStyle name="Note 3 2 3 5 2 3 4" xfId="8442"/>
    <cellStyle name="Note 3 2 3 5 2 3 4 2" xfId="20381"/>
    <cellStyle name="Note 3 2 3 5 2 3 4 3" xfId="30087"/>
    <cellStyle name="Note 3 2 3 5 2 3 4 4" xfId="34631"/>
    <cellStyle name="Note 3 2 3 5 2 3 5" xfId="14491"/>
    <cellStyle name="Note 3 2 3 5 2 3 6" xfId="25509"/>
    <cellStyle name="Note 3 2 3 5 2 3 7" xfId="25849"/>
    <cellStyle name="Note 3 2 3 5 2 4" xfId="4180"/>
    <cellStyle name="Note 3 2 3 5 2 4 2" xfId="10070"/>
    <cellStyle name="Note 3 2 3 5 2 4 2 2" xfId="22009"/>
    <cellStyle name="Note 3 2 3 5 2 4 2 3" xfId="31069"/>
    <cellStyle name="Note 3 2 3 5 2 4 2 4" xfId="34967"/>
    <cellStyle name="Note 3 2 3 5 2 4 3" xfId="16119"/>
    <cellStyle name="Note 3 2 3 5 2 4 4" xfId="26489"/>
    <cellStyle name="Note 3 2 3 5 2 4 5" xfId="29171"/>
    <cellStyle name="Note 3 2 3 5 2 5" xfId="5292"/>
    <cellStyle name="Note 3 2 3 5 2 5 2" xfId="11182"/>
    <cellStyle name="Note 3 2 3 5 2 5 2 2" xfId="23121"/>
    <cellStyle name="Note 3 2 3 5 2 5 2 3" xfId="32173"/>
    <cellStyle name="Note 3 2 3 5 2 5 2 4" xfId="36071"/>
    <cellStyle name="Note 3 2 3 5 2 5 3" xfId="17231"/>
    <cellStyle name="Note 3 2 3 5 2 5 4" xfId="27593"/>
    <cellStyle name="Note 3 2 3 5 2 5 5" xfId="25790"/>
    <cellStyle name="Note 3 2 3 5 2 6" xfId="13643"/>
    <cellStyle name="Note 3 2 3 5 3" xfId="2044"/>
    <cellStyle name="Note 3 2 3 5 3 2" xfId="4520"/>
    <cellStyle name="Note 3 2 3 5 3 2 2" xfId="10410"/>
    <cellStyle name="Note 3 2 3 5 3 2 2 2" xfId="22349"/>
    <cellStyle name="Note 3 2 3 5 3 2 2 3" xfId="31402"/>
    <cellStyle name="Note 3 2 3 5 3 2 2 4" xfId="35300"/>
    <cellStyle name="Note 3 2 3 5 3 2 3" xfId="16459"/>
    <cellStyle name="Note 3 2 3 5 3 2 4" xfId="26822"/>
    <cellStyle name="Note 3 2 3 5 3 2 5" xfId="29127"/>
    <cellStyle name="Note 3 2 3 5 3 3" xfId="5625"/>
    <cellStyle name="Note 3 2 3 5 3 3 2" xfId="11515"/>
    <cellStyle name="Note 3 2 3 5 3 3 2 2" xfId="23454"/>
    <cellStyle name="Note 3 2 3 5 3 3 2 3" xfId="32506"/>
    <cellStyle name="Note 3 2 3 5 3 3 2 4" xfId="36404"/>
    <cellStyle name="Note 3 2 3 5 3 3 3" xfId="17564"/>
    <cellStyle name="Note 3 2 3 5 3 3 4" xfId="27926"/>
    <cellStyle name="Note 3 2 3 5 3 3 5" xfId="33116"/>
    <cellStyle name="Note 3 2 3 5 3 4" xfId="7934"/>
    <cellStyle name="Note 3 2 3 5 3 4 2" xfId="19873"/>
    <cellStyle name="Note 3 2 3 5 3 4 3" xfId="29580"/>
    <cellStyle name="Note 3 2 3 5 3 4 4" xfId="34124"/>
    <cellStyle name="Note 3 2 3 5 3 5" xfId="13983"/>
    <cellStyle name="Note 3 2 3 5 3 6" xfId="25002"/>
    <cellStyle name="Note 3 2 3 5 3 7" xfId="28917"/>
    <cellStyle name="Note 3 2 3 5 4" xfId="2129"/>
    <cellStyle name="Note 3 2 3 5 4 2" xfId="4605"/>
    <cellStyle name="Note 3 2 3 5 4 2 2" xfId="10495"/>
    <cellStyle name="Note 3 2 3 5 4 2 2 2" xfId="22434"/>
    <cellStyle name="Note 3 2 3 5 4 2 2 3" xfId="31486"/>
    <cellStyle name="Note 3 2 3 5 4 2 2 4" xfId="35384"/>
    <cellStyle name="Note 3 2 3 5 4 2 3" xfId="16544"/>
    <cellStyle name="Note 3 2 3 5 4 2 4" xfId="26906"/>
    <cellStyle name="Note 3 2 3 5 4 2 5" xfId="30768"/>
    <cellStyle name="Note 3 2 3 5 4 3" xfId="5709"/>
    <cellStyle name="Note 3 2 3 5 4 3 2" xfId="11599"/>
    <cellStyle name="Note 3 2 3 5 4 3 2 2" xfId="23538"/>
    <cellStyle name="Note 3 2 3 5 4 3 2 3" xfId="32590"/>
    <cellStyle name="Note 3 2 3 5 4 3 2 4" xfId="36488"/>
    <cellStyle name="Note 3 2 3 5 4 3 3" xfId="17648"/>
    <cellStyle name="Note 3 2 3 5 4 3 4" xfId="28010"/>
    <cellStyle name="Note 3 2 3 5 4 3 5" xfId="33200"/>
    <cellStyle name="Note 3 2 3 5 4 4" xfId="8019"/>
    <cellStyle name="Note 3 2 3 5 4 4 2" xfId="19958"/>
    <cellStyle name="Note 3 2 3 5 4 4 3" xfId="29664"/>
    <cellStyle name="Note 3 2 3 5 4 4 4" xfId="34208"/>
    <cellStyle name="Note 3 2 3 5 4 5" xfId="14068"/>
    <cellStyle name="Note 3 2 3 5 4 6" xfId="25086"/>
    <cellStyle name="Note 3 2 3 5 4 7" xfId="24393"/>
    <cellStyle name="Note 3 2 3 5 5" xfId="2107"/>
    <cellStyle name="Note 3 2 3 5 5 2" xfId="4583"/>
    <cellStyle name="Note 3 2 3 5 5 2 2" xfId="10473"/>
    <cellStyle name="Note 3 2 3 5 5 2 2 2" xfId="22412"/>
    <cellStyle name="Note 3 2 3 5 5 2 2 3" xfId="31464"/>
    <cellStyle name="Note 3 2 3 5 5 2 2 4" xfId="35362"/>
    <cellStyle name="Note 3 2 3 5 5 2 3" xfId="16522"/>
    <cellStyle name="Note 3 2 3 5 5 2 4" xfId="26884"/>
    <cellStyle name="Note 3 2 3 5 5 2 5" xfId="29122"/>
    <cellStyle name="Note 3 2 3 5 5 3" xfId="5687"/>
    <cellStyle name="Note 3 2 3 5 5 3 2" xfId="11577"/>
    <cellStyle name="Note 3 2 3 5 5 3 2 2" xfId="23516"/>
    <cellStyle name="Note 3 2 3 5 5 3 2 3" xfId="32568"/>
    <cellStyle name="Note 3 2 3 5 5 3 2 4" xfId="36466"/>
    <cellStyle name="Note 3 2 3 5 5 3 3" xfId="17626"/>
    <cellStyle name="Note 3 2 3 5 5 3 4" xfId="27988"/>
    <cellStyle name="Note 3 2 3 5 5 3 5" xfId="33178"/>
    <cellStyle name="Note 3 2 3 5 5 4" xfId="7997"/>
    <cellStyle name="Note 3 2 3 5 5 4 2" xfId="19936"/>
    <cellStyle name="Note 3 2 3 5 5 4 3" xfId="29642"/>
    <cellStyle name="Note 3 2 3 5 5 4 4" xfId="34186"/>
    <cellStyle name="Note 3 2 3 5 5 5" xfId="14046"/>
    <cellStyle name="Note 3 2 3 5 5 6" xfId="25064"/>
    <cellStyle name="Note 3 2 3 5 5 7" xfId="26054"/>
    <cellStyle name="Note 3 2 3 5 6" xfId="3429"/>
    <cellStyle name="Note 3 2 3 5 6 2" xfId="9319"/>
    <cellStyle name="Note 3 2 3 5 6 2 2" xfId="21258"/>
    <cellStyle name="Note 3 2 3 5 6 2 3" xfId="30633"/>
    <cellStyle name="Note 3 2 3 5 6 2 4" xfId="34853"/>
    <cellStyle name="Note 3 2 3 5 6 3" xfId="15368"/>
    <cellStyle name="Note 3 2 3 5 6 4" xfId="26056"/>
    <cellStyle name="Note 3 2 3 5 6 5" xfId="29183"/>
    <cellStyle name="Note 3 2 3 5 7" xfId="5178"/>
    <cellStyle name="Note 3 2 3 5 7 2" xfId="11068"/>
    <cellStyle name="Note 3 2 3 5 7 2 2" xfId="23007"/>
    <cellStyle name="Note 3 2 3 5 7 2 3" xfId="32059"/>
    <cellStyle name="Note 3 2 3 5 7 2 4" xfId="35957"/>
    <cellStyle name="Note 3 2 3 5 7 3" xfId="17117"/>
    <cellStyle name="Note 3 2 3 5 7 4" xfId="27479"/>
    <cellStyle name="Note 3 2 3 5 7 5" xfId="24355"/>
    <cellStyle name="Note 3 2 3 5 8" xfId="7011"/>
    <cellStyle name="Note 3 2 3 5 8 2" xfId="18950"/>
    <cellStyle name="Note 3 2 3 5 8 3" xfId="28984"/>
    <cellStyle name="Note 3 2 3 5 8 4" xfId="33845"/>
    <cellStyle name="Note 3 2 3 5 9" xfId="12892"/>
    <cellStyle name="Note 3 2 3 6" xfId="1698"/>
    <cellStyle name="Note 3 2 3 6 2" xfId="2299"/>
    <cellStyle name="Note 3 2 3 6 2 2" xfId="4775"/>
    <cellStyle name="Note 3 2 3 6 2 2 2" xfId="10665"/>
    <cellStyle name="Note 3 2 3 6 2 2 2 2" xfId="22604"/>
    <cellStyle name="Note 3 2 3 6 2 2 2 3" xfId="31656"/>
    <cellStyle name="Note 3 2 3 6 2 2 2 4" xfId="35554"/>
    <cellStyle name="Note 3 2 3 6 2 2 3" xfId="16714"/>
    <cellStyle name="Note 3 2 3 6 2 2 4" xfId="27076"/>
    <cellStyle name="Note 3 2 3 6 2 2 5" xfId="24517"/>
    <cellStyle name="Note 3 2 3 6 2 3" xfId="5879"/>
    <cellStyle name="Note 3 2 3 6 2 3 2" xfId="11769"/>
    <cellStyle name="Note 3 2 3 6 2 3 2 2" xfId="23708"/>
    <cellStyle name="Note 3 2 3 6 2 3 2 3" xfId="32760"/>
    <cellStyle name="Note 3 2 3 6 2 3 2 4" xfId="36658"/>
    <cellStyle name="Note 3 2 3 6 2 3 3" xfId="17818"/>
    <cellStyle name="Note 3 2 3 6 2 3 4" xfId="28180"/>
    <cellStyle name="Note 3 2 3 6 2 3 5" xfId="33370"/>
    <cellStyle name="Note 3 2 3 6 2 4" xfId="8189"/>
    <cellStyle name="Note 3 2 3 6 2 4 2" xfId="20128"/>
    <cellStyle name="Note 3 2 3 6 2 4 3" xfId="29834"/>
    <cellStyle name="Note 3 2 3 6 2 4 4" xfId="34378"/>
    <cellStyle name="Note 3 2 3 6 2 5" xfId="14238"/>
    <cellStyle name="Note 3 2 3 6 2 6" xfId="25256"/>
    <cellStyle name="Note 3 2 3 6 2 7" xfId="25972"/>
    <cellStyle name="Note 3 2 3 6 3" xfId="2546"/>
    <cellStyle name="Note 3 2 3 6 3 2" xfId="5022"/>
    <cellStyle name="Note 3 2 3 6 3 2 2" xfId="10912"/>
    <cellStyle name="Note 3 2 3 6 3 2 2 2" xfId="22851"/>
    <cellStyle name="Note 3 2 3 6 3 2 2 3" xfId="31903"/>
    <cellStyle name="Note 3 2 3 6 3 2 2 4" xfId="35801"/>
    <cellStyle name="Note 3 2 3 6 3 2 3" xfId="16961"/>
    <cellStyle name="Note 3 2 3 6 3 2 4" xfId="27323"/>
    <cellStyle name="Note 3 2 3 6 3 2 5" xfId="28687"/>
    <cellStyle name="Note 3 2 3 6 3 3" xfId="6126"/>
    <cellStyle name="Note 3 2 3 6 3 3 2" xfId="12016"/>
    <cellStyle name="Note 3 2 3 6 3 3 2 2" xfId="23955"/>
    <cellStyle name="Note 3 2 3 6 3 3 2 3" xfId="33007"/>
    <cellStyle name="Note 3 2 3 6 3 3 2 4" xfId="36905"/>
    <cellStyle name="Note 3 2 3 6 3 3 3" xfId="18065"/>
    <cellStyle name="Note 3 2 3 6 3 3 4" xfId="28427"/>
    <cellStyle name="Note 3 2 3 6 3 3 5" xfId="33617"/>
    <cellStyle name="Note 3 2 3 6 3 4" xfId="8436"/>
    <cellStyle name="Note 3 2 3 6 3 4 2" xfId="20375"/>
    <cellStyle name="Note 3 2 3 6 3 4 3" xfId="30081"/>
    <cellStyle name="Note 3 2 3 6 3 4 4" xfId="34625"/>
    <cellStyle name="Note 3 2 3 6 3 5" xfId="14485"/>
    <cellStyle name="Note 3 2 3 6 3 6" xfId="25503"/>
    <cellStyle name="Note 3 2 3 6 3 7" xfId="29206"/>
    <cellStyle name="Note 3 2 3 6 4" xfId="4174"/>
    <cellStyle name="Note 3 2 3 6 4 2" xfId="10064"/>
    <cellStyle name="Note 3 2 3 6 4 2 2" xfId="22003"/>
    <cellStyle name="Note 3 2 3 6 4 2 3" xfId="31063"/>
    <cellStyle name="Note 3 2 3 6 4 2 4" xfId="34961"/>
    <cellStyle name="Note 3 2 3 6 4 3" xfId="16113"/>
    <cellStyle name="Note 3 2 3 6 4 4" xfId="26483"/>
    <cellStyle name="Note 3 2 3 6 4 5" xfId="30808"/>
    <cellStyle name="Note 3 2 3 6 5" xfId="5286"/>
    <cellStyle name="Note 3 2 3 6 5 2" xfId="11176"/>
    <cellStyle name="Note 3 2 3 6 5 2 2" xfId="23115"/>
    <cellStyle name="Note 3 2 3 6 5 2 3" xfId="32167"/>
    <cellStyle name="Note 3 2 3 6 5 2 4" xfId="36065"/>
    <cellStyle name="Note 3 2 3 6 5 3" xfId="17225"/>
    <cellStyle name="Note 3 2 3 6 5 4" xfId="27587"/>
    <cellStyle name="Note 3 2 3 6 5 5" xfId="26108"/>
    <cellStyle name="Note 3 2 3 6 6" xfId="13637"/>
    <cellStyle name="Note 3 2 3 7" xfId="1882"/>
    <cellStyle name="Note 3 2 3 7 2" xfId="4358"/>
    <cellStyle name="Note 3 2 3 7 2 2" xfId="10248"/>
    <cellStyle name="Note 3 2 3 7 2 2 2" xfId="22187"/>
    <cellStyle name="Note 3 2 3 7 2 2 3" xfId="31240"/>
    <cellStyle name="Note 3 2 3 7 2 2 4" xfId="35138"/>
    <cellStyle name="Note 3 2 3 7 2 3" xfId="16297"/>
    <cellStyle name="Note 3 2 3 7 2 4" xfId="26660"/>
    <cellStyle name="Note 3 2 3 7 2 5" xfId="28714"/>
    <cellStyle name="Note 3 2 3 7 3" xfId="5463"/>
    <cellStyle name="Note 3 2 3 7 3 2" xfId="11353"/>
    <cellStyle name="Note 3 2 3 7 3 2 2" xfId="23292"/>
    <cellStyle name="Note 3 2 3 7 3 2 3" xfId="32344"/>
    <cellStyle name="Note 3 2 3 7 3 2 4" xfId="36242"/>
    <cellStyle name="Note 3 2 3 7 3 3" xfId="17402"/>
    <cellStyle name="Note 3 2 3 7 3 4" xfId="27764"/>
    <cellStyle name="Note 3 2 3 7 3 5" xfId="24313"/>
    <cellStyle name="Note 3 2 3 7 4" xfId="7772"/>
    <cellStyle name="Note 3 2 3 7 4 2" xfId="19711"/>
    <cellStyle name="Note 3 2 3 7 4 3" xfId="29418"/>
    <cellStyle name="Note 3 2 3 7 4 4" xfId="33962"/>
    <cellStyle name="Note 3 2 3 7 5" xfId="13821"/>
    <cellStyle name="Note 3 2 3 7 6" xfId="24840"/>
    <cellStyle name="Note 3 2 3 7 7" xfId="29290"/>
    <cellStyle name="Note 3 2 3 8" xfId="2425"/>
    <cellStyle name="Note 3 2 3 8 2" xfId="4901"/>
    <cellStyle name="Note 3 2 3 8 2 2" xfId="10791"/>
    <cellStyle name="Note 3 2 3 8 2 2 2" xfId="22730"/>
    <cellStyle name="Note 3 2 3 8 2 2 3" xfId="31782"/>
    <cellStyle name="Note 3 2 3 8 2 2 4" xfId="35680"/>
    <cellStyle name="Note 3 2 3 8 2 3" xfId="16840"/>
    <cellStyle name="Note 3 2 3 8 2 4" xfId="27202"/>
    <cellStyle name="Note 3 2 3 8 2 5" xfId="26155"/>
    <cellStyle name="Note 3 2 3 8 3" xfId="6005"/>
    <cellStyle name="Note 3 2 3 8 3 2" xfId="11895"/>
    <cellStyle name="Note 3 2 3 8 3 2 2" xfId="23834"/>
    <cellStyle name="Note 3 2 3 8 3 2 3" xfId="32886"/>
    <cellStyle name="Note 3 2 3 8 3 2 4" xfId="36784"/>
    <cellStyle name="Note 3 2 3 8 3 3" xfId="17944"/>
    <cellStyle name="Note 3 2 3 8 3 4" xfId="28306"/>
    <cellStyle name="Note 3 2 3 8 3 5" xfId="33496"/>
    <cellStyle name="Note 3 2 3 8 4" xfId="8315"/>
    <cellStyle name="Note 3 2 3 8 4 2" xfId="20254"/>
    <cellStyle name="Note 3 2 3 8 4 3" xfId="29960"/>
    <cellStyle name="Note 3 2 3 8 4 4" xfId="34504"/>
    <cellStyle name="Note 3 2 3 8 5" xfId="14364"/>
    <cellStyle name="Note 3 2 3 8 6" xfId="25382"/>
    <cellStyle name="Note 3 2 3 8 7" xfId="30880"/>
    <cellStyle name="Note 3 2 3 9" xfId="2092"/>
    <cellStyle name="Note 3 2 3 9 2" xfId="4568"/>
    <cellStyle name="Note 3 2 3 9 2 2" xfId="10458"/>
    <cellStyle name="Note 3 2 3 9 2 2 2" xfId="22397"/>
    <cellStyle name="Note 3 2 3 9 2 2 3" xfId="31449"/>
    <cellStyle name="Note 3 2 3 9 2 2 4" xfId="35347"/>
    <cellStyle name="Note 3 2 3 9 2 3" xfId="16507"/>
    <cellStyle name="Note 3 2 3 9 2 4" xfId="26869"/>
    <cellStyle name="Note 3 2 3 9 2 5" xfId="30773"/>
    <cellStyle name="Note 3 2 3 9 3" xfId="5672"/>
    <cellStyle name="Note 3 2 3 9 3 2" xfId="11562"/>
    <cellStyle name="Note 3 2 3 9 3 2 2" xfId="23501"/>
    <cellStyle name="Note 3 2 3 9 3 2 3" xfId="32553"/>
    <cellStyle name="Note 3 2 3 9 3 2 4" xfId="36451"/>
    <cellStyle name="Note 3 2 3 9 3 3" xfId="17611"/>
    <cellStyle name="Note 3 2 3 9 3 4" xfId="27973"/>
    <cellStyle name="Note 3 2 3 9 3 5" xfId="33163"/>
    <cellStyle name="Note 3 2 3 9 4" xfId="7982"/>
    <cellStyle name="Note 3 2 3 9 4 2" xfId="19921"/>
    <cellStyle name="Note 3 2 3 9 4 3" xfId="29627"/>
    <cellStyle name="Note 3 2 3 9 4 4" xfId="34171"/>
    <cellStyle name="Note 3 2 3 9 5" xfId="14031"/>
    <cellStyle name="Note 3 2 3 9 6" xfId="25049"/>
    <cellStyle name="Note 3 2 3 9 7" xfId="29268"/>
    <cellStyle name="Note 3 2 4" xfId="174"/>
    <cellStyle name="Note 3 2 4 10" xfId="2724"/>
    <cellStyle name="Note 3 2 4 10 2" xfId="8614"/>
    <cellStyle name="Note 3 2 4 10 2 2" xfId="20553"/>
    <cellStyle name="Note 3 2 4 10 2 3" xfId="30213"/>
    <cellStyle name="Note 3 2 4 10 2 4" xfId="34720"/>
    <cellStyle name="Note 3 2 4 10 3" xfId="14663"/>
    <cellStyle name="Note 3 2 4 10 4" xfId="25633"/>
    <cellStyle name="Note 3 2 4 10 5" xfId="30852"/>
    <cellStyle name="Note 3 2 4 11" xfId="6306"/>
    <cellStyle name="Note 3 2 4 11 2" xfId="18245"/>
    <cellStyle name="Note 3 2 4 11 3" xfId="28559"/>
    <cellStyle name="Note 3 2 4 11 4" xfId="33712"/>
    <cellStyle name="Note 3 2 4 2" xfId="288"/>
    <cellStyle name="Note 3 2 4 2 2" xfId="764"/>
    <cellStyle name="Note 3 2 4 2 2 10" xfId="24278"/>
    <cellStyle name="Note 3 2 4 2 2 11" xfId="30490"/>
    <cellStyle name="Note 3 2 4 2 2 2" xfId="1707"/>
    <cellStyle name="Note 3 2 4 2 2 2 2" xfId="2308"/>
    <cellStyle name="Note 3 2 4 2 2 2 2 2" xfId="4784"/>
    <cellStyle name="Note 3 2 4 2 2 2 2 2 2" xfId="10674"/>
    <cellStyle name="Note 3 2 4 2 2 2 2 2 2 2" xfId="22613"/>
    <cellStyle name="Note 3 2 4 2 2 2 2 2 2 3" xfId="31665"/>
    <cellStyle name="Note 3 2 4 2 2 2 2 2 2 4" xfId="35563"/>
    <cellStyle name="Note 3 2 4 2 2 2 2 2 3" xfId="16723"/>
    <cellStyle name="Note 3 2 4 2 2 2 2 2 4" xfId="27085"/>
    <cellStyle name="Note 3 2 4 2 2 2 2 2 5" xfId="24074"/>
    <cellStyle name="Note 3 2 4 2 2 2 2 3" xfId="5888"/>
    <cellStyle name="Note 3 2 4 2 2 2 2 3 2" xfId="11778"/>
    <cellStyle name="Note 3 2 4 2 2 2 2 3 2 2" xfId="23717"/>
    <cellStyle name="Note 3 2 4 2 2 2 2 3 2 3" xfId="32769"/>
    <cellStyle name="Note 3 2 4 2 2 2 2 3 2 4" xfId="36667"/>
    <cellStyle name="Note 3 2 4 2 2 2 2 3 3" xfId="17827"/>
    <cellStyle name="Note 3 2 4 2 2 2 2 3 4" xfId="28189"/>
    <cellStyle name="Note 3 2 4 2 2 2 2 3 5" xfId="33379"/>
    <cellStyle name="Note 3 2 4 2 2 2 2 4" xfId="8198"/>
    <cellStyle name="Note 3 2 4 2 2 2 2 4 2" xfId="20137"/>
    <cellStyle name="Note 3 2 4 2 2 2 2 4 3" xfId="29843"/>
    <cellStyle name="Note 3 2 4 2 2 2 2 4 4" xfId="34387"/>
    <cellStyle name="Note 3 2 4 2 2 2 2 5" xfId="14247"/>
    <cellStyle name="Note 3 2 4 2 2 2 2 6" xfId="25265"/>
    <cellStyle name="Note 3 2 4 2 2 2 2 7" xfId="25651"/>
    <cellStyle name="Note 3 2 4 2 2 2 3" xfId="2555"/>
    <cellStyle name="Note 3 2 4 2 2 2 3 2" xfId="5031"/>
    <cellStyle name="Note 3 2 4 2 2 2 3 2 2" xfId="10921"/>
    <cellStyle name="Note 3 2 4 2 2 2 3 2 2 2" xfId="22860"/>
    <cellStyle name="Note 3 2 4 2 2 2 3 2 2 3" xfId="31912"/>
    <cellStyle name="Note 3 2 4 2 2 2 3 2 2 4" xfId="35810"/>
    <cellStyle name="Note 3 2 4 2 2 2 3 2 3" xfId="16970"/>
    <cellStyle name="Note 3 2 4 2 2 2 3 2 4" xfId="27332"/>
    <cellStyle name="Note 3 2 4 2 2 2 3 2 5" xfId="26001"/>
    <cellStyle name="Note 3 2 4 2 2 2 3 3" xfId="6135"/>
    <cellStyle name="Note 3 2 4 2 2 2 3 3 2" xfId="12025"/>
    <cellStyle name="Note 3 2 4 2 2 2 3 3 2 2" xfId="23964"/>
    <cellStyle name="Note 3 2 4 2 2 2 3 3 2 3" xfId="33016"/>
    <cellStyle name="Note 3 2 4 2 2 2 3 3 2 4" xfId="36914"/>
    <cellStyle name="Note 3 2 4 2 2 2 3 3 3" xfId="18074"/>
    <cellStyle name="Note 3 2 4 2 2 2 3 3 4" xfId="28436"/>
    <cellStyle name="Note 3 2 4 2 2 2 3 3 5" xfId="33626"/>
    <cellStyle name="Note 3 2 4 2 2 2 3 4" xfId="8445"/>
    <cellStyle name="Note 3 2 4 2 2 2 3 4 2" xfId="20384"/>
    <cellStyle name="Note 3 2 4 2 2 2 3 4 3" xfId="30090"/>
    <cellStyle name="Note 3 2 4 2 2 2 3 4 4" xfId="34634"/>
    <cellStyle name="Note 3 2 4 2 2 2 3 5" xfId="14494"/>
    <cellStyle name="Note 3 2 4 2 2 2 3 6" xfId="25512"/>
    <cellStyle name="Note 3 2 4 2 2 2 3 7" xfId="26286"/>
    <cellStyle name="Note 3 2 4 2 2 2 4" xfId="4183"/>
    <cellStyle name="Note 3 2 4 2 2 2 4 2" xfId="10073"/>
    <cellStyle name="Note 3 2 4 2 2 2 4 2 2" xfId="22012"/>
    <cellStyle name="Note 3 2 4 2 2 2 4 2 3" xfId="31072"/>
    <cellStyle name="Note 3 2 4 2 2 2 4 2 4" xfId="34970"/>
    <cellStyle name="Note 3 2 4 2 2 2 4 3" xfId="16122"/>
    <cellStyle name="Note 3 2 4 2 2 2 4 4" xfId="26492"/>
    <cellStyle name="Note 3 2 4 2 2 2 4 5" xfId="24590"/>
    <cellStyle name="Note 3 2 4 2 2 2 5" xfId="5295"/>
    <cellStyle name="Note 3 2 4 2 2 2 5 2" xfId="11185"/>
    <cellStyle name="Note 3 2 4 2 2 2 5 2 2" xfId="23124"/>
    <cellStyle name="Note 3 2 4 2 2 2 5 2 3" xfId="32176"/>
    <cellStyle name="Note 3 2 4 2 2 2 5 2 4" xfId="36074"/>
    <cellStyle name="Note 3 2 4 2 2 2 5 3" xfId="17234"/>
    <cellStyle name="Note 3 2 4 2 2 2 5 4" xfId="27596"/>
    <cellStyle name="Note 3 2 4 2 2 2 5 5" xfId="26105"/>
    <cellStyle name="Note 3 2 4 2 2 2 6" xfId="13646"/>
    <cellStyle name="Note 3 2 4 2 2 3" xfId="1984"/>
    <cellStyle name="Note 3 2 4 2 2 3 2" xfId="4460"/>
    <cellStyle name="Note 3 2 4 2 2 3 2 2" xfId="10350"/>
    <cellStyle name="Note 3 2 4 2 2 3 2 2 2" xfId="22289"/>
    <cellStyle name="Note 3 2 4 2 2 3 2 2 3" xfId="31342"/>
    <cellStyle name="Note 3 2 4 2 2 3 2 2 4" xfId="35240"/>
    <cellStyle name="Note 3 2 4 2 2 3 2 3" xfId="16399"/>
    <cellStyle name="Note 3 2 4 2 2 3 2 4" xfId="26762"/>
    <cellStyle name="Note 3 2 4 2 2 3 2 5" xfId="28906"/>
    <cellStyle name="Note 3 2 4 2 2 3 3" xfId="5565"/>
    <cellStyle name="Note 3 2 4 2 2 3 3 2" xfId="11455"/>
    <cellStyle name="Note 3 2 4 2 2 3 3 2 2" xfId="23394"/>
    <cellStyle name="Note 3 2 4 2 2 3 3 2 3" xfId="32446"/>
    <cellStyle name="Note 3 2 4 2 2 3 3 2 4" xfId="36344"/>
    <cellStyle name="Note 3 2 4 2 2 3 3 3" xfId="17504"/>
    <cellStyle name="Note 3 2 4 2 2 3 3 4" xfId="27866"/>
    <cellStyle name="Note 3 2 4 2 2 3 3 5" xfId="30537"/>
    <cellStyle name="Note 3 2 4 2 2 3 4" xfId="7874"/>
    <cellStyle name="Note 3 2 4 2 2 3 4 2" xfId="19813"/>
    <cellStyle name="Note 3 2 4 2 2 3 4 3" xfId="29520"/>
    <cellStyle name="Note 3 2 4 2 2 3 4 4" xfId="34064"/>
    <cellStyle name="Note 3 2 4 2 2 3 5" xfId="13923"/>
    <cellStyle name="Note 3 2 4 2 2 3 6" xfId="24942"/>
    <cellStyle name="Note 3 2 4 2 2 3 7" xfId="29282"/>
    <cellStyle name="Note 3 2 4 2 2 4" xfId="2068"/>
    <cellStyle name="Note 3 2 4 2 2 4 2" xfId="4544"/>
    <cellStyle name="Note 3 2 4 2 2 4 2 2" xfId="10434"/>
    <cellStyle name="Note 3 2 4 2 2 4 2 2 2" xfId="22373"/>
    <cellStyle name="Note 3 2 4 2 2 4 2 2 3" xfId="31425"/>
    <cellStyle name="Note 3 2 4 2 2 4 2 2 4" xfId="35323"/>
    <cellStyle name="Note 3 2 4 2 2 4 2 3" xfId="16483"/>
    <cellStyle name="Note 3 2 4 2 2 4 2 4" xfId="26845"/>
    <cellStyle name="Note 3 2 4 2 2 4 2 5" xfId="26201"/>
    <cellStyle name="Note 3 2 4 2 2 4 3" xfId="5648"/>
    <cellStyle name="Note 3 2 4 2 2 4 3 2" xfId="11538"/>
    <cellStyle name="Note 3 2 4 2 2 4 3 2 2" xfId="23477"/>
    <cellStyle name="Note 3 2 4 2 2 4 3 2 3" xfId="32529"/>
    <cellStyle name="Note 3 2 4 2 2 4 3 2 4" xfId="36427"/>
    <cellStyle name="Note 3 2 4 2 2 4 3 3" xfId="17587"/>
    <cellStyle name="Note 3 2 4 2 2 4 3 4" xfId="27949"/>
    <cellStyle name="Note 3 2 4 2 2 4 3 5" xfId="33139"/>
    <cellStyle name="Note 3 2 4 2 2 4 4" xfId="7958"/>
    <cellStyle name="Note 3 2 4 2 2 4 4 2" xfId="19897"/>
    <cellStyle name="Note 3 2 4 2 2 4 4 3" xfId="29603"/>
    <cellStyle name="Note 3 2 4 2 2 4 4 4" xfId="34147"/>
    <cellStyle name="Note 3 2 4 2 2 4 5" xfId="14007"/>
    <cellStyle name="Note 3 2 4 2 2 4 6" xfId="25025"/>
    <cellStyle name="Note 3 2 4 2 2 4 7" xfId="24049"/>
    <cellStyle name="Note 3 2 4 2 2 5" xfId="2380"/>
    <cellStyle name="Note 3 2 4 2 2 5 2" xfId="4856"/>
    <cellStyle name="Note 3 2 4 2 2 5 2 2" xfId="10746"/>
    <cellStyle name="Note 3 2 4 2 2 5 2 2 2" xfId="22685"/>
    <cellStyle name="Note 3 2 4 2 2 5 2 2 3" xfId="31737"/>
    <cellStyle name="Note 3 2 4 2 2 5 2 2 4" xfId="35635"/>
    <cellStyle name="Note 3 2 4 2 2 5 2 3" xfId="16795"/>
    <cellStyle name="Note 3 2 4 2 2 5 2 4" xfId="27157"/>
    <cellStyle name="Note 3 2 4 2 2 5 2 5" xfId="30589"/>
    <cellStyle name="Note 3 2 4 2 2 5 3" xfId="5960"/>
    <cellStyle name="Note 3 2 4 2 2 5 3 2" xfId="11850"/>
    <cellStyle name="Note 3 2 4 2 2 5 3 2 2" xfId="23789"/>
    <cellStyle name="Note 3 2 4 2 2 5 3 2 3" xfId="32841"/>
    <cellStyle name="Note 3 2 4 2 2 5 3 2 4" xfId="36739"/>
    <cellStyle name="Note 3 2 4 2 2 5 3 3" xfId="17899"/>
    <cellStyle name="Note 3 2 4 2 2 5 3 4" xfId="28261"/>
    <cellStyle name="Note 3 2 4 2 2 5 3 5" xfId="33451"/>
    <cellStyle name="Note 3 2 4 2 2 5 4" xfId="8270"/>
    <cellStyle name="Note 3 2 4 2 2 5 4 2" xfId="20209"/>
    <cellStyle name="Note 3 2 4 2 2 5 4 3" xfId="29915"/>
    <cellStyle name="Note 3 2 4 2 2 5 4 4" xfId="34459"/>
    <cellStyle name="Note 3 2 4 2 2 5 5" xfId="14319"/>
    <cellStyle name="Note 3 2 4 2 2 5 6" xfId="25337"/>
    <cellStyle name="Note 3 2 4 2 2 5 7" xfId="30887"/>
    <cellStyle name="Note 3 2 4 2 2 6" xfId="3241"/>
    <cellStyle name="Note 3 2 4 2 2 6 2" xfId="9131"/>
    <cellStyle name="Note 3 2 4 2 2 6 2 2" xfId="21070"/>
    <cellStyle name="Note 3 2 4 2 2 6 2 3" xfId="30510"/>
    <cellStyle name="Note 3 2 4 2 2 6 2 4" xfId="34823"/>
    <cellStyle name="Note 3 2 4 2 2 6 3" xfId="15180"/>
    <cellStyle name="Note 3 2 4 2 2 6 4" xfId="25930"/>
    <cellStyle name="Note 3 2 4 2 2 6 5" xfId="30838"/>
    <cellStyle name="Note 3 2 4 2 2 7" xfId="5148"/>
    <cellStyle name="Note 3 2 4 2 2 7 2" xfId="11038"/>
    <cellStyle name="Note 3 2 4 2 2 7 2 2" xfId="22977"/>
    <cellStyle name="Note 3 2 4 2 2 7 2 3" xfId="32029"/>
    <cellStyle name="Note 3 2 4 2 2 7 2 4" xfId="35927"/>
    <cellStyle name="Note 3 2 4 2 2 7 3" xfId="17087"/>
    <cellStyle name="Note 3 2 4 2 2 7 4" xfId="27449"/>
    <cellStyle name="Note 3 2 4 2 2 7 5" xfId="24065"/>
    <cellStyle name="Note 3 2 4 2 2 8" xfId="6823"/>
    <cellStyle name="Note 3 2 4 2 2 8 2" xfId="18762"/>
    <cellStyle name="Note 3 2 4 2 2 8 3" xfId="28859"/>
    <cellStyle name="Note 3 2 4 2 2 8 4" xfId="33815"/>
    <cellStyle name="Note 3 2 4 2 2 9" xfId="12704"/>
    <cellStyle name="Note 3 2 4 2 3" xfId="1706"/>
    <cellStyle name="Note 3 2 4 2 3 2" xfId="2307"/>
    <cellStyle name="Note 3 2 4 2 3 2 2" xfId="4783"/>
    <cellStyle name="Note 3 2 4 2 3 2 2 2" xfId="10673"/>
    <cellStyle name="Note 3 2 4 2 3 2 2 2 2" xfId="22612"/>
    <cellStyle name="Note 3 2 4 2 3 2 2 2 3" xfId="31664"/>
    <cellStyle name="Note 3 2 4 2 3 2 2 2 4" xfId="35562"/>
    <cellStyle name="Note 3 2 4 2 3 2 2 3" xfId="16722"/>
    <cellStyle name="Note 3 2 4 2 3 2 2 4" xfId="27084"/>
    <cellStyle name="Note 3 2 4 2 3 2 2 5" xfId="24323"/>
    <cellStyle name="Note 3 2 4 2 3 2 3" xfId="5887"/>
    <cellStyle name="Note 3 2 4 2 3 2 3 2" xfId="11777"/>
    <cellStyle name="Note 3 2 4 2 3 2 3 2 2" xfId="23716"/>
    <cellStyle name="Note 3 2 4 2 3 2 3 2 3" xfId="32768"/>
    <cellStyle name="Note 3 2 4 2 3 2 3 2 4" xfId="36666"/>
    <cellStyle name="Note 3 2 4 2 3 2 3 3" xfId="17826"/>
    <cellStyle name="Note 3 2 4 2 3 2 3 4" xfId="28188"/>
    <cellStyle name="Note 3 2 4 2 3 2 3 5" xfId="33378"/>
    <cellStyle name="Note 3 2 4 2 3 2 4" xfId="8197"/>
    <cellStyle name="Note 3 2 4 2 3 2 4 2" xfId="20136"/>
    <cellStyle name="Note 3 2 4 2 3 2 4 3" xfId="29842"/>
    <cellStyle name="Note 3 2 4 2 3 2 4 4" xfId="34386"/>
    <cellStyle name="Note 3 2 4 2 3 2 5" xfId="14246"/>
    <cellStyle name="Note 3 2 4 2 3 2 6" xfId="25264"/>
    <cellStyle name="Note 3 2 4 2 3 2 7" xfId="30231"/>
    <cellStyle name="Note 3 2 4 2 3 3" xfId="2554"/>
    <cellStyle name="Note 3 2 4 2 3 3 2" xfId="5030"/>
    <cellStyle name="Note 3 2 4 2 3 3 2 2" xfId="10920"/>
    <cellStyle name="Note 3 2 4 2 3 3 2 2 2" xfId="22859"/>
    <cellStyle name="Note 3 2 4 2 3 3 2 2 3" xfId="31911"/>
    <cellStyle name="Note 3 2 4 2 3 3 2 2 4" xfId="35809"/>
    <cellStyle name="Note 3 2 4 2 3 3 2 3" xfId="16969"/>
    <cellStyle name="Note 3 2 4 2 3 3 2 4" xfId="27331"/>
    <cellStyle name="Note 3 2 4 2 3 3 2 5" xfId="30580"/>
    <cellStyle name="Note 3 2 4 2 3 3 3" xfId="6134"/>
    <cellStyle name="Note 3 2 4 2 3 3 3 2" xfId="12024"/>
    <cellStyle name="Note 3 2 4 2 3 3 3 2 2" xfId="23963"/>
    <cellStyle name="Note 3 2 4 2 3 3 3 2 3" xfId="33015"/>
    <cellStyle name="Note 3 2 4 2 3 3 3 2 4" xfId="36913"/>
    <cellStyle name="Note 3 2 4 2 3 3 3 3" xfId="18073"/>
    <cellStyle name="Note 3 2 4 2 3 3 3 4" xfId="28435"/>
    <cellStyle name="Note 3 2 4 2 3 3 3 5" xfId="33625"/>
    <cellStyle name="Note 3 2 4 2 3 3 4" xfId="8444"/>
    <cellStyle name="Note 3 2 4 2 3 3 4 2" xfId="20383"/>
    <cellStyle name="Note 3 2 4 2 3 3 4 3" xfId="30089"/>
    <cellStyle name="Note 3 2 4 2 3 3 4 4" xfId="34633"/>
    <cellStyle name="Note 3 2 4 2 3 3 5" xfId="14493"/>
    <cellStyle name="Note 3 2 4 2 3 3 6" xfId="25511"/>
    <cellStyle name="Note 3 2 4 2 3 3 7" xfId="30864"/>
    <cellStyle name="Note 3 2 4 2 3 4" xfId="4182"/>
    <cellStyle name="Note 3 2 4 2 3 4 2" xfId="10072"/>
    <cellStyle name="Note 3 2 4 2 3 4 2 2" xfId="22011"/>
    <cellStyle name="Note 3 2 4 2 3 4 2 3" xfId="31071"/>
    <cellStyle name="Note 3 2 4 2 3 4 2 4" xfId="34969"/>
    <cellStyle name="Note 3 2 4 2 3 4 3" xfId="16121"/>
    <cellStyle name="Note 3 2 4 2 3 4 4" xfId="26491"/>
    <cellStyle name="Note 3 2 4 2 3 4 5" xfId="26243"/>
    <cellStyle name="Note 3 2 4 2 3 5" xfId="5294"/>
    <cellStyle name="Note 3 2 4 2 3 5 2" xfId="11184"/>
    <cellStyle name="Note 3 2 4 2 3 5 2 2" xfId="23123"/>
    <cellStyle name="Note 3 2 4 2 3 5 2 3" xfId="32175"/>
    <cellStyle name="Note 3 2 4 2 3 5 2 4" xfId="36073"/>
    <cellStyle name="Note 3 2 4 2 3 5 3" xfId="17233"/>
    <cellStyle name="Note 3 2 4 2 3 5 4" xfId="27595"/>
    <cellStyle name="Note 3 2 4 2 3 5 5" xfId="30682"/>
    <cellStyle name="Note 3 2 4 2 3 6" xfId="13645"/>
    <cellStyle name="Note 3 2 4 2 4" xfId="2169"/>
    <cellStyle name="Note 3 2 4 2 4 2" xfId="4645"/>
    <cellStyle name="Note 3 2 4 2 4 2 2" xfId="10535"/>
    <cellStyle name="Note 3 2 4 2 4 2 2 2" xfId="22474"/>
    <cellStyle name="Note 3 2 4 2 4 2 2 3" xfId="31526"/>
    <cellStyle name="Note 3 2 4 2 4 2 2 4" xfId="35424"/>
    <cellStyle name="Note 3 2 4 2 4 2 3" xfId="16584"/>
    <cellStyle name="Note 3 2 4 2 4 2 4" xfId="26946"/>
    <cellStyle name="Note 3 2 4 2 4 2 5" xfId="29113"/>
    <cellStyle name="Note 3 2 4 2 4 3" xfId="5749"/>
    <cellStyle name="Note 3 2 4 2 4 3 2" xfId="11639"/>
    <cellStyle name="Note 3 2 4 2 4 3 2 2" xfId="23578"/>
    <cellStyle name="Note 3 2 4 2 4 3 2 3" xfId="32630"/>
    <cellStyle name="Note 3 2 4 2 4 3 2 4" xfId="36528"/>
    <cellStyle name="Note 3 2 4 2 4 3 3" xfId="17688"/>
    <cellStyle name="Note 3 2 4 2 4 3 4" xfId="28050"/>
    <cellStyle name="Note 3 2 4 2 4 3 5" xfId="33240"/>
    <cellStyle name="Note 3 2 4 2 4 4" xfId="8059"/>
    <cellStyle name="Note 3 2 4 2 4 4 2" xfId="19998"/>
    <cellStyle name="Note 3 2 4 2 4 4 3" xfId="29704"/>
    <cellStyle name="Note 3 2 4 2 4 4 4" xfId="34248"/>
    <cellStyle name="Note 3 2 4 2 4 5" xfId="14108"/>
    <cellStyle name="Note 3 2 4 2 4 6" xfId="25126"/>
    <cellStyle name="Note 3 2 4 2 4 7" xfId="24678"/>
    <cellStyle name="Note 3 2 4 2 5" xfId="2395"/>
    <cellStyle name="Note 3 2 4 2 5 2" xfId="4871"/>
    <cellStyle name="Note 3 2 4 2 5 2 2" xfId="10761"/>
    <cellStyle name="Note 3 2 4 2 5 2 2 2" xfId="22700"/>
    <cellStyle name="Note 3 2 4 2 5 2 2 3" xfId="31752"/>
    <cellStyle name="Note 3 2 4 2 5 2 2 4" xfId="35650"/>
    <cellStyle name="Note 3 2 4 2 5 2 3" xfId="16810"/>
    <cellStyle name="Note 3 2 4 2 5 2 4" xfId="27172"/>
    <cellStyle name="Note 3 2 4 2 5 2 5" xfId="24501"/>
    <cellStyle name="Note 3 2 4 2 5 3" xfId="5975"/>
    <cellStyle name="Note 3 2 4 2 5 3 2" xfId="11865"/>
    <cellStyle name="Note 3 2 4 2 5 3 2 2" xfId="23804"/>
    <cellStyle name="Note 3 2 4 2 5 3 2 3" xfId="32856"/>
    <cellStyle name="Note 3 2 4 2 5 3 2 4" xfId="36754"/>
    <cellStyle name="Note 3 2 4 2 5 3 3" xfId="17914"/>
    <cellStyle name="Note 3 2 4 2 5 3 4" xfId="28276"/>
    <cellStyle name="Note 3 2 4 2 5 3 5" xfId="33466"/>
    <cellStyle name="Note 3 2 4 2 5 4" xfId="8285"/>
    <cellStyle name="Note 3 2 4 2 5 4 2" xfId="20224"/>
    <cellStyle name="Note 3 2 4 2 5 4 3" xfId="29930"/>
    <cellStyle name="Note 3 2 4 2 5 4 4" xfId="34474"/>
    <cellStyle name="Note 3 2 4 2 5 5" xfId="14334"/>
    <cellStyle name="Note 3 2 4 2 5 6" xfId="25352"/>
    <cellStyle name="Note 3 2 4 2 5 7" xfId="26305"/>
    <cellStyle name="Note 3 2 4 2 6" xfId="1883"/>
    <cellStyle name="Note 3 2 4 2 6 2" xfId="4359"/>
    <cellStyle name="Note 3 2 4 2 6 2 2" xfId="10249"/>
    <cellStyle name="Note 3 2 4 2 6 2 2 2" xfId="22188"/>
    <cellStyle name="Note 3 2 4 2 6 2 2 3" xfId="31241"/>
    <cellStyle name="Note 3 2 4 2 6 2 2 4" xfId="35139"/>
    <cellStyle name="Note 3 2 4 2 6 2 3" xfId="16298"/>
    <cellStyle name="Note 3 2 4 2 6 2 4" xfId="26661"/>
    <cellStyle name="Note 3 2 4 2 6 2 5" xfId="30366"/>
    <cellStyle name="Note 3 2 4 2 6 3" xfId="5464"/>
    <cellStyle name="Note 3 2 4 2 6 3 2" xfId="11354"/>
    <cellStyle name="Note 3 2 4 2 6 3 2 2" xfId="23293"/>
    <cellStyle name="Note 3 2 4 2 6 3 2 3" xfId="32345"/>
    <cellStyle name="Note 3 2 4 2 6 3 2 4" xfId="36243"/>
    <cellStyle name="Note 3 2 4 2 6 3 3" xfId="17403"/>
    <cellStyle name="Note 3 2 4 2 6 3 4" xfId="27765"/>
    <cellStyle name="Note 3 2 4 2 6 3 5" xfId="24064"/>
    <cellStyle name="Note 3 2 4 2 6 4" xfId="7773"/>
    <cellStyle name="Note 3 2 4 2 6 4 2" xfId="19712"/>
    <cellStyle name="Note 3 2 4 2 6 4 3" xfId="29419"/>
    <cellStyle name="Note 3 2 4 2 6 4 4" xfId="33963"/>
    <cellStyle name="Note 3 2 4 2 6 5" xfId="13822"/>
    <cellStyle name="Note 3 2 4 2 6 6" xfId="24841"/>
    <cellStyle name="Note 3 2 4 2 6 7" xfId="30943"/>
    <cellStyle name="Note 3 2 4 2 7" xfId="2835"/>
    <cellStyle name="Note 3 2 4 2 7 2" xfId="8725"/>
    <cellStyle name="Note 3 2 4 2 7 2 2" xfId="20664"/>
    <cellStyle name="Note 3 2 4 2 7 2 3" xfId="30270"/>
    <cellStyle name="Note 3 2 4 2 7 2 4" xfId="34744"/>
    <cellStyle name="Note 3 2 4 2 7 3" xfId="14774"/>
    <cellStyle name="Note 3 2 4 2 7 4" xfId="25690"/>
    <cellStyle name="Note 3 2 4 2 7 5" xfId="25880"/>
    <cellStyle name="Note 3 2 4 2 8" xfId="6417"/>
    <cellStyle name="Note 3 2 4 2 8 2" xfId="18356"/>
    <cellStyle name="Note 3 2 4 2 8 3" xfId="28616"/>
    <cellStyle name="Note 3 2 4 2 8 4" xfId="33736"/>
    <cellStyle name="Note 3 2 4 3" xfId="317"/>
    <cellStyle name="Note 3 2 4 3 2" xfId="793"/>
    <cellStyle name="Note 3 2 4 3 2 10" xfId="24302"/>
    <cellStyle name="Note 3 2 4 3 2 11" xfId="30327"/>
    <cellStyle name="Note 3 2 4 3 2 2" xfId="1709"/>
    <cellStyle name="Note 3 2 4 3 2 2 2" xfId="2310"/>
    <cellStyle name="Note 3 2 4 3 2 2 2 2" xfId="4786"/>
    <cellStyle name="Note 3 2 4 3 2 2 2 2 2" xfId="10676"/>
    <cellStyle name="Note 3 2 4 3 2 2 2 2 2 2" xfId="22615"/>
    <cellStyle name="Note 3 2 4 3 2 2 2 2 2 3" xfId="31667"/>
    <cellStyle name="Note 3 2 4 3 2 2 2 2 2 4" xfId="35565"/>
    <cellStyle name="Note 3 2 4 3 2 2 2 2 3" xfId="16725"/>
    <cellStyle name="Note 3 2 4 3 2 2 2 2 4" xfId="27087"/>
    <cellStyle name="Note 3 2 4 3 2 2 2 2 5" xfId="30243"/>
    <cellStyle name="Note 3 2 4 3 2 2 2 3" xfId="5890"/>
    <cellStyle name="Note 3 2 4 3 2 2 2 3 2" xfId="11780"/>
    <cellStyle name="Note 3 2 4 3 2 2 2 3 2 2" xfId="23719"/>
    <cellStyle name="Note 3 2 4 3 2 2 2 3 2 3" xfId="32771"/>
    <cellStyle name="Note 3 2 4 3 2 2 2 3 2 4" xfId="36669"/>
    <cellStyle name="Note 3 2 4 3 2 2 2 3 3" xfId="17829"/>
    <cellStyle name="Note 3 2 4 3 2 2 2 3 4" xfId="28191"/>
    <cellStyle name="Note 3 2 4 3 2 2 2 3 5" xfId="33381"/>
    <cellStyle name="Note 3 2 4 3 2 2 2 4" xfId="8200"/>
    <cellStyle name="Note 3 2 4 3 2 2 2 4 2" xfId="20139"/>
    <cellStyle name="Note 3 2 4 3 2 2 2 4 3" xfId="29845"/>
    <cellStyle name="Note 3 2 4 3 2 2 2 4 4" xfId="34389"/>
    <cellStyle name="Note 3 2 4 3 2 2 2 5" xfId="14249"/>
    <cellStyle name="Note 3 2 4 3 2 2 2 6" xfId="25267"/>
    <cellStyle name="Note 3 2 4 3 2 2 2 7" xfId="30891"/>
    <cellStyle name="Note 3 2 4 3 2 2 3" xfId="2557"/>
    <cellStyle name="Note 3 2 4 3 2 2 3 2" xfId="5033"/>
    <cellStyle name="Note 3 2 4 3 2 2 3 2 2" xfId="10923"/>
    <cellStyle name="Note 3 2 4 3 2 2 3 2 2 2" xfId="22862"/>
    <cellStyle name="Note 3 2 4 3 2 2 3 2 2 3" xfId="31914"/>
    <cellStyle name="Note 3 2 4 3 2 2 3 2 2 4" xfId="35812"/>
    <cellStyle name="Note 3 2 4 3 2 2 3 2 3" xfId="16972"/>
    <cellStyle name="Note 3 2 4 3 2 2 3 2 4" xfId="27334"/>
    <cellStyle name="Note 3 2 4 3 2 2 3 2 5" xfId="30716"/>
    <cellStyle name="Note 3 2 4 3 2 2 3 3" xfId="6137"/>
    <cellStyle name="Note 3 2 4 3 2 2 3 3 2" xfId="12027"/>
    <cellStyle name="Note 3 2 4 3 2 2 3 3 2 2" xfId="23966"/>
    <cellStyle name="Note 3 2 4 3 2 2 3 3 2 3" xfId="33018"/>
    <cellStyle name="Note 3 2 4 3 2 2 3 3 2 4" xfId="36916"/>
    <cellStyle name="Note 3 2 4 3 2 2 3 3 3" xfId="18076"/>
    <cellStyle name="Note 3 2 4 3 2 2 3 3 4" xfId="28438"/>
    <cellStyle name="Note 3 2 4 3 2 2 3 3 5" xfId="33628"/>
    <cellStyle name="Note 3 2 4 3 2 2 3 4" xfId="8447"/>
    <cellStyle name="Note 3 2 4 3 2 2 3 4 2" xfId="20386"/>
    <cellStyle name="Note 3 2 4 3 2 2 3 4 3" xfId="30092"/>
    <cellStyle name="Note 3 2 4 3 2 2 3 4 4" xfId="34636"/>
    <cellStyle name="Note 3 2 4 3 2 2 3 5" xfId="14496"/>
    <cellStyle name="Note 3 2 4 3 2 2 3 6" xfId="25514"/>
    <cellStyle name="Note 3 2 4 3 2 2 3 7" xfId="24194"/>
    <cellStyle name="Note 3 2 4 3 2 2 4" xfId="4185"/>
    <cellStyle name="Note 3 2 4 3 2 2 4 2" xfId="10075"/>
    <cellStyle name="Note 3 2 4 3 2 2 4 2 2" xfId="22014"/>
    <cellStyle name="Note 3 2 4 3 2 2 4 2 3" xfId="31074"/>
    <cellStyle name="Note 3 2 4 3 2 2 4 2 4" xfId="34972"/>
    <cellStyle name="Note 3 2 4 3 2 2 4 3" xfId="16124"/>
    <cellStyle name="Note 3 2 4 3 2 2 4 4" xfId="26494"/>
    <cellStyle name="Note 3 2 4 3 2 2 4 5" xfId="28657"/>
    <cellStyle name="Note 3 2 4 3 2 2 5" xfId="5297"/>
    <cellStyle name="Note 3 2 4 3 2 2 5 2" xfId="11187"/>
    <cellStyle name="Note 3 2 4 3 2 2 5 2 2" xfId="23126"/>
    <cellStyle name="Note 3 2 4 3 2 2 5 2 3" xfId="32178"/>
    <cellStyle name="Note 3 2 4 3 2 2 5 2 4" xfId="36076"/>
    <cellStyle name="Note 3 2 4 3 2 2 5 3" xfId="17236"/>
    <cellStyle name="Note 3 2 4 3 2 2 5 4" xfId="27598"/>
    <cellStyle name="Note 3 2 4 3 2 2 5 5" xfId="28961"/>
    <cellStyle name="Note 3 2 4 3 2 2 6" xfId="13648"/>
    <cellStyle name="Note 3 2 4 3 2 3" xfId="2009"/>
    <cellStyle name="Note 3 2 4 3 2 3 2" xfId="4485"/>
    <cellStyle name="Note 3 2 4 3 2 3 2 2" xfId="10375"/>
    <cellStyle name="Note 3 2 4 3 2 3 2 2 2" xfId="22314"/>
    <cellStyle name="Note 3 2 4 3 2 3 2 2 3" xfId="31367"/>
    <cellStyle name="Note 3 2 4 3 2 3 2 2 4" xfId="35265"/>
    <cellStyle name="Note 3 2 4 3 2 3 2 3" xfId="16424"/>
    <cellStyle name="Note 3 2 4 3 2 3 2 4" xfId="26787"/>
    <cellStyle name="Note 3 2 4 3 2 3 2 5" xfId="12312"/>
    <cellStyle name="Note 3 2 4 3 2 3 3" xfId="5590"/>
    <cellStyle name="Note 3 2 4 3 2 3 3 2" xfId="11480"/>
    <cellStyle name="Note 3 2 4 3 2 3 3 2 2" xfId="23419"/>
    <cellStyle name="Note 3 2 4 3 2 3 3 2 3" xfId="32471"/>
    <cellStyle name="Note 3 2 4 3 2 3 3 2 4" xfId="36369"/>
    <cellStyle name="Note 3 2 4 3 2 3 3 3" xfId="17529"/>
    <cellStyle name="Note 3 2 4 3 2 3 3 4" xfId="27891"/>
    <cellStyle name="Note 3 2 4 3 2 3 3 5" xfId="33081"/>
    <cellStyle name="Note 3 2 4 3 2 3 4" xfId="7899"/>
    <cellStyle name="Note 3 2 4 3 2 3 4 2" xfId="19838"/>
    <cellStyle name="Note 3 2 4 3 2 3 4 3" xfId="29545"/>
    <cellStyle name="Note 3 2 4 3 2 3 4 4" xfId="34089"/>
    <cellStyle name="Note 3 2 4 3 2 3 5" xfId="13948"/>
    <cellStyle name="Note 3 2 4 3 2 3 6" xfId="24967"/>
    <cellStyle name="Note 3 2 4 3 2 3 7" xfId="30931"/>
    <cellStyle name="Note 3 2 4 3 2 4" xfId="1847"/>
    <cellStyle name="Note 3 2 4 3 2 4 2" xfId="4323"/>
    <cellStyle name="Note 3 2 4 3 2 4 2 2" xfId="10213"/>
    <cellStyle name="Note 3 2 4 3 2 4 2 2 2" xfId="22152"/>
    <cellStyle name="Note 3 2 4 3 2 4 2 2 3" xfId="31205"/>
    <cellStyle name="Note 3 2 4 3 2 4 2 2 4" xfId="35103"/>
    <cellStyle name="Note 3 2 4 3 2 4 2 3" xfId="16262"/>
    <cellStyle name="Note 3 2 4 3 2 4 2 4" xfId="26625"/>
    <cellStyle name="Note 3 2 4 3 2 4 2 5" xfId="24399"/>
    <cellStyle name="Note 3 2 4 3 2 4 3" xfId="5428"/>
    <cellStyle name="Note 3 2 4 3 2 4 3 2" xfId="11318"/>
    <cellStyle name="Note 3 2 4 3 2 4 3 2 2" xfId="23257"/>
    <cellStyle name="Note 3 2 4 3 2 4 3 2 3" xfId="32309"/>
    <cellStyle name="Note 3 2 4 3 2 4 3 2 4" xfId="36207"/>
    <cellStyle name="Note 3 2 4 3 2 4 3 3" xfId="17367"/>
    <cellStyle name="Note 3 2 4 3 2 4 3 4" xfId="27729"/>
    <cellStyle name="Note 3 2 4 3 2 4 3 5" xfId="30668"/>
    <cellStyle name="Note 3 2 4 3 2 4 4" xfId="7737"/>
    <cellStyle name="Note 3 2 4 3 2 4 4 2" xfId="19676"/>
    <cellStyle name="Note 3 2 4 3 2 4 4 3" xfId="29383"/>
    <cellStyle name="Note 3 2 4 3 2 4 4 4" xfId="33927"/>
    <cellStyle name="Note 3 2 4 3 2 4 5" xfId="13786"/>
    <cellStyle name="Note 3 2 4 3 2 4 6" xfId="24805"/>
    <cellStyle name="Note 3 2 4 3 2 4 7" xfId="28709"/>
    <cellStyle name="Note 3 2 4 3 2 5" xfId="2025"/>
    <cellStyle name="Note 3 2 4 3 2 5 2" xfId="4501"/>
    <cellStyle name="Note 3 2 4 3 2 5 2 2" xfId="10391"/>
    <cellStyle name="Note 3 2 4 3 2 5 2 2 2" xfId="22330"/>
    <cellStyle name="Note 3 2 4 3 2 5 2 2 3" xfId="31383"/>
    <cellStyle name="Note 3 2 4 3 2 5 2 2 4" xfId="35281"/>
    <cellStyle name="Note 3 2 4 3 2 5 2 3" xfId="16440"/>
    <cellStyle name="Note 3 2 4 3 2 5 2 4" xfId="26803"/>
    <cellStyle name="Note 3 2 4 3 2 5 2 5" xfId="28655"/>
    <cellStyle name="Note 3 2 4 3 2 5 3" xfId="5606"/>
    <cellStyle name="Note 3 2 4 3 2 5 3 2" xfId="11496"/>
    <cellStyle name="Note 3 2 4 3 2 5 3 2 2" xfId="23435"/>
    <cellStyle name="Note 3 2 4 3 2 5 3 2 3" xfId="32487"/>
    <cellStyle name="Note 3 2 4 3 2 5 3 2 4" xfId="36385"/>
    <cellStyle name="Note 3 2 4 3 2 5 3 3" xfId="17545"/>
    <cellStyle name="Note 3 2 4 3 2 5 3 4" xfId="27907"/>
    <cellStyle name="Note 3 2 4 3 2 5 3 5" xfId="33097"/>
    <cellStyle name="Note 3 2 4 3 2 5 4" xfId="7915"/>
    <cellStyle name="Note 3 2 4 3 2 5 4 2" xfId="19854"/>
    <cellStyle name="Note 3 2 4 3 2 5 4 3" xfId="29561"/>
    <cellStyle name="Note 3 2 4 3 2 5 4 4" xfId="34105"/>
    <cellStyle name="Note 3 2 4 3 2 5 5" xfId="13964"/>
    <cellStyle name="Note 3 2 4 3 2 5 6" xfId="24983"/>
    <cellStyle name="Note 3 2 4 3 2 5 7" xfId="29271"/>
    <cellStyle name="Note 3 2 4 3 2 6" xfId="3270"/>
    <cellStyle name="Note 3 2 4 3 2 6 2" xfId="9160"/>
    <cellStyle name="Note 3 2 4 3 2 6 2 2" xfId="21099"/>
    <cellStyle name="Note 3 2 4 3 2 6 2 3" xfId="30534"/>
    <cellStyle name="Note 3 2 4 3 2 6 2 4" xfId="34847"/>
    <cellStyle name="Note 3 2 4 3 2 6 3" xfId="15209"/>
    <cellStyle name="Note 3 2 4 3 2 6 4" xfId="25954"/>
    <cellStyle name="Note 3 2 4 3 2 6 5" xfId="25768"/>
    <cellStyle name="Note 3 2 4 3 2 7" xfId="5172"/>
    <cellStyle name="Note 3 2 4 3 2 7 2" xfId="11062"/>
    <cellStyle name="Note 3 2 4 3 2 7 2 2" xfId="23001"/>
    <cellStyle name="Note 3 2 4 3 2 7 2 3" xfId="32053"/>
    <cellStyle name="Note 3 2 4 3 2 7 2 4" xfId="35951"/>
    <cellStyle name="Note 3 2 4 3 2 7 3" xfId="17111"/>
    <cellStyle name="Note 3 2 4 3 2 7 4" xfId="27473"/>
    <cellStyle name="Note 3 2 4 3 2 7 5" xfId="30588"/>
    <cellStyle name="Note 3 2 4 3 2 8" xfId="6852"/>
    <cellStyle name="Note 3 2 4 3 2 8 2" xfId="18791"/>
    <cellStyle name="Note 3 2 4 3 2 8 3" xfId="28883"/>
    <cellStyle name="Note 3 2 4 3 2 8 4" xfId="33839"/>
    <cellStyle name="Note 3 2 4 3 2 9" xfId="12733"/>
    <cellStyle name="Note 3 2 4 3 3" xfId="1708"/>
    <cellStyle name="Note 3 2 4 3 3 2" xfId="2309"/>
    <cellStyle name="Note 3 2 4 3 3 2 2" xfId="4785"/>
    <cellStyle name="Note 3 2 4 3 3 2 2 2" xfId="10675"/>
    <cellStyle name="Note 3 2 4 3 3 2 2 2 2" xfId="22614"/>
    <cellStyle name="Note 3 2 4 3 3 2 2 2 3" xfId="31666"/>
    <cellStyle name="Note 3 2 4 3 3 2 2 2 4" xfId="35564"/>
    <cellStyle name="Note 3 2 4 3 3 2 2 3" xfId="16724"/>
    <cellStyle name="Note 3 2 4 3 3 2 2 4" xfId="27086"/>
    <cellStyle name="Note 3 2 4 3 3 2 2 5" xfId="28589"/>
    <cellStyle name="Note 3 2 4 3 3 2 3" xfId="5889"/>
    <cellStyle name="Note 3 2 4 3 3 2 3 2" xfId="11779"/>
    <cellStyle name="Note 3 2 4 3 3 2 3 2 2" xfId="23718"/>
    <cellStyle name="Note 3 2 4 3 3 2 3 2 3" xfId="32770"/>
    <cellStyle name="Note 3 2 4 3 3 2 3 2 4" xfId="36668"/>
    <cellStyle name="Note 3 2 4 3 3 2 3 3" xfId="17828"/>
    <cellStyle name="Note 3 2 4 3 3 2 3 4" xfId="28190"/>
    <cellStyle name="Note 3 2 4 3 3 2 3 5" xfId="33380"/>
    <cellStyle name="Note 3 2 4 3 3 2 4" xfId="8199"/>
    <cellStyle name="Note 3 2 4 3 3 2 4 2" xfId="20138"/>
    <cellStyle name="Note 3 2 4 3 3 2 4 3" xfId="29844"/>
    <cellStyle name="Note 3 2 4 3 3 2 4 4" xfId="34388"/>
    <cellStyle name="Note 3 2 4 3 3 2 5" xfId="14248"/>
    <cellStyle name="Note 3 2 4 3 3 2 6" xfId="25266"/>
    <cellStyle name="Note 3 2 4 3 3 2 7" xfId="29238"/>
    <cellStyle name="Note 3 2 4 3 3 3" xfId="2556"/>
    <cellStyle name="Note 3 2 4 3 3 3 2" xfId="5032"/>
    <cellStyle name="Note 3 2 4 3 3 3 2 2" xfId="10922"/>
    <cellStyle name="Note 3 2 4 3 3 3 2 2 2" xfId="22861"/>
    <cellStyle name="Note 3 2 4 3 3 3 2 2 3" xfId="31913"/>
    <cellStyle name="Note 3 2 4 3 3 3 2 2 4" xfId="35811"/>
    <cellStyle name="Note 3 2 4 3 3 3 2 3" xfId="16971"/>
    <cellStyle name="Note 3 2 4 3 3 3 2 4" xfId="27333"/>
    <cellStyle name="Note 3 2 4 3 3 3 2 5" xfId="29067"/>
    <cellStyle name="Note 3 2 4 3 3 3 3" xfId="6136"/>
    <cellStyle name="Note 3 2 4 3 3 3 3 2" xfId="12026"/>
    <cellStyle name="Note 3 2 4 3 3 3 3 2 2" xfId="23965"/>
    <cellStyle name="Note 3 2 4 3 3 3 3 2 3" xfId="33017"/>
    <cellStyle name="Note 3 2 4 3 3 3 3 2 4" xfId="36915"/>
    <cellStyle name="Note 3 2 4 3 3 3 3 3" xfId="18075"/>
    <cellStyle name="Note 3 2 4 3 3 3 3 4" xfId="28437"/>
    <cellStyle name="Note 3 2 4 3 3 3 3 5" xfId="33627"/>
    <cellStyle name="Note 3 2 4 3 3 3 4" xfId="8446"/>
    <cellStyle name="Note 3 2 4 3 3 3 4 2" xfId="20385"/>
    <cellStyle name="Note 3 2 4 3 3 3 4 3" xfId="30091"/>
    <cellStyle name="Note 3 2 4 3 3 3 4 4" xfId="34635"/>
    <cellStyle name="Note 3 2 4 3 3 3 5" xfId="14495"/>
    <cellStyle name="Note 3 2 4 3 3 3 6" xfId="25513"/>
    <cellStyle name="Note 3 2 4 3 3 3 7" xfId="24632"/>
    <cellStyle name="Note 3 2 4 3 3 4" xfId="4184"/>
    <cellStyle name="Note 3 2 4 3 3 4 2" xfId="10074"/>
    <cellStyle name="Note 3 2 4 3 3 4 2 2" xfId="22013"/>
    <cellStyle name="Note 3 2 4 3 3 4 2 3" xfId="31073"/>
    <cellStyle name="Note 3 2 4 3 3 4 2 4" xfId="34971"/>
    <cellStyle name="Note 3 2 4 3 3 4 3" xfId="16123"/>
    <cellStyle name="Note 3 2 4 3 3 4 4" xfId="26493"/>
    <cellStyle name="Note 3 2 4 3 3 4 5" xfId="24173"/>
    <cellStyle name="Note 3 2 4 3 3 5" xfId="5296"/>
    <cellStyle name="Note 3 2 4 3 3 5 2" xfId="11186"/>
    <cellStyle name="Note 3 2 4 3 3 5 2 2" xfId="23125"/>
    <cellStyle name="Note 3 2 4 3 3 5 2 3" xfId="32177"/>
    <cellStyle name="Note 3 2 4 3 3 5 2 4" xfId="36075"/>
    <cellStyle name="Note 3 2 4 3 3 5 3" xfId="17235"/>
    <cellStyle name="Note 3 2 4 3 3 5 4" xfId="27597"/>
    <cellStyle name="Note 3 2 4 3 3 5 5" xfId="24452"/>
    <cellStyle name="Note 3 2 4 3 3 6" xfId="13647"/>
    <cellStyle name="Note 3 2 4 3 4" xfId="1907"/>
    <cellStyle name="Note 3 2 4 3 4 2" xfId="4383"/>
    <cellStyle name="Note 3 2 4 3 4 2 2" xfId="10273"/>
    <cellStyle name="Note 3 2 4 3 4 2 2 2" xfId="22212"/>
    <cellStyle name="Note 3 2 4 3 4 2 2 3" xfId="31265"/>
    <cellStyle name="Note 3 2 4 3 4 2 2 4" xfId="35163"/>
    <cellStyle name="Note 3 2 4 3 4 2 3" xfId="16322"/>
    <cellStyle name="Note 3 2 4 3 4 2 4" xfId="26685"/>
    <cellStyle name="Note 3 2 4 3 4 2 5" xfId="26020"/>
    <cellStyle name="Note 3 2 4 3 4 3" xfId="5488"/>
    <cellStyle name="Note 3 2 4 3 4 3 2" xfId="11378"/>
    <cellStyle name="Note 3 2 4 3 4 3 2 2" xfId="23317"/>
    <cellStyle name="Note 3 2 4 3 4 3 2 3" xfId="32369"/>
    <cellStyle name="Note 3 2 4 3 4 3 2 4" xfId="36267"/>
    <cellStyle name="Note 3 2 4 3 4 3 3" xfId="17427"/>
    <cellStyle name="Note 3 2 4 3 4 3 4" xfId="27789"/>
    <cellStyle name="Note 3 2 4 3 4 3 5" xfId="30587"/>
    <cellStyle name="Note 3 2 4 3 4 4" xfId="7797"/>
    <cellStyle name="Note 3 2 4 3 4 4 2" xfId="19736"/>
    <cellStyle name="Note 3 2 4 3 4 4 3" xfId="29443"/>
    <cellStyle name="Note 3 2 4 3 4 4 4" xfId="33987"/>
    <cellStyle name="Note 3 2 4 3 4 5" xfId="13846"/>
    <cellStyle name="Note 3 2 4 3 4 6" xfId="24865"/>
    <cellStyle name="Note 3 2 4 3 4 7" xfId="24713"/>
    <cellStyle name="Note 3 2 4 3 5" xfId="2383"/>
    <cellStyle name="Note 3 2 4 3 5 2" xfId="4859"/>
    <cellStyle name="Note 3 2 4 3 5 2 2" xfId="10749"/>
    <cellStyle name="Note 3 2 4 3 5 2 2 2" xfId="22688"/>
    <cellStyle name="Note 3 2 4 3 5 2 2 3" xfId="31740"/>
    <cellStyle name="Note 3 2 4 3 5 2 2 4" xfId="35638"/>
    <cellStyle name="Note 3 2 4 3 5 2 3" xfId="16798"/>
    <cellStyle name="Note 3 2 4 3 5 2 4" xfId="27160"/>
    <cellStyle name="Note 3 2 4 3 5 2 5" xfId="30739"/>
    <cellStyle name="Note 3 2 4 3 5 3" xfId="5963"/>
    <cellStyle name="Note 3 2 4 3 5 3 2" xfId="11853"/>
    <cellStyle name="Note 3 2 4 3 5 3 2 2" xfId="23792"/>
    <cellStyle name="Note 3 2 4 3 5 3 2 3" xfId="32844"/>
    <cellStyle name="Note 3 2 4 3 5 3 2 4" xfId="36742"/>
    <cellStyle name="Note 3 2 4 3 5 3 3" xfId="17902"/>
    <cellStyle name="Note 3 2 4 3 5 3 4" xfId="28264"/>
    <cellStyle name="Note 3 2 4 3 5 3 5" xfId="33454"/>
    <cellStyle name="Note 3 2 4 3 5 4" xfId="8273"/>
    <cellStyle name="Note 3 2 4 3 5 4 2" xfId="20212"/>
    <cellStyle name="Note 3 2 4 3 5 4 3" xfId="29918"/>
    <cellStyle name="Note 3 2 4 3 5 4 4" xfId="34462"/>
    <cellStyle name="Note 3 2 4 3 5 5" xfId="14322"/>
    <cellStyle name="Note 3 2 4 3 5 6" xfId="25340"/>
    <cellStyle name="Note 3 2 4 3 5 7" xfId="24263"/>
    <cellStyle name="Note 3 2 4 3 6" xfId="2128"/>
    <cellStyle name="Note 3 2 4 3 6 2" xfId="4604"/>
    <cellStyle name="Note 3 2 4 3 6 2 2" xfId="10494"/>
    <cellStyle name="Note 3 2 4 3 6 2 2 2" xfId="22433"/>
    <cellStyle name="Note 3 2 4 3 6 2 2 3" xfId="31485"/>
    <cellStyle name="Note 3 2 4 3 6 2 2 4" xfId="35383"/>
    <cellStyle name="Note 3 2 4 3 6 2 3" xfId="16543"/>
    <cellStyle name="Note 3 2 4 3 6 2 4" xfId="26905"/>
    <cellStyle name="Note 3 2 4 3 6 2 5" xfId="29119"/>
    <cellStyle name="Note 3 2 4 3 6 3" xfId="5708"/>
    <cellStyle name="Note 3 2 4 3 6 3 2" xfId="11598"/>
    <cellStyle name="Note 3 2 4 3 6 3 2 2" xfId="23537"/>
    <cellStyle name="Note 3 2 4 3 6 3 2 3" xfId="32589"/>
    <cellStyle name="Note 3 2 4 3 6 3 2 4" xfId="36487"/>
    <cellStyle name="Note 3 2 4 3 6 3 3" xfId="17647"/>
    <cellStyle name="Note 3 2 4 3 6 3 4" xfId="28009"/>
    <cellStyle name="Note 3 2 4 3 6 3 5" xfId="33199"/>
    <cellStyle name="Note 3 2 4 3 6 4" xfId="8018"/>
    <cellStyle name="Note 3 2 4 3 6 4 2" xfId="19957"/>
    <cellStyle name="Note 3 2 4 3 6 4 3" xfId="29663"/>
    <cellStyle name="Note 3 2 4 3 6 4 4" xfId="34207"/>
    <cellStyle name="Note 3 2 4 3 6 5" xfId="14067"/>
    <cellStyle name="Note 3 2 4 3 6 6" xfId="25085"/>
    <cellStyle name="Note 3 2 4 3 6 7" xfId="24685"/>
    <cellStyle name="Note 3 2 4 3 7" xfId="2864"/>
    <cellStyle name="Note 3 2 4 3 7 2" xfId="8754"/>
    <cellStyle name="Note 3 2 4 3 7 2 2" xfId="20693"/>
    <cellStyle name="Note 3 2 4 3 7 2 3" xfId="30294"/>
    <cellStyle name="Note 3 2 4 3 7 2 4" xfId="34768"/>
    <cellStyle name="Note 3 2 4 3 7 3" xfId="14803"/>
    <cellStyle name="Note 3 2 4 3 7 4" xfId="25714"/>
    <cellStyle name="Note 3 2 4 3 7 5" xfId="24613"/>
    <cellStyle name="Note 3 2 4 3 8" xfId="6446"/>
    <cellStyle name="Note 3 2 4 3 8 2" xfId="18385"/>
    <cellStyle name="Note 3 2 4 3 8 3" xfId="28640"/>
    <cellStyle name="Note 3 2 4 3 8 4" xfId="33760"/>
    <cellStyle name="Note 3 2 4 4" xfId="653"/>
    <cellStyle name="Note 3 2 4 4 10" xfId="24220"/>
    <cellStyle name="Note 3 2 4 4 11" xfId="26015"/>
    <cellStyle name="Note 3 2 4 4 2" xfId="1710"/>
    <cellStyle name="Note 3 2 4 4 2 2" xfId="2311"/>
    <cellStyle name="Note 3 2 4 4 2 2 2" xfId="4787"/>
    <cellStyle name="Note 3 2 4 4 2 2 2 2" xfId="10677"/>
    <cellStyle name="Note 3 2 4 4 2 2 2 2 2" xfId="22616"/>
    <cellStyle name="Note 3 2 4 4 2 2 2 2 3" xfId="31668"/>
    <cellStyle name="Note 3 2 4 4 2 2 2 2 4" xfId="35566"/>
    <cellStyle name="Note 3 2 4 4 2 2 2 3" xfId="16726"/>
    <cellStyle name="Note 3 2 4 4 2 2 2 4" xfId="27088"/>
    <cellStyle name="Note 3 2 4 4 2 2 2 5" xfId="25663"/>
    <cellStyle name="Note 3 2 4 4 2 2 3" xfId="5891"/>
    <cellStyle name="Note 3 2 4 4 2 2 3 2" xfId="11781"/>
    <cellStyle name="Note 3 2 4 4 2 2 3 2 2" xfId="23720"/>
    <cellStyle name="Note 3 2 4 4 2 2 3 2 3" xfId="32772"/>
    <cellStyle name="Note 3 2 4 4 2 2 3 2 4" xfId="36670"/>
    <cellStyle name="Note 3 2 4 4 2 2 3 3" xfId="17830"/>
    <cellStyle name="Note 3 2 4 4 2 2 3 4" xfId="28192"/>
    <cellStyle name="Note 3 2 4 4 2 2 3 5" xfId="33382"/>
    <cellStyle name="Note 3 2 4 4 2 2 4" xfId="8201"/>
    <cellStyle name="Note 3 2 4 4 2 2 4 2" xfId="20140"/>
    <cellStyle name="Note 3 2 4 4 2 2 4 3" xfId="29846"/>
    <cellStyle name="Note 3 2 4 4 2 2 4 4" xfId="34390"/>
    <cellStyle name="Note 3 2 4 4 2 2 5" xfId="14250"/>
    <cellStyle name="Note 3 2 4 4 2 2 6" xfId="25268"/>
    <cellStyle name="Note 3 2 4 4 2 2 7" xfId="26313"/>
    <cellStyle name="Note 3 2 4 4 2 3" xfId="2558"/>
    <cellStyle name="Note 3 2 4 4 2 3 2" xfId="5034"/>
    <cellStyle name="Note 3 2 4 4 2 3 2 2" xfId="10924"/>
    <cellStyle name="Note 3 2 4 4 2 3 2 2 2" xfId="22863"/>
    <cellStyle name="Note 3 2 4 4 2 3 2 2 3" xfId="31915"/>
    <cellStyle name="Note 3 2 4 4 2 3 2 2 4" xfId="35813"/>
    <cellStyle name="Note 3 2 4 4 2 3 2 3" xfId="16973"/>
    <cellStyle name="Note 3 2 4 4 2 3 2 4" xfId="27335"/>
    <cellStyle name="Note 3 2 4 4 2 3 2 5" xfId="26139"/>
    <cellStyle name="Note 3 2 4 4 2 3 3" xfId="6138"/>
    <cellStyle name="Note 3 2 4 4 2 3 3 2" xfId="12028"/>
    <cellStyle name="Note 3 2 4 4 2 3 3 2 2" xfId="23967"/>
    <cellStyle name="Note 3 2 4 4 2 3 3 2 3" xfId="33019"/>
    <cellStyle name="Note 3 2 4 4 2 3 3 2 4" xfId="36917"/>
    <cellStyle name="Note 3 2 4 4 2 3 3 3" xfId="18077"/>
    <cellStyle name="Note 3 2 4 4 2 3 3 4" xfId="28439"/>
    <cellStyle name="Note 3 2 4 4 2 3 3 5" xfId="33629"/>
    <cellStyle name="Note 3 2 4 4 2 3 4" xfId="8448"/>
    <cellStyle name="Note 3 2 4 4 2 3 4 2" xfId="20387"/>
    <cellStyle name="Note 3 2 4 4 2 3 4 3" xfId="30093"/>
    <cellStyle name="Note 3 2 4 4 2 3 4 4" xfId="34637"/>
    <cellStyle name="Note 3 2 4 4 2 3 5" xfId="14497"/>
    <cellStyle name="Note 3 2 4 4 2 3 6" xfId="25515"/>
    <cellStyle name="Note 3 2 4 4 2 3 7" xfId="28665"/>
    <cellStyle name="Note 3 2 4 4 2 4" xfId="4186"/>
    <cellStyle name="Note 3 2 4 4 2 4 2" xfId="10076"/>
    <cellStyle name="Note 3 2 4 4 2 4 2 2" xfId="22015"/>
    <cellStyle name="Note 3 2 4 4 2 4 2 3" xfId="31075"/>
    <cellStyle name="Note 3 2 4 4 2 4 2 4" xfId="34973"/>
    <cellStyle name="Note 3 2 4 4 2 4 3" xfId="16125"/>
    <cellStyle name="Note 3 2 4 4 2 4 4" xfId="26495"/>
    <cellStyle name="Note 3 2 4 4 2 4 5" xfId="30310"/>
    <cellStyle name="Note 3 2 4 4 2 5" xfId="5298"/>
    <cellStyle name="Note 3 2 4 4 2 5 2" xfId="11188"/>
    <cellStyle name="Note 3 2 4 4 2 5 2 2" xfId="23127"/>
    <cellStyle name="Note 3 2 4 4 2 5 2 3" xfId="32179"/>
    <cellStyle name="Note 3 2 4 4 2 5 2 4" xfId="36077"/>
    <cellStyle name="Note 3 2 4 4 2 5 3" xfId="17237"/>
    <cellStyle name="Note 3 2 4 4 2 5 4" xfId="27599"/>
    <cellStyle name="Note 3 2 4 4 2 5 5" xfId="30610"/>
    <cellStyle name="Note 3 2 4 4 2 6" xfId="13649"/>
    <cellStyle name="Note 3 2 4 4 3" xfId="1939"/>
    <cellStyle name="Note 3 2 4 4 3 2" xfId="4415"/>
    <cellStyle name="Note 3 2 4 4 3 2 2" xfId="10305"/>
    <cellStyle name="Note 3 2 4 4 3 2 2 2" xfId="22244"/>
    <cellStyle name="Note 3 2 4 4 3 2 2 3" xfId="31297"/>
    <cellStyle name="Note 3 2 4 4 3 2 2 4" xfId="35195"/>
    <cellStyle name="Note 3 2 4 4 3 2 3" xfId="16354"/>
    <cellStyle name="Note 3 2 4 4 3 2 4" xfId="26717"/>
    <cellStyle name="Note 3 2 4 4 3 2 5" xfId="25881"/>
    <cellStyle name="Note 3 2 4 4 3 3" xfId="5520"/>
    <cellStyle name="Note 3 2 4 4 3 3 2" xfId="11410"/>
    <cellStyle name="Note 3 2 4 4 3 3 2 2" xfId="23349"/>
    <cellStyle name="Note 3 2 4 4 3 3 2 3" xfId="32401"/>
    <cellStyle name="Note 3 2 4 4 3 3 2 4" xfId="36299"/>
    <cellStyle name="Note 3 2 4 4 3 3 3" xfId="17459"/>
    <cellStyle name="Note 3 2 4 4 3 3 4" xfId="27821"/>
    <cellStyle name="Note 3 2 4 4 3 3 5" xfId="30562"/>
    <cellStyle name="Note 3 2 4 4 3 4" xfId="7829"/>
    <cellStyle name="Note 3 2 4 4 3 4 2" xfId="19768"/>
    <cellStyle name="Note 3 2 4 4 3 4 3" xfId="29475"/>
    <cellStyle name="Note 3 2 4 4 3 4 4" xfId="34019"/>
    <cellStyle name="Note 3 2 4 4 3 5" xfId="13878"/>
    <cellStyle name="Note 3 2 4 4 3 6" xfId="24897"/>
    <cellStyle name="Note 3 2 4 4 3 7" xfId="24709"/>
    <cellStyle name="Note 3 2 4 4 4" xfId="2154"/>
    <cellStyle name="Note 3 2 4 4 4 2" xfId="4630"/>
    <cellStyle name="Note 3 2 4 4 4 2 2" xfId="10520"/>
    <cellStyle name="Note 3 2 4 4 4 2 2 2" xfId="22459"/>
    <cellStyle name="Note 3 2 4 4 4 2 2 3" xfId="31511"/>
    <cellStyle name="Note 3 2 4 4 4 2 2 4" xfId="35409"/>
    <cellStyle name="Note 3 2 4 4 4 2 3" xfId="16569"/>
    <cellStyle name="Note 3 2 4 4 4 2 4" xfId="26931"/>
    <cellStyle name="Note 3 2 4 4 4 2 5" xfId="26187"/>
    <cellStyle name="Note 3 2 4 4 4 3" xfId="5734"/>
    <cellStyle name="Note 3 2 4 4 4 3 2" xfId="11624"/>
    <cellStyle name="Note 3 2 4 4 4 3 2 2" xfId="23563"/>
    <cellStyle name="Note 3 2 4 4 4 3 2 3" xfId="32615"/>
    <cellStyle name="Note 3 2 4 4 4 3 2 4" xfId="36513"/>
    <cellStyle name="Note 3 2 4 4 4 3 3" xfId="17673"/>
    <cellStyle name="Note 3 2 4 4 4 3 4" xfId="28035"/>
    <cellStyle name="Note 3 2 4 4 4 3 5" xfId="33225"/>
    <cellStyle name="Note 3 2 4 4 4 4" xfId="8044"/>
    <cellStyle name="Note 3 2 4 4 4 4 2" xfId="19983"/>
    <cellStyle name="Note 3 2 4 4 4 4 3" xfId="29689"/>
    <cellStyle name="Note 3 2 4 4 4 4 4" xfId="34233"/>
    <cellStyle name="Note 3 2 4 4 4 5" xfId="14093"/>
    <cellStyle name="Note 3 2 4 4 4 6" xfId="25111"/>
    <cellStyle name="Note 3 2 4 4 4 7" xfId="28959"/>
    <cellStyle name="Note 3 2 4 4 5" xfId="1851"/>
    <cellStyle name="Note 3 2 4 4 5 2" xfId="4327"/>
    <cellStyle name="Note 3 2 4 4 5 2 2" xfId="10217"/>
    <cellStyle name="Note 3 2 4 4 5 2 2 2" xfId="22156"/>
    <cellStyle name="Note 3 2 4 4 5 2 2 3" xfId="31209"/>
    <cellStyle name="Note 3 2 4 4 5 2 2 4" xfId="35107"/>
    <cellStyle name="Note 3 2 4 4 5 2 3" xfId="16266"/>
    <cellStyle name="Note 3 2 4 4 5 2 4" xfId="26629"/>
    <cellStyle name="Note 3 2 4 4 5 2 5" xfId="30380"/>
    <cellStyle name="Note 3 2 4 4 5 3" xfId="5432"/>
    <cellStyle name="Note 3 2 4 4 5 3 2" xfId="11322"/>
    <cellStyle name="Note 3 2 4 4 5 3 2 2" xfId="23261"/>
    <cellStyle name="Note 3 2 4 4 5 3 2 3" xfId="32313"/>
    <cellStyle name="Note 3 2 4 4 5 3 2 4" xfId="36211"/>
    <cellStyle name="Note 3 2 4 4 5 3 3" xfId="17371"/>
    <cellStyle name="Note 3 2 4 4 5 3 4" xfId="27733"/>
    <cellStyle name="Note 3 2 4 4 5 3 5" xfId="24034"/>
    <cellStyle name="Note 3 2 4 4 5 4" xfId="7741"/>
    <cellStyle name="Note 3 2 4 4 5 4 2" xfId="19680"/>
    <cellStyle name="Note 3 2 4 4 5 4 3" xfId="29387"/>
    <cellStyle name="Note 3 2 4 4 5 4 4" xfId="33931"/>
    <cellStyle name="Note 3 2 4 4 5 5" xfId="13790"/>
    <cellStyle name="Note 3 2 4 4 5 6" xfId="24809"/>
    <cellStyle name="Note 3 2 4 4 5 7" xfId="30949"/>
    <cellStyle name="Note 3 2 4 4 6" xfId="3130"/>
    <cellStyle name="Note 3 2 4 4 6 2" xfId="9020"/>
    <cellStyle name="Note 3 2 4 4 6 2 2" xfId="20959"/>
    <cellStyle name="Note 3 2 4 4 6 2 3" xfId="30454"/>
    <cellStyle name="Note 3 2 4 4 6 2 4" xfId="34799"/>
    <cellStyle name="Note 3 2 4 4 6 3" xfId="15069"/>
    <cellStyle name="Note 3 2 4 4 6 4" xfId="25874"/>
    <cellStyle name="Note 3 2 4 4 6 5" xfId="30841"/>
    <cellStyle name="Note 3 2 4 4 7" xfId="5124"/>
    <cellStyle name="Note 3 2 4 4 7 2" xfId="11014"/>
    <cellStyle name="Note 3 2 4 4 7 2 2" xfId="22953"/>
    <cellStyle name="Note 3 2 4 4 7 2 3" xfId="32005"/>
    <cellStyle name="Note 3 2 4 4 7 2 4" xfId="35903"/>
    <cellStyle name="Note 3 2 4 4 7 3" xfId="17063"/>
    <cellStyle name="Note 3 2 4 4 7 4" xfId="27425"/>
    <cellStyle name="Note 3 2 4 4 7 5" xfId="24461"/>
    <cellStyle name="Note 3 2 4 4 8" xfId="6712"/>
    <cellStyle name="Note 3 2 4 4 8 2" xfId="18651"/>
    <cellStyle name="Note 3 2 4 4 8 3" xfId="28803"/>
    <cellStyle name="Note 3 2 4 4 8 4" xfId="33791"/>
    <cellStyle name="Note 3 2 4 4 9" xfId="12593"/>
    <cellStyle name="Note 3 2 4 5" xfId="963"/>
    <cellStyle name="Note 3 2 4 5 10" xfId="24414"/>
    <cellStyle name="Note 3 2 4 5 11" xfId="26379"/>
    <cellStyle name="Note 3 2 4 5 2" xfId="1711"/>
    <cellStyle name="Note 3 2 4 5 2 2" xfId="2312"/>
    <cellStyle name="Note 3 2 4 5 2 2 2" xfId="4788"/>
    <cellStyle name="Note 3 2 4 5 2 2 2 2" xfId="10678"/>
    <cellStyle name="Note 3 2 4 5 2 2 2 2 2" xfId="22617"/>
    <cellStyle name="Note 3 2 4 5 2 2 2 2 3" xfId="31669"/>
    <cellStyle name="Note 3 2 4 5 2 2 2 2 4" xfId="35567"/>
    <cellStyle name="Note 3 2 4 5 2 2 2 3" xfId="16727"/>
    <cellStyle name="Note 3 2 4 5 2 2 2 4" xfId="27089"/>
    <cellStyle name="Note 3 2 4 5 2 2 2 5" xfId="29096"/>
    <cellStyle name="Note 3 2 4 5 2 2 3" xfId="5892"/>
    <cellStyle name="Note 3 2 4 5 2 2 3 2" xfId="11782"/>
    <cellStyle name="Note 3 2 4 5 2 2 3 2 2" xfId="23721"/>
    <cellStyle name="Note 3 2 4 5 2 2 3 2 3" xfId="32773"/>
    <cellStyle name="Note 3 2 4 5 2 2 3 2 4" xfId="36671"/>
    <cellStyle name="Note 3 2 4 5 2 2 3 3" xfId="17831"/>
    <cellStyle name="Note 3 2 4 5 2 2 3 4" xfId="28193"/>
    <cellStyle name="Note 3 2 4 5 2 2 3 5" xfId="33383"/>
    <cellStyle name="Note 3 2 4 5 2 2 4" xfId="8202"/>
    <cellStyle name="Note 3 2 4 5 2 2 4 2" xfId="20141"/>
    <cellStyle name="Note 3 2 4 5 2 2 4 3" xfId="29847"/>
    <cellStyle name="Note 3 2 4 5 2 2 4 4" xfId="34391"/>
    <cellStyle name="Note 3 2 4 5 2 2 5" xfId="14251"/>
    <cellStyle name="Note 3 2 4 5 2 2 6" xfId="25269"/>
    <cellStyle name="Note 3 2 4 5 2 2 7" xfId="24659"/>
    <cellStyle name="Note 3 2 4 5 2 3" xfId="2559"/>
    <cellStyle name="Note 3 2 4 5 2 3 2" xfId="5035"/>
    <cellStyle name="Note 3 2 4 5 2 3 2 2" xfId="10925"/>
    <cellStyle name="Note 3 2 4 5 2 3 2 2 2" xfId="22864"/>
    <cellStyle name="Note 3 2 4 5 2 3 2 2 3" xfId="31916"/>
    <cellStyle name="Note 3 2 4 5 2 3 2 2 4" xfId="35814"/>
    <cellStyle name="Note 3 2 4 5 2 3 2 3" xfId="16974"/>
    <cellStyle name="Note 3 2 4 5 2 3 2 4" xfId="27336"/>
    <cellStyle name="Note 3 2 4 5 2 3 2 5" xfId="24486"/>
    <cellStyle name="Note 3 2 4 5 2 3 3" xfId="6139"/>
    <cellStyle name="Note 3 2 4 5 2 3 3 2" xfId="12029"/>
    <cellStyle name="Note 3 2 4 5 2 3 3 2 2" xfId="23968"/>
    <cellStyle name="Note 3 2 4 5 2 3 3 2 3" xfId="33020"/>
    <cellStyle name="Note 3 2 4 5 2 3 3 2 4" xfId="36918"/>
    <cellStyle name="Note 3 2 4 5 2 3 3 3" xfId="18078"/>
    <cellStyle name="Note 3 2 4 5 2 3 3 4" xfId="28440"/>
    <cellStyle name="Note 3 2 4 5 2 3 3 5" xfId="33630"/>
    <cellStyle name="Note 3 2 4 5 2 3 4" xfId="8449"/>
    <cellStyle name="Note 3 2 4 5 2 3 4 2" xfId="20388"/>
    <cellStyle name="Note 3 2 4 5 2 3 4 3" xfId="30094"/>
    <cellStyle name="Note 3 2 4 5 2 3 4 4" xfId="34638"/>
    <cellStyle name="Note 3 2 4 5 2 3 5" xfId="14498"/>
    <cellStyle name="Note 3 2 4 5 2 3 6" xfId="25516"/>
    <cellStyle name="Note 3 2 4 5 2 3 7" xfId="30317"/>
    <cellStyle name="Note 3 2 4 5 2 4" xfId="4187"/>
    <cellStyle name="Note 3 2 4 5 2 4 2" xfId="10077"/>
    <cellStyle name="Note 3 2 4 5 2 4 2 2" xfId="22016"/>
    <cellStyle name="Note 3 2 4 5 2 4 2 3" xfId="31076"/>
    <cellStyle name="Note 3 2 4 5 2 4 2 4" xfId="34974"/>
    <cellStyle name="Note 3 2 4 5 2 4 3" xfId="16126"/>
    <cellStyle name="Note 3 2 4 5 2 4 4" xfId="26496"/>
    <cellStyle name="Note 3 2 4 5 2 4 5" xfId="25730"/>
    <cellStyle name="Note 3 2 4 5 2 5" xfId="5299"/>
    <cellStyle name="Note 3 2 4 5 2 5 2" xfId="11189"/>
    <cellStyle name="Note 3 2 4 5 2 5 2 2" xfId="23128"/>
    <cellStyle name="Note 3 2 4 5 2 5 2 3" xfId="32180"/>
    <cellStyle name="Note 3 2 4 5 2 5 2 4" xfId="36078"/>
    <cellStyle name="Note 3 2 4 5 2 5 3" xfId="17238"/>
    <cellStyle name="Note 3 2 4 5 2 5 4" xfId="27600"/>
    <cellStyle name="Note 3 2 4 5 2 5 5" xfId="26031"/>
    <cellStyle name="Note 3 2 4 5 2 6" xfId="13650"/>
    <cellStyle name="Note 3 2 4 5 3" xfId="2055"/>
    <cellStyle name="Note 3 2 4 5 3 2" xfId="4531"/>
    <cellStyle name="Note 3 2 4 5 3 2 2" xfId="10421"/>
    <cellStyle name="Note 3 2 4 5 3 2 2 2" xfId="22360"/>
    <cellStyle name="Note 3 2 4 5 3 2 2 3" xfId="31413"/>
    <cellStyle name="Note 3 2 4 5 3 2 2 4" xfId="35311"/>
    <cellStyle name="Note 3 2 4 5 3 2 3" xfId="16470"/>
    <cellStyle name="Note 3 2 4 5 3 2 4" xfId="26833"/>
    <cellStyle name="Note 3 2 4 5 3 2 5" xfId="24234"/>
    <cellStyle name="Note 3 2 4 5 3 3" xfId="5636"/>
    <cellStyle name="Note 3 2 4 5 3 3 2" xfId="11526"/>
    <cellStyle name="Note 3 2 4 5 3 3 2 2" xfId="23465"/>
    <cellStyle name="Note 3 2 4 5 3 3 2 3" xfId="32517"/>
    <cellStyle name="Note 3 2 4 5 3 3 2 4" xfId="36415"/>
    <cellStyle name="Note 3 2 4 5 3 3 3" xfId="17575"/>
    <cellStyle name="Note 3 2 4 5 3 3 4" xfId="27937"/>
    <cellStyle name="Note 3 2 4 5 3 3 5" xfId="33127"/>
    <cellStyle name="Note 3 2 4 5 3 4" xfId="7945"/>
    <cellStyle name="Note 3 2 4 5 3 4 2" xfId="19884"/>
    <cellStyle name="Note 3 2 4 5 3 4 3" xfId="29591"/>
    <cellStyle name="Note 3 2 4 5 3 4 4" xfId="34135"/>
    <cellStyle name="Note 3 2 4 5 3 5" xfId="13994"/>
    <cellStyle name="Note 3 2 4 5 3 6" xfId="25013"/>
    <cellStyle name="Note 3 2 4 5 3 7" xfId="25677"/>
    <cellStyle name="Note 3 2 4 5 4" xfId="1835"/>
    <cellStyle name="Note 3 2 4 5 4 2" xfId="4311"/>
    <cellStyle name="Note 3 2 4 5 4 2 2" xfId="10201"/>
    <cellStyle name="Note 3 2 4 5 4 2 2 2" xfId="22140"/>
    <cellStyle name="Note 3 2 4 5 4 2 2 3" xfId="31193"/>
    <cellStyle name="Note 3 2 4 5 4 2 2 4" xfId="35091"/>
    <cellStyle name="Note 3 2 4 5 4 2 3" xfId="16250"/>
    <cellStyle name="Note 3 2 4 5 4 2 4" xfId="26613"/>
    <cellStyle name="Note 3 2 4 5 4 2 5" xfId="25808"/>
    <cellStyle name="Note 3 2 4 5 4 3" xfId="5416"/>
    <cellStyle name="Note 3 2 4 5 4 3 2" xfId="11306"/>
    <cellStyle name="Note 3 2 4 5 4 3 2 2" xfId="23245"/>
    <cellStyle name="Note 3 2 4 5 4 3 2 3" xfId="32297"/>
    <cellStyle name="Note 3 2 4 5 4 3 2 4" xfId="36195"/>
    <cellStyle name="Note 3 2 4 5 4 3 3" xfId="17355"/>
    <cellStyle name="Note 3 2 4 5 4 3 4" xfId="27717"/>
    <cellStyle name="Note 3 2 4 5 4 3 5" xfId="24072"/>
    <cellStyle name="Note 3 2 4 5 4 4" xfId="7725"/>
    <cellStyle name="Note 3 2 4 5 4 4 2" xfId="19664"/>
    <cellStyle name="Note 3 2 4 5 4 4 3" xfId="29371"/>
    <cellStyle name="Note 3 2 4 5 4 4 4" xfId="33915"/>
    <cellStyle name="Note 3 2 4 5 4 5" xfId="13774"/>
    <cellStyle name="Note 3 2 4 5 4 6" xfId="24793"/>
    <cellStyle name="Note 3 2 4 5 4 7" xfId="30951"/>
    <cellStyle name="Note 3 2 4 5 5" xfId="2121"/>
    <cellStyle name="Note 3 2 4 5 5 2" xfId="4597"/>
    <cellStyle name="Note 3 2 4 5 5 2 2" xfId="10487"/>
    <cellStyle name="Note 3 2 4 5 5 2 2 2" xfId="22426"/>
    <cellStyle name="Note 3 2 4 5 5 2 2 3" xfId="31478"/>
    <cellStyle name="Note 3 2 4 5 5 2 2 4" xfId="35376"/>
    <cellStyle name="Note 3 2 4 5 5 2 3" xfId="16536"/>
    <cellStyle name="Note 3 2 4 5 5 2 4" xfId="26898"/>
    <cellStyle name="Note 3 2 4 5 5 2 5" xfId="12294"/>
    <cellStyle name="Note 3 2 4 5 5 3" xfId="5701"/>
    <cellStyle name="Note 3 2 4 5 5 3 2" xfId="11591"/>
    <cellStyle name="Note 3 2 4 5 5 3 2 2" xfId="23530"/>
    <cellStyle name="Note 3 2 4 5 5 3 2 3" xfId="32582"/>
    <cellStyle name="Note 3 2 4 5 5 3 2 4" xfId="36480"/>
    <cellStyle name="Note 3 2 4 5 5 3 3" xfId="17640"/>
    <cellStyle name="Note 3 2 4 5 5 3 4" xfId="28002"/>
    <cellStyle name="Note 3 2 4 5 5 3 5" xfId="33192"/>
    <cellStyle name="Note 3 2 4 5 5 4" xfId="8011"/>
    <cellStyle name="Note 3 2 4 5 5 4 2" xfId="19950"/>
    <cellStyle name="Note 3 2 4 5 5 4 3" xfId="29656"/>
    <cellStyle name="Note 3 2 4 5 5 4 4" xfId="34200"/>
    <cellStyle name="Note 3 2 4 5 5 5" xfId="14060"/>
    <cellStyle name="Note 3 2 4 5 5 6" xfId="25078"/>
    <cellStyle name="Note 3 2 4 5 5 7" xfId="24684"/>
    <cellStyle name="Note 3 2 4 5 6" xfId="3440"/>
    <cellStyle name="Note 3 2 4 5 6 2" xfId="9330"/>
    <cellStyle name="Note 3 2 4 5 6 2 2" xfId="21269"/>
    <cellStyle name="Note 3 2 4 5 6 2 3" xfId="30644"/>
    <cellStyle name="Note 3 2 4 5 6 2 4" xfId="34864"/>
    <cellStyle name="Note 3 2 4 5 6 3" xfId="15379"/>
    <cellStyle name="Note 3 2 4 5 6 4" xfId="26067"/>
    <cellStyle name="Note 3 2 4 5 6 5" xfId="24362"/>
    <cellStyle name="Note 3 2 4 5 7" xfId="5189"/>
    <cellStyle name="Note 3 2 4 5 7 2" xfId="11079"/>
    <cellStyle name="Note 3 2 4 5 7 2 2" xfId="23018"/>
    <cellStyle name="Note 3 2 4 5 7 2 3" xfId="32070"/>
    <cellStyle name="Note 3 2 4 5 7 2 4" xfId="35968"/>
    <cellStyle name="Note 3 2 4 5 7 3" xfId="17128"/>
    <cellStyle name="Note 3 2 4 5 7 4" xfId="27490"/>
    <cellStyle name="Note 3 2 4 5 7 5" xfId="30436"/>
    <cellStyle name="Note 3 2 4 5 8" xfId="7022"/>
    <cellStyle name="Note 3 2 4 5 8 2" xfId="18961"/>
    <cellStyle name="Note 3 2 4 5 8 3" xfId="28995"/>
    <cellStyle name="Note 3 2 4 5 8 4" xfId="33856"/>
    <cellStyle name="Note 3 2 4 5 9" xfId="12903"/>
    <cellStyle name="Note 3 2 4 6" xfId="1705"/>
    <cellStyle name="Note 3 2 4 6 2" xfId="2306"/>
    <cellStyle name="Note 3 2 4 6 2 2" xfId="4782"/>
    <cellStyle name="Note 3 2 4 6 2 2 2" xfId="10672"/>
    <cellStyle name="Note 3 2 4 6 2 2 2 2" xfId="22611"/>
    <cellStyle name="Note 3 2 4 6 2 2 2 3" xfId="31663"/>
    <cellStyle name="Note 3 2 4 6 2 2 2 4" xfId="35561"/>
    <cellStyle name="Note 3 2 4 6 2 2 3" xfId="16721"/>
    <cellStyle name="Note 3 2 4 6 2 2 4" xfId="27083"/>
    <cellStyle name="Note 3 2 4 6 2 2 5" xfId="24518"/>
    <cellStyle name="Note 3 2 4 6 2 3" xfId="5886"/>
    <cellStyle name="Note 3 2 4 6 2 3 2" xfId="11776"/>
    <cellStyle name="Note 3 2 4 6 2 3 2 2" xfId="23715"/>
    <cellStyle name="Note 3 2 4 6 2 3 2 3" xfId="32767"/>
    <cellStyle name="Note 3 2 4 6 2 3 2 4" xfId="36665"/>
    <cellStyle name="Note 3 2 4 6 2 3 3" xfId="17825"/>
    <cellStyle name="Note 3 2 4 6 2 3 4" xfId="28187"/>
    <cellStyle name="Note 3 2 4 6 2 3 5" xfId="33377"/>
    <cellStyle name="Note 3 2 4 6 2 4" xfId="8196"/>
    <cellStyle name="Note 3 2 4 6 2 4 2" xfId="20135"/>
    <cellStyle name="Note 3 2 4 6 2 4 3" xfId="29841"/>
    <cellStyle name="Note 3 2 4 6 2 4 4" xfId="34385"/>
    <cellStyle name="Note 3 2 4 6 2 5" xfId="14245"/>
    <cellStyle name="Note 3 2 4 6 2 6" xfId="25263"/>
    <cellStyle name="Note 3 2 4 6 2 7" xfId="28576"/>
    <cellStyle name="Note 3 2 4 6 3" xfId="2553"/>
    <cellStyle name="Note 3 2 4 6 3 2" xfId="5029"/>
    <cellStyle name="Note 3 2 4 6 3 2 2" xfId="10919"/>
    <cellStyle name="Note 3 2 4 6 3 2 2 2" xfId="22858"/>
    <cellStyle name="Note 3 2 4 6 3 2 2 3" xfId="31910"/>
    <cellStyle name="Note 3 2 4 6 3 2 2 4" xfId="35808"/>
    <cellStyle name="Note 3 2 4 6 3 2 3" xfId="16968"/>
    <cellStyle name="Note 3 2 4 6 3 2 4" xfId="27330"/>
    <cellStyle name="Note 3 2 4 6 3 2 5" xfId="28929"/>
    <cellStyle name="Note 3 2 4 6 3 3" xfId="6133"/>
    <cellStyle name="Note 3 2 4 6 3 3 2" xfId="12023"/>
    <cellStyle name="Note 3 2 4 6 3 3 2 2" xfId="23962"/>
    <cellStyle name="Note 3 2 4 6 3 3 2 3" xfId="33014"/>
    <cellStyle name="Note 3 2 4 6 3 3 2 4" xfId="36912"/>
    <cellStyle name="Note 3 2 4 6 3 3 3" xfId="18072"/>
    <cellStyle name="Note 3 2 4 6 3 3 4" xfId="28434"/>
    <cellStyle name="Note 3 2 4 6 3 3 5" xfId="33624"/>
    <cellStyle name="Note 3 2 4 6 3 4" xfId="8443"/>
    <cellStyle name="Note 3 2 4 6 3 4 2" xfId="20382"/>
    <cellStyle name="Note 3 2 4 6 3 4 3" xfId="30088"/>
    <cellStyle name="Note 3 2 4 6 3 4 4" xfId="34632"/>
    <cellStyle name="Note 3 2 4 6 3 5" xfId="14492"/>
    <cellStyle name="Note 3 2 4 6 3 6" xfId="25510"/>
    <cellStyle name="Note 3 2 4 6 3 7" xfId="29211"/>
    <cellStyle name="Note 3 2 4 6 4" xfId="4181"/>
    <cellStyle name="Note 3 2 4 6 4 2" xfId="10071"/>
    <cellStyle name="Note 3 2 4 6 4 2 2" xfId="22010"/>
    <cellStyle name="Note 3 2 4 6 4 2 3" xfId="31070"/>
    <cellStyle name="Note 3 2 4 6 4 2 4" xfId="34968"/>
    <cellStyle name="Note 3 2 4 6 4 3" xfId="16120"/>
    <cellStyle name="Note 3 2 4 6 4 4" xfId="26490"/>
    <cellStyle name="Note 3 2 4 6 4 5" xfId="30820"/>
    <cellStyle name="Note 3 2 4 6 5" xfId="5293"/>
    <cellStyle name="Note 3 2 4 6 5 2" xfId="11183"/>
    <cellStyle name="Note 3 2 4 6 5 2 2" xfId="23122"/>
    <cellStyle name="Note 3 2 4 6 5 2 3" xfId="32174"/>
    <cellStyle name="Note 3 2 4 6 5 2 4" xfId="36072"/>
    <cellStyle name="Note 3 2 4 6 5 3" xfId="17232"/>
    <cellStyle name="Note 3 2 4 6 5 4" xfId="27594"/>
    <cellStyle name="Note 3 2 4 6 5 5" xfId="29033"/>
    <cellStyle name="Note 3 2 4 6 6" xfId="13644"/>
    <cellStyle name="Note 3 2 4 7" xfId="1823"/>
    <cellStyle name="Note 3 2 4 7 2" xfId="4299"/>
    <cellStyle name="Note 3 2 4 7 2 2" xfId="10189"/>
    <cellStyle name="Note 3 2 4 7 2 2 2" xfId="22128"/>
    <cellStyle name="Note 3 2 4 7 2 2 3" xfId="31181"/>
    <cellStyle name="Note 3 2 4 7 2 2 4" xfId="35079"/>
    <cellStyle name="Note 3 2 4 7 2 3" xfId="16238"/>
    <cellStyle name="Note 3 2 4 7 2 4" xfId="26601"/>
    <cellStyle name="Note 3 2 4 7 2 5" xfId="24575"/>
    <cellStyle name="Note 3 2 4 7 3" xfId="5404"/>
    <cellStyle name="Note 3 2 4 7 3 2" xfId="11294"/>
    <cellStyle name="Note 3 2 4 7 3 2 2" xfId="23233"/>
    <cellStyle name="Note 3 2 4 7 3 2 3" xfId="32285"/>
    <cellStyle name="Note 3 2 4 7 3 2 4" xfId="36183"/>
    <cellStyle name="Note 3 2 4 7 3 3" xfId="17343"/>
    <cellStyle name="Note 3 2 4 7 3 4" xfId="27705"/>
    <cellStyle name="Note 3 2 4 7 3 5" xfId="29020"/>
    <cellStyle name="Note 3 2 4 7 4" xfId="7713"/>
    <cellStyle name="Note 3 2 4 7 4 2" xfId="19652"/>
    <cellStyle name="Note 3 2 4 7 4 3" xfId="29359"/>
    <cellStyle name="Note 3 2 4 7 4 4" xfId="33903"/>
    <cellStyle name="Note 3 2 4 7 5" xfId="13762"/>
    <cellStyle name="Note 3 2 4 7 6" xfId="24781"/>
    <cellStyle name="Note 3 2 4 7 7" xfId="30616"/>
    <cellStyle name="Note 3 2 4 8" xfId="2415"/>
    <cellStyle name="Note 3 2 4 8 2" xfId="4891"/>
    <cellStyle name="Note 3 2 4 8 2 2" xfId="10781"/>
    <cellStyle name="Note 3 2 4 8 2 2 2" xfId="22720"/>
    <cellStyle name="Note 3 2 4 8 2 2 3" xfId="31772"/>
    <cellStyle name="Note 3 2 4 8 2 2 4" xfId="35670"/>
    <cellStyle name="Note 3 2 4 8 2 3" xfId="16830"/>
    <cellStyle name="Note 3 2 4 8 2 4" xfId="27192"/>
    <cellStyle name="Note 3 2 4 8 2 5" xfId="30735"/>
    <cellStyle name="Note 3 2 4 8 3" xfId="5995"/>
    <cellStyle name="Note 3 2 4 8 3 2" xfId="11885"/>
    <cellStyle name="Note 3 2 4 8 3 2 2" xfId="23824"/>
    <cellStyle name="Note 3 2 4 8 3 2 3" xfId="32876"/>
    <cellStyle name="Note 3 2 4 8 3 2 4" xfId="36774"/>
    <cellStyle name="Note 3 2 4 8 3 3" xfId="17934"/>
    <cellStyle name="Note 3 2 4 8 3 4" xfId="28296"/>
    <cellStyle name="Note 3 2 4 8 3 5" xfId="33486"/>
    <cellStyle name="Note 3 2 4 8 4" xfId="8305"/>
    <cellStyle name="Note 3 2 4 8 4 2" xfId="20244"/>
    <cellStyle name="Note 3 2 4 8 4 3" xfId="29950"/>
    <cellStyle name="Note 3 2 4 8 4 4" xfId="34494"/>
    <cellStyle name="Note 3 2 4 8 5" xfId="14354"/>
    <cellStyle name="Note 3 2 4 8 6" xfId="25372"/>
    <cellStyle name="Note 3 2 4 8 7" xfId="30389"/>
    <cellStyle name="Note 3 2 4 9" xfId="2117"/>
    <cellStyle name="Note 3 2 4 9 2" xfId="4593"/>
    <cellStyle name="Note 3 2 4 9 2 2" xfId="10483"/>
    <cellStyle name="Note 3 2 4 9 2 2 2" xfId="22422"/>
    <cellStyle name="Note 3 2 4 9 2 2 3" xfId="31474"/>
    <cellStyle name="Note 3 2 4 9 2 2 4" xfId="35372"/>
    <cellStyle name="Note 3 2 4 9 2 3" xfId="16532"/>
    <cellStyle name="Note 3 2 4 9 2 4" xfId="26894"/>
    <cellStyle name="Note 3 2 4 9 2 5" xfId="24542"/>
    <cellStyle name="Note 3 2 4 9 3" xfId="5697"/>
    <cellStyle name="Note 3 2 4 9 3 2" xfId="11587"/>
    <cellStyle name="Note 3 2 4 9 3 2 2" xfId="23526"/>
    <cellStyle name="Note 3 2 4 9 3 2 3" xfId="32578"/>
    <cellStyle name="Note 3 2 4 9 3 2 4" xfId="36476"/>
    <cellStyle name="Note 3 2 4 9 3 3" xfId="17636"/>
    <cellStyle name="Note 3 2 4 9 3 4" xfId="27998"/>
    <cellStyle name="Note 3 2 4 9 3 5" xfId="33188"/>
    <cellStyle name="Note 3 2 4 9 4" xfId="8007"/>
    <cellStyle name="Note 3 2 4 9 4 2" xfId="19946"/>
    <cellStyle name="Note 3 2 4 9 4 3" xfId="29652"/>
    <cellStyle name="Note 3 2 4 9 4 4" xfId="34196"/>
    <cellStyle name="Note 3 2 4 9 5" xfId="14056"/>
    <cellStyle name="Note 3 2 4 9 6" xfId="25074"/>
    <cellStyle name="Note 3 2 4 9 7" xfId="25802"/>
    <cellStyle name="Note 3 2 5" xfId="230"/>
    <cellStyle name="Note 3 2 5 2" xfId="706"/>
    <cellStyle name="Note 3 2 5 2 10" xfId="24244"/>
    <cellStyle name="Note 3 2 5 2 11" xfId="24050"/>
    <cellStyle name="Note 3 2 5 2 2" xfId="1713"/>
    <cellStyle name="Note 3 2 5 2 2 2" xfId="2314"/>
    <cellStyle name="Note 3 2 5 2 2 2 2" xfId="4790"/>
    <cellStyle name="Note 3 2 5 2 2 2 2 2" xfId="10680"/>
    <cellStyle name="Note 3 2 5 2 2 2 2 2 2" xfId="22619"/>
    <cellStyle name="Note 3 2 5 2 2 2 2 2 3" xfId="31671"/>
    <cellStyle name="Note 3 2 5 2 2 2 2 2 4" xfId="35569"/>
    <cellStyle name="Note 3 2 5 2 2 2 2 3" xfId="16729"/>
    <cellStyle name="Note 3 2 5 2 2 2 2 4" xfId="27091"/>
    <cellStyle name="Note 3 2 5 2 2 2 2 5" xfId="26168"/>
    <cellStyle name="Note 3 2 5 2 2 2 3" xfId="5894"/>
    <cellStyle name="Note 3 2 5 2 2 2 3 2" xfId="11784"/>
    <cellStyle name="Note 3 2 5 2 2 2 3 2 2" xfId="23723"/>
    <cellStyle name="Note 3 2 5 2 2 2 3 2 3" xfId="32775"/>
    <cellStyle name="Note 3 2 5 2 2 2 3 2 4" xfId="36673"/>
    <cellStyle name="Note 3 2 5 2 2 2 3 3" xfId="17833"/>
    <cellStyle name="Note 3 2 5 2 2 2 3 4" xfId="28195"/>
    <cellStyle name="Note 3 2 5 2 2 2 3 5" xfId="33385"/>
    <cellStyle name="Note 3 2 5 2 2 2 4" xfId="8204"/>
    <cellStyle name="Note 3 2 5 2 2 2 4 2" xfId="20143"/>
    <cellStyle name="Note 3 2 5 2 2 2 4 3" xfId="29849"/>
    <cellStyle name="Note 3 2 5 2 2 2 4 4" xfId="34393"/>
    <cellStyle name="Note 3 2 5 2 2 2 5" xfId="14253"/>
    <cellStyle name="Note 3 2 5 2 2 2 6" xfId="25271"/>
    <cellStyle name="Note 3 2 5 2 2 2 7" xfId="30472"/>
    <cellStyle name="Note 3 2 5 2 2 3" xfId="2561"/>
    <cellStyle name="Note 3 2 5 2 2 3 2" xfId="5037"/>
    <cellStyle name="Note 3 2 5 2 2 3 2 2" xfId="10927"/>
    <cellStyle name="Note 3 2 5 2 2 3 2 2 2" xfId="22866"/>
    <cellStyle name="Note 3 2 5 2 2 3 2 2 3" xfId="31918"/>
    <cellStyle name="Note 3 2 5 2 2 3 2 2 4" xfId="35816"/>
    <cellStyle name="Note 3 2 5 2 2 3 2 3" xfId="16976"/>
    <cellStyle name="Note 3 2 5 2 2 3 2 4" xfId="27338"/>
    <cellStyle name="Note 3 2 5 2 2 3 2 5" xfId="24102"/>
    <cellStyle name="Note 3 2 5 2 2 3 3" xfId="6141"/>
    <cellStyle name="Note 3 2 5 2 2 3 3 2" xfId="12031"/>
    <cellStyle name="Note 3 2 5 2 2 3 3 2 2" xfId="23970"/>
    <cellStyle name="Note 3 2 5 2 2 3 3 2 3" xfId="33022"/>
    <cellStyle name="Note 3 2 5 2 2 3 3 2 4" xfId="36920"/>
    <cellStyle name="Note 3 2 5 2 2 3 3 3" xfId="18080"/>
    <cellStyle name="Note 3 2 5 2 2 3 3 4" xfId="28442"/>
    <cellStyle name="Note 3 2 5 2 2 3 3 5" xfId="33632"/>
    <cellStyle name="Note 3 2 5 2 2 3 4" xfId="8451"/>
    <cellStyle name="Note 3 2 5 2 2 3 4 2" xfId="20390"/>
    <cellStyle name="Note 3 2 5 2 2 3 4 3" xfId="30096"/>
    <cellStyle name="Note 3 2 5 2 2 3 4 4" xfId="34640"/>
    <cellStyle name="Note 3 2 5 2 2 3 5" xfId="14500"/>
    <cellStyle name="Note 3 2 5 2 2 3 6" xfId="25518"/>
    <cellStyle name="Note 3 2 5 2 2 3 7" xfId="29209"/>
    <cellStyle name="Note 3 2 5 2 2 4" xfId="4189"/>
    <cellStyle name="Note 3 2 5 2 2 4 2" xfId="10079"/>
    <cellStyle name="Note 3 2 5 2 2 4 2 2" xfId="22018"/>
    <cellStyle name="Note 3 2 5 2 2 4 2 3" xfId="31078"/>
    <cellStyle name="Note 3 2 5 2 2 4 2 4" xfId="34976"/>
    <cellStyle name="Note 3 2 5 2 2 4 3" xfId="16128"/>
    <cellStyle name="Note 3 2 5 2 2 4 4" xfId="26498"/>
    <cellStyle name="Note 3 2 5 2 2 4 5" xfId="30818"/>
    <cellStyle name="Note 3 2 5 2 2 5" xfId="5301"/>
    <cellStyle name="Note 3 2 5 2 2 5 2" xfId="11191"/>
    <cellStyle name="Note 3 2 5 2 2 5 2 2" xfId="23130"/>
    <cellStyle name="Note 3 2 5 2 2 5 2 3" xfId="32182"/>
    <cellStyle name="Note 3 2 5 2 2 5 2 4" xfId="36080"/>
    <cellStyle name="Note 3 2 5 2 2 5 3" xfId="17240"/>
    <cellStyle name="Note 3 2 5 2 2 5 4" xfId="27602"/>
    <cellStyle name="Note 3 2 5 2 2 5 5" xfId="30683"/>
    <cellStyle name="Note 3 2 5 2 2 6" xfId="13652"/>
    <cellStyle name="Note 3 2 5 2 3" xfId="1956"/>
    <cellStyle name="Note 3 2 5 2 3 2" xfId="4432"/>
    <cellStyle name="Note 3 2 5 2 3 2 2" xfId="10322"/>
    <cellStyle name="Note 3 2 5 2 3 2 2 2" xfId="22261"/>
    <cellStyle name="Note 3 2 5 2 3 2 2 3" xfId="31314"/>
    <cellStyle name="Note 3 2 5 2 3 2 2 4" xfId="35212"/>
    <cellStyle name="Note 3 2 5 2 3 2 3" xfId="16371"/>
    <cellStyle name="Note 3 2 5 2 3 2 4" xfId="26734"/>
    <cellStyle name="Note 3 2 5 2 3 2 5" xfId="30791"/>
    <cellStyle name="Note 3 2 5 2 3 3" xfId="5537"/>
    <cellStyle name="Note 3 2 5 2 3 3 2" xfId="11427"/>
    <cellStyle name="Note 3 2 5 2 3 3 2 2" xfId="23366"/>
    <cellStyle name="Note 3 2 5 2 3 3 2 3" xfId="32418"/>
    <cellStyle name="Note 3 2 5 2 3 3 2 4" xfId="36316"/>
    <cellStyle name="Note 3 2 5 2 3 3 3" xfId="17476"/>
    <cellStyle name="Note 3 2 5 2 3 3 4" xfId="27838"/>
    <cellStyle name="Note 3 2 5 2 3 3 5" xfId="25911"/>
    <cellStyle name="Note 3 2 5 2 3 4" xfId="7846"/>
    <cellStyle name="Note 3 2 5 2 3 4 2" xfId="19785"/>
    <cellStyle name="Note 3 2 5 2 3 4 3" xfId="29492"/>
    <cellStyle name="Note 3 2 5 2 3 4 4" xfId="34036"/>
    <cellStyle name="Note 3 2 5 2 3 5" xfId="13895"/>
    <cellStyle name="Note 3 2 5 2 3 6" xfId="24914"/>
    <cellStyle name="Note 3 2 5 2 3 7" xfId="24257"/>
    <cellStyle name="Note 3 2 5 2 4" xfId="1959"/>
    <cellStyle name="Note 3 2 5 2 4 2" xfId="4435"/>
    <cellStyle name="Note 3 2 5 2 4 2 2" xfId="10325"/>
    <cellStyle name="Note 3 2 5 2 4 2 2 2" xfId="22264"/>
    <cellStyle name="Note 3 2 5 2 4 2 2 3" xfId="31317"/>
    <cellStyle name="Note 3 2 5 2 4 2 2 4" xfId="35215"/>
    <cellStyle name="Note 3 2 5 2 4 2 3" xfId="16374"/>
    <cellStyle name="Note 3 2 5 2 4 2 4" xfId="26737"/>
    <cellStyle name="Note 3 2 5 2 4 2 5" xfId="24341"/>
    <cellStyle name="Note 3 2 5 2 4 3" xfId="5540"/>
    <cellStyle name="Note 3 2 5 2 4 3 2" xfId="11430"/>
    <cellStyle name="Note 3 2 5 2 4 3 2 2" xfId="23369"/>
    <cellStyle name="Note 3 2 5 2 4 3 2 3" xfId="32421"/>
    <cellStyle name="Note 3 2 5 2 4 3 2 4" xfId="36319"/>
    <cellStyle name="Note 3 2 5 2 4 3 3" xfId="17479"/>
    <cellStyle name="Note 3 2 5 2 4 3 4" xfId="27841"/>
    <cellStyle name="Note 3 2 5 2 4 3 5" xfId="26078"/>
    <cellStyle name="Note 3 2 5 2 4 4" xfId="7849"/>
    <cellStyle name="Note 3 2 5 2 4 4 2" xfId="19788"/>
    <cellStyle name="Note 3 2 5 2 4 4 3" xfId="29495"/>
    <cellStyle name="Note 3 2 5 2 4 4 4" xfId="34039"/>
    <cellStyle name="Note 3 2 5 2 4 5" xfId="13898"/>
    <cellStyle name="Note 3 2 5 2 4 6" xfId="24917"/>
    <cellStyle name="Note 3 2 5 2 4 7" xfId="28519"/>
    <cellStyle name="Note 3 2 5 2 5" xfId="2086"/>
    <cellStyle name="Note 3 2 5 2 5 2" xfId="4562"/>
    <cellStyle name="Note 3 2 5 2 5 2 2" xfId="10452"/>
    <cellStyle name="Note 3 2 5 2 5 2 2 2" xfId="22391"/>
    <cellStyle name="Note 3 2 5 2 5 2 2 3" xfId="31443"/>
    <cellStyle name="Note 3 2 5 2 5 2 2 4" xfId="35341"/>
    <cellStyle name="Note 3 2 5 2 5 2 3" xfId="16501"/>
    <cellStyle name="Note 3 2 5 2 5 2 4" xfId="26863"/>
    <cellStyle name="Note 3 2 5 2 5 2 5" xfId="24545"/>
    <cellStyle name="Note 3 2 5 2 5 3" xfId="5666"/>
    <cellStyle name="Note 3 2 5 2 5 3 2" xfId="11556"/>
    <cellStyle name="Note 3 2 5 2 5 3 2 2" xfId="23495"/>
    <cellStyle name="Note 3 2 5 2 5 3 2 3" xfId="32547"/>
    <cellStyle name="Note 3 2 5 2 5 3 2 4" xfId="36445"/>
    <cellStyle name="Note 3 2 5 2 5 3 3" xfId="17605"/>
    <cellStyle name="Note 3 2 5 2 5 3 4" xfId="27967"/>
    <cellStyle name="Note 3 2 5 2 5 3 5" xfId="33157"/>
    <cellStyle name="Note 3 2 5 2 5 4" xfId="7976"/>
    <cellStyle name="Note 3 2 5 2 5 4 2" xfId="19915"/>
    <cellStyle name="Note 3 2 5 2 5 4 3" xfId="29621"/>
    <cellStyle name="Note 3 2 5 2 5 4 4" xfId="34165"/>
    <cellStyle name="Note 3 2 5 2 5 5" xfId="14025"/>
    <cellStyle name="Note 3 2 5 2 5 6" xfId="25043"/>
    <cellStyle name="Note 3 2 5 2 5 7" xfId="30920"/>
    <cellStyle name="Note 3 2 5 2 6" xfId="3183"/>
    <cellStyle name="Note 3 2 5 2 6 2" xfId="9073"/>
    <cellStyle name="Note 3 2 5 2 6 2 2" xfId="21012"/>
    <cellStyle name="Note 3 2 5 2 6 2 3" xfId="30478"/>
    <cellStyle name="Note 3 2 5 2 6 2 4" xfId="34806"/>
    <cellStyle name="Note 3 2 5 2 6 3" xfId="15122"/>
    <cellStyle name="Note 3 2 5 2 6 4" xfId="25898"/>
    <cellStyle name="Note 3 2 5 2 6 5" xfId="25846"/>
    <cellStyle name="Note 3 2 5 2 7" xfId="5131"/>
    <cellStyle name="Note 3 2 5 2 7 2" xfId="11021"/>
    <cellStyle name="Note 3 2 5 2 7 2 2" xfId="22960"/>
    <cellStyle name="Note 3 2 5 2 7 2 3" xfId="32012"/>
    <cellStyle name="Note 3 2 5 2 7 2 4" xfId="35910"/>
    <cellStyle name="Note 3 2 5 2 7 3" xfId="17070"/>
    <cellStyle name="Note 3 2 5 2 7 4" xfId="27432"/>
    <cellStyle name="Note 3 2 5 2 7 5" xfId="24474"/>
    <cellStyle name="Note 3 2 5 2 8" xfId="6765"/>
    <cellStyle name="Note 3 2 5 2 8 2" xfId="18704"/>
    <cellStyle name="Note 3 2 5 2 8 3" xfId="28827"/>
    <cellStyle name="Note 3 2 5 2 8 4" xfId="33798"/>
    <cellStyle name="Note 3 2 5 2 9" xfId="12646"/>
    <cellStyle name="Note 3 2 5 3" xfId="1712"/>
    <cellStyle name="Note 3 2 5 3 2" xfId="2313"/>
    <cellStyle name="Note 3 2 5 3 2 2" xfId="4789"/>
    <cellStyle name="Note 3 2 5 3 2 2 2" xfId="10679"/>
    <cellStyle name="Note 3 2 5 3 2 2 2 2" xfId="22618"/>
    <cellStyle name="Note 3 2 5 3 2 2 2 3" xfId="31670"/>
    <cellStyle name="Note 3 2 5 3 2 2 2 4" xfId="35568"/>
    <cellStyle name="Note 3 2 5 3 2 2 3" xfId="16728"/>
    <cellStyle name="Note 3 2 5 3 2 2 4" xfId="27090"/>
    <cellStyle name="Note 3 2 5 3 2 2 5" xfId="30745"/>
    <cellStyle name="Note 3 2 5 3 2 3" xfId="5893"/>
    <cellStyle name="Note 3 2 5 3 2 3 2" xfId="11783"/>
    <cellStyle name="Note 3 2 5 3 2 3 2 2" xfId="23722"/>
    <cellStyle name="Note 3 2 5 3 2 3 2 3" xfId="32774"/>
    <cellStyle name="Note 3 2 5 3 2 3 2 4" xfId="36672"/>
    <cellStyle name="Note 3 2 5 3 2 3 3" xfId="17832"/>
    <cellStyle name="Note 3 2 5 3 2 3 4" xfId="28194"/>
    <cellStyle name="Note 3 2 5 3 2 3 5" xfId="33384"/>
    <cellStyle name="Note 3 2 5 3 2 4" xfId="8203"/>
    <cellStyle name="Note 3 2 5 3 2 4 2" xfId="20142"/>
    <cellStyle name="Note 3 2 5 3 2 4 3" xfId="29848"/>
    <cellStyle name="Note 3 2 5 3 2 4 4" xfId="34392"/>
    <cellStyle name="Note 3 2 5 3 2 5" xfId="14252"/>
    <cellStyle name="Note 3 2 5 3 2 6" xfId="25270"/>
    <cellStyle name="Note 3 2 5 3 2 7" xfId="28821"/>
    <cellStyle name="Note 3 2 5 3 3" xfId="2560"/>
    <cellStyle name="Note 3 2 5 3 3 2" xfId="5036"/>
    <cellStyle name="Note 3 2 5 3 3 2 2" xfId="10926"/>
    <cellStyle name="Note 3 2 5 3 3 2 2 2" xfId="22865"/>
    <cellStyle name="Note 3 2 5 3 3 2 2 3" xfId="31917"/>
    <cellStyle name="Note 3 2 5 3 3 2 2 4" xfId="35815"/>
    <cellStyle name="Note 3 2 5 3 3 2 3" xfId="16975"/>
    <cellStyle name="Note 3 2 5 3 3 2 4" xfId="27337"/>
    <cellStyle name="Note 3 2 5 3 3 2 5" xfId="24347"/>
    <cellStyle name="Note 3 2 5 3 3 3" xfId="6140"/>
    <cellStyle name="Note 3 2 5 3 3 3 2" xfId="12030"/>
    <cellStyle name="Note 3 2 5 3 3 3 2 2" xfId="23969"/>
    <cellStyle name="Note 3 2 5 3 3 3 2 3" xfId="33021"/>
    <cellStyle name="Note 3 2 5 3 3 3 2 4" xfId="36919"/>
    <cellStyle name="Note 3 2 5 3 3 3 3" xfId="18079"/>
    <cellStyle name="Note 3 2 5 3 3 3 4" xfId="28441"/>
    <cellStyle name="Note 3 2 5 3 3 3 5" xfId="33631"/>
    <cellStyle name="Note 3 2 5 3 3 4" xfId="8450"/>
    <cellStyle name="Note 3 2 5 3 3 4 2" xfId="20389"/>
    <cellStyle name="Note 3 2 5 3 3 4 3" xfId="30095"/>
    <cellStyle name="Note 3 2 5 3 3 4 4" xfId="34639"/>
    <cellStyle name="Note 3 2 5 3 3 5" xfId="14499"/>
    <cellStyle name="Note 3 2 5 3 3 6" xfId="25517"/>
    <cellStyle name="Note 3 2 5 3 3 7" xfId="25737"/>
    <cellStyle name="Note 3 2 5 3 4" xfId="4188"/>
    <cellStyle name="Note 3 2 5 3 4 2" xfId="10078"/>
    <cellStyle name="Note 3 2 5 3 4 2 2" xfId="22017"/>
    <cellStyle name="Note 3 2 5 3 4 2 3" xfId="31077"/>
    <cellStyle name="Note 3 2 5 3 4 2 4" xfId="34975"/>
    <cellStyle name="Note 3 2 5 3 4 3" xfId="16127"/>
    <cellStyle name="Note 3 2 5 3 4 4" xfId="26497"/>
    <cellStyle name="Note 3 2 5 3 4 5" xfId="29169"/>
    <cellStyle name="Note 3 2 5 3 5" xfId="5300"/>
    <cellStyle name="Note 3 2 5 3 5 2" xfId="11190"/>
    <cellStyle name="Note 3 2 5 3 5 2 2" xfId="23129"/>
    <cellStyle name="Note 3 2 5 3 5 2 3" xfId="32181"/>
    <cellStyle name="Note 3 2 5 3 5 2 4" xfId="36079"/>
    <cellStyle name="Note 3 2 5 3 5 3" xfId="17239"/>
    <cellStyle name="Note 3 2 5 3 5 4" xfId="27601"/>
    <cellStyle name="Note 3 2 5 3 5 5" xfId="29034"/>
    <cellStyle name="Note 3 2 5 3 6" xfId="13651"/>
    <cellStyle name="Note 3 2 5 4" xfId="2167"/>
    <cellStyle name="Note 3 2 5 4 2" xfId="4643"/>
    <cellStyle name="Note 3 2 5 4 2 2" xfId="10533"/>
    <cellStyle name="Note 3 2 5 4 2 2 2" xfId="22472"/>
    <cellStyle name="Note 3 2 5 4 2 2 3" xfId="31524"/>
    <cellStyle name="Note 3 2 5 4 2 2 4" xfId="35422"/>
    <cellStyle name="Note 3 2 5 4 2 3" xfId="16582"/>
    <cellStyle name="Note 3 2 5 4 2 4" xfId="26944"/>
    <cellStyle name="Note 3 2 5 4 2 5" xfId="30379"/>
    <cellStyle name="Note 3 2 5 4 3" xfId="5747"/>
    <cellStyle name="Note 3 2 5 4 3 2" xfId="11637"/>
    <cellStyle name="Note 3 2 5 4 3 2 2" xfId="23576"/>
    <cellStyle name="Note 3 2 5 4 3 2 3" xfId="32628"/>
    <cellStyle name="Note 3 2 5 4 3 2 4" xfId="36526"/>
    <cellStyle name="Note 3 2 5 4 3 3" xfId="17686"/>
    <cellStyle name="Note 3 2 5 4 3 4" xfId="28048"/>
    <cellStyle name="Note 3 2 5 4 3 5" xfId="33238"/>
    <cellStyle name="Note 3 2 5 4 4" xfId="8057"/>
    <cellStyle name="Note 3 2 5 4 4 2" xfId="19996"/>
    <cellStyle name="Note 3 2 5 4 4 3" xfId="29702"/>
    <cellStyle name="Note 3 2 5 4 4 4" xfId="34246"/>
    <cellStyle name="Note 3 2 5 4 5" xfId="14106"/>
    <cellStyle name="Note 3 2 5 4 6" xfId="25124"/>
    <cellStyle name="Note 3 2 5 4 7" xfId="30910"/>
    <cellStyle name="Note 3 2 5 5" xfId="2408"/>
    <cellStyle name="Note 3 2 5 5 2" xfId="4884"/>
    <cellStyle name="Note 3 2 5 5 2 2" xfId="10774"/>
    <cellStyle name="Note 3 2 5 5 2 2 2" xfId="22713"/>
    <cellStyle name="Note 3 2 5 5 2 2 3" xfId="31765"/>
    <cellStyle name="Note 3 2 5 5 2 2 4" xfId="35663"/>
    <cellStyle name="Note 3 2 5 5 2 3" xfId="16823"/>
    <cellStyle name="Note 3 2 5 5 2 4" xfId="27185"/>
    <cellStyle name="Note 3 2 5 5 2 5" xfId="30734"/>
    <cellStyle name="Note 3 2 5 5 3" xfId="5988"/>
    <cellStyle name="Note 3 2 5 5 3 2" xfId="11878"/>
    <cellStyle name="Note 3 2 5 5 3 2 2" xfId="23817"/>
    <cellStyle name="Note 3 2 5 5 3 2 3" xfId="32869"/>
    <cellStyle name="Note 3 2 5 5 3 2 4" xfId="36767"/>
    <cellStyle name="Note 3 2 5 5 3 3" xfId="17927"/>
    <cellStyle name="Note 3 2 5 5 3 4" xfId="28289"/>
    <cellStyle name="Note 3 2 5 5 3 5" xfId="33479"/>
    <cellStyle name="Note 3 2 5 5 4" xfId="8298"/>
    <cellStyle name="Note 3 2 5 5 4 2" xfId="20237"/>
    <cellStyle name="Note 3 2 5 5 4 3" xfId="29943"/>
    <cellStyle name="Note 3 2 5 5 4 4" xfId="34487"/>
    <cellStyle name="Note 3 2 5 5 5" xfId="14347"/>
    <cellStyle name="Note 3 2 5 5 6" xfId="25365"/>
    <cellStyle name="Note 3 2 5 5 7" xfId="29229"/>
    <cellStyle name="Note 3 2 5 6" xfId="2426"/>
    <cellStyle name="Note 3 2 5 6 2" xfId="4902"/>
    <cellStyle name="Note 3 2 5 6 2 2" xfId="10792"/>
    <cellStyle name="Note 3 2 5 6 2 2 2" xfId="22731"/>
    <cellStyle name="Note 3 2 5 6 2 2 3" xfId="31783"/>
    <cellStyle name="Note 3 2 5 6 2 2 4" xfId="35681"/>
    <cellStyle name="Note 3 2 5 6 2 3" xfId="16841"/>
    <cellStyle name="Note 3 2 5 6 2 4" xfId="27203"/>
    <cellStyle name="Note 3 2 5 6 2 5" xfId="24502"/>
    <cellStyle name="Note 3 2 5 6 3" xfId="6006"/>
    <cellStyle name="Note 3 2 5 6 3 2" xfId="11896"/>
    <cellStyle name="Note 3 2 5 6 3 2 2" xfId="23835"/>
    <cellStyle name="Note 3 2 5 6 3 2 3" xfId="32887"/>
    <cellStyle name="Note 3 2 5 6 3 2 4" xfId="36785"/>
    <cellStyle name="Note 3 2 5 6 3 3" xfId="17945"/>
    <cellStyle name="Note 3 2 5 6 3 4" xfId="28307"/>
    <cellStyle name="Note 3 2 5 6 3 5" xfId="33497"/>
    <cellStyle name="Note 3 2 5 6 4" xfId="8316"/>
    <cellStyle name="Note 3 2 5 6 4 2" xfId="20255"/>
    <cellStyle name="Note 3 2 5 6 4 3" xfId="29961"/>
    <cellStyle name="Note 3 2 5 6 4 4" xfId="34505"/>
    <cellStyle name="Note 3 2 5 6 5" xfId="14365"/>
    <cellStyle name="Note 3 2 5 6 6" xfId="25383"/>
    <cellStyle name="Note 3 2 5 6 7" xfId="26302"/>
    <cellStyle name="Note 3 2 5 7" xfId="2777"/>
    <cellStyle name="Note 3 2 5 7 2" xfId="8667"/>
    <cellStyle name="Note 3 2 5 7 2 2" xfId="20606"/>
    <cellStyle name="Note 3 2 5 7 2 3" xfId="30237"/>
    <cellStyle name="Note 3 2 5 7 2 4" xfId="34727"/>
    <cellStyle name="Note 3 2 5 7 3" xfId="14716"/>
    <cellStyle name="Note 3 2 5 7 4" xfId="25657"/>
    <cellStyle name="Note 3 2 5 7 5" xfId="24138"/>
    <cellStyle name="Note 3 2 5 8" xfId="6359"/>
    <cellStyle name="Note 3 2 5 8 2" xfId="18298"/>
    <cellStyle name="Note 3 2 5 8 3" xfId="28583"/>
    <cellStyle name="Note 3 2 5 8 4" xfId="33719"/>
    <cellStyle name="Note 3 2 6" xfId="300"/>
    <cellStyle name="Note 3 2 6 2" xfId="776"/>
    <cellStyle name="Note 3 2 6 2 10" xfId="24285"/>
    <cellStyle name="Note 3 2 6 2 11" xfId="25585"/>
    <cellStyle name="Note 3 2 6 2 2" xfId="1715"/>
    <cellStyle name="Note 3 2 6 2 2 2" xfId="2316"/>
    <cellStyle name="Note 3 2 6 2 2 2 2" xfId="4792"/>
    <cellStyle name="Note 3 2 6 2 2 2 2 2" xfId="10682"/>
    <cellStyle name="Note 3 2 6 2 2 2 2 2 2" xfId="22621"/>
    <cellStyle name="Note 3 2 6 2 2 2 2 2 3" xfId="31673"/>
    <cellStyle name="Note 3 2 6 2 2 2 2 2 4" xfId="35571"/>
    <cellStyle name="Note 3 2 6 2 2 2 2 3" xfId="16731"/>
    <cellStyle name="Note 3 2 6 2 2 2 2 4" xfId="27093"/>
    <cellStyle name="Note 3 2 6 2 2 2 2 5" xfId="28833"/>
    <cellStyle name="Note 3 2 6 2 2 2 3" xfId="5896"/>
    <cellStyle name="Note 3 2 6 2 2 2 3 2" xfId="11786"/>
    <cellStyle name="Note 3 2 6 2 2 2 3 2 2" xfId="23725"/>
    <cellStyle name="Note 3 2 6 2 2 2 3 2 3" xfId="32777"/>
    <cellStyle name="Note 3 2 6 2 2 2 3 2 4" xfId="36675"/>
    <cellStyle name="Note 3 2 6 2 2 2 3 3" xfId="17835"/>
    <cellStyle name="Note 3 2 6 2 2 2 3 4" xfId="28197"/>
    <cellStyle name="Note 3 2 6 2 2 2 3 5" xfId="33387"/>
    <cellStyle name="Note 3 2 6 2 2 2 4" xfId="8206"/>
    <cellStyle name="Note 3 2 6 2 2 2 4 2" xfId="20145"/>
    <cellStyle name="Note 3 2 6 2 2 2 4 3" xfId="29851"/>
    <cellStyle name="Note 3 2 6 2 2 2 4 4" xfId="34395"/>
    <cellStyle name="Note 3 2 6 2 2 2 5" xfId="14255"/>
    <cellStyle name="Note 3 2 6 2 2 2 6" xfId="25273"/>
    <cellStyle name="Note 3 2 6 2 2 2 7" xfId="29241"/>
    <cellStyle name="Note 3 2 6 2 2 3" xfId="2563"/>
    <cellStyle name="Note 3 2 6 2 2 3 2" xfId="5039"/>
    <cellStyle name="Note 3 2 6 2 2 3 2 2" xfId="10929"/>
    <cellStyle name="Note 3 2 6 2 2 3 2 2 2" xfId="22868"/>
    <cellStyle name="Note 3 2 6 2 2 3 2 2 3" xfId="31920"/>
    <cellStyle name="Note 3 2 6 2 2 3 2 2 4" xfId="35818"/>
    <cellStyle name="Note 3 2 6 2 2 3 2 3" xfId="16978"/>
    <cellStyle name="Note 3 2 6 2 2 3 2 4" xfId="27340"/>
    <cellStyle name="Note 3 2 6 2 2 3 2 5" xfId="30217"/>
    <cellStyle name="Note 3 2 6 2 2 3 3" xfId="6143"/>
    <cellStyle name="Note 3 2 6 2 2 3 3 2" xfId="12033"/>
    <cellStyle name="Note 3 2 6 2 2 3 3 2 2" xfId="23972"/>
    <cellStyle name="Note 3 2 6 2 2 3 3 2 3" xfId="33024"/>
    <cellStyle name="Note 3 2 6 2 2 3 3 2 4" xfId="36922"/>
    <cellStyle name="Note 3 2 6 2 2 3 3 3" xfId="18082"/>
    <cellStyle name="Note 3 2 6 2 2 3 3 4" xfId="28444"/>
    <cellStyle name="Note 3 2 6 2 2 3 3 5" xfId="33634"/>
    <cellStyle name="Note 3 2 6 2 2 3 4" xfId="8453"/>
    <cellStyle name="Note 3 2 6 2 2 3 4 2" xfId="20392"/>
    <cellStyle name="Note 3 2 6 2 2 3 4 3" xfId="30098"/>
    <cellStyle name="Note 3 2 6 2 2 3 4 4" xfId="34642"/>
    <cellStyle name="Note 3 2 6 2 2 3 5" xfId="14502"/>
    <cellStyle name="Note 3 2 6 2 2 3 6" xfId="25520"/>
    <cellStyle name="Note 3 2 6 2 2 3 7" xfId="26284"/>
    <cellStyle name="Note 3 2 6 2 2 4" xfId="4191"/>
    <cellStyle name="Note 3 2 6 2 2 4 2" xfId="10081"/>
    <cellStyle name="Note 3 2 6 2 2 4 2 2" xfId="22020"/>
    <cellStyle name="Note 3 2 6 2 2 4 2 3" xfId="31080"/>
    <cellStyle name="Note 3 2 6 2 2 4 2 4" xfId="34978"/>
    <cellStyle name="Note 3 2 6 2 2 4 3" xfId="16130"/>
    <cellStyle name="Note 3 2 6 2 2 4 4" xfId="26500"/>
    <cellStyle name="Note 3 2 6 2 2 4 5" xfId="24588"/>
    <cellStyle name="Note 3 2 6 2 2 5" xfId="5303"/>
    <cellStyle name="Note 3 2 6 2 2 5 2" xfId="11193"/>
    <cellStyle name="Note 3 2 6 2 2 5 2 2" xfId="23132"/>
    <cellStyle name="Note 3 2 6 2 2 5 2 3" xfId="32184"/>
    <cellStyle name="Note 3 2 6 2 2 5 2 4" xfId="36082"/>
    <cellStyle name="Note 3 2 6 2 2 5 3" xfId="17242"/>
    <cellStyle name="Note 3 2 6 2 2 5 4" xfId="27604"/>
    <cellStyle name="Note 3 2 6 2 2 5 5" xfId="24453"/>
    <cellStyle name="Note 3 2 6 2 2 6" xfId="13654"/>
    <cellStyle name="Note 3 2 6 2 3" xfId="1992"/>
    <cellStyle name="Note 3 2 6 2 3 2" xfId="4468"/>
    <cellStyle name="Note 3 2 6 2 3 2 2" xfId="10358"/>
    <cellStyle name="Note 3 2 6 2 3 2 2 2" xfId="22297"/>
    <cellStyle name="Note 3 2 6 2 3 2 2 3" xfId="31350"/>
    <cellStyle name="Note 3 2 6 2 3 2 2 4" xfId="35248"/>
    <cellStyle name="Note 3 2 6 2 3 2 3" xfId="16407"/>
    <cellStyle name="Note 3 2 6 2 3 2 4" xfId="26770"/>
    <cellStyle name="Note 3 2 6 2 3 2 5" xfId="24075"/>
    <cellStyle name="Note 3 2 6 2 3 3" xfId="5573"/>
    <cellStyle name="Note 3 2 6 2 3 3 2" xfId="11463"/>
    <cellStyle name="Note 3 2 6 2 3 3 2 2" xfId="23402"/>
    <cellStyle name="Note 3 2 6 2 3 3 2 3" xfId="32454"/>
    <cellStyle name="Note 3 2 6 2 3 3 2 4" xfId="36352"/>
    <cellStyle name="Note 3 2 6 2 3 3 3" xfId="17512"/>
    <cellStyle name="Note 3 2 6 2 3 3 4" xfId="27874"/>
    <cellStyle name="Note 3 2 6 2 3 3 5" xfId="28733"/>
    <cellStyle name="Note 3 2 6 2 3 4" xfId="7882"/>
    <cellStyle name="Note 3 2 6 2 3 4 2" xfId="19821"/>
    <cellStyle name="Note 3 2 6 2 3 4 3" xfId="29528"/>
    <cellStyle name="Note 3 2 6 2 3 4 4" xfId="34072"/>
    <cellStyle name="Note 3 2 6 2 3 5" xfId="13931"/>
    <cellStyle name="Note 3 2 6 2 3 6" xfId="24950"/>
    <cellStyle name="Note 3 2 6 2 3 7" xfId="25652"/>
    <cellStyle name="Note 3 2 6 2 4" xfId="2072"/>
    <cellStyle name="Note 3 2 6 2 4 2" xfId="4548"/>
    <cellStyle name="Note 3 2 6 2 4 2 2" xfId="10438"/>
    <cellStyle name="Note 3 2 6 2 4 2 2 2" xfId="22377"/>
    <cellStyle name="Note 3 2 6 2 4 2 2 3" xfId="31429"/>
    <cellStyle name="Note 3 2 6 2 4 2 2 4" xfId="35327"/>
    <cellStyle name="Note 3 2 6 2 4 2 3" xfId="16487"/>
    <cellStyle name="Note 3 2 6 2 4 2 4" xfId="26849"/>
    <cellStyle name="Note 3 2 6 2 4 2 5" xfId="12384"/>
    <cellStyle name="Note 3 2 6 2 4 3" xfId="5652"/>
    <cellStyle name="Note 3 2 6 2 4 3 2" xfId="11542"/>
    <cellStyle name="Note 3 2 6 2 4 3 2 2" xfId="23481"/>
    <cellStyle name="Note 3 2 6 2 4 3 2 3" xfId="32533"/>
    <cellStyle name="Note 3 2 6 2 4 3 2 4" xfId="36431"/>
    <cellStyle name="Note 3 2 6 2 4 3 3" xfId="17591"/>
    <cellStyle name="Note 3 2 6 2 4 3 4" xfId="27953"/>
    <cellStyle name="Note 3 2 6 2 4 3 5" xfId="33143"/>
    <cellStyle name="Note 3 2 6 2 4 4" xfId="7962"/>
    <cellStyle name="Note 3 2 6 2 4 4 2" xfId="19901"/>
    <cellStyle name="Note 3 2 6 2 4 4 3" xfId="29607"/>
    <cellStyle name="Note 3 2 6 2 4 4 4" xfId="34151"/>
    <cellStyle name="Note 3 2 6 2 4 5" xfId="14011"/>
    <cellStyle name="Note 3 2 6 2 4 6" xfId="25029"/>
    <cellStyle name="Note 3 2 6 2 4 7" xfId="30162"/>
    <cellStyle name="Note 3 2 6 2 5" xfId="1887"/>
    <cellStyle name="Note 3 2 6 2 5 2" xfId="4363"/>
    <cellStyle name="Note 3 2 6 2 5 2 2" xfId="10253"/>
    <cellStyle name="Note 3 2 6 2 5 2 2 2" xfId="22192"/>
    <cellStyle name="Note 3 2 6 2 5 2 2 3" xfId="31245"/>
    <cellStyle name="Note 3 2 6 2 5 2 2 4" xfId="35143"/>
    <cellStyle name="Note 3 2 6 2 5 2 3" xfId="16302"/>
    <cellStyle name="Note 3 2 6 2 5 2 4" xfId="26665"/>
    <cellStyle name="Note 3 2 6 2 5 2 5" xfId="26220"/>
    <cellStyle name="Note 3 2 6 2 5 3" xfId="5468"/>
    <cellStyle name="Note 3 2 6 2 5 3 2" xfId="11358"/>
    <cellStyle name="Note 3 2 6 2 5 3 2 2" xfId="23297"/>
    <cellStyle name="Note 3 2 6 2 5 3 2 3" xfId="32349"/>
    <cellStyle name="Note 3 2 6 2 5 3 2 4" xfId="36247"/>
    <cellStyle name="Note 3 2 6 2 5 3 3" xfId="17407"/>
    <cellStyle name="Note 3 2 6 2 5 3 4" xfId="27769"/>
    <cellStyle name="Note 3 2 6 2 5 3 5" xfId="29010"/>
    <cellStyle name="Note 3 2 6 2 5 4" xfId="7777"/>
    <cellStyle name="Note 3 2 6 2 5 4 2" xfId="19716"/>
    <cellStyle name="Note 3 2 6 2 5 4 3" xfId="29423"/>
    <cellStyle name="Note 3 2 6 2 5 4 4" xfId="33967"/>
    <cellStyle name="Note 3 2 6 2 5 5" xfId="13826"/>
    <cellStyle name="Note 3 2 6 2 5 6" xfId="24845"/>
    <cellStyle name="Note 3 2 6 2 5 7" xfId="30465"/>
    <cellStyle name="Note 3 2 6 2 6" xfId="3253"/>
    <cellStyle name="Note 3 2 6 2 6 2" xfId="9143"/>
    <cellStyle name="Note 3 2 6 2 6 2 2" xfId="21082"/>
    <cellStyle name="Note 3 2 6 2 6 2 3" xfId="30517"/>
    <cellStyle name="Note 3 2 6 2 6 2 4" xfId="34830"/>
    <cellStyle name="Note 3 2 6 2 6 3" xfId="15192"/>
    <cellStyle name="Note 3 2 6 2 6 4" xfId="25937"/>
    <cellStyle name="Note 3 2 6 2 6 5" xfId="28575"/>
    <cellStyle name="Note 3 2 6 2 7" xfId="5155"/>
    <cellStyle name="Note 3 2 6 2 7 2" xfId="11045"/>
    <cellStyle name="Note 3 2 6 2 7 2 2" xfId="22984"/>
    <cellStyle name="Note 3 2 6 2 7 2 3" xfId="32036"/>
    <cellStyle name="Note 3 2 6 2 7 2 4" xfId="35934"/>
    <cellStyle name="Note 3 2 6 2 7 3" xfId="17094"/>
    <cellStyle name="Note 3 2 6 2 7 4" xfId="27456"/>
    <cellStyle name="Note 3 2 6 2 7 5" xfId="24468"/>
    <cellStyle name="Note 3 2 6 2 8" xfId="6835"/>
    <cellStyle name="Note 3 2 6 2 8 2" xfId="18774"/>
    <cellStyle name="Note 3 2 6 2 8 3" xfId="28866"/>
    <cellStyle name="Note 3 2 6 2 8 4" xfId="33822"/>
    <cellStyle name="Note 3 2 6 2 9" xfId="12716"/>
    <cellStyle name="Note 3 2 6 3" xfId="1714"/>
    <cellStyle name="Note 3 2 6 3 2" xfId="2315"/>
    <cellStyle name="Note 3 2 6 3 2 2" xfId="4791"/>
    <cellStyle name="Note 3 2 6 3 2 2 2" xfId="10681"/>
    <cellStyle name="Note 3 2 6 3 2 2 2 2" xfId="22620"/>
    <cellStyle name="Note 3 2 6 3 2 2 2 3" xfId="31672"/>
    <cellStyle name="Note 3 2 6 3 2 2 2 4" xfId="35570"/>
    <cellStyle name="Note 3 2 6 3 2 2 3" xfId="16730"/>
    <cellStyle name="Note 3 2 6 3 2 2 4" xfId="27092"/>
    <cellStyle name="Note 3 2 6 3 2 2 5" xfId="24515"/>
    <cellStyle name="Note 3 2 6 3 2 3" xfId="5895"/>
    <cellStyle name="Note 3 2 6 3 2 3 2" xfId="11785"/>
    <cellStyle name="Note 3 2 6 3 2 3 2 2" xfId="23724"/>
    <cellStyle name="Note 3 2 6 3 2 3 2 3" xfId="32776"/>
    <cellStyle name="Note 3 2 6 3 2 3 2 4" xfId="36674"/>
    <cellStyle name="Note 3 2 6 3 2 3 3" xfId="17834"/>
    <cellStyle name="Note 3 2 6 3 2 3 4" xfId="28196"/>
    <cellStyle name="Note 3 2 6 3 2 3 5" xfId="33386"/>
    <cellStyle name="Note 3 2 6 3 2 4" xfId="8205"/>
    <cellStyle name="Note 3 2 6 3 2 4 2" xfId="20144"/>
    <cellStyle name="Note 3 2 6 3 2 4 3" xfId="29850"/>
    <cellStyle name="Note 3 2 6 3 2 4 4" xfId="34394"/>
    <cellStyle name="Note 3 2 6 3 2 5" xfId="14254"/>
    <cellStyle name="Note 3 2 6 3 2 6" xfId="25272"/>
    <cellStyle name="Note 3 2 6 3 2 7" xfId="25892"/>
    <cellStyle name="Note 3 2 6 3 3" xfId="2562"/>
    <cellStyle name="Note 3 2 6 3 3 2" xfId="5038"/>
    <cellStyle name="Note 3 2 6 3 3 2 2" xfId="10928"/>
    <cellStyle name="Note 3 2 6 3 3 2 2 2" xfId="22867"/>
    <cellStyle name="Note 3 2 6 3 3 2 2 3" xfId="31919"/>
    <cellStyle name="Note 3 2 6 3 3 2 2 4" xfId="35817"/>
    <cellStyle name="Note 3 2 6 3 3 2 3" xfId="16977"/>
    <cellStyle name="Note 3 2 6 3 3 2 4" xfId="27339"/>
    <cellStyle name="Note 3 2 6 3 3 2 5" xfId="28563"/>
    <cellStyle name="Note 3 2 6 3 3 3" xfId="6142"/>
    <cellStyle name="Note 3 2 6 3 3 3 2" xfId="12032"/>
    <cellStyle name="Note 3 2 6 3 3 3 2 2" xfId="23971"/>
    <cellStyle name="Note 3 2 6 3 3 3 2 3" xfId="33023"/>
    <cellStyle name="Note 3 2 6 3 3 3 2 4" xfId="36921"/>
    <cellStyle name="Note 3 2 6 3 3 3 3" xfId="18081"/>
    <cellStyle name="Note 3 2 6 3 3 3 4" xfId="28443"/>
    <cellStyle name="Note 3 2 6 3 3 3 5" xfId="33633"/>
    <cellStyle name="Note 3 2 6 3 3 4" xfId="8452"/>
    <cellStyle name="Note 3 2 6 3 3 4 2" xfId="20391"/>
    <cellStyle name="Note 3 2 6 3 3 4 3" xfId="30097"/>
    <cellStyle name="Note 3 2 6 3 3 4 4" xfId="34641"/>
    <cellStyle name="Note 3 2 6 3 3 5" xfId="14501"/>
    <cellStyle name="Note 3 2 6 3 3 6" xfId="25519"/>
    <cellStyle name="Note 3 2 6 3 3 7" xfId="30862"/>
    <cellStyle name="Note 3 2 6 3 4" xfId="4190"/>
    <cellStyle name="Note 3 2 6 3 4 2" xfId="10080"/>
    <cellStyle name="Note 3 2 6 3 4 2 2" xfId="22019"/>
    <cellStyle name="Note 3 2 6 3 4 2 3" xfId="31079"/>
    <cellStyle name="Note 3 2 6 3 4 2 4" xfId="34977"/>
    <cellStyle name="Note 3 2 6 3 4 3" xfId="16129"/>
    <cellStyle name="Note 3 2 6 3 4 4" xfId="26499"/>
    <cellStyle name="Note 3 2 6 3 4 5" xfId="26241"/>
    <cellStyle name="Note 3 2 6 3 5" xfId="5302"/>
    <cellStyle name="Note 3 2 6 3 5 2" xfId="11192"/>
    <cellStyle name="Note 3 2 6 3 5 2 2" xfId="23131"/>
    <cellStyle name="Note 3 2 6 3 5 2 3" xfId="32183"/>
    <cellStyle name="Note 3 2 6 3 5 2 4" xfId="36081"/>
    <cellStyle name="Note 3 2 6 3 5 3" xfId="17241"/>
    <cellStyle name="Note 3 2 6 3 5 4" xfId="27603"/>
    <cellStyle name="Note 3 2 6 3 5 5" xfId="26106"/>
    <cellStyle name="Note 3 2 6 3 6" xfId="13653"/>
    <cellStyle name="Note 3 2 6 4" xfId="1859"/>
    <cellStyle name="Note 3 2 6 4 2" xfId="4335"/>
    <cellStyle name="Note 3 2 6 4 2 2" xfId="10225"/>
    <cellStyle name="Note 3 2 6 4 2 2 2" xfId="22164"/>
    <cellStyle name="Note 3 2 6 4 2 2 3" xfId="31217"/>
    <cellStyle name="Note 3 2 6 4 2 2 4" xfId="35115"/>
    <cellStyle name="Note 3 2 6 4 2 3" xfId="16274"/>
    <cellStyle name="Note 3 2 6 4 2 4" xfId="26637"/>
    <cellStyle name="Note 3 2 6 4 2 5" xfId="26043"/>
    <cellStyle name="Note 3 2 6 4 3" xfId="5440"/>
    <cellStyle name="Note 3 2 6 4 3 2" xfId="11330"/>
    <cellStyle name="Note 3 2 6 4 3 2 2" xfId="23269"/>
    <cellStyle name="Note 3 2 6 4 3 2 3" xfId="32321"/>
    <cellStyle name="Note 3 2 6 4 3 2 4" xfId="36219"/>
    <cellStyle name="Note 3 2 6 4 3 3" xfId="17379"/>
    <cellStyle name="Note 3 2 6 4 3 4" xfId="27741"/>
    <cellStyle name="Note 3 2 6 4 3 5" xfId="24422"/>
    <cellStyle name="Note 3 2 6 4 4" xfId="7749"/>
    <cellStyle name="Note 3 2 6 4 4 2" xfId="19688"/>
    <cellStyle name="Note 3 2 6 4 4 3" xfId="29395"/>
    <cellStyle name="Note 3 2 6 4 4 4" xfId="33939"/>
    <cellStyle name="Note 3 2 6 4 5" xfId="13798"/>
    <cellStyle name="Note 3 2 6 4 6" xfId="24817"/>
    <cellStyle name="Note 3 2 6 4 7" xfId="26371"/>
    <cellStyle name="Note 3 2 6 5" xfId="1869"/>
    <cellStyle name="Note 3 2 6 5 2" xfId="4345"/>
    <cellStyle name="Note 3 2 6 5 2 2" xfId="10235"/>
    <cellStyle name="Note 3 2 6 5 2 2 2" xfId="22174"/>
    <cellStyle name="Note 3 2 6 5 2 2 3" xfId="31227"/>
    <cellStyle name="Note 3 2 6 5 2 2 4" xfId="35125"/>
    <cellStyle name="Note 3 2 6 5 2 3" xfId="16284"/>
    <cellStyle name="Note 3 2 6 5 2 4" xfId="26647"/>
    <cellStyle name="Note 3 2 6 5 2 5" xfId="29150"/>
    <cellStyle name="Note 3 2 6 5 3" xfId="5450"/>
    <cellStyle name="Note 3 2 6 5 3 2" xfId="11340"/>
    <cellStyle name="Note 3 2 6 5 3 2 2" xfId="23279"/>
    <cellStyle name="Note 3 2 6 5 3 2 3" xfId="32331"/>
    <cellStyle name="Note 3 2 6 5 3 2 4" xfId="36229"/>
    <cellStyle name="Note 3 2 6 5 3 3" xfId="17389"/>
    <cellStyle name="Note 3 2 6 5 3 4" xfId="27751"/>
    <cellStyle name="Note 3 2 6 5 3 5" xfId="30304"/>
    <cellStyle name="Note 3 2 6 5 4" xfId="7759"/>
    <cellStyle name="Note 3 2 6 5 4 2" xfId="19698"/>
    <cellStyle name="Note 3 2 6 5 4 3" xfId="29405"/>
    <cellStyle name="Note 3 2 6 5 4 4" xfId="33949"/>
    <cellStyle name="Note 3 2 6 5 5" xfId="13808"/>
    <cellStyle name="Note 3 2 6 5 6" xfId="24827"/>
    <cellStyle name="Note 3 2 6 5 7" xfId="24715"/>
    <cellStyle name="Note 3 2 6 6" xfId="2416"/>
    <cellStyle name="Note 3 2 6 6 2" xfId="4892"/>
    <cellStyle name="Note 3 2 6 6 2 2" xfId="10782"/>
    <cellStyle name="Note 3 2 6 6 2 2 2" xfId="22721"/>
    <cellStyle name="Note 3 2 6 6 2 2 3" xfId="31773"/>
    <cellStyle name="Note 3 2 6 6 2 2 4" xfId="35671"/>
    <cellStyle name="Note 3 2 6 6 2 3" xfId="16831"/>
    <cellStyle name="Note 3 2 6 6 2 4" xfId="27193"/>
    <cellStyle name="Note 3 2 6 6 2 5" xfId="26158"/>
    <cellStyle name="Note 3 2 6 6 3" xfId="5996"/>
    <cellStyle name="Note 3 2 6 6 3 2" xfId="11886"/>
    <cellStyle name="Note 3 2 6 6 3 2 2" xfId="23825"/>
    <cellStyle name="Note 3 2 6 6 3 2 3" xfId="32877"/>
    <cellStyle name="Note 3 2 6 6 3 2 4" xfId="36775"/>
    <cellStyle name="Note 3 2 6 6 3 3" xfId="17935"/>
    <cellStyle name="Note 3 2 6 6 3 4" xfId="28297"/>
    <cellStyle name="Note 3 2 6 6 3 5" xfId="33487"/>
    <cellStyle name="Note 3 2 6 6 4" xfId="8306"/>
    <cellStyle name="Note 3 2 6 6 4 2" xfId="20245"/>
    <cellStyle name="Note 3 2 6 6 4 3" xfId="29951"/>
    <cellStyle name="Note 3 2 6 6 4 4" xfId="34495"/>
    <cellStyle name="Note 3 2 6 6 5" xfId="14355"/>
    <cellStyle name="Note 3 2 6 6 6" xfId="25373"/>
    <cellStyle name="Note 3 2 6 6 7" xfId="25809"/>
    <cellStyle name="Note 3 2 6 7" xfId="2847"/>
    <cellStyle name="Note 3 2 6 7 2" xfId="8737"/>
    <cellStyle name="Note 3 2 6 7 2 2" xfId="20676"/>
    <cellStyle name="Note 3 2 6 7 2 3" xfId="30277"/>
    <cellStyle name="Note 3 2 6 7 2 4" xfId="34751"/>
    <cellStyle name="Note 3 2 6 7 3" xfId="14786"/>
    <cellStyle name="Note 3 2 6 7 4" xfId="25697"/>
    <cellStyle name="Note 3 2 6 7 5" xfId="24615"/>
    <cellStyle name="Note 3 2 6 8" xfId="6429"/>
    <cellStyle name="Note 3 2 6 8 2" xfId="18368"/>
    <cellStyle name="Note 3 2 6 8 3" xfId="28623"/>
    <cellStyle name="Note 3 2 6 8 4" xfId="33743"/>
    <cellStyle name="Note 3 2 7" xfId="595"/>
    <cellStyle name="Note 3 2 7 10" xfId="24186"/>
    <cellStyle name="Note 3 2 7 11" xfId="24033"/>
    <cellStyle name="Note 3 2 7 2" xfId="1716"/>
    <cellStyle name="Note 3 2 7 2 2" xfId="2317"/>
    <cellStyle name="Note 3 2 7 2 2 2" xfId="4793"/>
    <cellStyle name="Note 3 2 7 2 2 2 2" xfId="10683"/>
    <cellStyle name="Note 3 2 7 2 2 2 2 2" xfId="22622"/>
    <cellStyle name="Note 3 2 7 2 2 2 2 3" xfId="31674"/>
    <cellStyle name="Note 3 2 7 2 2 2 2 4" xfId="35572"/>
    <cellStyle name="Note 3 2 7 2 2 2 3" xfId="16732"/>
    <cellStyle name="Note 3 2 7 2 2 2 4" xfId="27094"/>
    <cellStyle name="Note 3 2 7 2 2 2 5" xfId="30484"/>
    <cellStyle name="Note 3 2 7 2 2 3" xfId="5897"/>
    <cellStyle name="Note 3 2 7 2 2 3 2" xfId="11787"/>
    <cellStyle name="Note 3 2 7 2 2 3 2 2" xfId="23726"/>
    <cellStyle name="Note 3 2 7 2 2 3 2 3" xfId="32778"/>
    <cellStyle name="Note 3 2 7 2 2 3 2 4" xfId="36676"/>
    <cellStyle name="Note 3 2 7 2 2 3 3" xfId="17836"/>
    <cellStyle name="Note 3 2 7 2 2 3 4" xfId="28198"/>
    <cellStyle name="Note 3 2 7 2 2 3 5" xfId="33388"/>
    <cellStyle name="Note 3 2 7 2 2 4" xfId="8207"/>
    <cellStyle name="Note 3 2 7 2 2 4 2" xfId="20146"/>
    <cellStyle name="Note 3 2 7 2 2 4 3" xfId="29852"/>
    <cellStyle name="Note 3 2 7 2 2 4 4" xfId="34396"/>
    <cellStyle name="Note 3 2 7 2 2 5" xfId="14256"/>
    <cellStyle name="Note 3 2 7 2 2 6" xfId="25274"/>
    <cellStyle name="Note 3 2 7 2 2 7" xfId="30894"/>
    <cellStyle name="Note 3 2 7 2 3" xfId="2564"/>
    <cellStyle name="Note 3 2 7 2 3 2" xfId="5040"/>
    <cellStyle name="Note 3 2 7 2 3 2 2" xfId="10930"/>
    <cellStyle name="Note 3 2 7 2 3 2 2 2" xfId="22869"/>
    <cellStyle name="Note 3 2 7 2 3 2 2 3" xfId="31921"/>
    <cellStyle name="Note 3 2 7 2 3 2 2 4" xfId="35819"/>
    <cellStyle name="Note 3 2 7 2 3 2 3" xfId="16979"/>
    <cellStyle name="Note 3 2 7 2 3 2 4" xfId="27341"/>
    <cellStyle name="Note 3 2 7 2 3 2 5" xfId="25637"/>
    <cellStyle name="Note 3 2 7 2 3 3" xfId="6144"/>
    <cellStyle name="Note 3 2 7 2 3 3 2" xfId="12034"/>
    <cellStyle name="Note 3 2 7 2 3 3 2 2" xfId="23973"/>
    <cellStyle name="Note 3 2 7 2 3 3 2 3" xfId="33025"/>
    <cellStyle name="Note 3 2 7 2 3 3 2 4" xfId="36923"/>
    <cellStyle name="Note 3 2 7 2 3 3 3" xfId="18083"/>
    <cellStyle name="Note 3 2 7 2 3 3 4" xfId="28445"/>
    <cellStyle name="Note 3 2 7 2 3 3 5" xfId="33635"/>
    <cellStyle name="Note 3 2 7 2 3 4" xfId="8454"/>
    <cellStyle name="Note 3 2 7 2 3 4 2" xfId="20393"/>
    <cellStyle name="Note 3 2 7 2 3 4 3" xfId="30099"/>
    <cellStyle name="Note 3 2 7 2 3 4 4" xfId="34643"/>
    <cellStyle name="Note 3 2 7 2 3 5" xfId="14503"/>
    <cellStyle name="Note 3 2 7 2 3 6" xfId="25521"/>
    <cellStyle name="Note 3 2 7 2 3 7" xfId="24630"/>
    <cellStyle name="Note 3 2 7 2 4" xfId="4192"/>
    <cellStyle name="Note 3 2 7 2 4 2" xfId="10082"/>
    <cellStyle name="Note 3 2 7 2 4 2 2" xfId="22021"/>
    <cellStyle name="Note 3 2 7 2 4 2 3" xfId="31081"/>
    <cellStyle name="Note 3 2 7 2 4 2 4" xfId="34979"/>
    <cellStyle name="Note 3 2 7 2 4 3" xfId="16131"/>
    <cellStyle name="Note 3 2 7 2 4 4" xfId="26501"/>
    <cellStyle name="Note 3 2 7 2 4 5" xfId="28900"/>
    <cellStyle name="Note 3 2 7 2 5" xfId="5304"/>
    <cellStyle name="Note 3 2 7 2 5 2" xfId="11194"/>
    <cellStyle name="Note 3 2 7 2 5 2 2" xfId="23133"/>
    <cellStyle name="Note 3 2 7 2 5 2 3" xfId="32185"/>
    <cellStyle name="Note 3 2 7 2 5 2 4" xfId="36083"/>
    <cellStyle name="Note 3 2 7 2 5 3" xfId="17243"/>
    <cellStyle name="Note 3 2 7 2 5 4" xfId="27605"/>
    <cellStyle name="Note 3 2 7 2 5 5" xfId="24380"/>
    <cellStyle name="Note 3 2 7 2 6" xfId="13655"/>
    <cellStyle name="Note 3 2 7 3" xfId="1914"/>
    <cellStyle name="Note 3 2 7 3 2" xfId="4390"/>
    <cellStyle name="Note 3 2 7 3 2 2" xfId="10280"/>
    <cellStyle name="Note 3 2 7 3 2 2 2" xfId="22219"/>
    <cellStyle name="Note 3 2 7 3 2 2 3" xfId="31272"/>
    <cellStyle name="Note 3 2 7 3 2 2 4" xfId="35170"/>
    <cellStyle name="Note 3 2 7 3 2 3" xfId="16329"/>
    <cellStyle name="Note 3 2 7 3 2 4" xfId="26692"/>
    <cellStyle name="Note 3 2 7 3 2 5" xfId="28690"/>
    <cellStyle name="Note 3 2 7 3 3" xfId="5495"/>
    <cellStyle name="Note 3 2 7 3 3 2" xfId="11385"/>
    <cellStyle name="Note 3 2 7 3 3 2 2" xfId="23324"/>
    <cellStyle name="Note 3 2 7 3 3 2 3" xfId="32376"/>
    <cellStyle name="Note 3 2 7 3 3 2 4" xfId="36274"/>
    <cellStyle name="Note 3 2 7 3 3 3" xfId="17434"/>
    <cellStyle name="Note 3 2 7 3 3 4" xfId="27796"/>
    <cellStyle name="Note 3 2 7 3 3 5" xfId="24109"/>
    <cellStyle name="Note 3 2 7 3 4" xfId="7804"/>
    <cellStyle name="Note 3 2 7 3 4 2" xfId="19743"/>
    <cellStyle name="Note 3 2 7 3 4 3" xfId="29450"/>
    <cellStyle name="Note 3 2 7 3 4 4" xfId="33994"/>
    <cellStyle name="Note 3 2 7 3 5" xfId="13853"/>
    <cellStyle name="Note 3 2 7 3 6" xfId="24872"/>
    <cellStyle name="Note 3 2 7 3 7" xfId="29284"/>
    <cellStyle name="Note 3 2 7 4" xfId="1830"/>
    <cellStyle name="Note 3 2 7 4 2" xfId="4306"/>
    <cellStyle name="Note 3 2 7 4 2 2" xfId="10196"/>
    <cellStyle name="Note 3 2 7 4 2 2 2" xfId="22135"/>
    <cellStyle name="Note 3 2 7 4 2 2 3" xfId="31188"/>
    <cellStyle name="Note 3 2 7 4 2 2 4" xfId="35086"/>
    <cellStyle name="Note 3 2 7 4 2 3" xfId="16245"/>
    <cellStyle name="Note 3 2 7 4 2 4" xfId="26608"/>
    <cellStyle name="Note 3 2 7 4 2 5" xfId="24576"/>
    <cellStyle name="Note 3 2 7 4 3" xfId="5411"/>
    <cellStyle name="Note 3 2 7 4 3 2" xfId="11301"/>
    <cellStyle name="Note 3 2 7 4 3 2 2" xfId="23240"/>
    <cellStyle name="Note 3 2 7 4 3 2 3" xfId="32292"/>
    <cellStyle name="Note 3 2 7 4 3 2 4" xfId="36190"/>
    <cellStyle name="Note 3 2 7 4 3 3" xfId="17350"/>
    <cellStyle name="Note 3 2 7 4 3 4" xfId="27712"/>
    <cellStyle name="Note 3 2 7 4 3 5" xfId="29021"/>
    <cellStyle name="Note 3 2 7 4 4" xfId="7720"/>
    <cellStyle name="Note 3 2 7 4 4 2" xfId="19659"/>
    <cellStyle name="Note 3 2 7 4 4 3" xfId="29366"/>
    <cellStyle name="Note 3 2 7 4 4 4" xfId="33910"/>
    <cellStyle name="Note 3 2 7 4 5" xfId="13769"/>
    <cellStyle name="Note 3 2 7 4 6" xfId="24788"/>
    <cellStyle name="Note 3 2 7 4 7" xfId="24142"/>
    <cellStyle name="Note 3 2 7 5" xfId="1802"/>
    <cellStyle name="Note 3 2 7 5 2" xfId="4278"/>
    <cellStyle name="Note 3 2 7 5 2 2" xfId="10168"/>
    <cellStyle name="Note 3 2 7 5 2 2 2" xfId="22107"/>
    <cellStyle name="Note 3 2 7 5 2 2 3" xfId="31160"/>
    <cellStyle name="Note 3 2 7 5 2 2 4" xfId="35058"/>
    <cellStyle name="Note 3 2 7 5 2 3" xfId="16217"/>
    <cellStyle name="Note 3 2 7 5 2 4" xfId="26580"/>
    <cellStyle name="Note 3 2 7 5 2 5" xfId="24262"/>
    <cellStyle name="Note 3 2 7 5 3" xfId="5383"/>
    <cellStyle name="Note 3 2 7 5 3 2" xfId="11273"/>
    <cellStyle name="Note 3 2 7 5 3 2 2" xfId="23212"/>
    <cellStyle name="Note 3 2 7 5 3 2 3" xfId="32264"/>
    <cellStyle name="Note 3 2 7 5 3 2 4" xfId="36162"/>
    <cellStyle name="Note 3 2 7 5 3 3" xfId="17322"/>
    <cellStyle name="Note 3 2 7 5 3 4" xfId="27684"/>
    <cellStyle name="Note 3 2 7 5 3 5" xfId="24336"/>
    <cellStyle name="Note 3 2 7 5 4" xfId="7692"/>
    <cellStyle name="Note 3 2 7 5 4 2" xfId="19631"/>
    <cellStyle name="Note 3 2 7 5 4 3" xfId="29338"/>
    <cellStyle name="Note 3 2 7 5 4 4" xfId="33882"/>
    <cellStyle name="Note 3 2 7 5 5" xfId="13741"/>
    <cellStyle name="Note 3 2 7 5 6" xfId="24760"/>
    <cellStyle name="Note 3 2 7 5 7" xfId="29302"/>
    <cellStyle name="Note 3 2 7 6" xfId="3072"/>
    <cellStyle name="Note 3 2 7 6 2" xfId="8962"/>
    <cellStyle name="Note 3 2 7 6 2 2" xfId="20901"/>
    <cellStyle name="Note 3 2 7 6 2 3" xfId="30420"/>
    <cellStyle name="Note 3 2 7 6 2 4" xfId="34782"/>
    <cellStyle name="Note 3 2 7 6 3" xfId="15011"/>
    <cellStyle name="Note 3 2 7 6 4" xfId="25840"/>
    <cellStyle name="Note 3 2 7 6 5" xfId="29191"/>
    <cellStyle name="Note 3 2 7 7" xfId="5107"/>
    <cellStyle name="Note 3 2 7 7 2" xfId="10997"/>
    <cellStyle name="Note 3 2 7 7 2 2" xfId="22936"/>
    <cellStyle name="Note 3 2 7 7 2 3" xfId="31988"/>
    <cellStyle name="Note 3 2 7 7 2 4" xfId="35886"/>
    <cellStyle name="Note 3 2 7 7 3" xfId="17046"/>
    <cellStyle name="Note 3 2 7 7 4" xfId="27408"/>
    <cellStyle name="Note 3 2 7 7 5" xfId="24476"/>
    <cellStyle name="Note 3 2 7 8" xfId="6654"/>
    <cellStyle name="Note 3 2 7 8 2" xfId="18593"/>
    <cellStyle name="Note 3 2 7 8 3" xfId="28769"/>
    <cellStyle name="Note 3 2 7 8 4" xfId="33774"/>
    <cellStyle name="Note 3 2 7 9" xfId="12535"/>
    <cellStyle name="Note 3 2 8" xfId="579"/>
    <cellStyle name="Note 3 2 8 10" xfId="24180"/>
    <cellStyle name="Note 3 2 8 11" xfId="24126"/>
    <cellStyle name="Note 3 2 8 2" xfId="1717"/>
    <cellStyle name="Note 3 2 8 2 2" xfId="2318"/>
    <cellStyle name="Note 3 2 8 2 2 2" xfId="4794"/>
    <cellStyle name="Note 3 2 8 2 2 2 2" xfId="10684"/>
    <cellStyle name="Note 3 2 8 2 2 2 2 2" xfId="22623"/>
    <cellStyle name="Note 3 2 8 2 2 2 2 3" xfId="31675"/>
    <cellStyle name="Note 3 2 8 2 2 2 2 4" xfId="35573"/>
    <cellStyle name="Note 3 2 8 2 2 2 3" xfId="16733"/>
    <cellStyle name="Note 3 2 8 2 2 2 4" xfId="27095"/>
    <cellStyle name="Note 3 2 8 2 2 2 5" xfId="25904"/>
    <cellStyle name="Note 3 2 8 2 2 3" xfId="5898"/>
    <cellStyle name="Note 3 2 8 2 2 3 2" xfId="11788"/>
    <cellStyle name="Note 3 2 8 2 2 3 2 2" xfId="23727"/>
    <cellStyle name="Note 3 2 8 2 2 3 2 3" xfId="32779"/>
    <cellStyle name="Note 3 2 8 2 2 3 2 4" xfId="36677"/>
    <cellStyle name="Note 3 2 8 2 2 3 3" xfId="17837"/>
    <cellStyle name="Note 3 2 8 2 2 3 4" xfId="28199"/>
    <cellStyle name="Note 3 2 8 2 2 3 5" xfId="33389"/>
    <cellStyle name="Note 3 2 8 2 2 4" xfId="8208"/>
    <cellStyle name="Note 3 2 8 2 2 4 2" xfId="20147"/>
    <cellStyle name="Note 3 2 8 2 2 4 3" xfId="29853"/>
    <cellStyle name="Note 3 2 8 2 2 4 4" xfId="34397"/>
    <cellStyle name="Note 3 2 8 2 2 5" xfId="14257"/>
    <cellStyle name="Note 3 2 8 2 2 6" xfId="25275"/>
    <cellStyle name="Note 3 2 8 2 2 7" xfId="26316"/>
    <cellStyle name="Note 3 2 8 2 3" xfId="2565"/>
    <cellStyle name="Note 3 2 8 2 3 2" xfId="5041"/>
    <cellStyle name="Note 3 2 8 2 3 2 2" xfId="10931"/>
    <cellStyle name="Note 3 2 8 2 3 2 2 2" xfId="22870"/>
    <cellStyle name="Note 3 2 8 2 3 2 2 3" xfId="31922"/>
    <cellStyle name="Note 3 2 8 2 3 2 2 4" xfId="35820"/>
    <cellStyle name="Note 3 2 8 2 3 2 3" xfId="16980"/>
    <cellStyle name="Note 3 2 8 2 3 2 4" xfId="27342"/>
    <cellStyle name="Note 3 2 8 2 3 2 5" xfId="29062"/>
    <cellStyle name="Note 3 2 8 2 3 3" xfId="6145"/>
    <cellStyle name="Note 3 2 8 2 3 3 2" xfId="12035"/>
    <cellStyle name="Note 3 2 8 2 3 3 2 2" xfId="23974"/>
    <cellStyle name="Note 3 2 8 2 3 3 2 3" xfId="33026"/>
    <cellStyle name="Note 3 2 8 2 3 3 2 4" xfId="36924"/>
    <cellStyle name="Note 3 2 8 2 3 3 3" xfId="18084"/>
    <cellStyle name="Note 3 2 8 2 3 3 4" xfId="28446"/>
    <cellStyle name="Note 3 2 8 2 3 3 5" xfId="33636"/>
    <cellStyle name="Note 3 2 8 2 3 4" xfId="8455"/>
    <cellStyle name="Note 3 2 8 2 3 4 2" xfId="20394"/>
    <cellStyle name="Note 3 2 8 2 3 4 3" xfId="30100"/>
    <cellStyle name="Note 3 2 8 2 3 4 4" xfId="34644"/>
    <cellStyle name="Note 3 2 8 2 3 5" xfId="14504"/>
    <cellStyle name="Note 3 2 8 2 3 6" xfId="25522"/>
    <cellStyle name="Note 3 2 8 2 3 7" xfId="28907"/>
    <cellStyle name="Note 3 2 8 2 4" xfId="4193"/>
    <cellStyle name="Note 3 2 8 2 4 2" xfId="10083"/>
    <cellStyle name="Note 3 2 8 2 4 2 2" xfId="22022"/>
    <cellStyle name="Note 3 2 8 2 4 2 3" xfId="31082"/>
    <cellStyle name="Note 3 2 8 2 4 2 4" xfId="34980"/>
    <cellStyle name="Note 3 2 8 2 4 3" xfId="16132"/>
    <cellStyle name="Note 3 2 8 2 4 4" xfId="26502"/>
    <cellStyle name="Note 3 2 8 2 4 5" xfId="30551"/>
    <cellStyle name="Note 3 2 8 2 5" xfId="5305"/>
    <cellStyle name="Note 3 2 8 2 5 2" xfId="11195"/>
    <cellStyle name="Note 3 2 8 2 5 2 2" xfId="23134"/>
    <cellStyle name="Note 3 2 8 2 5 2 3" xfId="32186"/>
    <cellStyle name="Note 3 2 8 2 5 2 4" xfId="36084"/>
    <cellStyle name="Note 3 2 8 2 5 3" xfId="17244"/>
    <cellStyle name="Note 3 2 8 2 5 4" xfId="27606"/>
    <cellStyle name="Note 3 2 8 2 5 5" xfId="24135"/>
    <cellStyle name="Note 3 2 8 2 6" xfId="13656"/>
    <cellStyle name="Note 3 2 8 3" xfId="1905"/>
    <cellStyle name="Note 3 2 8 3 2" xfId="4381"/>
    <cellStyle name="Note 3 2 8 3 2 2" xfId="10271"/>
    <cellStyle name="Note 3 2 8 3 2 2 2" xfId="22210"/>
    <cellStyle name="Note 3 2 8 3 2 2 3" xfId="31263"/>
    <cellStyle name="Note 3 2 8 3 2 2 4" xfId="35161"/>
    <cellStyle name="Note 3 2 8 3 2 3" xfId="16320"/>
    <cellStyle name="Note 3 2 8 3 2 4" xfId="26683"/>
    <cellStyle name="Note 3 2 8 3 2 5" xfId="28950"/>
    <cellStyle name="Note 3 2 8 3 3" xfId="5486"/>
    <cellStyle name="Note 3 2 8 3 3 2" xfId="11376"/>
    <cellStyle name="Note 3 2 8 3 3 2 2" xfId="23315"/>
    <cellStyle name="Note 3 2 8 3 3 2 3" xfId="32367"/>
    <cellStyle name="Note 3 2 8 3 3 2 4" xfId="36265"/>
    <cellStyle name="Note 3 2 8 3 3 3" xfId="17425"/>
    <cellStyle name="Note 3 2 8 3 3 4" xfId="27787"/>
    <cellStyle name="Note 3 2 8 3 3 5" xfId="24430"/>
    <cellStyle name="Note 3 2 8 3 4" xfId="7795"/>
    <cellStyle name="Note 3 2 8 3 4 2" xfId="19734"/>
    <cellStyle name="Note 3 2 8 3 4 3" xfId="29441"/>
    <cellStyle name="Note 3 2 8 3 4 4" xfId="33985"/>
    <cellStyle name="Note 3 2 8 3 5" xfId="13844"/>
    <cellStyle name="Note 3 2 8 3 6" xfId="24863"/>
    <cellStyle name="Note 3 2 8 3 7" xfId="30945"/>
    <cellStyle name="Note 3 2 8 4" xfId="1866"/>
    <cellStyle name="Note 3 2 8 4 2" xfId="4342"/>
    <cellStyle name="Note 3 2 8 4 2 2" xfId="10232"/>
    <cellStyle name="Note 3 2 8 4 2 2 2" xfId="22171"/>
    <cellStyle name="Note 3 2 8 4 2 2 3" xfId="31224"/>
    <cellStyle name="Note 3 2 8 4 2 2 4" xfId="35122"/>
    <cellStyle name="Note 3 2 8 4 2 3" xfId="16281"/>
    <cellStyle name="Note 3 2 8 4 2 4" xfId="26644"/>
    <cellStyle name="Note 3 2 8 4 2 5" xfId="28722"/>
    <cellStyle name="Note 3 2 8 4 3" xfId="5447"/>
    <cellStyle name="Note 3 2 8 4 3 2" xfId="11337"/>
    <cellStyle name="Note 3 2 8 4 3 2 2" xfId="23276"/>
    <cellStyle name="Note 3 2 8 4 3 2 3" xfId="32328"/>
    <cellStyle name="Note 3 2 8 4 3 2 4" xfId="36226"/>
    <cellStyle name="Note 3 2 8 4 3 3" xfId="17386"/>
    <cellStyle name="Note 3 2 8 4 3 4" xfId="27748"/>
    <cellStyle name="Note 3 2 8 4 3 5" xfId="24435"/>
    <cellStyle name="Note 3 2 8 4 4" xfId="7756"/>
    <cellStyle name="Note 3 2 8 4 4 2" xfId="19695"/>
    <cellStyle name="Note 3 2 8 4 4 3" xfId="29402"/>
    <cellStyle name="Note 3 2 8 4 4 4" xfId="33946"/>
    <cellStyle name="Note 3 2 8 4 5" xfId="13805"/>
    <cellStyle name="Note 3 2 8 4 6" xfId="24824"/>
    <cellStyle name="Note 3 2 8 4 7" xfId="29294"/>
    <cellStyle name="Note 3 2 8 5" xfId="1819"/>
    <cellStyle name="Note 3 2 8 5 2" xfId="4295"/>
    <cellStyle name="Note 3 2 8 5 2 2" xfId="10185"/>
    <cellStyle name="Note 3 2 8 5 2 2 2" xfId="22124"/>
    <cellStyle name="Note 3 2 8 5 2 2 3" xfId="31177"/>
    <cellStyle name="Note 3 2 8 5 2 2 4" xfId="35075"/>
    <cellStyle name="Note 3 2 8 5 2 3" xfId="16234"/>
    <cellStyle name="Note 3 2 8 5 2 4" xfId="26597"/>
    <cellStyle name="Note 3 2 8 5 2 5" xfId="25721"/>
    <cellStyle name="Note 3 2 8 5 3" xfId="5400"/>
    <cellStyle name="Note 3 2 8 5 3 2" xfId="11290"/>
    <cellStyle name="Note 3 2 8 5 3 2 2" xfId="23229"/>
    <cellStyle name="Note 3 2 8 5 3 2 3" xfId="32281"/>
    <cellStyle name="Note 3 2 8 5 3 2 4" xfId="36179"/>
    <cellStyle name="Note 3 2 8 5 3 3" xfId="17339"/>
    <cellStyle name="Note 3 2 8 5 3 4" xfId="27701"/>
    <cellStyle name="Note 3 2 8 5 3 5" xfId="24189"/>
    <cellStyle name="Note 3 2 8 5 4" xfId="7709"/>
    <cellStyle name="Note 3 2 8 5 4 2" xfId="19648"/>
    <cellStyle name="Note 3 2 8 5 4 3" xfId="29355"/>
    <cellStyle name="Note 3 2 8 5 4 4" xfId="33899"/>
    <cellStyle name="Note 3 2 8 5 5" xfId="13758"/>
    <cellStyle name="Note 3 2 8 5 6" xfId="24777"/>
    <cellStyle name="Note 3 2 8 5 7" xfId="30953"/>
    <cellStyle name="Note 3 2 8 6" xfId="3056"/>
    <cellStyle name="Note 3 2 8 6 2" xfId="8946"/>
    <cellStyle name="Note 3 2 8 6 2 2" xfId="20885"/>
    <cellStyle name="Note 3 2 8 6 2 3" xfId="30414"/>
    <cellStyle name="Note 3 2 8 6 2 4" xfId="34776"/>
    <cellStyle name="Note 3 2 8 6 3" xfId="14995"/>
    <cellStyle name="Note 3 2 8 6 4" xfId="25834"/>
    <cellStyle name="Note 3 2 8 6 5" xfId="30843"/>
    <cellStyle name="Note 3 2 8 7" xfId="5101"/>
    <cellStyle name="Note 3 2 8 7 2" xfId="10991"/>
    <cellStyle name="Note 3 2 8 7 2 2" xfId="22930"/>
    <cellStyle name="Note 3 2 8 7 2 3" xfId="31982"/>
    <cellStyle name="Note 3 2 8 7 2 4" xfId="35880"/>
    <cellStyle name="Note 3 2 8 7 3" xfId="17040"/>
    <cellStyle name="Note 3 2 8 7 4" xfId="27402"/>
    <cellStyle name="Note 3 2 8 7 5" xfId="28588"/>
    <cellStyle name="Note 3 2 8 8" xfId="6638"/>
    <cellStyle name="Note 3 2 8 8 2" xfId="18577"/>
    <cellStyle name="Note 3 2 8 8 3" xfId="28763"/>
    <cellStyle name="Note 3 2 8 8 4" xfId="33768"/>
    <cellStyle name="Note 3 2 8 9" xfId="12519"/>
    <cellStyle name="Note 3 2 9" xfId="1690"/>
    <cellStyle name="Note 3 2 9 2" xfId="2291"/>
    <cellStyle name="Note 3 2 9 2 2" xfId="4767"/>
    <cellStyle name="Note 3 2 9 2 2 2" xfId="10657"/>
    <cellStyle name="Note 3 2 9 2 2 2 2" xfId="22596"/>
    <cellStyle name="Note 3 2 9 2 2 2 3" xfId="31648"/>
    <cellStyle name="Note 3 2 9 2 2 2 4" xfId="35546"/>
    <cellStyle name="Note 3 2 9 2 2 3" xfId="16706"/>
    <cellStyle name="Note 3 2 9 2 2 4" xfId="27068"/>
    <cellStyle name="Note 3 2 9 2 2 5" xfId="24519"/>
    <cellStyle name="Note 3 2 9 2 3" xfId="5871"/>
    <cellStyle name="Note 3 2 9 2 3 2" xfId="11761"/>
    <cellStyle name="Note 3 2 9 2 3 2 2" xfId="23700"/>
    <cellStyle name="Note 3 2 9 2 3 2 3" xfId="32752"/>
    <cellStyle name="Note 3 2 9 2 3 2 4" xfId="36650"/>
    <cellStyle name="Note 3 2 9 2 3 3" xfId="17810"/>
    <cellStyle name="Note 3 2 9 2 3 4" xfId="28172"/>
    <cellStyle name="Note 3 2 9 2 3 5" xfId="33362"/>
    <cellStyle name="Note 3 2 9 2 4" xfId="8181"/>
    <cellStyle name="Note 3 2 9 2 4 2" xfId="20120"/>
    <cellStyle name="Note 3 2 9 2 4 3" xfId="29826"/>
    <cellStyle name="Note 3 2 9 2 4 4" xfId="34370"/>
    <cellStyle name="Note 3 2 9 2 5" xfId="14230"/>
    <cellStyle name="Note 3 2 9 2 6" xfId="25248"/>
    <cellStyle name="Note 3 2 9 2 7" xfId="30311"/>
    <cellStyle name="Note 3 2 9 3" xfId="2538"/>
    <cellStyle name="Note 3 2 9 3 2" xfId="5014"/>
    <cellStyle name="Note 3 2 9 3 2 2" xfId="10904"/>
    <cellStyle name="Note 3 2 9 3 2 2 2" xfId="22843"/>
    <cellStyle name="Note 3 2 9 3 2 2 3" xfId="31895"/>
    <cellStyle name="Note 3 2 9 3 2 2 4" xfId="35793"/>
    <cellStyle name="Note 3 2 9 3 2 3" xfId="16953"/>
    <cellStyle name="Note 3 2 9 3 2 4" xfId="27315"/>
    <cellStyle name="Note 3 2 9 3 2 5" xfId="30597"/>
    <cellStyle name="Note 3 2 9 3 3" xfId="6118"/>
    <cellStyle name="Note 3 2 9 3 3 2" xfId="12008"/>
    <cellStyle name="Note 3 2 9 3 3 2 2" xfId="23947"/>
    <cellStyle name="Note 3 2 9 3 3 2 3" xfId="32999"/>
    <cellStyle name="Note 3 2 9 3 3 2 4" xfId="36897"/>
    <cellStyle name="Note 3 2 9 3 3 3" xfId="18057"/>
    <cellStyle name="Note 3 2 9 3 3 4" xfId="28419"/>
    <cellStyle name="Note 3 2 9 3 3 5" xfId="33609"/>
    <cellStyle name="Note 3 2 9 3 4" xfId="8428"/>
    <cellStyle name="Note 3 2 9 3 4 2" xfId="20367"/>
    <cellStyle name="Note 3 2 9 3 4 3" xfId="30073"/>
    <cellStyle name="Note 3 2 9 3 4 4" xfId="34617"/>
    <cellStyle name="Note 3 2 9 3 5" xfId="14477"/>
    <cellStyle name="Note 3 2 9 3 6" xfId="25495"/>
    <cellStyle name="Note 3 2 9 3 7" xfId="26289"/>
    <cellStyle name="Note 3 2 9 4" xfId="4166"/>
    <cellStyle name="Note 3 2 9 4 2" xfId="10056"/>
    <cellStyle name="Note 3 2 9 4 2 2" xfId="21995"/>
    <cellStyle name="Note 3 2 9 4 2 3" xfId="31055"/>
    <cellStyle name="Note 3 2 9 4 2 4" xfId="34953"/>
    <cellStyle name="Note 3 2 9 4 3" xfId="16105"/>
    <cellStyle name="Note 3 2 9 4 4" xfId="26475"/>
    <cellStyle name="Note 3 2 9 4 5" xfId="24592"/>
    <cellStyle name="Note 3 2 9 5" xfId="5278"/>
    <cellStyle name="Note 3 2 9 5 2" xfId="11168"/>
    <cellStyle name="Note 3 2 9 5 2 2" xfId="23107"/>
    <cellStyle name="Note 3 2 9 5 2 3" xfId="32159"/>
    <cellStyle name="Note 3 2 9 5 2 4" xfId="36057"/>
    <cellStyle name="Note 3 2 9 5 3" xfId="17217"/>
    <cellStyle name="Note 3 2 9 5 4" xfId="27579"/>
    <cellStyle name="Note 3 2 9 5 5" xfId="30684"/>
    <cellStyle name="Note 3 2 9 6" xfId="13629"/>
    <cellStyle name="Note 3 3" xfId="111"/>
    <cellStyle name="Note 3 3 10" xfId="2199"/>
    <cellStyle name="Note 3 3 10 2" xfId="4675"/>
    <cellStyle name="Note 3 3 10 2 2" xfId="10565"/>
    <cellStyle name="Note 3 3 10 2 2 2" xfId="22504"/>
    <cellStyle name="Note 3 3 10 2 2 3" xfId="31556"/>
    <cellStyle name="Note 3 3 10 2 2 4" xfId="35454"/>
    <cellStyle name="Note 3 3 10 2 3" xfId="16614"/>
    <cellStyle name="Note 3 3 10 2 4" xfId="26976"/>
    <cellStyle name="Note 3 3 10 2 5" xfId="30364"/>
    <cellStyle name="Note 3 3 10 3" xfId="5779"/>
    <cellStyle name="Note 3 3 10 3 2" xfId="11669"/>
    <cellStyle name="Note 3 3 10 3 2 2" xfId="23608"/>
    <cellStyle name="Note 3 3 10 3 2 3" xfId="32660"/>
    <cellStyle name="Note 3 3 10 3 2 4" xfId="36558"/>
    <cellStyle name="Note 3 3 10 3 3" xfId="17718"/>
    <cellStyle name="Note 3 3 10 3 4" xfId="28080"/>
    <cellStyle name="Note 3 3 10 3 5" xfId="33270"/>
    <cellStyle name="Note 3 3 10 4" xfId="8089"/>
    <cellStyle name="Note 3 3 10 4 2" xfId="20028"/>
    <cellStyle name="Note 3 3 10 4 3" xfId="29734"/>
    <cellStyle name="Note 3 3 10 4 4" xfId="34278"/>
    <cellStyle name="Note 3 3 10 5" xfId="14138"/>
    <cellStyle name="Note 3 3 10 6" xfId="25156"/>
    <cellStyle name="Note 3 3 10 7" xfId="30904"/>
    <cellStyle name="Note 3 3 11" xfId="2429"/>
    <cellStyle name="Note 3 3 11 2" xfId="4905"/>
    <cellStyle name="Note 3 3 11 2 2" xfId="10795"/>
    <cellStyle name="Note 3 3 11 2 2 2" xfId="22734"/>
    <cellStyle name="Note 3 3 11 2 2 3" xfId="31786"/>
    <cellStyle name="Note 3 3 11 2 2 4" xfId="35684"/>
    <cellStyle name="Note 3 3 11 2 3" xfId="16844"/>
    <cellStyle name="Note 3 3 11 2 4" xfId="27206"/>
    <cellStyle name="Note 3 3 11 2 5" xfId="25913"/>
    <cellStyle name="Note 3 3 11 3" xfId="6009"/>
    <cellStyle name="Note 3 3 11 3 2" xfId="11899"/>
    <cellStyle name="Note 3 3 11 3 2 2" xfId="23838"/>
    <cellStyle name="Note 3 3 11 3 2 3" xfId="32890"/>
    <cellStyle name="Note 3 3 11 3 2 4" xfId="36788"/>
    <cellStyle name="Note 3 3 11 3 3" xfId="17948"/>
    <cellStyle name="Note 3 3 11 3 4" xfId="28310"/>
    <cellStyle name="Note 3 3 11 3 5" xfId="33500"/>
    <cellStyle name="Note 3 3 11 4" xfId="8319"/>
    <cellStyle name="Note 3 3 11 4 2" xfId="20258"/>
    <cellStyle name="Note 3 3 11 4 3" xfId="29964"/>
    <cellStyle name="Note 3 3 11 4 4" xfId="34508"/>
    <cellStyle name="Note 3 3 11 5" xfId="14368"/>
    <cellStyle name="Note 3 3 11 6" xfId="25386"/>
    <cellStyle name="Note 3 3 11 7" xfId="24155"/>
    <cellStyle name="Note 3 3 12" xfId="2155"/>
    <cellStyle name="Note 3 3 12 2" xfId="4631"/>
    <cellStyle name="Note 3 3 12 2 2" xfId="10521"/>
    <cellStyle name="Note 3 3 12 2 2 2" xfId="22460"/>
    <cellStyle name="Note 3 3 12 2 2 3" xfId="31512"/>
    <cellStyle name="Note 3 3 12 2 2 4" xfId="35410"/>
    <cellStyle name="Note 3 3 12 2 3" xfId="16570"/>
    <cellStyle name="Note 3 3 12 2 4" xfId="26932"/>
    <cellStyle name="Note 3 3 12 2 5" xfId="24534"/>
    <cellStyle name="Note 3 3 12 3" xfId="5735"/>
    <cellStyle name="Note 3 3 12 3 2" xfId="11625"/>
    <cellStyle name="Note 3 3 12 3 2 2" xfId="23564"/>
    <cellStyle name="Note 3 3 12 3 2 3" xfId="32616"/>
    <cellStyle name="Note 3 3 12 3 2 4" xfId="36514"/>
    <cellStyle name="Note 3 3 12 3 3" xfId="17674"/>
    <cellStyle name="Note 3 3 12 3 4" xfId="28036"/>
    <cellStyle name="Note 3 3 12 3 5" xfId="33226"/>
    <cellStyle name="Note 3 3 12 4" xfId="8045"/>
    <cellStyle name="Note 3 3 12 4 2" xfId="19984"/>
    <cellStyle name="Note 3 3 12 4 3" xfId="29690"/>
    <cellStyle name="Note 3 3 12 4 4" xfId="34234"/>
    <cellStyle name="Note 3 3 12 5" xfId="14094"/>
    <cellStyle name="Note 3 3 12 6" xfId="25112"/>
    <cellStyle name="Note 3 3 12 7" xfId="30608"/>
    <cellStyle name="Note 3 3 13" xfId="2667"/>
    <cellStyle name="Note 3 3 13 2" xfId="8557"/>
    <cellStyle name="Note 3 3 13 2 2" xfId="20496"/>
    <cellStyle name="Note 3 3 13 2 3" xfId="30179"/>
    <cellStyle name="Note 3 3 13 2 4" xfId="34704"/>
    <cellStyle name="Note 3 3 13 3" xfId="14606"/>
    <cellStyle name="Note 3 3 13 4" xfId="25600"/>
    <cellStyle name="Note 3 3 13 5" xfId="24204"/>
    <cellStyle name="Note 3 3 14" xfId="6249"/>
    <cellStyle name="Note 3 3 14 2" xfId="18188"/>
    <cellStyle name="Note 3 3 14 3" xfId="28526"/>
    <cellStyle name="Note 3 3 14 4" xfId="33696"/>
    <cellStyle name="Note 3 3 2" xfId="171"/>
    <cellStyle name="Note 3 3 2 10" xfId="2721"/>
    <cellStyle name="Note 3 3 2 10 2" xfId="8611"/>
    <cellStyle name="Note 3 3 2 10 2 2" xfId="20550"/>
    <cellStyle name="Note 3 3 2 10 2 3" xfId="30210"/>
    <cellStyle name="Note 3 3 2 10 2 4" xfId="34717"/>
    <cellStyle name="Note 3 3 2 10 3" xfId="14660"/>
    <cellStyle name="Note 3 3 2 10 4" xfId="25630"/>
    <cellStyle name="Note 3 3 2 10 5" xfId="30542"/>
    <cellStyle name="Note 3 3 2 11" xfId="6303"/>
    <cellStyle name="Note 3 3 2 11 2" xfId="18242"/>
    <cellStyle name="Note 3 3 2 11 3" xfId="28556"/>
    <cellStyle name="Note 3 3 2 11 4" xfId="33709"/>
    <cellStyle name="Note 3 3 2 2" xfId="285"/>
    <cellStyle name="Note 3 3 2 2 2" xfId="761"/>
    <cellStyle name="Note 3 3 2 2 2 10" xfId="24275"/>
    <cellStyle name="Note 3 3 2 2 2 11" xfId="26383"/>
    <cellStyle name="Note 3 3 2 2 2 2" xfId="1721"/>
    <cellStyle name="Note 3 3 2 2 2 2 2" xfId="2322"/>
    <cellStyle name="Note 3 3 2 2 2 2 2 2" xfId="4798"/>
    <cellStyle name="Note 3 3 2 2 2 2 2 2 2" xfId="10688"/>
    <cellStyle name="Note 3 3 2 2 2 2 2 2 2 2" xfId="22627"/>
    <cellStyle name="Note 3 3 2 2 2 2 2 2 2 3" xfId="31679"/>
    <cellStyle name="Note 3 3 2 2 2 2 2 2 2 4" xfId="35577"/>
    <cellStyle name="Note 3 3 2 2 2 2 2 2 3" xfId="16737"/>
    <cellStyle name="Note 3 3 2 2 2 2 2 2 4" xfId="27099"/>
    <cellStyle name="Note 3 3 2 2 2 2 2 2 5" xfId="24516"/>
    <cellStyle name="Note 3 3 2 2 2 2 2 3" xfId="5902"/>
    <cellStyle name="Note 3 3 2 2 2 2 2 3 2" xfId="11792"/>
    <cellStyle name="Note 3 3 2 2 2 2 2 3 2 2" xfId="23731"/>
    <cellStyle name="Note 3 3 2 2 2 2 2 3 2 3" xfId="32783"/>
    <cellStyle name="Note 3 3 2 2 2 2 2 3 2 4" xfId="36681"/>
    <cellStyle name="Note 3 3 2 2 2 2 2 3 3" xfId="17841"/>
    <cellStyle name="Note 3 3 2 2 2 2 2 3 4" xfId="28203"/>
    <cellStyle name="Note 3 3 2 2 2 2 2 3 5" xfId="33393"/>
    <cellStyle name="Note 3 3 2 2 2 2 2 4" xfId="8212"/>
    <cellStyle name="Note 3 3 2 2 2 2 2 4 2" xfId="20151"/>
    <cellStyle name="Note 3 3 2 2 2 2 2 4 3" xfId="29857"/>
    <cellStyle name="Note 3 3 2 2 2 2 2 4 4" xfId="34401"/>
    <cellStyle name="Note 3 3 2 2 2 2 2 5" xfId="14261"/>
    <cellStyle name="Note 3 3 2 2 2 2 2 6" xfId="25279"/>
    <cellStyle name="Note 3 3 2 2 2 2 2 7" xfId="30351"/>
    <cellStyle name="Note 3 3 2 2 2 2 3" xfId="2569"/>
    <cellStyle name="Note 3 3 2 2 2 2 3 2" xfId="5045"/>
    <cellStyle name="Note 3 3 2 2 2 2 3 2 2" xfId="10935"/>
    <cellStyle name="Note 3 3 2 2 2 2 3 2 2 2" xfId="22874"/>
    <cellStyle name="Note 3 3 2 2 2 2 3 2 2 3" xfId="31926"/>
    <cellStyle name="Note 3 3 2 2 2 2 3 2 2 4" xfId="35824"/>
    <cellStyle name="Note 3 3 2 2 2 2 3 2 3" xfId="16984"/>
    <cellStyle name="Note 3 3 2 2 2 2 3 2 4" xfId="27346"/>
    <cellStyle name="Note 3 3 2 2 2 2 3 2 5" xfId="28807"/>
    <cellStyle name="Note 3 3 2 2 2 2 3 3" xfId="6149"/>
    <cellStyle name="Note 3 3 2 2 2 2 3 3 2" xfId="12039"/>
    <cellStyle name="Note 3 3 2 2 2 2 3 3 2 2" xfId="23978"/>
    <cellStyle name="Note 3 3 2 2 2 2 3 3 2 3" xfId="33030"/>
    <cellStyle name="Note 3 3 2 2 2 2 3 3 2 4" xfId="36928"/>
    <cellStyle name="Note 3 3 2 2 2 2 3 3 3" xfId="18088"/>
    <cellStyle name="Note 3 3 2 2 2 2 3 3 4" xfId="28450"/>
    <cellStyle name="Note 3 3 2 2 2 2 3 3 5" xfId="33640"/>
    <cellStyle name="Note 3 3 2 2 2 2 3 4" xfId="8459"/>
    <cellStyle name="Note 3 3 2 2 2 2 3 4 2" xfId="20398"/>
    <cellStyle name="Note 3 3 2 2 2 2 3 4 3" xfId="30104"/>
    <cellStyle name="Note 3 3 2 2 2 2 3 4 4" xfId="34648"/>
    <cellStyle name="Note 3 3 2 2 2 2 3 5" xfId="14508"/>
    <cellStyle name="Note 3 3 2 2 2 2 3 6" xfId="25526"/>
    <cellStyle name="Note 3 3 2 2 2 2 3 7" xfId="30863"/>
    <cellStyle name="Note 3 3 2 2 2 2 4" xfId="4197"/>
    <cellStyle name="Note 3 3 2 2 2 2 4 2" xfId="10087"/>
    <cellStyle name="Note 3 3 2 2 2 2 4 2 2" xfId="22026"/>
    <cellStyle name="Note 3 3 2 2 2 2 4 2 3" xfId="31086"/>
    <cellStyle name="Note 3 3 2 2 2 2 4 2 4" xfId="34984"/>
    <cellStyle name="Note 3 3 2 2 2 2 4 3" xfId="16136"/>
    <cellStyle name="Note 3 3 2 2 2 2 4 4" xfId="26506"/>
    <cellStyle name="Note 3 3 2 2 2 2 4 5" xfId="26242"/>
    <cellStyle name="Note 3 3 2 2 2 2 5" xfId="5309"/>
    <cellStyle name="Note 3 3 2 2 2 2 5 2" xfId="11199"/>
    <cellStyle name="Note 3 3 2 2 2 2 5 2 2" xfId="23138"/>
    <cellStyle name="Note 3 3 2 2 2 2 5 2 3" xfId="32190"/>
    <cellStyle name="Note 3 3 2 2 2 2 5 2 4" xfId="36088"/>
    <cellStyle name="Note 3 3 2 2 2 2 5 3" xfId="17248"/>
    <cellStyle name="Note 3 3 2 2 2 2 5 4" xfId="27610"/>
    <cellStyle name="Note 3 3 2 2 2 2 5 5" xfId="29031"/>
    <cellStyle name="Note 3 3 2 2 2 2 6" xfId="13660"/>
    <cellStyle name="Note 3 3 2 2 2 3" xfId="1981"/>
    <cellStyle name="Note 3 3 2 2 2 3 2" xfId="4457"/>
    <cellStyle name="Note 3 3 2 2 2 3 2 2" xfId="10347"/>
    <cellStyle name="Note 3 3 2 2 2 3 2 2 2" xfId="22286"/>
    <cellStyle name="Note 3 3 2 2 2 3 2 2 3" xfId="31339"/>
    <cellStyle name="Note 3 3 2 2 2 3 2 2 4" xfId="35237"/>
    <cellStyle name="Note 3 3 2 2 2 3 2 3" xfId="16396"/>
    <cellStyle name="Note 3 3 2 2 2 3 2 4" xfId="26759"/>
    <cellStyle name="Note 3 3 2 2 2 3 2 5" xfId="30786"/>
    <cellStyle name="Note 3 3 2 2 2 3 3" xfId="5562"/>
    <cellStyle name="Note 3 3 2 2 2 3 3 2" xfId="11452"/>
    <cellStyle name="Note 3 3 2 2 2 3 3 2 2" xfId="23391"/>
    <cellStyle name="Note 3 3 2 2 2 3 3 2 3" xfId="32443"/>
    <cellStyle name="Note 3 3 2 2 2 3 3 2 4" xfId="36341"/>
    <cellStyle name="Note 3 3 2 2 2 3 3 3" xfId="17501"/>
    <cellStyle name="Note 3 3 2 2 2 3 3 4" xfId="27863"/>
    <cellStyle name="Note 3 3 2 2 2 3 3 5" xfId="26072"/>
    <cellStyle name="Note 3 3 2 2 2 3 4" xfId="7871"/>
    <cellStyle name="Note 3 3 2 2 2 3 4 2" xfId="19810"/>
    <cellStyle name="Note 3 3 2 2 2 3 4 3" xfId="29517"/>
    <cellStyle name="Note 3 3 2 2 2 3 4 4" xfId="34061"/>
    <cellStyle name="Note 3 3 2 2 2 3 5" xfId="13920"/>
    <cellStyle name="Note 3 3 2 2 2 3 6" xfId="24939"/>
    <cellStyle name="Note 3 3 2 2 2 3 7" xfId="28902"/>
    <cellStyle name="Note 3 3 2 2 2 4" xfId="2069"/>
    <cellStyle name="Note 3 3 2 2 2 4 2" xfId="4545"/>
    <cellStyle name="Note 3 3 2 2 2 4 2 2" xfId="10435"/>
    <cellStyle name="Note 3 3 2 2 2 4 2 2 2" xfId="22374"/>
    <cellStyle name="Note 3 3 2 2 2 4 2 2 3" xfId="31426"/>
    <cellStyle name="Note 3 3 2 2 2 4 2 2 4" xfId="35324"/>
    <cellStyle name="Note 3 3 2 2 2 4 2 3" xfId="16484"/>
    <cellStyle name="Note 3 3 2 2 2 4 2 4" xfId="26846"/>
    <cellStyle name="Note 3 3 2 2 2 4 2 5" xfId="24548"/>
    <cellStyle name="Note 3 3 2 2 2 4 3" xfId="5649"/>
    <cellStyle name="Note 3 3 2 2 2 4 3 2" xfId="11539"/>
    <cellStyle name="Note 3 3 2 2 2 4 3 2 2" xfId="23478"/>
    <cellStyle name="Note 3 3 2 2 2 4 3 2 3" xfId="32530"/>
    <cellStyle name="Note 3 3 2 2 2 4 3 2 4" xfId="36428"/>
    <cellStyle name="Note 3 3 2 2 2 4 3 3" xfId="17588"/>
    <cellStyle name="Note 3 3 2 2 2 4 3 4" xfId="27950"/>
    <cellStyle name="Note 3 3 2 2 2 4 3 5" xfId="33140"/>
    <cellStyle name="Note 3 3 2 2 2 4 4" xfId="7959"/>
    <cellStyle name="Note 3 3 2 2 2 4 4 2" xfId="19898"/>
    <cellStyle name="Note 3 3 2 2 2 4 4 3" xfId="29604"/>
    <cellStyle name="Note 3 3 2 2 2 4 4 4" xfId="34148"/>
    <cellStyle name="Note 3 3 2 2 2 4 5" xfId="14008"/>
    <cellStyle name="Note 3 3 2 2 2 4 6" xfId="25026"/>
    <cellStyle name="Note 3 3 2 2 2 4 7" xfId="12333"/>
    <cellStyle name="Note 3 3 2 2 2 5" xfId="2029"/>
    <cellStyle name="Note 3 3 2 2 2 5 2" xfId="4505"/>
    <cellStyle name="Note 3 3 2 2 2 5 2 2" xfId="10395"/>
    <cellStyle name="Note 3 3 2 2 2 5 2 2 2" xfId="22334"/>
    <cellStyle name="Note 3 3 2 2 2 5 2 2 3" xfId="31387"/>
    <cellStyle name="Note 3 3 2 2 2 5 2 2 4" xfId="35285"/>
    <cellStyle name="Note 3 3 2 2 2 5 2 3" xfId="16444"/>
    <cellStyle name="Note 3 3 2 2 2 5 2 4" xfId="26807"/>
    <cellStyle name="Note 3 3 2 2 2 5 2 5" xfId="30780"/>
    <cellStyle name="Note 3 3 2 2 2 5 3" xfId="5610"/>
    <cellStyle name="Note 3 3 2 2 2 5 3 2" xfId="11500"/>
    <cellStyle name="Note 3 3 2 2 2 5 3 2 2" xfId="23439"/>
    <cellStyle name="Note 3 3 2 2 2 5 3 2 3" xfId="32491"/>
    <cellStyle name="Note 3 3 2 2 2 5 3 2 4" xfId="36389"/>
    <cellStyle name="Note 3 3 2 2 2 5 3 3" xfId="17549"/>
    <cellStyle name="Note 3 3 2 2 2 5 3 4" xfId="27911"/>
    <cellStyle name="Note 3 3 2 2 2 5 3 5" xfId="33101"/>
    <cellStyle name="Note 3 3 2 2 2 5 4" xfId="7919"/>
    <cellStyle name="Note 3 3 2 2 2 5 4 2" xfId="19858"/>
    <cellStyle name="Note 3 3 2 2 2 5 4 3" xfId="29565"/>
    <cellStyle name="Note 3 3 2 2 2 5 4 4" xfId="34109"/>
    <cellStyle name="Note 3 3 2 2 2 5 5" xfId="13968"/>
    <cellStyle name="Note 3 3 2 2 2 5 6" xfId="24987"/>
    <cellStyle name="Note 3 3 2 2 2 5 7" xfId="28790"/>
    <cellStyle name="Note 3 3 2 2 2 6" xfId="3238"/>
    <cellStyle name="Note 3 3 2 2 2 6 2" xfId="9128"/>
    <cellStyle name="Note 3 3 2 2 2 6 2 2" xfId="21067"/>
    <cellStyle name="Note 3 3 2 2 2 6 2 3" xfId="30507"/>
    <cellStyle name="Note 3 3 2 2 2 6 2 4" xfId="34820"/>
    <cellStyle name="Note 3 3 2 2 2 6 3" xfId="15177"/>
    <cellStyle name="Note 3 3 2 2 2 6 4" xfId="25927"/>
    <cellStyle name="Note 3 3 2 2 2 6 5" xfId="30306"/>
    <cellStyle name="Note 3 3 2 2 2 7" xfId="5145"/>
    <cellStyle name="Note 3 3 2 2 2 7 2" xfId="11035"/>
    <cellStyle name="Note 3 3 2 2 2 7 2 2" xfId="22974"/>
    <cellStyle name="Note 3 3 2 2 2 7 2 3" xfId="32026"/>
    <cellStyle name="Note 3 3 2 2 2 7 2 4" xfId="35924"/>
    <cellStyle name="Note 3 3 2 2 2 7 3" xfId="17084"/>
    <cellStyle name="Note 3 3 2 2 2 7 4" xfId="27446"/>
    <cellStyle name="Note 3 3 2 2 2 7 5" xfId="26126"/>
    <cellStyle name="Note 3 3 2 2 2 8" xfId="6820"/>
    <cellStyle name="Note 3 3 2 2 2 8 2" xfId="18759"/>
    <cellStyle name="Note 3 3 2 2 2 8 3" xfId="28856"/>
    <cellStyle name="Note 3 3 2 2 2 8 4" xfId="33812"/>
    <cellStyle name="Note 3 3 2 2 2 9" xfId="12701"/>
    <cellStyle name="Note 3 3 2 2 3" xfId="1720"/>
    <cellStyle name="Note 3 3 2 2 3 2" xfId="2321"/>
    <cellStyle name="Note 3 3 2 2 3 2 2" xfId="4797"/>
    <cellStyle name="Note 3 3 2 2 3 2 2 2" xfId="10687"/>
    <cellStyle name="Note 3 3 2 2 3 2 2 2 2" xfId="22626"/>
    <cellStyle name="Note 3 3 2 2 3 2 2 2 3" xfId="31678"/>
    <cellStyle name="Note 3 3 2 2 3 2 2 2 4" xfId="35576"/>
    <cellStyle name="Note 3 3 2 2 3 2 2 3" xfId="16736"/>
    <cellStyle name="Note 3 3 2 2 3 2 2 4" xfId="27098"/>
    <cellStyle name="Note 3 3 2 2 3 2 2 5" xfId="26169"/>
    <cellStyle name="Note 3 3 2 2 3 2 3" xfId="5901"/>
    <cellStyle name="Note 3 3 2 2 3 2 3 2" xfId="11791"/>
    <cellStyle name="Note 3 3 2 2 3 2 3 2 2" xfId="23730"/>
    <cellStyle name="Note 3 3 2 2 3 2 3 2 3" xfId="32782"/>
    <cellStyle name="Note 3 3 2 2 3 2 3 2 4" xfId="36680"/>
    <cellStyle name="Note 3 3 2 2 3 2 3 3" xfId="17840"/>
    <cellStyle name="Note 3 3 2 2 3 2 3 4" xfId="28202"/>
    <cellStyle name="Note 3 3 2 2 3 2 3 5" xfId="33392"/>
    <cellStyle name="Note 3 3 2 2 3 2 4" xfId="8211"/>
    <cellStyle name="Note 3 3 2 2 3 2 4 2" xfId="20150"/>
    <cellStyle name="Note 3 3 2 2 3 2 4 3" xfId="29856"/>
    <cellStyle name="Note 3 3 2 2 3 2 4 4" xfId="34400"/>
    <cellStyle name="Note 3 3 2 2 3 2 5" xfId="14260"/>
    <cellStyle name="Note 3 3 2 2 3 2 6" xfId="25278"/>
    <cellStyle name="Note 3 3 2 2 3 2 7" xfId="28701"/>
    <cellStyle name="Note 3 3 2 2 3 3" xfId="2568"/>
    <cellStyle name="Note 3 3 2 2 3 3 2" xfId="5044"/>
    <cellStyle name="Note 3 3 2 2 3 3 2 2" xfId="10934"/>
    <cellStyle name="Note 3 3 2 2 3 3 2 2 2" xfId="22873"/>
    <cellStyle name="Note 3 3 2 2 3 3 2 2 3" xfId="31925"/>
    <cellStyle name="Note 3 3 2 2 3 3 2 2 4" xfId="35823"/>
    <cellStyle name="Note 3 3 2 2 3 3 2 3" xfId="16983"/>
    <cellStyle name="Note 3 3 2 2 3 3 2 4" xfId="27345"/>
    <cellStyle name="Note 3 3 2 2 3 3 2 5" xfId="24481"/>
    <cellStyle name="Note 3 3 2 2 3 3 3" xfId="6148"/>
    <cellStyle name="Note 3 3 2 2 3 3 3 2" xfId="12038"/>
    <cellStyle name="Note 3 3 2 2 3 3 3 2 2" xfId="23977"/>
    <cellStyle name="Note 3 3 2 2 3 3 3 2 3" xfId="33029"/>
    <cellStyle name="Note 3 3 2 2 3 3 3 2 4" xfId="36927"/>
    <cellStyle name="Note 3 3 2 2 3 3 3 3" xfId="18087"/>
    <cellStyle name="Note 3 3 2 2 3 3 3 4" xfId="28449"/>
    <cellStyle name="Note 3 3 2 2 3 3 3 5" xfId="33639"/>
    <cellStyle name="Note 3 3 2 2 3 3 4" xfId="8458"/>
    <cellStyle name="Note 3 3 2 2 3 3 4 2" xfId="20397"/>
    <cellStyle name="Note 3 3 2 2 3 3 4 3" xfId="30103"/>
    <cellStyle name="Note 3 3 2 2 3 3 4 4" xfId="34647"/>
    <cellStyle name="Note 3 3 2 2 3 3 5" xfId="14507"/>
    <cellStyle name="Note 3 3 2 2 3 3 6" xfId="25525"/>
    <cellStyle name="Note 3 3 2 2 3 3 7" xfId="29210"/>
    <cellStyle name="Note 3 3 2 2 3 4" xfId="4196"/>
    <cellStyle name="Note 3 3 2 2 3 4 2" xfId="10086"/>
    <cellStyle name="Note 3 3 2 2 3 4 2 2" xfId="22025"/>
    <cellStyle name="Note 3 3 2 2 3 4 2 3" xfId="31085"/>
    <cellStyle name="Note 3 3 2 2 3 4 2 4" xfId="34983"/>
    <cellStyle name="Note 3 3 2 2 3 4 3" xfId="16135"/>
    <cellStyle name="Note 3 3 2 2 3 4 4" xfId="26505"/>
    <cellStyle name="Note 3 3 2 2 3 4 5" xfId="30819"/>
    <cellStyle name="Note 3 3 2 2 3 5" xfId="5308"/>
    <cellStyle name="Note 3 3 2 2 3 5 2" xfId="11198"/>
    <cellStyle name="Note 3 3 2 2 3 5 2 2" xfId="23137"/>
    <cellStyle name="Note 3 3 2 2 3 5 2 3" xfId="32189"/>
    <cellStyle name="Note 3 3 2 2 3 5 2 4" xfId="36087"/>
    <cellStyle name="Note 3 3 2 2 3 5 3" xfId="17247"/>
    <cellStyle name="Note 3 3 2 2 3 5 4" xfId="27609"/>
    <cellStyle name="Note 3 3 2 2 3 5 5" xfId="25783"/>
    <cellStyle name="Note 3 3 2 2 3 6" xfId="13659"/>
    <cellStyle name="Note 3 3 2 2 4" xfId="2172"/>
    <cellStyle name="Note 3 3 2 2 4 2" xfId="4648"/>
    <cellStyle name="Note 3 3 2 2 4 2 2" xfId="10538"/>
    <cellStyle name="Note 3 3 2 2 4 2 2 2" xfId="22477"/>
    <cellStyle name="Note 3 3 2 2 4 2 2 3" xfId="31529"/>
    <cellStyle name="Note 3 3 2 2 4 2 2 4" xfId="35427"/>
    <cellStyle name="Note 3 3 2 2 4 2 3" xfId="16587"/>
    <cellStyle name="Note 3 3 2 2 4 2 4" xfId="26949"/>
    <cellStyle name="Note 3 3 2 2 4 2 5" xfId="24532"/>
    <cellStyle name="Note 3 3 2 2 4 3" xfId="5752"/>
    <cellStyle name="Note 3 3 2 2 4 3 2" xfId="11642"/>
    <cellStyle name="Note 3 3 2 2 4 3 2 2" xfId="23581"/>
    <cellStyle name="Note 3 3 2 2 4 3 2 3" xfId="32633"/>
    <cellStyle name="Note 3 3 2 2 4 3 2 4" xfId="36531"/>
    <cellStyle name="Note 3 3 2 2 4 3 3" xfId="17691"/>
    <cellStyle name="Note 3 3 2 2 4 3 4" xfId="28053"/>
    <cellStyle name="Note 3 3 2 2 4 3 5" xfId="33243"/>
    <cellStyle name="Note 3 3 2 2 4 4" xfId="8062"/>
    <cellStyle name="Note 3 3 2 2 4 4 2" xfId="20001"/>
    <cellStyle name="Note 3 3 2 2 4 4 3" xfId="29707"/>
    <cellStyle name="Note 3 3 2 2 4 4 4" xfId="34251"/>
    <cellStyle name="Note 3 3 2 2 4 5" xfId="14111"/>
    <cellStyle name="Note 3 3 2 2 4 6" xfId="25129"/>
    <cellStyle name="Note 3 3 2 2 4 7" xfId="26022"/>
    <cellStyle name="Note 3 3 2 2 5" xfId="2394"/>
    <cellStyle name="Note 3 3 2 2 5 2" xfId="4870"/>
    <cellStyle name="Note 3 3 2 2 5 2 2" xfId="10760"/>
    <cellStyle name="Note 3 3 2 2 5 2 2 2" xfId="22699"/>
    <cellStyle name="Note 3 3 2 2 5 2 2 3" xfId="31751"/>
    <cellStyle name="Note 3 3 2 2 5 2 2 4" xfId="35649"/>
    <cellStyle name="Note 3 3 2 2 5 2 3" xfId="16809"/>
    <cellStyle name="Note 3 3 2 2 5 2 4" xfId="27171"/>
    <cellStyle name="Note 3 3 2 2 5 2 5" xfId="26154"/>
    <cellStyle name="Note 3 3 2 2 5 3" xfId="5974"/>
    <cellStyle name="Note 3 3 2 2 5 3 2" xfId="11864"/>
    <cellStyle name="Note 3 3 2 2 5 3 2 2" xfId="23803"/>
    <cellStyle name="Note 3 3 2 2 5 3 2 3" xfId="32855"/>
    <cellStyle name="Note 3 3 2 2 5 3 2 4" xfId="36753"/>
    <cellStyle name="Note 3 3 2 2 5 3 3" xfId="17913"/>
    <cellStyle name="Note 3 3 2 2 5 3 4" xfId="28275"/>
    <cellStyle name="Note 3 3 2 2 5 3 5" xfId="33465"/>
    <cellStyle name="Note 3 3 2 2 5 4" xfId="8284"/>
    <cellStyle name="Note 3 3 2 2 5 4 2" xfId="20223"/>
    <cellStyle name="Note 3 3 2 2 5 4 3" xfId="29929"/>
    <cellStyle name="Note 3 3 2 2 5 4 4" xfId="34473"/>
    <cellStyle name="Note 3 3 2 2 5 5" xfId="14333"/>
    <cellStyle name="Note 3 3 2 2 5 6" xfId="25351"/>
    <cellStyle name="Note 3 3 2 2 5 7" xfId="30883"/>
    <cellStyle name="Note 3 3 2 2 6" xfId="1839"/>
    <cellStyle name="Note 3 3 2 2 6 2" xfId="4315"/>
    <cellStyle name="Note 3 3 2 2 6 2 2" xfId="10205"/>
    <cellStyle name="Note 3 3 2 2 6 2 2 2" xfId="22144"/>
    <cellStyle name="Note 3 3 2 2 6 2 2 3" xfId="31197"/>
    <cellStyle name="Note 3 3 2 2 6 2 2 4" xfId="35095"/>
    <cellStyle name="Note 3 3 2 2 6 2 3" xfId="16254"/>
    <cellStyle name="Note 3 3 2 2 6 2 4" xfId="26617"/>
    <cellStyle name="Note 3 3 2 2 6 2 5" xfId="24573"/>
    <cellStyle name="Note 3 3 2 2 6 3" xfId="5420"/>
    <cellStyle name="Note 3 3 2 2 6 3 2" xfId="11310"/>
    <cellStyle name="Note 3 3 2 2 6 3 2 2" xfId="23249"/>
    <cellStyle name="Note 3 3 2 2 6 3 2 3" xfId="32301"/>
    <cellStyle name="Note 3 3 2 2 6 3 2 4" xfId="36199"/>
    <cellStyle name="Note 3 3 2 2 6 3 3" xfId="17359"/>
    <cellStyle name="Note 3 3 2 2 6 3 4" xfId="27721"/>
    <cellStyle name="Note 3 3 2 2 6 3 5" xfId="29018"/>
    <cellStyle name="Note 3 3 2 2 6 4" xfId="7729"/>
    <cellStyle name="Note 3 3 2 2 6 4 2" xfId="19668"/>
    <cellStyle name="Note 3 3 2 2 6 4 3" xfId="29375"/>
    <cellStyle name="Note 3 3 2 2 6 4 4" xfId="33919"/>
    <cellStyle name="Note 3 3 2 2 6 5" xfId="13778"/>
    <cellStyle name="Note 3 3 2 2 6 6" xfId="24797"/>
    <cellStyle name="Note 3 3 2 2 6 7" xfId="30609"/>
    <cellStyle name="Note 3 3 2 2 7" xfId="2832"/>
    <cellStyle name="Note 3 3 2 2 7 2" xfId="8722"/>
    <cellStyle name="Note 3 3 2 2 7 2 2" xfId="20661"/>
    <cellStyle name="Note 3 3 2 2 7 2 3" xfId="30267"/>
    <cellStyle name="Note 3 3 2 2 7 2 4" xfId="34741"/>
    <cellStyle name="Note 3 3 2 2 7 3" xfId="14771"/>
    <cellStyle name="Note 3 3 2 2 7 4" xfId="25687"/>
    <cellStyle name="Note 3 3 2 2 7 5" xfId="24614"/>
    <cellStyle name="Note 3 3 2 2 8" xfId="6414"/>
    <cellStyle name="Note 3 3 2 2 8 2" xfId="18353"/>
    <cellStyle name="Note 3 3 2 2 8 3" xfId="28613"/>
    <cellStyle name="Note 3 3 2 2 8 4" xfId="33733"/>
    <cellStyle name="Note 3 3 2 3" xfId="314"/>
    <cellStyle name="Note 3 3 2 3 2" xfId="790"/>
    <cellStyle name="Note 3 3 2 3 2 10" xfId="24299"/>
    <cellStyle name="Note 3 3 2 3 2 11" xfId="24729"/>
    <cellStyle name="Note 3 3 2 3 2 2" xfId="1723"/>
    <cellStyle name="Note 3 3 2 3 2 2 2" xfId="2324"/>
    <cellStyle name="Note 3 3 2 3 2 2 2 2" xfId="4800"/>
    <cellStyle name="Note 3 3 2 3 2 2 2 2 2" xfId="10690"/>
    <cellStyle name="Note 3 3 2 3 2 2 2 2 2 2" xfId="22629"/>
    <cellStyle name="Note 3 3 2 3 2 2 2 2 2 3" xfId="31681"/>
    <cellStyle name="Note 3 3 2 3 2 2 2 2 2 4" xfId="35579"/>
    <cellStyle name="Note 3 3 2 3 2 2 2 2 3" xfId="16739"/>
    <cellStyle name="Note 3 3 2 3 2 2 2 2 4" xfId="27101"/>
    <cellStyle name="Note 3 3 2 3 2 2 2 2 5" xfId="24037"/>
    <cellStyle name="Note 3 3 2 3 2 2 2 3" xfId="5904"/>
    <cellStyle name="Note 3 3 2 3 2 2 2 3 2" xfId="11794"/>
    <cellStyle name="Note 3 3 2 3 2 2 2 3 2 2" xfId="23733"/>
    <cellStyle name="Note 3 3 2 3 2 2 2 3 2 3" xfId="32785"/>
    <cellStyle name="Note 3 3 2 3 2 2 2 3 2 4" xfId="36683"/>
    <cellStyle name="Note 3 3 2 3 2 2 2 3 3" xfId="17843"/>
    <cellStyle name="Note 3 3 2 3 2 2 2 3 4" xfId="28205"/>
    <cellStyle name="Note 3 3 2 3 2 2 2 3 5" xfId="33395"/>
    <cellStyle name="Note 3 3 2 3 2 2 2 4" xfId="8214"/>
    <cellStyle name="Note 3 3 2 3 2 2 2 4 2" xfId="20153"/>
    <cellStyle name="Note 3 3 2 3 2 2 2 4 3" xfId="29859"/>
    <cellStyle name="Note 3 3 2 3 2 2 2 4 4" xfId="34403"/>
    <cellStyle name="Note 3 3 2 3 2 2 2 5" xfId="14263"/>
    <cellStyle name="Note 3 3 2 3 2 2 2 6" xfId="25281"/>
    <cellStyle name="Note 3 3 2 3 2 2 2 7" xfId="29239"/>
    <cellStyle name="Note 3 3 2 3 2 2 3" xfId="2571"/>
    <cellStyle name="Note 3 3 2 3 2 2 3 2" xfId="5047"/>
    <cellStyle name="Note 3 3 2 3 2 2 3 2 2" xfId="10937"/>
    <cellStyle name="Note 3 3 2 3 2 2 3 2 2 2" xfId="22876"/>
    <cellStyle name="Note 3 3 2 3 2 2 3 2 2 3" xfId="31928"/>
    <cellStyle name="Note 3 3 2 3 2 2 3 2 2 4" xfId="35826"/>
    <cellStyle name="Note 3 3 2 3 2 2 3 2 3" xfId="16986"/>
    <cellStyle name="Note 3 3 2 3 2 2 3 2 4" xfId="27348"/>
    <cellStyle name="Note 3 3 2 3 2 2 3 2 5" xfId="25878"/>
    <cellStyle name="Note 3 3 2 3 2 2 3 3" xfId="6151"/>
    <cellStyle name="Note 3 3 2 3 2 2 3 3 2" xfId="12041"/>
    <cellStyle name="Note 3 3 2 3 2 2 3 3 2 2" xfId="23980"/>
    <cellStyle name="Note 3 3 2 3 2 2 3 3 2 3" xfId="33032"/>
    <cellStyle name="Note 3 3 2 3 2 2 3 3 2 4" xfId="36930"/>
    <cellStyle name="Note 3 3 2 3 2 2 3 3 3" xfId="18090"/>
    <cellStyle name="Note 3 3 2 3 2 2 3 3 4" xfId="28452"/>
    <cellStyle name="Note 3 3 2 3 2 2 3 3 5" xfId="33642"/>
    <cellStyle name="Note 3 3 2 3 2 2 3 4" xfId="8461"/>
    <cellStyle name="Note 3 3 2 3 2 2 3 4 2" xfId="20400"/>
    <cellStyle name="Note 3 3 2 3 2 2 3 4 3" xfId="30106"/>
    <cellStyle name="Note 3 3 2 3 2 2 3 4 4" xfId="34650"/>
    <cellStyle name="Note 3 3 2 3 2 2 3 5" xfId="14510"/>
    <cellStyle name="Note 3 3 2 3 2 2 3 6" xfId="25528"/>
    <cellStyle name="Note 3 3 2 3 2 2 3 7" xfId="24631"/>
    <cellStyle name="Note 3 3 2 3 2 2 4" xfId="4199"/>
    <cellStyle name="Note 3 3 2 3 2 2 4 2" xfId="10089"/>
    <cellStyle name="Note 3 3 2 3 2 2 4 2 2" xfId="22028"/>
    <cellStyle name="Note 3 3 2 3 2 2 4 2 3" xfId="31088"/>
    <cellStyle name="Note 3 3 2 3 2 2 4 2 4" xfId="34986"/>
    <cellStyle name="Note 3 3 2 3 2 2 4 3" xfId="16138"/>
    <cellStyle name="Note 3 3 2 3 2 2 4 4" xfId="26508"/>
    <cellStyle name="Note 3 3 2 3 2 2 4 5" xfId="24318"/>
    <cellStyle name="Note 3 3 2 3 2 2 5" xfId="5311"/>
    <cellStyle name="Note 3 3 2 3 2 2 5 2" xfId="11201"/>
    <cellStyle name="Note 3 3 2 3 2 2 5 2 2" xfId="23140"/>
    <cellStyle name="Note 3 3 2 3 2 2 5 2 3" xfId="32192"/>
    <cellStyle name="Note 3 3 2 3 2 2 5 2 4" xfId="36090"/>
    <cellStyle name="Note 3 3 2 3 2 2 5 3" xfId="17250"/>
    <cellStyle name="Note 3 3 2 3 2 2 5 4" xfId="27612"/>
    <cellStyle name="Note 3 3 2 3 2 2 5 5" xfId="26103"/>
    <cellStyle name="Note 3 3 2 3 2 2 6" xfId="13662"/>
    <cellStyle name="Note 3 3 2 3 2 3" xfId="2006"/>
    <cellStyle name="Note 3 3 2 3 2 3 2" xfId="4482"/>
    <cellStyle name="Note 3 3 2 3 2 3 2 2" xfId="10372"/>
    <cellStyle name="Note 3 3 2 3 2 3 2 2 2" xfId="22311"/>
    <cellStyle name="Note 3 3 2 3 2 3 2 2 3" xfId="31364"/>
    <cellStyle name="Note 3 3 2 3 2 3 2 2 4" xfId="35262"/>
    <cellStyle name="Note 3 3 2 3 2 3 2 3" xfId="16421"/>
    <cellStyle name="Note 3 3 2 3 2 3 2 4" xfId="26784"/>
    <cellStyle name="Note 3 3 2 3 2 3 2 5" xfId="24555"/>
    <cellStyle name="Note 3 3 2 3 2 3 3" xfId="5587"/>
    <cellStyle name="Note 3 3 2 3 2 3 3 2" xfId="11477"/>
    <cellStyle name="Note 3 3 2 3 2 3 3 2 2" xfId="23416"/>
    <cellStyle name="Note 3 3 2 3 2 3 3 2 3" xfId="32468"/>
    <cellStyle name="Note 3 3 2 3 2 3 3 2 4" xfId="36366"/>
    <cellStyle name="Note 3 3 2 3 2 3 3 3" xfId="17526"/>
    <cellStyle name="Note 3 3 2 3 2 3 3 4" xfId="27888"/>
    <cellStyle name="Note 3 3 2 3 2 3 3 5" xfId="24395"/>
    <cellStyle name="Note 3 3 2 3 2 3 4" xfId="7896"/>
    <cellStyle name="Note 3 3 2 3 2 3 4 2" xfId="19835"/>
    <cellStyle name="Note 3 3 2 3 2 3 4 3" xfId="29542"/>
    <cellStyle name="Note 3 3 2 3 2 3 4 4" xfId="34086"/>
    <cellStyle name="Note 3 3 2 3 2 3 5" xfId="13945"/>
    <cellStyle name="Note 3 3 2 3 2 3 6" xfId="24964"/>
    <cellStyle name="Note 3 3 2 3 2 3 7" xfId="30352"/>
    <cellStyle name="Note 3 3 2 3 2 4" xfId="2104"/>
    <cellStyle name="Note 3 3 2 3 2 4 2" xfId="4580"/>
    <cellStyle name="Note 3 3 2 3 2 4 2 2" xfId="10470"/>
    <cellStyle name="Note 3 3 2 3 2 4 2 2 2" xfId="22409"/>
    <cellStyle name="Note 3 3 2 3 2 4 2 2 3" xfId="31461"/>
    <cellStyle name="Note 3 3 2 3 2 4 2 2 4" xfId="35359"/>
    <cellStyle name="Note 3 3 2 3 2 4 2 3" xfId="16519"/>
    <cellStyle name="Note 3 3 2 3 2 4 2 4" xfId="26881"/>
    <cellStyle name="Note 3 3 2 3 2 4 2 5" xfId="28600"/>
    <cellStyle name="Note 3 3 2 3 2 4 3" xfId="5684"/>
    <cellStyle name="Note 3 3 2 3 2 4 3 2" xfId="11574"/>
    <cellStyle name="Note 3 3 2 3 2 4 3 2 2" xfId="23513"/>
    <cellStyle name="Note 3 3 2 3 2 4 3 2 3" xfId="32565"/>
    <cellStyle name="Note 3 3 2 3 2 4 3 2 4" xfId="36463"/>
    <cellStyle name="Note 3 3 2 3 2 4 3 3" xfId="17623"/>
    <cellStyle name="Note 3 3 2 3 2 4 3 4" xfId="27985"/>
    <cellStyle name="Note 3 3 2 3 2 4 3 5" xfId="33175"/>
    <cellStyle name="Note 3 3 2 3 2 4 4" xfId="7994"/>
    <cellStyle name="Note 3 3 2 3 2 4 4 2" xfId="19933"/>
    <cellStyle name="Note 3 3 2 3 2 4 4 3" xfId="29639"/>
    <cellStyle name="Note 3 3 2 3 2 4 4 4" xfId="34183"/>
    <cellStyle name="Note 3 3 2 3 2 4 5" xfId="14043"/>
    <cellStyle name="Note 3 3 2 3 2 4 6" xfId="25061"/>
    <cellStyle name="Note 3 3 2 3 2 4 7" xfId="24686"/>
    <cellStyle name="Note 3 3 2 3 2 5" xfId="2108"/>
    <cellStyle name="Note 3 3 2 3 2 5 2" xfId="4584"/>
    <cellStyle name="Note 3 3 2 3 2 5 2 2" xfId="10474"/>
    <cellStyle name="Note 3 3 2 3 2 5 2 2 2" xfId="22413"/>
    <cellStyle name="Note 3 3 2 3 2 5 2 2 3" xfId="31465"/>
    <cellStyle name="Note 3 3 2 3 2 5 2 2 4" xfId="35363"/>
    <cellStyle name="Note 3 3 2 3 2 5 2 3" xfId="16523"/>
    <cellStyle name="Note 3 3 2 3 2 5 2 4" xfId="26885"/>
    <cellStyle name="Note 3 3 2 3 2 5 2 5" xfId="30771"/>
    <cellStyle name="Note 3 3 2 3 2 5 3" xfId="5688"/>
    <cellStyle name="Note 3 3 2 3 2 5 3 2" xfId="11578"/>
    <cellStyle name="Note 3 3 2 3 2 5 3 2 2" xfId="23517"/>
    <cellStyle name="Note 3 3 2 3 2 5 3 2 3" xfId="32569"/>
    <cellStyle name="Note 3 3 2 3 2 5 3 2 4" xfId="36467"/>
    <cellStyle name="Note 3 3 2 3 2 5 3 3" xfId="17627"/>
    <cellStyle name="Note 3 3 2 3 2 5 3 4" xfId="27989"/>
    <cellStyle name="Note 3 3 2 3 2 5 3 5" xfId="33179"/>
    <cellStyle name="Note 3 3 2 3 2 5 4" xfId="7998"/>
    <cellStyle name="Note 3 3 2 3 2 5 4 2" xfId="19937"/>
    <cellStyle name="Note 3 3 2 3 2 5 4 3" xfId="29643"/>
    <cellStyle name="Note 3 3 2 3 2 5 4 4" xfId="34187"/>
    <cellStyle name="Note 3 3 2 3 2 5 5" xfId="14047"/>
    <cellStyle name="Note 3 3 2 3 2 5 6" xfId="25065"/>
    <cellStyle name="Note 3 3 2 3 2 5 7" xfId="29266"/>
    <cellStyle name="Note 3 3 2 3 2 6" xfId="3267"/>
    <cellStyle name="Note 3 3 2 3 2 6 2" xfId="9157"/>
    <cellStyle name="Note 3 3 2 3 2 6 2 2" xfId="21096"/>
    <cellStyle name="Note 3 3 2 3 2 6 2 3" xfId="30531"/>
    <cellStyle name="Note 3 3 2 3 2 6 2 4" xfId="34844"/>
    <cellStyle name="Note 3 3 2 3 2 6 3" xfId="15206"/>
    <cellStyle name="Note 3 3 2 3 2 6 4" xfId="25951"/>
    <cellStyle name="Note 3 3 2 3 2 6 5" xfId="24236"/>
    <cellStyle name="Note 3 3 2 3 2 7" xfId="5169"/>
    <cellStyle name="Note 3 3 2 3 2 7 2" xfId="11059"/>
    <cellStyle name="Note 3 3 2 3 2 7 2 2" xfId="22998"/>
    <cellStyle name="Note 3 3 2 3 2 7 2 3" xfId="32050"/>
    <cellStyle name="Note 3 3 2 3 2 7 2 4" xfId="35948"/>
    <cellStyle name="Note 3 3 2 3 2 7 3" xfId="17108"/>
    <cellStyle name="Note 3 3 2 3 2 7 4" xfId="27470"/>
    <cellStyle name="Note 3 3 2 3 2 7 5" xfId="26122"/>
    <cellStyle name="Note 3 3 2 3 2 8" xfId="6849"/>
    <cellStyle name="Note 3 3 2 3 2 8 2" xfId="18788"/>
    <cellStyle name="Note 3 3 2 3 2 8 3" xfId="28880"/>
    <cellStyle name="Note 3 3 2 3 2 8 4" xfId="33836"/>
    <cellStyle name="Note 3 3 2 3 2 9" xfId="12730"/>
    <cellStyle name="Note 3 3 2 3 3" xfId="1722"/>
    <cellStyle name="Note 3 3 2 3 3 2" xfId="2323"/>
    <cellStyle name="Note 3 3 2 3 3 2 2" xfId="4799"/>
    <cellStyle name="Note 3 3 2 3 3 2 2 2" xfId="10689"/>
    <cellStyle name="Note 3 3 2 3 3 2 2 2 2" xfId="22628"/>
    <cellStyle name="Note 3 3 2 3 3 2 2 2 3" xfId="31680"/>
    <cellStyle name="Note 3 3 2 3 3 2 2 2 4" xfId="35578"/>
    <cellStyle name="Note 3 3 2 3 3 2 2 3" xfId="16738"/>
    <cellStyle name="Note 3 3 2 3 3 2 2 4" xfId="27100"/>
    <cellStyle name="Note 3 3 2 3 3 2 2 5" xfId="24251"/>
    <cellStyle name="Note 3 3 2 3 3 2 3" xfId="5903"/>
    <cellStyle name="Note 3 3 2 3 3 2 3 2" xfId="11793"/>
    <cellStyle name="Note 3 3 2 3 3 2 3 2 2" xfId="23732"/>
    <cellStyle name="Note 3 3 2 3 3 2 3 2 3" xfId="32784"/>
    <cellStyle name="Note 3 3 2 3 3 2 3 2 4" xfId="36682"/>
    <cellStyle name="Note 3 3 2 3 3 2 3 3" xfId="17842"/>
    <cellStyle name="Note 3 3 2 3 3 2 3 4" xfId="28204"/>
    <cellStyle name="Note 3 3 2 3 3 2 3 5" xfId="33394"/>
    <cellStyle name="Note 3 3 2 3 3 2 4" xfId="8213"/>
    <cellStyle name="Note 3 3 2 3 3 2 4 2" xfId="20152"/>
    <cellStyle name="Note 3 3 2 3 3 2 4 3" xfId="29858"/>
    <cellStyle name="Note 3 3 2 3 3 2 4 4" xfId="34402"/>
    <cellStyle name="Note 3 3 2 3 3 2 5" xfId="14262"/>
    <cellStyle name="Note 3 3 2 3 3 2 6" xfId="25280"/>
    <cellStyle name="Note 3 3 2 3 3 2 7" xfId="25771"/>
    <cellStyle name="Note 3 3 2 3 3 3" xfId="2570"/>
    <cellStyle name="Note 3 3 2 3 3 3 2" xfId="5046"/>
    <cellStyle name="Note 3 3 2 3 3 3 2 2" xfId="10936"/>
    <cellStyle name="Note 3 3 2 3 3 3 2 2 2" xfId="22875"/>
    <cellStyle name="Note 3 3 2 3 3 3 2 2 3" xfId="31927"/>
    <cellStyle name="Note 3 3 2 3 3 3 2 2 4" xfId="35825"/>
    <cellStyle name="Note 3 3 2 3 3 3 2 3" xfId="16985"/>
    <cellStyle name="Note 3 3 2 3 3 3 2 4" xfId="27347"/>
    <cellStyle name="Note 3 3 2 3 3 3 2 5" xfId="30458"/>
    <cellStyle name="Note 3 3 2 3 3 3 3" xfId="6150"/>
    <cellStyle name="Note 3 3 2 3 3 3 3 2" xfId="12040"/>
    <cellStyle name="Note 3 3 2 3 3 3 3 2 2" xfId="23979"/>
    <cellStyle name="Note 3 3 2 3 3 3 3 2 3" xfId="33031"/>
    <cellStyle name="Note 3 3 2 3 3 3 3 2 4" xfId="36929"/>
    <cellStyle name="Note 3 3 2 3 3 3 3 3" xfId="18089"/>
    <cellStyle name="Note 3 3 2 3 3 3 3 4" xfId="28451"/>
    <cellStyle name="Note 3 3 2 3 3 3 3 5" xfId="33641"/>
    <cellStyle name="Note 3 3 2 3 3 3 4" xfId="8460"/>
    <cellStyle name="Note 3 3 2 3 3 3 4 2" xfId="20399"/>
    <cellStyle name="Note 3 3 2 3 3 3 4 3" xfId="30105"/>
    <cellStyle name="Note 3 3 2 3 3 3 4 4" xfId="34649"/>
    <cellStyle name="Note 3 3 2 3 3 3 5" xfId="14509"/>
    <cellStyle name="Note 3 3 2 3 3 3 6" xfId="25527"/>
    <cellStyle name="Note 3 3 2 3 3 3 7" xfId="26285"/>
    <cellStyle name="Note 3 3 2 3 3 4" xfId="4198"/>
    <cellStyle name="Note 3 3 2 3 3 4 2" xfId="10088"/>
    <cellStyle name="Note 3 3 2 3 3 4 2 2" xfId="22027"/>
    <cellStyle name="Note 3 3 2 3 3 4 2 3" xfId="31087"/>
    <cellStyle name="Note 3 3 2 3 3 4 2 4" xfId="34985"/>
    <cellStyle name="Note 3 3 2 3 3 4 3" xfId="16137"/>
    <cellStyle name="Note 3 3 2 3 3 4 4" xfId="26507"/>
    <cellStyle name="Note 3 3 2 3 3 4 5" xfId="24589"/>
    <cellStyle name="Note 3 3 2 3 3 5" xfId="5310"/>
    <cellStyle name="Note 3 3 2 3 3 5 2" xfId="11200"/>
    <cellStyle name="Note 3 3 2 3 3 5 2 2" xfId="23139"/>
    <cellStyle name="Note 3 3 2 3 3 5 2 3" xfId="32191"/>
    <cellStyle name="Note 3 3 2 3 3 5 2 4" xfId="36089"/>
    <cellStyle name="Note 3 3 2 3 3 5 3" xfId="17249"/>
    <cellStyle name="Note 3 3 2 3 3 5 4" xfId="27611"/>
    <cellStyle name="Note 3 3 2 3 3 5 5" xfId="30680"/>
    <cellStyle name="Note 3 3 2 3 3 6" xfId="13661"/>
    <cellStyle name="Note 3 3 2 3 4" xfId="1799"/>
    <cellStyle name="Note 3 3 2 3 4 2" xfId="4275"/>
    <cellStyle name="Note 3 3 2 3 4 2 2" xfId="10165"/>
    <cellStyle name="Note 3 3 2 3 4 2 2 2" xfId="22104"/>
    <cellStyle name="Note 3 3 2 3 4 2 2 3" xfId="31157"/>
    <cellStyle name="Note 3 3 2 3 4 2 2 4" xfId="35055"/>
    <cellStyle name="Note 3 3 2 3 4 2 3" xfId="16214"/>
    <cellStyle name="Note 3 3 2 3 4 2 4" xfId="26577"/>
    <cellStyle name="Note 3 3 2 3 4 2 5" xfId="30811"/>
    <cellStyle name="Note 3 3 2 3 4 3" xfId="5380"/>
    <cellStyle name="Note 3 3 2 3 4 3 2" xfId="11270"/>
    <cellStyle name="Note 3 3 2 3 4 3 2 2" xfId="23209"/>
    <cellStyle name="Note 3 3 2 3 4 3 2 3" xfId="32261"/>
    <cellStyle name="Note 3 3 2 3 4 3 2 4" xfId="36159"/>
    <cellStyle name="Note 3 3 2 3 4 3 3" xfId="17319"/>
    <cellStyle name="Note 3 3 2 3 4 3 4" xfId="27681"/>
    <cellStyle name="Note 3 3 2 3 4 3 5" xfId="30674"/>
    <cellStyle name="Note 3 3 2 3 4 4" xfId="7689"/>
    <cellStyle name="Note 3 3 2 3 4 4 2" xfId="19628"/>
    <cellStyle name="Note 3 3 2 3 4 4 3" xfId="29335"/>
    <cellStyle name="Note 3 3 2 3 4 4 4" xfId="33879"/>
    <cellStyle name="Note 3 3 2 3 4 5" xfId="13738"/>
    <cellStyle name="Note 3 3 2 3 4 6" xfId="24757"/>
    <cellStyle name="Note 3 3 2 3 4 7" xfId="28732"/>
    <cellStyle name="Note 3 3 2 3 5" xfId="2382"/>
    <cellStyle name="Note 3 3 2 3 5 2" xfId="4858"/>
    <cellStyle name="Note 3 3 2 3 5 2 2" xfId="10748"/>
    <cellStyle name="Note 3 3 2 3 5 2 2 2" xfId="22687"/>
    <cellStyle name="Note 3 3 2 3 5 2 2 3" xfId="31739"/>
    <cellStyle name="Note 3 3 2 3 5 2 2 4" xfId="35637"/>
    <cellStyle name="Note 3 3 2 3 5 2 3" xfId="16797"/>
    <cellStyle name="Note 3 3 2 3 5 2 4" xfId="27159"/>
    <cellStyle name="Note 3 3 2 3 5 2 5" xfId="29090"/>
    <cellStyle name="Note 3 3 2 3 5 3" xfId="5962"/>
    <cellStyle name="Note 3 3 2 3 5 3 2" xfId="11852"/>
    <cellStyle name="Note 3 3 2 3 5 3 2 2" xfId="23791"/>
    <cellStyle name="Note 3 3 2 3 5 3 2 3" xfId="32843"/>
    <cellStyle name="Note 3 3 2 3 5 3 2 4" xfId="36741"/>
    <cellStyle name="Note 3 3 2 3 5 3 3" xfId="17901"/>
    <cellStyle name="Note 3 3 2 3 5 3 4" xfId="28263"/>
    <cellStyle name="Note 3 3 2 3 5 3 5" xfId="33453"/>
    <cellStyle name="Note 3 3 2 3 5 4" xfId="8272"/>
    <cellStyle name="Note 3 3 2 3 5 4 2" xfId="20211"/>
    <cellStyle name="Note 3 3 2 3 5 4 3" xfId="29917"/>
    <cellStyle name="Note 3 3 2 3 5 4 4" xfId="34461"/>
    <cellStyle name="Note 3 3 2 3 5 5" xfId="14321"/>
    <cellStyle name="Note 3 3 2 3 5 6" xfId="25339"/>
    <cellStyle name="Note 3 3 2 3 5 7" xfId="24655"/>
    <cellStyle name="Note 3 3 2 3 6" xfId="2088"/>
    <cellStyle name="Note 3 3 2 3 6 2" xfId="4564"/>
    <cellStyle name="Note 3 3 2 3 6 2 2" xfId="10454"/>
    <cellStyle name="Note 3 3 2 3 6 2 2 2" xfId="22393"/>
    <cellStyle name="Note 3 3 2 3 6 2 2 3" xfId="31445"/>
    <cellStyle name="Note 3 3 2 3 6 2 2 4" xfId="35343"/>
    <cellStyle name="Note 3 3 2 3 6 2 3" xfId="16503"/>
    <cellStyle name="Note 3 3 2 3 6 2 4" xfId="26865"/>
    <cellStyle name="Note 3 3 2 3 6 2 5" xfId="28672"/>
    <cellStyle name="Note 3 3 2 3 6 3" xfId="5668"/>
    <cellStyle name="Note 3 3 2 3 6 3 2" xfId="11558"/>
    <cellStyle name="Note 3 3 2 3 6 3 2 2" xfId="23497"/>
    <cellStyle name="Note 3 3 2 3 6 3 2 3" xfId="32549"/>
    <cellStyle name="Note 3 3 2 3 6 3 2 4" xfId="36447"/>
    <cellStyle name="Note 3 3 2 3 6 3 3" xfId="17607"/>
    <cellStyle name="Note 3 3 2 3 6 3 4" xfId="27969"/>
    <cellStyle name="Note 3 3 2 3 6 3 5" xfId="33159"/>
    <cellStyle name="Note 3 3 2 3 6 4" xfId="7978"/>
    <cellStyle name="Note 3 3 2 3 6 4 2" xfId="19917"/>
    <cellStyle name="Note 3 3 2 3 6 4 3" xfId="29623"/>
    <cellStyle name="Note 3 3 2 3 6 4 4" xfId="34167"/>
    <cellStyle name="Note 3 3 2 3 6 5" xfId="14027"/>
    <cellStyle name="Note 3 3 2 3 6 6" xfId="25045"/>
    <cellStyle name="Note 3 3 2 3 6 7" xfId="24688"/>
    <cellStyle name="Note 3 3 2 3 7" xfId="2861"/>
    <cellStyle name="Note 3 3 2 3 7 2" xfId="8751"/>
    <cellStyle name="Note 3 3 2 3 7 2 2" xfId="20690"/>
    <cellStyle name="Note 3 3 2 3 7 2 3" xfId="30291"/>
    <cellStyle name="Note 3 3 2 3 7 2 4" xfId="34765"/>
    <cellStyle name="Note 3 3 2 3 7 3" xfId="14800"/>
    <cellStyle name="Note 3 3 2 3 7 4" xfId="25711"/>
    <cellStyle name="Note 3 3 2 3 7 5" xfId="29193"/>
    <cellStyle name="Note 3 3 2 3 8" xfId="6443"/>
    <cellStyle name="Note 3 3 2 3 8 2" xfId="18382"/>
    <cellStyle name="Note 3 3 2 3 8 3" xfId="28637"/>
    <cellStyle name="Note 3 3 2 3 8 4" xfId="33757"/>
    <cellStyle name="Note 3 3 2 4" xfId="650"/>
    <cellStyle name="Note 3 3 2 4 10" xfId="24217"/>
    <cellStyle name="Note 3 3 2 4 11" xfId="24734"/>
    <cellStyle name="Note 3 3 2 4 2" xfId="1724"/>
    <cellStyle name="Note 3 3 2 4 2 2" xfId="2325"/>
    <cellStyle name="Note 3 3 2 4 2 2 2" xfId="4801"/>
    <cellStyle name="Note 3 3 2 4 2 2 2 2" xfId="10691"/>
    <cellStyle name="Note 3 3 2 4 2 2 2 2 2" xfId="22630"/>
    <cellStyle name="Note 3 3 2 4 2 2 2 2 3" xfId="31682"/>
    <cellStyle name="Note 3 3 2 4 2 2 2 2 4" xfId="35580"/>
    <cellStyle name="Note 3 3 2 4 2 2 2 3" xfId="16740"/>
    <cellStyle name="Note 3 3 2 4 2 2 2 4" xfId="27102"/>
    <cellStyle name="Note 3 3 2 4 2 2 2 5" xfId="12142"/>
    <cellStyle name="Note 3 3 2 4 2 2 3" xfId="5905"/>
    <cellStyle name="Note 3 3 2 4 2 2 3 2" xfId="11795"/>
    <cellStyle name="Note 3 3 2 4 2 2 3 2 2" xfId="23734"/>
    <cellStyle name="Note 3 3 2 4 2 2 3 2 3" xfId="32786"/>
    <cellStyle name="Note 3 3 2 4 2 2 3 2 4" xfId="36684"/>
    <cellStyle name="Note 3 3 2 4 2 2 3 3" xfId="17844"/>
    <cellStyle name="Note 3 3 2 4 2 2 3 4" xfId="28206"/>
    <cellStyle name="Note 3 3 2 4 2 2 3 5" xfId="33396"/>
    <cellStyle name="Note 3 3 2 4 2 2 4" xfId="8215"/>
    <cellStyle name="Note 3 3 2 4 2 2 4 2" xfId="20154"/>
    <cellStyle name="Note 3 3 2 4 2 2 4 3" xfId="29860"/>
    <cellStyle name="Note 3 3 2 4 2 2 4 4" xfId="34404"/>
    <cellStyle name="Note 3 3 2 4 2 2 5" xfId="14264"/>
    <cellStyle name="Note 3 3 2 4 2 2 6" xfId="25282"/>
    <cellStyle name="Note 3 3 2 4 2 2 7" xfId="30892"/>
    <cellStyle name="Note 3 3 2 4 2 3" xfId="2572"/>
    <cellStyle name="Note 3 3 2 4 2 3 2" xfId="5048"/>
    <cellStyle name="Note 3 3 2 4 2 3 2 2" xfId="10938"/>
    <cellStyle name="Note 3 3 2 4 2 3 2 2 2" xfId="22877"/>
    <cellStyle name="Note 3 3 2 4 2 3 2 2 3" xfId="31929"/>
    <cellStyle name="Note 3 3 2 4 2 3 2 2 4" xfId="35827"/>
    <cellStyle name="Note 3 3 2 4 2 3 2 3" xfId="16987"/>
    <cellStyle name="Note 3 3 2 4 2 3 2 4" xfId="27349"/>
    <cellStyle name="Note 3 3 2 4 2 3 2 5" xfId="29065"/>
    <cellStyle name="Note 3 3 2 4 2 3 3" xfId="6152"/>
    <cellStyle name="Note 3 3 2 4 2 3 3 2" xfId="12042"/>
    <cellStyle name="Note 3 3 2 4 2 3 3 2 2" xfId="23981"/>
    <cellStyle name="Note 3 3 2 4 2 3 3 2 3" xfId="33033"/>
    <cellStyle name="Note 3 3 2 4 2 3 3 2 4" xfId="36931"/>
    <cellStyle name="Note 3 3 2 4 2 3 3 3" xfId="18091"/>
    <cellStyle name="Note 3 3 2 4 2 3 3 4" xfId="28453"/>
    <cellStyle name="Note 3 3 2 4 2 3 3 5" xfId="33643"/>
    <cellStyle name="Note 3 3 2 4 2 3 4" xfId="8462"/>
    <cellStyle name="Note 3 3 2 4 2 3 4 2" xfId="20401"/>
    <cellStyle name="Note 3 3 2 4 2 3 4 3" xfId="30107"/>
    <cellStyle name="Note 3 3 2 4 2 3 4 4" xfId="34651"/>
    <cellStyle name="Note 3 3 2 4 2 3 5" xfId="14511"/>
    <cellStyle name="Note 3 3 2 4 2 3 6" xfId="25529"/>
    <cellStyle name="Note 3 3 2 4 2 3 7" xfId="24325"/>
    <cellStyle name="Note 3 3 2 4 2 4" xfId="4200"/>
    <cellStyle name="Note 3 3 2 4 2 4 2" xfId="10090"/>
    <cellStyle name="Note 3 3 2 4 2 4 2 2" xfId="22029"/>
    <cellStyle name="Note 3 3 2 4 2 4 2 3" xfId="31089"/>
    <cellStyle name="Note 3 3 2 4 2 4 2 4" xfId="34987"/>
    <cellStyle name="Note 3 3 2 4 2 4 3" xfId="16139"/>
    <cellStyle name="Note 3 3 2 4 2 4 4" xfId="26509"/>
    <cellStyle name="Note 3 3 2 4 2 4 5" xfId="24069"/>
    <cellStyle name="Note 3 3 2 4 2 5" xfId="5312"/>
    <cellStyle name="Note 3 3 2 4 2 5 2" xfId="11202"/>
    <cellStyle name="Note 3 3 2 4 2 5 2 2" xfId="23141"/>
    <cellStyle name="Note 3 3 2 4 2 5 2 3" xfId="32193"/>
    <cellStyle name="Note 3 3 2 4 2 5 2 4" xfId="36091"/>
    <cellStyle name="Note 3 3 2 4 2 5 3" xfId="17251"/>
    <cellStyle name="Note 3 3 2 4 2 5 4" xfId="27613"/>
    <cellStyle name="Note 3 3 2 4 2 5 5" xfId="24450"/>
    <cellStyle name="Note 3 3 2 4 2 6" xfId="13663"/>
    <cellStyle name="Note 3 3 2 4 3" xfId="1936"/>
    <cellStyle name="Note 3 3 2 4 3 2" xfId="4412"/>
    <cellStyle name="Note 3 3 2 4 3 2 2" xfId="10302"/>
    <cellStyle name="Note 3 3 2 4 3 2 2 2" xfId="22241"/>
    <cellStyle name="Note 3 3 2 4 3 2 2 3" xfId="31294"/>
    <cellStyle name="Note 3 3 2 4 3 2 2 4" xfId="35192"/>
    <cellStyle name="Note 3 3 2 4 3 2 3" xfId="16351"/>
    <cellStyle name="Note 3 3 2 4 3 2 4" xfId="26714"/>
    <cellStyle name="Note 3 3 2 4 3 2 5" xfId="24559"/>
    <cellStyle name="Note 3 3 2 4 3 3" xfId="5517"/>
    <cellStyle name="Note 3 3 2 4 3 3 2" xfId="11407"/>
    <cellStyle name="Note 3 3 2 4 3 3 2 2" xfId="23346"/>
    <cellStyle name="Note 3 3 2 4 3 3 2 3" xfId="32398"/>
    <cellStyle name="Note 3 3 2 4 3 3 2 4" xfId="36296"/>
    <cellStyle name="Note 3 3 2 4 3 3 3" xfId="17456"/>
    <cellStyle name="Note 3 3 2 4 3 3 4" xfId="27818"/>
    <cellStyle name="Note 3 3 2 4 3 3 5" xfId="26079"/>
    <cellStyle name="Note 3 3 2 4 3 4" xfId="7826"/>
    <cellStyle name="Note 3 3 2 4 3 4 2" xfId="19765"/>
    <cellStyle name="Note 3 3 2 4 3 4 3" xfId="29472"/>
    <cellStyle name="Note 3 3 2 4 3 4 4" xfId="34016"/>
    <cellStyle name="Note 3 3 2 4 3 5" xfId="13875"/>
    <cellStyle name="Note 3 3 2 4 3 6" xfId="24894"/>
    <cellStyle name="Note 3 3 2 4 3 7" xfId="29288"/>
    <cellStyle name="Note 3 3 2 4 4" xfId="1785"/>
    <cellStyle name="Note 3 3 2 4 4 2" xfId="4261"/>
    <cellStyle name="Note 3 3 2 4 4 2 2" xfId="10151"/>
    <cellStyle name="Note 3 3 2 4 4 2 2 2" xfId="22090"/>
    <cellStyle name="Note 3 3 2 4 4 2 2 3" xfId="31143"/>
    <cellStyle name="Note 3 3 2 4 4 2 2 4" xfId="35041"/>
    <cellStyle name="Note 3 3 2 4 4 2 3" xfId="16200"/>
    <cellStyle name="Note 3 3 2 4 4 2 4" xfId="26563"/>
    <cellStyle name="Note 3 3 2 4 4 2 5" xfId="24582"/>
    <cellStyle name="Note 3 3 2 4 4 3" xfId="5366"/>
    <cellStyle name="Note 3 3 2 4 4 3 2" xfId="11256"/>
    <cellStyle name="Note 3 3 2 4 4 3 2 2" xfId="23195"/>
    <cellStyle name="Note 3 3 2 4 4 3 2 3" xfId="32247"/>
    <cellStyle name="Note 3 3 2 4 4 3 2 4" xfId="36145"/>
    <cellStyle name="Note 3 3 2 4 4 3 3" xfId="17305"/>
    <cellStyle name="Note 3 3 2 4 4 3 4" xfId="27667"/>
    <cellStyle name="Note 3 3 2 4 4 3 5" xfId="26098"/>
    <cellStyle name="Note 3 3 2 4 4 4" xfId="7675"/>
    <cellStyle name="Note 3 3 2 4 4 4 2" xfId="19614"/>
    <cellStyle name="Note 3 3 2 4 4 4 3" xfId="29321"/>
    <cellStyle name="Note 3 3 2 4 4 4 4" xfId="33865"/>
    <cellStyle name="Note 3 3 2 4 4 5" xfId="13724"/>
    <cellStyle name="Note 3 3 2 4 4 6" xfId="24743"/>
    <cellStyle name="Note 3 3 2 4 4 7" xfId="12157"/>
    <cellStyle name="Note 3 3 2 4 5" xfId="2441"/>
    <cellStyle name="Note 3 3 2 4 5 2" xfId="4917"/>
    <cellStyle name="Note 3 3 2 4 5 2 2" xfId="10807"/>
    <cellStyle name="Note 3 3 2 4 5 2 2 2" xfId="22746"/>
    <cellStyle name="Note 3 3 2 4 5 2 2 3" xfId="31798"/>
    <cellStyle name="Note 3 3 2 4 5 2 2 4" xfId="35696"/>
    <cellStyle name="Note 3 3 2 4 5 2 3" xfId="16856"/>
    <cellStyle name="Note 3 3 2 4 5 2 4" xfId="27218"/>
    <cellStyle name="Note 3 3 2 4 5 2 5" xfId="28744"/>
    <cellStyle name="Note 3 3 2 4 5 3" xfId="6021"/>
    <cellStyle name="Note 3 3 2 4 5 3 2" xfId="11911"/>
    <cellStyle name="Note 3 3 2 4 5 3 2 2" xfId="23850"/>
    <cellStyle name="Note 3 3 2 4 5 3 2 3" xfId="32902"/>
    <cellStyle name="Note 3 3 2 4 5 3 2 4" xfId="36800"/>
    <cellStyle name="Note 3 3 2 4 5 3 3" xfId="17960"/>
    <cellStyle name="Note 3 3 2 4 5 3 4" xfId="28322"/>
    <cellStyle name="Note 3 3 2 4 5 3 5" xfId="33512"/>
    <cellStyle name="Note 3 3 2 4 5 4" xfId="8331"/>
    <cellStyle name="Note 3 3 2 4 5 4 2" xfId="20270"/>
    <cellStyle name="Note 3 3 2 4 5 4 3" xfId="29976"/>
    <cellStyle name="Note 3 3 2 4 5 4 4" xfId="34520"/>
    <cellStyle name="Note 3 3 2 4 5 5" xfId="14380"/>
    <cellStyle name="Note 3 3 2 4 5 6" xfId="25398"/>
    <cellStyle name="Note 3 3 2 4 5 7" xfId="29225"/>
    <cellStyle name="Note 3 3 2 4 6" xfId="3127"/>
    <cellStyle name="Note 3 3 2 4 6 2" xfId="9017"/>
    <cellStyle name="Note 3 3 2 4 6 2 2" xfId="20956"/>
    <cellStyle name="Note 3 3 2 4 6 2 3" xfId="30451"/>
    <cellStyle name="Note 3 3 2 4 6 2 4" xfId="34796"/>
    <cellStyle name="Note 3 3 2 4 6 3" xfId="15066"/>
    <cellStyle name="Note 3 3 2 4 6 4" xfId="25871"/>
    <cellStyle name="Note 3 3 2 4 6 5" xfId="30338"/>
    <cellStyle name="Note 3 3 2 4 7" xfId="5121"/>
    <cellStyle name="Note 3 3 2 4 7 2" xfId="11011"/>
    <cellStyle name="Note 3 3 2 4 7 2 2" xfId="22950"/>
    <cellStyle name="Note 3 3 2 4 7 2 3" xfId="32002"/>
    <cellStyle name="Note 3 3 2 4 7 2 4" xfId="35900"/>
    <cellStyle name="Note 3 3 2 4 7 3" xfId="17060"/>
    <cellStyle name="Note 3 3 2 4 7 4" xfId="27422"/>
    <cellStyle name="Note 3 3 2 4 7 5" xfId="29042"/>
    <cellStyle name="Note 3 3 2 4 8" xfId="6709"/>
    <cellStyle name="Note 3 3 2 4 8 2" xfId="18648"/>
    <cellStyle name="Note 3 3 2 4 8 3" xfId="28800"/>
    <cellStyle name="Note 3 3 2 4 8 4" xfId="33788"/>
    <cellStyle name="Note 3 3 2 4 9" xfId="12590"/>
    <cellStyle name="Note 3 3 2 5" xfId="960"/>
    <cellStyle name="Note 3 3 2 5 10" xfId="24411"/>
    <cellStyle name="Note 3 3 2 5 11" xfId="25822"/>
    <cellStyle name="Note 3 3 2 5 2" xfId="1725"/>
    <cellStyle name="Note 3 3 2 5 2 2" xfId="2326"/>
    <cellStyle name="Note 3 3 2 5 2 2 2" xfId="4802"/>
    <cellStyle name="Note 3 3 2 5 2 2 2 2" xfId="10692"/>
    <cellStyle name="Note 3 3 2 5 2 2 2 2 2" xfId="22631"/>
    <cellStyle name="Note 3 3 2 5 2 2 2 2 3" xfId="31683"/>
    <cellStyle name="Note 3 3 2 5 2 2 2 2 4" xfId="35581"/>
    <cellStyle name="Note 3 3 2 5 2 2 2 3" xfId="16741"/>
    <cellStyle name="Note 3 3 2 5 2 2 2 4" xfId="27103"/>
    <cellStyle name="Note 3 3 2 5 2 2 2 5" xfId="28513"/>
    <cellStyle name="Note 3 3 2 5 2 2 3" xfId="5906"/>
    <cellStyle name="Note 3 3 2 5 2 2 3 2" xfId="11796"/>
    <cellStyle name="Note 3 3 2 5 2 2 3 2 2" xfId="23735"/>
    <cellStyle name="Note 3 3 2 5 2 2 3 2 3" xfId="32787"/>
    <cellStyle name="Note 3 3 2 5 2 2 3 2 4" xfId="36685"/>
    <cellStyle name="Note 3 3 2 5 2 2 3 3" xfId="17845"/>
    <cellStyle name="Note 3 3 2 5 2 2 3 4" xfId="28207"/>
    <cellStyle name="Note 3 3 2 5 2 2 3 5" xfId="33397"/>
    <cellStyle name="Note 3 3 2 5 2 2 4" xfId="8216"/>
    <cellStyle name="Note 3 3 2 5 2 2 4 2" xfId="20155"/>
    <cellStyle name="Note 3 3 2 5 2 2 4 3" xfId="29861"/>
    <cellStyle name="Note 3 3 2 5 2 2 4 4" xfId="34405"/>
    <cellStyle name="Note 3 3 2 5 2 2 5" xfId="14265"/>
    <cellStyle name="Note 3 3 2 5 2 2 6" xfId="25283"/>
    <cellStyle name="Note 3 3 2 5 2 2 7" xfId="26314"/>
    <cellStyle name="Note 3 3 2 5 2 3" xfId="2573"/>
    <cellStyle name="Note 3 3 2 5 2 3 2" xfId="5049"/>
    <cellStyle name="Note 3 3 2 5 2 3 2 2" xfId="10939"/>
    <cellStyle name="Note 3 3 2 5 2 3 2 2 2" xfId="22878"/>
    <cellStyle name="Note 3 3 2 5 2 3 2 2 3" xfId="31930"/>
    <cellStyle name="Note 3 3 2 5 2 3 2 2 4" xfId="35828"/>
    <cellStyle name="Note 3 3 2 5 2 3 2 3" xfId="16988"/>
    <cellStyle name="Note 3 3 2 5 2 3 2 4" xfId="27350"/>
    <cellStyle name="Note 3 3 2 5 2 3 2 5" xfId="30714"/>
    <cellStyle name="Note 3 3 2 5 2 3 3" xfId="6153"/>
    <cellStyle name="Note 3 3 2 5 2 3 3 2" xfId="12043"/>
    <cellStyle name="Note 3 3 2 5 2 3 3 2 2" xfId="23982"/>
    <cellStyle name="Note 3 3 2 5 2 3 3 2 3" xfId="33034"/>
    <cellStyle name="Note 3 3 2 5 2 3 3 2 4" xfId="36932"/>
    <cellStyle name="Note 3 3 2 5 2 3 3 3" xfId="18092"/>
    <cellStyle name="Note 3 3 2 5 2 3 3 4" xfId="28454"/>
    <cellStyle name="Note 3 3 2 5 2 3 3 5" xfId="33644"/>
    <cellStyle name="Note 3 3 2 5 2 3 4" xfId="8463"/>
    <cellStyle name="Note 3 3 2 5 2 3 4 2" xfId="20402"/>
    <cellStyle name="Note 3 3 2 5 2 3 4 3" xfId="30108"/>
    <cellStyle name="Note 3 3 2 5 2 3 4 4" xfId="34652"/>
    <cellStyle name="Note 3 3 2 5 2 3 5" xfId="14512"/>
    <cellStyle name="Note 3 3 2 5 2 3 6" xfId="25530"/>
    <cellStyle name="Note 3 3 2 5 2 3 7" xfId="24076"/>
    <cellStyle name="Note 3 3 2 5 2 4" xfId="4201"/>
    <cellStyle name="Note 3 3 2 5 2 4 2" xfId="10091"/>
    <cellStyle name="Note 3 3 2 5 2 4 2 2" xfId="22030"/>
    <cellStyle name="Note 3 3 2 5 2 4 2 3" xfId="31090"/>
    <cellStyle name="Note 3 3 2 5 2 4 2 4" xfId="34988"/>
    <cellStyle name="Note 3 3 2 5 2 4 3" xfId="16140"/>
    <cellStyle name="Note 3 3 2 5 2 4 4" xfId="26510"/>
    <cellStyle name="Note 3 3 2 5 2 4 5" xfId="28574"/>
    <cellStyle name="Note 3 3 2 5 2 5" xfId="5313"/>
    <cellStyle name="Note 3 3 2 5 2 5 2" xfId="11203"/>
    <cellStyle name="Note 3 3 2 5 2 5 2 2" xfId="23142"/>
    <cellStyle name="Note 3 3 2 5 2 5 2 3" xfId="32194"/>
    <cellStyle name="Note 3 3 2 5 2 5 2 4" xfId="36092"/>
    <cellStyle name="Note 3 3 2 5 2 5 3" xfId="17252"/>
    <cellStyle name="Note 3 3 2 5 2 5 4" xfId="27614"/>
    <cellStyle name="Note 3 3 2 5 2 5 5" xfId="28954"/>
    <cellStyle name="Note 3 3 2 5 2 6" xfId="13664"/>
    <cellStyle name="Note 3 3 2 5 3" xfId="2052"/>
    <cellStyle name="Note 3 3 2 5 3 2" xfId="4528"/>
    <cellStyle name="Note 3 3 2 5 3 2 2" xfId="10418"/>
    <cellStyle name="Note 3 3 2 5 3 2 2 2" xfId="22357"/>
    <cellStyle name="Note 3 3 2 5 3 2 2 3" xfId="31410"/>
    <cellStyle name="Note 3 3 2 5 3 2 2 4" xfId="35308"/>
    <cellStyle name="Note 3 3 2 5 3 2 3" xfId="16467"/>
    <cellStyle name="Note 3 3 2 5 3 2 4" xfId="26830"/>
    <cellStyle name="Note 3 3 2 5 3 2 5" xfId="30779"/>
    <cellStyle name="Note 3 3 2 5 3 3" xfId="5633"/>
    <cellStyle name="Note 3 3 2 5 3 3 2" xfId="11523"/>
    <cellStyle name="Note 3 3 2 5 3 3 2 2" xfId="23462"/>
    <cellStyle name="Note 3 3 2 5 3 3 2 3" xfId="32514"/>
    <cellStyle name="Note 3 3 2 5 3 3 2 4" xfId="36412"/>
    <cellStyle name="Note 3 3 2 5 3 3 3" xfId="17572"/>
    <cellStyle name="Note 3 3 2 5 3 3 4" xfId="27934"/>
    <cellStyle name="Note 3 3 2 5 3 3 5" xfId="33124"/>
    <cellStyle name="Note 3 3 2 5 3 4" xfId="7942"/>
    <cellStyle name="Note 3 3 2 5 3 4 2" xfId="19881"/>
    <cellStyle name="Note 3 3 2 5 3 4 3" xfId="29588"/>
    <cellStyle name="Note 3 3 2 5 3 4 4" xfId="34132"/>
    <cellStyle name="Note 3 3 2 5 3 5" xfId="13991"/>
    <cellStyle name="Note 3 3 2 5 3 6" xfId="25010"/>
    <cellStyle name="Note 3 3 2 5 3 7" xfId="24086"/>
    <cellStyle name="Note 3 3 2 5 4" xfId="2136"/>
    <cellStyle name="Note 3 3 2 5 4 2" xfId="4612"/>
    <cellStyle name="Note 3 3 2 5 4 2 2" xfId="10502"/>
    <cellStyle name="Note 3 3 2 5 4 2 2 2" xfId="22441"/>
    <cellStyle name="Note 3 3 2 5 4 2 2 3" xfId="31493"/>
    <cellStyle name="Note 3 3 2 5 4 2 2 4" xfId="35391"/>
    <cellStyle name="Note 3 3 2 5 4 2 3" xfId="16551"/>
    <cellStyle name="Note 3 3 2 5 4 2 4" xfId="26913"/>
    <cellStyle name="Note 3 3 2 5 4 2 5" xfId="29117"/>
    <cellStyle name="Note 3 3 2 5 4 3" xfId="5716"/>
    <cellStyle name="Note 3 3 2 5 4 3 2" xfId="11606"/>
    <cellStyle name="Note 3 3 2 5 4 3 2 2" xfId="23545"/>
    <cellStyle name="Note 3 3 2 5 4 3 2 3" xfId="32597"/>
    <cellStyle name="Note 3 3 2 5 4 3 2 4" xfId="36495"/>
    <cellStyle name="Note 3 3 2 5 4 3 3" xfId="17655"/>
    <cellStyle name="Note 3 3 2 5 4 3 4" xfId="28017"/>
    <cellStyle name="Note 3 3 2 5 4 3 5" xfId="33207"/>
    <cellStyle name="Note 3 3 2 5 4 4" xfId="8026"/>
    <cellStyle name="Note 3 3 2 5 4 4 2" xfId="19965"/>
    <cellStyle name="Note 3 3 2 5 4 4 3" xfId="29671"/>
    <cellStyle name="Note 3 3 2 5 4 4 4" xfId="34215"/>
    <cellStyle name="Note 3 3 2 5 4 5" xfId="14075"/>
    <cellStyle name="Note 3 3 2 5 4 6" xfId="25093"/>
    <cellStyle name="Note 3 3 2 5 4 7" xfId="26336"/>
    <cellStyle name="Note 3 3 2 5 5" xfId="2134"/>
    <cellStyle name="Note 3 3 2 5 5 2" xfId="4610"/>
    <cellStyle name="Note 3 3 2 5 5 2 2" xfId="10500"/>
    <cellStyle name="Note 3 3 2 5 5 2 2 2" xfId="22439"/>
    <cellStyle name="Note 3 3 2 5 5 2 2 3" xfId="31491"/>
    <cellStyle name="Note 3 3 2 5 5 2 2 4" xfId="35389"/>
    <cellStyle name="Note 3 3 2 5 5 2 3" xfId="16549"/>
    <cellStyle name="Note 3 3 2 5 5 2 4" xfId="26911"/>
    <cellStyle name="Note 3 3 2 5 5 2 5" xfId="30300"/>
    <cellStyle name="Note 3 3 2 5 5 3" xfId="5714"/>
    <cellStyle name="Note 3 3 2 5 5 3 2" xfId="11604"/>
    <cellStyle name="Note 3 3 2 5 5 3 2 2" xfId="23543"/>
    <cellStyle name="Note 3 3 2 5 5 3 2 3" xfId="32595"/>
    <cellStyle name="Note 3 3 2 5 5 3 2 4" xfId="36493"/>
    <cellStyle name="Note 3 3 2 5 5 3 3" xfId="17653"/>
    <cellStyle name="Note 3 3 2 5 5 3 4" xfId="28015"/>
    <cellStyle name="Note 3 3 2 5 5 3 5" xfId="33205"/>
    <cellStyle name="Note 3 3 2 5 5 4" xfId="8024"/>
    <cellStyle name="Note 3 3 2 5 5 4 2" xfId="19963"/>
    <cellStyle name="Note 3 3 2 5 5 4 3" xfId="29669"/>
    <cellStyle name="Note 3 3 2 5 5 4 4" xfId="34213"/>
    <cellStyle name="Note 3 3 2 5 5 5" xfId="14073"/>
    <cellStyle name="Note 3 3 2 5 5 6" xfId="25091"/>
    <cellStyle name="Note 3 3 2 5 5 7" xfId="29261"/>
    <cellStyle name="Note 3 3 2 5 6" xfId="3437"/>
    <cellStyle name="Note 3 3 2 5 6 2" xfId="9327"/>
    <cellStyle name="Note 3 3 2 5 6 2 2" xfId="21266"/>
    <cellStyle name="Note 3 3 2 5 6 2 3" xfId="30641"/>
    <cellStyle name="Note 3 3 2 5 6 2 4" xfId="34861"/>
    <cellStyle name="Note 3 3 2 5 6 3" xfId="15376"/>
    <cellStyle name="Note 3 3 2 5 6 4" xfId="26064"/>
    <cellStyle name="Note 3 3 2 5 6 5" xfId="30833"/>
    <cellStyle name="Note 3 3 2 5 7" xfId="5186"/>
    <cellStyle name="Note 3 3 2 5 7 2" xfId="11076"/>
    <cellStyle name="Note 3 3 2 5 7 2 2" xfId="23015"/>
    <cellStyle name="Note 3 3 2 5 7 2 3" xfId="32067"/>
    <cellStyle name="Note 3 3 2 5 7 2 4" xfId="35965"/>
    <cellStyle name="Note 3 3 2 5 7 3" xfId="17125"/>
    <cellStyle name="Note 3 3 2 5 7 4" xfId="27487"/>
    <cellStyle name="Note 3 3 2 5 7 5" xfId="26115"/>
    <cellStyle name="Note 3 3 2 5 8" xfId="7019"/>
    <cellStyle name="Note 3 3 2 5 8 2" xfId="18958"/>
    <cellStyle name="Note 3 3 2 5 8 3" xfId="28992"/>
    <cellStyle name="Note 3 3 2 5 8 4" xfId="33853"/>
    <cellStyle name="Note 3 3 2 5 9" xfId="12900"/>
    <cellStyle name="Note 3 3 2 6" xfId="1719"/>
    <cellStyle name="Note 3 3 2 6 2" xfId="2320"/>
    <cellStyle name="Note 3 3 2 6 2 2" xfId="4796"/>
    <cellStyle name="Note 3 3 2 6 2 2 2" xfId="10686"/>
    <cellStyle name="Note 3 3 2 6 2 2 2 2" xfId="22625"/>
    <cellStyle name="Note 3 3 2 6 2 2 2 3" xfId="31677"/>
    <cellStyle name="Note 3 3 2 6 2 2 2 4" xfId="35575"/>
    <cellStyle name="Note 3 3 2 6 2 2 3" xfId="16735"/>
    <cellStyle name="Note 3 3 2 6 2 2 4" xfId="27097"/>
    <cellStyle name="Note 3 3 2 6 2 2 5" xfId="30746"/>
    <cellStyle name="Note 3 3 2 6 2 3" xfId="5900"/>
    <cellStyle name="Note 3 3 2 6 2 3 2" xfId="11790"/>
    <cellStyle name="Note 3 3 2 6 2 3 2 2" xfId="23729"/>
    <cellStyle name="Note 3 3 2 6 2 3 2 3" xfId="32781"/>
    <cellStyle name="Note 3 3 2 6 2 3 2 4" xfId="36679"/>
    <cellStyle name="Note 3 3 2 6 2 3 3" xfId="17839"/>
    <cellStyle name="Note 3 3 2 6 2 3 4" xfId="28201"/>
    <cellStyle name="Note 3 3 2 6 2 3 5" xfId="33391"/>
    <cellStyle name="Note 3 3 2 6 2 4" xfId="8210"/>
    <cellStyle name="Note 3 3 2 6 2 4 2" xfId="20149"/>
    <cellStyle name="Note 3 3 2 6 2 4 3" xfId="29855"/>
    <cellStyle name="Note 3 3 2 6 2 4 4" xfId="34399"/>
    <cellStyle name="Note 3 3 2 6 2 5" xfId="14259"/>
    <cellStyle name="Note 3 3 2 6 2 6" xfId="25277"/>
    <cellStyle name="Note 3 3 2 6 2 7" xfId="24237"/>
    <cellStyle name="Note 3 3 2 6 3" xfId="2567"/>
    <cellStyle name="Note 3 3 2 6 3 2" xfId="5043"/>
    <cellStyle name="Note 3 3 2 6 3 2 2" xfId="10933"/>
    <cellStyle name="Note 3 3 2 6 3 2 2 2" xfId="22872"/>
    <cellStyle name="Note 3 3 2 6 3 2 2 3" xfId="31924"/>
    <cellStyle name="Note 3 3 2 6 3 2 2 4" xfId="35822"/>
    <cellStyle name="Note 3 3 2 6 3 2 3" xfId="16982"/>
    <cellStyle name="Note 3 3 2 6 3 2 4" xfId="27344"/>
    <cellStyle name="Note 3 3 2 6 3 2 5" xfId="26134"/>
    <cellStyle name="Note 3 3 2 6 3 3" xfId="6147"/>
    <cellStyle name="Note 3 3 2 6 3 3 2" xfId="12037"/>
    <cellStyle name="Note 3 3 2 6 3 3 2 2" xfId="23976"/>
    <cellStyle name="Note 3 3 2 6 3 3 2 3" xfId="33028"/>
    <cellStyle name="Note 3 3 2 6 3 3 2 4" xfId="36926"/>
    <cellStyle name="Note 3 3 2 6 3 3 3" xfId="18086"/>
    <cellStyle name="Note 3 3 2 6 3 3 4" xfId="28448"/>
    <cellStyle name="Note 3 3 2 6 3 3 5" xfId="33638"/>
    <cellStyle name="Note 3 3 2 6 3 4" xfId="8457"/>
    <cellStyle name="Note 3 3 2 6 3 4 2" xfId="20396"/>
    <cellStyle name="Note 3 3 2 6 3 4 3" xfId="30102"/>
    <cellStyle name="Note 3 3 2 6 3 4 4" xfId="34646"/>
    <cellStyle name="Note 3 3 2 6 3 5" xfId="14506"/>
    <cellStyle name="Note 3 3 2 6 3 6" xfId="25524"/>
    <cellStyle name="Note 3 3 2 6 3 7" xfId="25979"/>
    <cellStyle name="Note 3 3 2 6 4" xfId="4195"/>
    <cellStyle name="Note 3 3 2 6 4 2" xfId="10085"/>
    <cellStyle name="Note 3 3 2 6 4 2 2" xfId="22024"/>
    <cellStyle name="Note 3 3 2 6 4 2 3" xfId="31084"/>
    <cellStyle name="Note 3 3 2 6 4 2 4" xfId="34982"/>
    <cellStyle name="Note 3 3 2 6 4 3" xfId="16134"/>
    <cellStyle name="Note 3 3 2 6 4 4" xfId="26504"/>
    <cellStyle name="Note 3 3 2 6 4 5" xfId="29170"/>
    <cellStyle name="Note 3 3 2 6 5" xfId="5307"/>
    <cellStyle name="Note 3 3 2 6 5 2" xfId="11197"/>
    <cellStyle name="Note 3 3 2 6 5 2 2" xfId="23136"/>
    <cellStyle name="Note 3 3 2 6 5 2 3" xfId="32188"/>
    <cellStyle name="Note 3 3 2 6 5 2 4" xfId="36086"/>
    <cellStyle name="Note 3 3 2 6 5 3" xfId="17246"/>
    <cellStyle name="Note 3 3 2 6 5 4" xfId="27608"/>
    <cellStyle name="Note 3 3 2 6 5 5" xfId="30362"/>
    <cellStyle name="Note 3 3 2 6 6" xfId="13658"/>
    <cellStyle name="Note 3 3 2 7" xfId="2186"/>
    <cellStyle name="Note 3 3 2 7 2" xfId="4662"/>
    <cellStyle name="Note 3 3 2 7 2 2" xfId="10552"/>
    <cellStyle name="Note 3 3 2 7 2 2 2" xfId="22491"/>
    <cellStyle name="Note 3 3 2 7 2 2 3" xfId="31543"/>
    <cellStyle name="Note 3 3 2 7 2 2 4" xfId="35441"/>
    <cellStyle name="Note 3 3 2 7 2 3" xfId="16601"/>
    <cellStyle name="Note 3 3 2 7 2 4" xfId="26963"/>
    <cellStyle name="Note 3 3 2 7 2 5" xfId="30760"/>
    <cellStyle name="Note 3 3 2 7 3" xfId="5766"/>
    <cellStyle name="Note 3 3 2 7 3 2" xfId="11656"/>
    <cellStyle name="Note 3 3 2 7 3 2 2" xfId="23595"/>
    <cellStyle name="Note 3 3 2 7 3 2 3" xfId="32647"/>
    <cellStyle name="Note 3 3 2 7 3 2 4" xfId="36545"/>
    <cellStyle name="Note 3 3 2 7 3 3" xfId="17705"/>
    <cellStyle name="Note 3 3 2 7 3 4" xfId="28067"/>
    <cellStyle name="Note 3 3 2 7 3 5" xfId="33257"/>
    <cellStyle name="Note 3 3 2 7 4" xfId="8076"/>
    <cellStyle name="Note 3 3 2 7 4 2" xfId="20015"/>
    <cellStyle name="Note 3 3 2 7 4 3" xfId="29721"/>
    <cellStyle name="Note 3 3 2 7 4 4" xfId="34265"/>
    <cellStyle name="Note 3 3 2 7 5" xfId="14125"/>
    <cellStyle name="Note 3 3 2 7 6" xfId="25143"/>
    <cellStyle name="Note 3 3 2 7 7" xfId="28935"/>
    <cellStyle name="Note 3 3 2 8" xfId="2418"/>
    <cellStyle name="Note 3 3 2 8 2" xfId="4894"/>
    <cellStyle name="Note 3 3 2 8 2 2" xfId="10784"/>
    <cellStyle name="Note 3 3 2 8 2 2 2" xfId="22723"/>
    <cellStyle name="Note 3 3 2 8 2 2 3" xfId="31775"/>
    <cellStyle name="Note 3 3 2 8 2 2 4" xfId="35673"/>
    <cellStyle name="Note 3 3 2 8 2 3" xfId="16833"/>
    <cellStyle name="Note 3 3 2 8 2 4" xfId="27195"/>
    <cellStyle name="Note 3 3 2 8 2 5" xfId="24331"/>
    <cellStyle name="Note 3 3 2 8 3" xfId="5998"/>
    <cellStyle name="Note 3 3 2 8 3 2" xfId="11888"/>
    <cellStyle name="Note 3 3 2 8 3 2 2" xfId="23827"/>
    <cellStyle name="Note 3 3 2 8 3 2 3" xfId="32879"/>
    <cellStyle name="Note 3 3 2 8 3 2 4" xfId="36777"/>
    <cellStyle name="Note 3 3 2 8 3 3" xfId="17937"/>
    <cellStyle name="Note 3 3 2 8 3 4" xfId="28299"/>
    <cellStyle name="Note 3 3 2 8 3 5" xfId="33489"/>
    <cellStyle name="Note 3 3 2 8 4" xfId="8308"/>
    <cellStyle name="Note 3 3 2 8 4 2" xfId="20247"/>
    <cellStyle name="Note 3 3 2 8 4 3" xfId="29953"/>
    <cellStyle name="Note 3 3 2 8 4 4" xfId="34497"/>
    <cellStyle name="Note 3 3 2 8 5" xfId="14357"/>
    <cellStyle name="Note 3 3 2 8 6" xfId="25375"/>
    <cellStyle name="Note 3 3 2 8 7" xfId="30879"/>
    <cellStyle name="Note 3 3 2 9" xfId="2094"/>
    <cellStyle name="Note 3 3 2 9 2" xfId="4570"/>
    <cellStyle name="Note 3 3 2 9 2 2" xfId="10460"/>
    <cellStyle name="Note 3 3 2 9 2 2 2" xfId="22399"/>
    <cellStyle name="Note 3 3 2 9 2 2 3" xfId="31451"/>
    <cellStyle name="Note 3 3 2 9 2 2 4" xfId="35349"/>
    <cellStyle name="Note 3 3 2 9 2 3" xfId="16509"/>
    <cellStyle name="Note 3 3 2 9 2 4" xfId="26871"/>
    <cellStyle name="Note 3 3 2 9 2 5" xfId="24543"/>
    <cellStyle name="Note 3 3 2 9 3" xfId="5674"/>
    <cellStyle name="Note 3 3 2 9 3 2" xfId="11564"/>
    <cellStyle name="Note 3 3 2 9 3 2 2" xfId="23503"/>
    <cellStyle name="Note 3 3 2 9 3 2 3" xfId="32555"/>
    <cellStyle name="Note 3 3 2 9 3 2 4" xfId="36453"/>
    <cellStyle name="Note 3 3 2 9 3 3" xfId="17613"/>
    <cellStyle name="Note 3 3 2 9 3 4" xfId="27975"/>
    <cellStyle name="Note 3 3 2 9 3 5" xfId="33165"/>
    <cellStyle name="Note 3 3 2 9 4" xfId="7984"/>
    <cellStyle name="Note 3 3 2 9 4 2" xfId="19923"/>
    <cellStyle name="Note 3 3 2 9 4 3" xfId="29629"/>
    <cellStyle name="Note 3 3 2 9 4 4" xfId="34173"/>
    <cellStyle name="Note 3 3 2 9 5" xfId="14033"/>
    <cellStyle name="Note 3 3 2 9 6" xfId="25051"/>
    <cellStyle name="Note 3 3 2 9 7" xfId="26343"/>
    <cellStyle name="Note 3 3 3" xfId="156"/>
    <cellStyle name="Note 3 3 3 10" xfId="2706"/>
    <cellStyle name="Note 3 3 3 10 2" xfId="8596"/>
    <cellStyle name="Note 3 3 3 10 2 2" xfId="20535"/>
    <cellStyle name="Note 3 3 3 10 2 3" xfId="30203"/>
    <cellStyle name="Note 3 3 3 10 2 4" xfId="34711"/>
    <cellStyle name="Note 3 3 3 10 3" xfId="14645"/>
    <cellStyle name="Note 3 3 3 10 4" xfId="25624"/>
    <cellStyle name="Note 3 3 3 10 5" xfId="30398"/>
    <cellStyle name="Note 3 3 3 11" xfId="6288"/>
    <cellStyle name="Note 3 3 3 11 2" xfId="18227"/>
    <cellStyle name="Note 3 3 3 11 3" xfId="28549"/>
    <cellStyle name="Note 3 3 3 11 4" xfId="33703"/>
    <cellStyle name="Note 3 3 3 2" xfId="270"/>
    <cellStyle name="Note 3 3 3 2 2" xfId="746"/>
    <cellStyle name="Note 3 3 3 2 2 10" xfId="24268"/>
    <cellStyle name="Note 3 3 3 2 2 11" xfId="26382"/>
    <cellStyle name="Note 3 3 3 2 2 2" xfId="1728"/>
    <cellStyle name="Note 3 3 3 2 2 2 2" xfId="2329"/>
    <cellStyle name="Note 3 3 3 2 2 2 2 2" xfId="4805"/>
    <cellStyle name="Note 3 3 3 2 2 2 2 2 2" xfId="10695"/>
    <cellStyle name="Note 3 3 3 2 2 2 2 2 2 2" xfId="22634"/>
    <cellStyle name="Note 3 3 3 2 2 2 2 2 2 3" xfId="31686"/>
    <cellStyle name="Note 3 3 3 2 2 2 2 2 2 4" xfId="35584"/>
    <cellStyle name="Note 3 3 3 2 2 2 2 2 3" xfId="16744"/>
    <cellStyle name="Note 3 3 3 2 2 2 2 2 4" xfId="27106"/>
    <cellStyle name="Note 3 3 3 2 2 2 2 2 5" xfId="29081"/>
    <cellStyle name="Note 3 3 3 2 2 2 2 3" xfId="5909"/>
    <cellStyle name="Note 3 3 3 2 2 2 2 3 2" xfId="11799"/>
    <cellStyle name="Note 3 3 3 2 2 2 2 3 2 2" xfId="23738"/>
    <cellStyle name="Note 3 3 3 2 2 2 2 3 2 3" xfId="32790"/>
    <cellStyle name="Note 3 3 3 2 2 2 2 3 2 4" xfId="36688"/>
    <cellStyle name="Note 3 3 3 2 2 2 2 3 3" xfId="17848"/>
    <cellStyle name="Note 3 3 3 2 2 2 2 3 4" xfId="28210"/>
    <cellStyle name="Note 3 3 3 2 2 2 2 3 5" xfId="33400"/>
    <cellStyle name="Note 3 3 3 2 2 2 2 4" xfId="8219"/>
    <cellStyle name="Note 3 3 3 2 2 2 2 4 2" xfId="20158"/>
    <cellStyle name="Note 3 3 3 2 2 2 2 4 3" xfId="29864"/>
    <cellStyle name="Note 3 3 3 2 2 2 2 4 4" xfId="34408"/>
    <cellStyle name="Note 3 3 3 2 2 2 2 5" xfId="14268"/>
    <cellStyle name="Note 3 3 3 2 2 2 2 6" xfId="25286"/>
    <cellStyle name="Note 3 3 3 2 2 2 2 7" xfId="30592"/>
    <cellStyle name="Note 3 3 3 2 2 2 3" xfId="2576"/>
    <cellStyle name="Note 3 3 3 2 2 2 3 2" xfId="5052"/>
    <cellStyle name="Note 3 3 3 2 2 2 3 2 2" xfId="10942"/>
    <cellStyle name="Note 3 3 3 2 2 2 3 2 2 2" xfId="22881"/>
    <cellStyle name="Note 3 3 3 2 2 2 3 2 2 3" xfId="31933"/>
    <cellStyle name="Note 3 3 3 2 2 2 3 2 2 4" xfId="35831"/>
    <cellStyle name="Note 3 3 3 2 2 2 3 2 3" xfId="16991"/>
    <cellStyle name="Note 3 3 3 2 2 2 3 2 4" xfId="27353"/>
    <cellStyle name="Note 3 3 3 2 2 2 3 2 5" xfId="24224"/>
    <cellStyle name="Note 3 3 3 2 2 2 3 3" xfId="6156"/>
    <cellStyle name="Note 3 3 3 2 2 2 3 3 2" xfId="12046"/>
    <cellStyle name="Note 3 3 3 2 2 2 3 3 2 2" xfId="23985"/>
    <cellStyle name="Note 3 3 3 2 2 2 3 3 2 3" xfId="33037"/>
    <cellStyle name="Note 3 3 3 2 2 2 3 3 2 4" xfId="36935"/>
    <cellStyle name="Note 3 3 3 2 2 2 3 3 3" xfId="18095"/>
    <cellStyle name="Note 3 3 3 2 2 2 3 3 4" xfId="28457"/>
    <cellStyle name="Note 3 3 3 2 2 2 3 3 5" xfId="33647"/>
    <cellStyle name="Note 3 3 3 2 2 2 3 4" xfId="8466"/>
    <cellStyle name="Note 3 3 3 2 2 2 3 4 2" xfId="20405"/>
    <cellStyle name="Note 3 3 3 2 2 2 3 4 3" xfId="30111"/>
    <cellStyle name="Note 3 3 3 2 2 2 3 4 4" xfId="34655"/>
    <cellStyle name="Note 3 3 3 2 2 2 3 5" xfId="14515"/>
    <cellStyle name="Note 3 3 3 2 2 2 3 6" xfId="25533"/>
    <cellStyle name="Note 3 3 3 2 2 2 3 7" xfId="25665"/>
    <cellStyle name="Note 3 3 3 2 2 2 4" xfId="4204"/>
    <cellStyle name="Note 3 3 3 2 2 2 4 2" xfId="10094"/>
    <cellStyle name="Note 3 3 3 2 2 2 4 2 2" xfId="22033"/>
    <cellStyle name="Note 3 3 3 2 2 2 4 2 3" xfId="31093"/>
    <cellStyle name="Note 3 3 3 2 2 2 4 2 4" xfId="34991"/>
    <cellStyle name="Note 3 3 3 2 2 2 4 3" xfId="16143"/>
    <cellStyle name="Note 3 3 3 2 2 2 4 4" xfId="26513"/>
    <cellStyle name="Note 3 3 3 2 2 2 4 5" xfId="29165"/>
    <cellStyle name="Note 3 3 3 2 2 2 5" xfId="5316"/>
    <cellStyle name="Note 3 3 3 2 2 2 5 2" xfId="11206"/>
    <cellStyle name="Note 3 3 3 2 2 2 5 2 2" xfId="23145"/>
    <cellStyle name="Note 3 3 3 2 2 2 5 2 3" xfId="32197"/>
    <cellStyle name="Note 3 3 3 2 2 2 5 2 4" xfId="36095"/>
    <cellStyle name="Note 3 3 3 2 2 2 5 3" xfId="17255"/>
    <cellStyle name="Note 3 3 3 2 2 2 5 4" xfId="27617"/>
    <cellStyle name="Note 3 3 3 2 2 2 5 5" xfId="29032"/>
    <cellStyle name="Note 3 3 3 2 2 2 6" xfId="13667"/>
    <cellStyle name="Note 3 3 3 2 2 3" xfId="1971"/>
    <cellStyle name="Note 3 3 3 2 2 3 2" xfId="4447"/>
    <cellStyle name="Note 3 3 3 2 2 3 2 2" xfId="10337"/>
    <cellStyle name="Note 3 3 3 2 2 3 2 2 2" xfId="22276"/>
    <cellStyle name="Note 3 3 3 2 2 3 2 2 3" xfId="31329"/>
    <cellStyle name="Note 3 3 3 2 2 3 2 2 4" xfId="35227"/>
    <cellStyle name="Note 3 3 3 2 2 3 2 3" xfId="16386"/>
    <cellStyle name="Note 3 3 3 2 2 3 2 4" xfId="26749"/>
    <cellStyle name="Note 3 3 3 2 2 3 2 5" xfId="25848"/>
    <cellStyle name="Note 3 3 3 2 2 3 3" xfId="5552"/>
    <cellStyle name="Note 3 3 3 2 2 3 3 2" xfId="11442"/>
    <cellStyle name="Note 3 3 3 2 2 3 3 2 2" xfId="23381"/>
    <cellStyle name="Note 3 3 3 2 2 3 3 2 3" xfId="32433"/>
    <cellStyle name="Note 3 3 3 2 2 3 3 2 4" xfId="36331"/>
    <cellStyle name="Note 3 3 3 2 2 3 3 3" xfId="17491"/>
    <cellStyle name="Note 3 3 3 2 2 3 3 4" xfId="27853"/>
    <cellStyle name="Note 3 3 3 2 2 3 3 5" xfId="29002"/>
    <cellStyle name="Note 3 3 3 2 2 3 4" xfId="7861"/>
    <cellStyle name="Note 3 3 3 2 2 3 4 2" xfId="19800"/>
    <cellStyle name="Note 3 3 3 2 2 3 4 3" xfId="29507"/>
    <cellStyle name="Note 3 3 3 2 2 3 4 4" xfId="34051"/>
    <cellStyle name="Note 3 3 3 2 2 3 5" xfId="13910"/>
    <cellStyle name="Note 3 3 3 2 2 3 6" xfId="24929"/>
    <cellStyle name="Note 3 3 3 2 2 3 7" xfId="26357"/>
    <cellStyle name="Note 3 3 3 2 2 4" xfId="1788"/>
    <cellStyle name="Note 3 3 3 2 2 4 2" xfId="4264"/>
    <cellStyle name="Note 3 3 3 2 2 4 2 2" xfId="10154"/>
    <cellStyle name="Note 3 3 3 2 2 4 2 2 2" xfId="22093"/>
    <cellStyle name="Note 3 3 3 2 2 4 2 2 3" xfId="31146"/>
    <cellStyle name="Note 3 3 3 2 2 4 2 2 4" xfId="35044"/>
    <cellStyle name="Note 3 3 3 2 2 4 2 3" xfId="16203"/>
    <cellStyle name="Note 3 3 3 2 2 4 2 4" xfId="26566"/>
    <cellStyle name="Note 3 3 3 2 2 4 2 5" xfId="28601"/>
    <cellStyle name="Note 3 3 3 2 2 4 3" xfId="5369"/>
    <cellStyle name="Note 3 3 3 2 2 4 3 2" xfId="11259"/>
    <cellStyle name="Note 3 3 3 2 2 4 3 2 2" xfId="23198"/>
    <cellStyle name="Note 3 3 3 2 2 4 3 2 3" xfId="32250"/>
    <cellStyle name="Note 3 3 3 2 2 4 3 2 4" xfId="36148"/>
    <cellStyle name="Note 3 3 3 2 2 4 3 3" xfId="17308"/>
    <cellStyle name="Note 3 3 3 2 2 4 3 4" xfId="27670"/>
    <cellStyle name="Note 3 3 3 2 2 4 3 5" xfId="28677"/>
    <cellStyle name="Note 3 3 3 2 2 4 4" xfId="7678"/>
    <cellStyle name="Note 3 3 3 2 2 4 4 2" xfId="19617"/>
    <cellStyle name="Note 3 3 3 2 2 4 4 3" xfId="29324"/>
    <cellStyle name="Note 3 3 3 2 2 4 4 4" xfId="33868"/>
    <cellStyle name="Note 3 3 3 2 2 4 5" xfId="13727"/>
    <cellStyle name="Note 3 3 3 2 2 4 6" xfId="24746"/>
    <cellStyle name="Note 3 3 3 2 2 4 7" xfId="24093"/>
    <cellStyle name="Note 3 3 3 2 2 5" xfId="2118"/>
    <cellStyle name="Note 3 3 3 2 2 5 2" xfId="4594"/>
    <cellStyle name="Note 3 3 3 2 2 5 2 2" xfId="10484"/>
    <cellStyle name="Note 3 3 3 2 2 5 2 2 2" xfId="22423"/>
    <cellStyle name="Note 3 3 3 2 2 5 2 2 3" xfId="31475"/>
    <cellStyle name="Note 3 3 3 2 2 5 2 2 4" xfId="35373"/>
    <cellStyle name="Note 3 3 3 2 2 5 2 3" xfId="16533"/>
    <cellStyle name="Note 3 3 3 2 2 5 2 4" xfId="26895"/>
    <cellStyle name="Note 3 3 3 2 2 5 2 5" xfId="24261"/>
    <cellStyle name="Note 3 3 3 2 2 5 3" xfId="5698"/>
    <cellStyle name="Note 3 3 3 2 2 5 3 2" xfId="11588"/>
    <cellStyle name="Note 3 3 3 2 2 5 3 2 2" xfId="23527"/>
    <cellStyle name="Note 3 3 3 2 2 5 3 2 3" xfId="32579"/>
    <cellStyle name="Note 3 3 3 2 2 5 3 2 4" xfId="36477"/>
    <cellStyle name="Note 3 3 3 2 2 5 3 3" xfId="17637"/>
    <cellStyle name="Note 3 3 3 2 2 5 3 4" xfId="27999"/>
    <cellStyle name="Note 3 3 3 2 2 5 3 5" xfId="33189"/>
    <cellStyle name="Note 3 3 3 2 2 5 4" xfId="8008"/>
    <cellStyle name="Note 3 3 3 2 2 5 4 2" xfId="19947"/>
    <cellStyle name="Note 3 3 3 2 2 5 4 3" xfId="29653"/>
    <cellStyle name="Note 3 3 3 2 2 5 4 4" xfId="34197"/>
    <cellStyle name="Note 3 3 3 2 2 5 5" xfId="14057"/>
    <cellStyle name="Note 3 3 3 2 2 5 6" xfId="25075"/>
    <cellStyle name="Note 3 3 3 2 2 5 7" xfId="29263"/>
    <cellStyle name="Note 3 3 3 2 2 6" xfId="3223"/>
    <cellStyle name="Note 3 3 3 2 2 6 2" xfId="9113"/>
    <cellStyle name="Note 3 3 3 2 2 6 2 2" xfId="21052"/>
    <cellStyle name="Note 3 3 3 2 2 6 2 3" xfId="30501"/>
    <cellStyle name="Note 3 3 3 2 2 6 2 4" xfId="34814"/>
    <cellStyle name="Note 3 3 3 2 2 6 3" xfId="15162"/>
    <cellStyle name="Note 3 3 3 2 2 6 4" xfId="25921"/>
    <cellStyle name="Note 3 3 3 2 2 6 5" xfId="30170"/>
    <cellStyle name="Note 3 3 3 2 2 7" xfId="5139"/>
    <cellStyle name="Note 3 3 3 2 2 7 2" xfId="11029"/>
    <cellStyle name="Note 3 3 3 2 2 7 2 2" xfId="22968"/>
    <cellStyle name="Note 3 3 3 2 2 7 2 3" xfId="32020"/>
    <cellStyle name="Note 3 3 3 2 2 7 2 4" xfId="35918"/>
    <cellStyle name="Note 3 3 3 2 2 7 3" xfId="17078"/>
    <cellStyle name="Note 3 3 3 2 2 7 4" xfId="27440"/>
    <cellStyle name="Note 3 3 3 2 2 7 5" xfId="24472"/>
    <cellStyle name="Note 3 3 3 2 2 8" xfId="6805"/>
    <cellStyle name="Note 3 3 3 2 2 8 2" xfId="18744"/>
    <cellStyle name="Note 3 3 3 2 2 8 3" xfId="28850"/>
    <cellStyle name="Note 3 3 3 2 2 8 4" xfId="33806"/>
    <cellStyle name="Note 3 3 3 2 2 9" xfId="12686"/>
    <cellStyle name="Note 3 3 3 2 3" xfId="1727"/>
    <cellStyle name="Note 3 3 3 2 3 2" xfId="2328"/>
    <cellStyle name="Note 3 3 3 2 3 2 2" xfId="4804"/>
    <cellStyle name="Note 3 3 3 2 3 2 2 2" xfId="10694"/>
    <cellStyle name="Note 3 3 3 2 3 2 2 2 2" xfId="22633"/>
    <cellStyle name="Note 3 3 3 2 3 2 2 2 3" xfId="31685"/>
    <cellStyle name="Note 3 3 3 2 3 2 2 2 4" xfId="35583"/>
    <cellStyle name="Note 3 3 3 2 3 2 2 3" xfId="16743"/>
    <cellStyle name="Note 3 3 3 2 3 2 2 4" xfId="27105"/>
    <cellStyle name="Note 3 3 3 2 3 2 2 5" xfId="25588"/>
    <cellStyle name="Note 3 3 3 2 3 2 3" xfId="5908"/>
    <cellStyle name="Note 3 3 3 2 3 2 3 2" xfId="11798"/>
    <cellStyle name="Note 3 3 3 2 3 2 3 2 2" xfId="23737"/>
    <cellStyle name="Note 3 3 3 2 3 2 3 2 3" xfId="32789"/>
    <cellStyle name="Note 3 3 3 2 3 2 3 2 4" xfId="36687"/>
    <cellStyle name="Note 3 3 3 2 3 2 3 3" xfId="17847"/>
    <cellStyle name="Note 3 3 3 2 3 2 3 4" xfId="28209"/>
    <cellStyle name="Note 3 3 3 2 3 2 3 5" xfId="33399"/>
    <cellStyle name="Note 3 3 3 2 3 2 4" xfId="8218"/>
    <cellStyle name="Note 3 3 3 2 3 2 4 2" xfId="20157"/>
    <cellStyle name="Note 3 3 3 2 3 2 4 3" xfId="29863"/>
    <cellStyle name="Note 3 3 3 2 3 2 4 4" xfId="34407"/>
    <cellStyle name="Note 3 3 3 2 3 2 5" xfId="14267"/>
    <cellStyle name="Note 3 3 3 2 3 2 6" xfId="25285"/>
    <cellStyle name="Note 3 3 3 2 3 2 7" xfId="28943"/>
    <cellStyle name="Note 3 3 3 2 3 3" xfId="2575"/>
    <cellStyle name="Note 3 3 3 2 3 3 2" xfId="5051"/>
    <cellStyle name="Note 3 3 3 2 3 3 2 2" xfId="10941"/>
    <cellStyle name="Note 3 3 3 2 3 3 2 2 2" xfId="22880"/>
    <cellStyle name="Note 3 3 3 2 3 3 2 2 3" xfId="31932"/>
    <cellStyle name="Note 3 3 3 2 3 3 2 2 4" xfId="35830"/>
    <cellStyle name="Note 3 3 3 2 3 3 2 3" xfId="16990"/>
    <cellStyle name="Note 3 3 3 2 3 3 2 4" xfId="27352"/>
    <cellStyle name="Note 3 3 3 2 3 3 2 5" xfId="24484"/>
    <cellStyle name="Note 3 3 3 2 3 3 3" xfId="6155"/>
    <cellStyle name="Note 3 3 3 2 3 3 3 2" xfId="12045"/>
    <cellStyle name="Note 3 3 3 2 3 3 3 2 2" xfId="23984"/>
    <cellStyle name="Note 3 3 3 2 3 3 3 2 3" xfId="33036"/>
    <cellStyle name="Note 3 3 3 2 3 3 3 2 4" xfId="36934"/>
    <cellStyle name="Note 3 3 3 2 3 3 3 3" xfId="18094"/>
    <cellStyle name="Note 3 3 3 2 3 3 3 4" xfId="28456"/>
    <cellStyle name="Note 3 3 3 2 3 3 3 5" xfId="33646"/>
    <cellStyle name="Note 3 3 3 2 3 3 4" xfId="8465"/>
    <cellStyle name="Note 3 3 3 2 3 3 4 2" xfId="20404"/>
    <cellStyle name="Note 3 3 3 2 3 3 4 3" xfId="30110"/>
    <cellStyle name="Note 3 3 3 2 3 3 4 4" xfId="34654"/>
    <cellStyle name="Note 3 3 3 2 3 3 5" xfId="14514"/>
    <cellStyle name="Note 3 3 3 2 3 3 6" xfId="25532"/>
    <cellStyle name="Note 3 3 3 2 3 3 7" xfId="30245"/>
    <cellStyle name="Note 3 3 3 2 3 4" xfId="4203"/>
    <cellStyle name="Note 3 3 3 2 3 4 2" xfId="10093"/>
    <cellStyle name="Note 3 3 3 2 3 4 2 2" xfId="22032"/>
    <cellStyle name="Note 3 3 3 2 3 4 2 3" xfId="31092"/>
    <cellStyle name="Note 3 3 3 2 3 4 2 4" xfId="34990"/>
    <cellStyle name="Note 3 3 3 2 3 4 3" xfId="16142"/>
    <cellStyle name="Note 3 3 3 2 3 4 4" xfId="26512"/>
    <cellStyle name="Note 3 3 3 2 3 4 5" xfId="25649"/>
    <cellStyle name="Note 3 3 3 2 3 5" xfId="5315"/>
    <cellStyle name="Note 3 3 3 2 3 5 2" xfId="11205"/>
    <cellStyle name="Note 3 3 3 2 3 5 2 2" xfId="23144"/>
    <cellStyle name="Note 3 3 3 2 3 5 2 3" xfId="32196"/>
    <cellStyle name="Note 3 3 3 2 3 5 2 4" xfId="36094"/>
    <cellStyle name="Note 3 3 3 2 3 5 3" xfId="17254"/>
    <cellStyle name="Note 3 3 3 2 3 5 4" xfId="27616"/>
    <cellStyle name="Note 3 3 3 2 3 5 5" xfId="26024"/>
    <cellStyle name="Note 3 3 3 2 3 6" xfId="13666"/>
    <cellStyle name="Note 3 3 3 2 4" xfId="1929"/>
    <cellStyle name="Note 3 3 3 2 4 2" xfId="4405"/>
    <cellStyle name="Note 3 3 3 2 4 2 2" xfId="10295"/>
    <cellStyle name="Note 3 3 3 2 4 2 2 2" xfId="22234"/>
    <cellStyle name="Note 3 3 3 2 4 2 2 3" xfId="31287"/>
    <cellStyle name="Note 3 3 3 2 4 2 2 4" xfId="35185"/>
    <cellStyle name="Note 3 3 3 2 4 2 3" xfId="16344"/>
    <cellStyle name="Note 3 3 3 2 4 2 4" xfId="26707"/>
    <cellStyle name="Note 3 3 3 2 4 2 5" xfId="24104"/>
    <cellStyle name="Note 3 3 3 2 4 3" xfId="5510"/>
    <cellStyle name="Note 3 3 3 2 4 3 2" xfId="11400"/>
    <cellStyle name="Note 3 3 3 2 4 3 2 2" xfId="23339"/>
    <cellStyle name="Note 3 3 3 2 4 3 2 3" xfId="32391"/>
    <cellStyle name="Note 3 3 3 2 4 3 2 4" xfId="36289"/>
    <cellStyle name="Note 3 3 3 2 4 3 3" xfId="17449"/>
    <cellStyle name="Note 3 3 3 2 4 3 4" xfId="27811"/>
    <cellStyle name="Note 3 3 3 2 4 3 5" xfId="24428"/>
    <cellStyle name="Note 3 3 3 2 4 4" xfId="7819"/>
    <cellStyle name="Note 3 3 3 2 4 4 2" xfId="19758"/>
    <cellStyle name="Note 3 3 3 2 4 4 3" xfId="29465"/>
    <cellStyle name="Note 3 3 3 2 4 4 4" xfId="34009"/>
    <cellStyle name="Note 3 3 3 2 4 5" xfId="13868"/>
    <cellStyle name="Note 3 3 3 2 4 6" xfId="24887"/>
    <cellStyle name="Note 3 3 3 2 4 7" xfId="29287"/>
    <cellStyle name="Note 3 3 3 2 5" xfId="1857"/>
    <cellStyle name="Note 3 3 3 2 5 2" xfId="4333"/>
    <cellStyle name="Note 3 3 3 2 5 2 2" xfId="10223"/>
    <cellStyle name="Note 3 3 3 2 5 2 2 2" xfId="22162"/>
    <cellStyle name="Note 3 3 3 2 5 2 2 3" xfId="31215"/>
    <cellStyle name="Note 3 3 3 2 5 2 2 4" xfId="35113"/>
    <cellStyle name="Note 3 3 3 2 5 2 3" xfId="16272"/>
    <cellStyle name="Note 3 3 3 2 5 2 4" xfId="26635"/>
    <cellStyle name="Note 3 3 3 2 5 2 5" xfId="28972"/>
    <cellStyle name="Note 3 3 3 2 5 3" xfId="5438"/>
    <cellStyle name="Note 3 3 3 2 5 3 2" xfId="11328"/>
    <cellStyle name="Note 3 3 3 2 5 3 2 2" xfId="23267"/>
    <cellStyle name="Note 3 3 3 2 5 3 2 3" xfId="32319"/>
    <cellStyle name="Note 3 3 3 2 5 3 2 4" xfId="36217"/>
    <cellStyle name="Note 3 3 3 2 5 3 3" xfId="17377"/>
    <cellStyle name="Note 3 3 3 2 5 3 4" xfId="27739"/>
    <cellStyle name="Note 3 3 3 2 5 3 5" xfId="30652"/>
    <cellStyle name="Note 3 3 3 2 5 4" xfId="7747"/>
    <cellStyle name="Note 3 3 3 2 5 4 2" xfId="19686"/>
    <cellStyle name="Note 3 3 3 2 5 4 3" xfId="29393"/>
    <cellStyle name="Note 3 3 3 2 5 4 4" xfId="33937"/>
    <cellStyle name="Note 3 3 3 2 5 5" xfId="13796"/>
    <cellStyle name="Note 3 3 3 2 5 6" xfId="24815"/>
    <cellStyle name="Note 3 3 3 2 5 7" xfId="29297"/>
    <cellStyle name="Note 3 3 3 2 6" xfId="2413"/>
    <cellStyle name="Note 3 3 3 2 6 2" xfId="4889"/>
    <cellStyle name="Note 3 3 3 2 6 2 2" xfId="10779"/>
    <cellStyle name="Note 3 3 3 2 6 2 2 2" xfId="22718"/>
    <cellStyle name="Note 3 3 3 2 6 2 2 3" xfId="31770"/>
    <cellStyle name="Note 3 3 3 2 6 2 2 4" xfId="35668"/>
    <cellStyle name="Note 3 3 3 2 6 2 3" xfId="16828"/>
    <cellStyle name="Note 3 3 3 2 6 2 4" xfId="27190"/>
    <cellStyle name="Note 3 3 3 2 6 2 5" xfId="25985"/>
    <cellStyle name="Note 3 3 3 2 6 3" xfId="5993"/>
    <cellStyle name="Note 3 3 3 2 6 3 2" xfId="11883"/>
    <cellStyle name="Note 3 3 3 2 6 3 2 2" xfId="23822"/>
    <cellStyle name="Note 3 3 3 2 6 3 2 3" xfId="32874"/>
    <cellStyle name="Note 3 3 3 2 6 3 2 4" xfId="36772"/>
    <cellStyle name="Note 3 3 3 2 6 3 3" xfId="17932"/>
    <cellStyle name="Note 3 3 3 2 6 3 4" xfId="28294"/>
    <cellStyle name="Note 3 3 3 2 6 3 5" xfId="33484"/>
    <cellStyle name="Note 3 3 3 2 6 4" xfId="8303"/>
    <cellStyle name="Note 3 3 3 2 6 4 2" xfId="20242"/>
    <cellStyle name="Note 3 3 3 2 6 4 3" xfId="29948"/>
    <cellStyle name="Note 3 3 3 2 6 4 4" xfId="34492"/>
    <cellStyle name="Note 3 3 3 2 6 5" xfId="14352"/>
    <cellStyle name="Note 3 3 3 2 6 6" xfId="25370"/>
    <cellStyle name="Note 3 3 3 2 6 7" xfId="24061"/>
    <cellStyle name="Note 3 3 3 2 7" xfId="2817"/>
    <cellStyle name="Note 3 3 3 2 7 2" xfId="8707"/>
    <cellStyle name="Note 3 3 3 2 7 2 2" xfId="20646"/>
    <cellStyle name="Note 3 3 3 2 7 2 3" xfId="30261"/>
    <cellStyle name="Note 3 3 3 2 7 2 4" xfId="34735"/>
    <cellStyle name="Note 3 3 3 2 7 3" xfId="14756"/>
    <cellStyle name="Note 3 3 3 2 7 4" xfId="25681"/>
    <cellStyle name="Note 3 3 3 2 7 5" xfId="28931"/>
    <cellStyle name="Note 3 3 3 2 8" xfId="6399"/>
    <cellStyle name="Note 3 3 3 2 8 2" xfId="18338"/>
    <cellStyle name="Note 3 3 3 2 8 3" xfId="28607"/>
    <cellStyle name="Note 3 3 3 2 8 4" xfId="33727"/>
    <cellStyle name="Note 3 3 3 3" xfId="308"/>
    <cellStyle name="Note 3 3 3 3 2" xfId="784"/>
    <cellStyle name="Note 3 3 3 3 2 10" xfId="24293"/>
    <cellStyle name="Note 3 3 3 3 2 11" xfId="28752"/>
    <cellStyle name="Note 3 3 3 3 2 2" xfId="1730"/>
    <cellStyle name="Note 3 3 3 3 2 2 2" xfId="2331"/>
    <cellStyle name="Note 3 3 3 3 2 2 2 2" xfId="4807"/>
    <cellStyle name="Note 3 3 3 3 2 2 2 2 2" xfId="10697"/>
    <cellStyle name="Note 3 3 3 3 2 2 2 2 2 2" xfId="22636"/>
    <cellStyle name="Note 3 3 3 3 2 2 2 2 2 3" xfId="31688"/>
    <cellStyle name="Note 3 3 3 3 2 2 2 2 2 4" xfId="35586"/>
    <cellStyle name="Note 3 3 3 3 2 2 2 2 3" xfId="16746"/>
    <cellStyle name="Note 3 3 3 3 2 2 2 2 4" xfId="27108"/>
    <cellStyle name="Note 3 3 3 3 2 2 2 2 5" xfId="26153"/>
    <cellStyle name="Note 3 3 3 3 2 2 2 3" xfId="5911"/>
    <cellStyle name="Note 3 3 3 3 2 2 2 3 2" xfId="11801"/>
    <cellStyle name="Note 3 3 3 3 2 2 2 3 2 2" xfId="23740"/>
    <cellStyle name="Note 3 3 3 3 2 2 2 3 2 3" xfId="32792"/>
    <cellStyle name="Note 3 3 3 3 2 2 2 3 2 4" xfId="36690"/>
    <cellStyle name="Note 3 3 3 3 2 2 2 3 3" xfId="17850"/>
    <cellStyle name="Note 3 3 3 3 2 2 2 3 4" xfId="28212"/>
    <cellStyle name="Note 3 3 3 3 2 2 2 3 5" xfId="33402"/>
    <cellStyle name="Note 3 3 3 3 2 2 2 4" xfId="8221"/>
    <cellStyle name="Note 3 3 3 3 2 2 2 4 2" xfId="20160"/>
    <cellStyle name="Note 3 3 3 3 2 2 2 4 3" xfId="29866"/>
    <cellStyle name="Note 3 3 3 3 2 2 2 4 4" xfId="34410"/>
    <cellStyle name="Note 3 3 3 3 2 2 2 5" xfId="14270"/>
    <cellStyle name="Note 3 3 3 3 2 2 2 6" xfId="25288"/>
    <cellStyle name="Note 3 3 3 3 2 2 2 7" xfId="29240"/>
    <cellStyle name="Note 3 3 3 3 2 2 3" xfId="2578"/>
    <cellStyle name="Note 3 3 3 3 2 2 3 2" xfId="5054"/>
    <cellStyle name="Note 3 3 3 3 2 2 3 2 2" xfId="10944"/>
    <cellStyle name="Note 3 3 3 3 2 2 3 2 2 2" xfId="22883"/>
    <cellStyle name="Note 3 3 3 3 2 2 3 2 2 3" xfId="31935"/>
    <cellStyle name="Note 3 3 3 3 2 2 3 2 2 4" xfId="35833"/>
    <cellStyle name="Note 3 3 3 3 2 2 3 2 3" xfId="16993"/>
    <cellStyle name="Note 3 3 3 3 2 2 3 2 4" xfId="27355"/>
    <cellStyle name="Note 3 3 3 3 2 2 3 2 5" xfId="30329"/>
    <cellStyle name="Note 3 3 3 3 2 2 3 3" xfId="6158"/>
    <cellStyle name="Note 3 3 3 3 2 2 3 3 2" xfId="12048"/>
    <cellStyle name="Note 3 3 3 3 2 2 3 3 2 2" xfId="23987"/>
    <cellStyle name="Note 3 3 3 3 2 2 3 3 2 3" xfId="33039"/>
    <cellStyle name="Note 3 3 3 3 2 2 3 3 2 4" xfId="36937"/>
    <cellStyle name="Note 3 3 3 3 2 2 3 3 3" xfId="18097"/>
    <cellStyle name="Note 3 3 3 3 2 2 3 3 4" xfId="28459"/>
    <cellStyle name="Note 3 3 3 3 2 2 3 3 5" xfId="33649"/>
    <cellStyle name="Note 3 3 3 3 2 2 3 4" xfId="8468"/>
    <cellStyle name="Note 3 3 3 3 2 2 3 4 2" xfId="20407"/>
    <cellStyle name="Note 3 3 3 3 2 2 3 4 3" xfId="30113"/>
    <cellStyle name="Note 3 3 3 3 2 2 3 4 4" xfId="34657"/>
    <cellStyle name="Note 3 3 3 3 2 2 3 5" xfId="14517"/>
    <cellStyle name="Note 3 3 3 3 2 2 3 6" xfId="25535"/>
    <cellStyle name="Note 3 3 3 3 2 2 3 7" xfId="30860"/>
    <cellStyle name="Note 3 3 3 3 2 2 4" xfId="4206"/>
    <cellStyle name="Note 3 3 3 3 2 2 4 2" xfId="10096"/>
    <cellStyle name="Note 3 3 3 3 2 2 4 2 2" xfId="22035"/>
    <cellStyle name="Note 3 3 3 3 2 2 4 2 3" xfId="31095"/>
    <cellStyle name="Note 3 3 3 3 2 2 4 2 4" xfId="34993"/>
    <cellStyle name="Note 3 3 3 3 2 2 4 3" xfId="16145"/>
    <cellStyle name="Note 3 3 3 3 2 2 4 4" xfId="26515"/>
    <cellStyle name="Note 3 3 3 3 2 2 4 5" xfId="26237"/>
    <cellStyle name="Note 3 3 3 3 2 2 5" xfId="5318"/>
    <cellStyle name="Note 3 3 3 3 2 2 5 2" xfId="11208"/>
    <cellStyle name="Note 3 3 3 3 2 2 5 2 2" xfId="23147"/>
    <cellStyle name="Note 3 3 3 3 2 2 5 2 3" xfId="32199"/>
    <cellStyle name="Note 3 3 3 3 2 2 5 2 4" xfId="36097"/>
    <cellStyle name="Note 3 3 3 3 2 2 5 3" xfId="17257"/>
    <cellStyle name="Note 3 3 3 3 2 2 5 4" xfId="27619"/>
    <cellStyle name="Note 3 3 3 3 2 2 5 5" xfId="26104"/>
    <cellStyle name="Note 3 3 3 3 2 2 6" xfId="13669"/>
    <cellStyle name="Note 3 3 3 3 2 3" xfId="2000"/>
    <cellStyle name="Note 3 3 3 3 2 3 2" xfId="4476"/>
    <cellStyle name="Note 3 3 3 3 2 3 2 2" xfId="10366"/>
    <cellStyle name="Note 3 3 3 3 2 3 2 2 2" xfId="22305"/>
    <cellStyle name="Note 3 3 3 3 2 3 2 2 3" xfId="31358"/>
    <cellStyle name="Note 3 3 3 3 2 3 2 2 4" xfId="35256"/>
    <cellStyle name="Note 3 3 3 3 2 3 2 3" xfId="16415"/>
    <cellStyle name="Note 3 3 3 3 2 3 2 4" xfId="26778"/>
    <cellStyle name="Note 3 3 3 3 2 3 2 5" xfId="28834"/>
    <cellStyle name="Note 3 3 3 3 2 3 3" xfId="5581"/>
    <cellStyle name="Note 3 3 3 3 2 3 3 2" xfId="11471"/>
    <cellStyle name="Note 3 3 3 3 2 3 3 2 2" xfId="23410"/>
    <cellStyle name="Note 3 3 3 3 2 3 3 2 3" xfId="32462"/>
    <cellStyle name="Note 3 3 3 3 2 3 3 2 4" xfId="36360"/>
    <cellStyle name="Note 3 3 3 3 2 3 3 3" xfId="17520"/>
    <cellStyle name="Note 3 3 3 3 2 3 3 4" xfId="27882"/>
    <cellStyle name="Note 3 3 3 3 2 3 3 5" xfId="30625"/>
    <cellStyle name="Note 3 3 3 3 2 3 4" xfId="7890"/>
    <cellStyle name="Note 3 3 3 3 2 3 4 2" xfId="19829"/>
    <cellStyle name="Note 3 3 3 3 2 3 4 3" xfId="29536"/>
    <cellStyle name="Note 3 3 3 3 2 3 4 4" xfId="34080"/>
    <cellStyle name="Note 3 3 3 3 2 3 5" xfId="13939"/>
    <cellStyle name="Note 3 3 3 3 2 3 6" xfId="24958"/>
    <cellStyle name="Note 3 3 3 3 2 3 7" xfId="29280"/>
    <cellStyle name="Note 3 3 3 3 2 4" xfId="2041"/>
    <cellStyle name="Note 3 3 3 3 2 4 2" xfId="4517"/>
    <cellStyle name="Note 3 3 3 3 2 4 2 2" xfId="10407"/>
    <cellStyle name="Note 3 3 3 3 2 4 2 2 2" xfId="22346"/>
    <cellStyle name="Note 3 3 3 3 2 4 2 2 3" xfId="31399"/>
    <cellStyle name="Note 3 3 3 3 2 4 2 2 4" xfId="35297"/>
    <cellStyle name="Note 3 3 3 3 2 4 2 3" xfId="16456"/>
    <cellStyle name="Note 3 3 3 3 2 4 2 4" xfId="26819"/>
    <cellStyle name="Note 3 3 3 3 2 4 2 5" xfId="28573"/>
    <cellStyle name="Note 3 3 3 3 2 4 3" xfId="5622"/>
    <cellStyle name="Note 3 3 3 3 2 4 3 2" xfId="11512"/>
    <cellStyle name="Note 3 3 3 3 2 4 3 2 2" xfId="23451"/>
    <cellStyle name="Note 3 3 3 3 2 4 3 2 3" xfId="32503"/>
    <cellStyle name="Note 3 3 3 3 2 4 3 2 4" xfId="36401"/>
    <cellStyle name="Note 3 3 3 3 2 4 3 3" xfId="17561"/>
    <cellStyle name="Note 3 3 3 3 2 4 3 4" xfId="27923"/>
    <cellStyle name="Note 3 3 3 3 2 4 3 5" xfId="33113"/>
    <cellStyle name="Note 3 3 3 3 2 4 4" xfId="7931"/>
    <cellStyle name="Note 3 3 3 3 2 4 4 2" xfId="19870"/>
    <cellStyle name="Note 3 3 3 3 2 4 4 3" xfId="29577"/>
    <cellStyle name="Note 3 3 3 3 2 4 4 4" xfId="34121"/>
    <cellStyle name="Note 3 3 3 3 2 4 5" xfId="13980"/>
    <cellStyle name="Note 3 3 3 3 2 4 6" xfId="24999"/>
    <cellStyle name="Note 3 3 3 3 2 4 7" xfId="30927"/>
    <cellStyle name="Note 3 3 3 3 2 5" xfId="2036"/>
    <cellStyle name="Note 3 3 3 3 2 5 2" xfId="4512"/>
    <cellStyle name="Note 3 3 3 3 2 5 2 2" xfId="10402"/>
    <cellStyle name="Note 3 3 3 3 2 5 2 2 2" xfId="22341"/>
    <cellStyle name="Note 3 3 3 3 2 5 2 2 3" xfId="31394"/>
    <cellStyle name="Note 3 3 3 3 2 5 2 2 4" xfId="35292"/>
    <cellStyle name="Note 3 3 3 3 2 5 2 3" xfId="16451"/>
    <cellStyle name="Note 3 3 3 3 2 5 2 4" xfId="26814"/>
    <cellStyle name="Note 3 3 3 3 2 5 2 5" xfId="30781"/>
    <cellStyle name="Note 3 3 3 3 2 5 3" xfId="5617"/>
    <cellStyle name="Note 3 3 3 3 2 5 3 2" xfId="11507"/>
    <cellStyle name="Note 3 3 3 3 2 5 3 2 2" xfId="23446"/>
    <cellStyle name="Note 3 3 3 3 2 5 3 2 3" xfId="32498"/>
    <cellStyle name="Note 3 3 3 3 2 5 3 2 4" xfId="36396"/>
    <cellStyle name="Note 3 3 3 3 2 5 3 3" xfId="17556"/>
    <cellStyle name="Note 3 3 3 3 2 5 3 4" xfId="27918"/>
    <cellStyle name="Note 3 3 3 3 2 5 3 5" xfId="33108"/>
    <cellStyle name="Note 3 3 3 3 2 5 4" xfId="7926"/>
    <cellStyle name="Note 3 3 3 3 2 5 4 2" xfId="19865"/>
    <cellStyle name="Note 3 3 3 3 2 5 4 3" xfId="29572"/>
    <cellStyle name="Note 3 3 3 3 2 5 4 4" xfId="34116"/>
    <cellStyle name="Note 3 3 3 3 2 5 5" xfId="13975"/>
    <cellStyle name="Note 3 3 3 3 2 5 6" xfId="24994"/>
    <cellStyle name="Note 3 3 3 3 2 5 7" xfId="24206"/>
    <cellStyle name="Note 3 3 3 3 2 6" xfId="3261"/>
    <cellStyle name="Note 3 3 3 3 2 6 2" xfId="9151"/>
    <cellStyle name="Note 3 3 3 3 2 6 2 2" xfId="21090"/>
    <cellStyle name="Note 3 3 3 3 2 6 2 3" xfId="30525"/>
    <cellStyle name="Note 3 3 3 3 2 6 2 4" xfId="34838"/>
    <cellStyle name="Note 3 3 3 3 2 6 3" xfId="15200"/>
    <cellStyle name="Note 3 3 3 3 2 6 4" xfId="25945"/>
    <cellStyle name="Note 3 3 3 3 2 6 5" xfId="30471"/>
    <cellStyle name="Note 3 3 3 3 2 7" xfId="5163"/>
    <cellStyle name="Note 3 3 3 3 2 7 2" xfId="11053"/>
    <cellStyle name="Note 3 3 3 3 2 7 2 2" xfId="22992"/>
    <cellStyle name="Note 3 3 3 3 2 7 2 3" xfId="32044"/>
    <cellStyle name="Note 3 3 3 3 2 7 2 4" xfId="35942"/>
    <cellStyle name="Note 3 3 3 3 2 7 3" xfId="17102"/>
    <cellStyle name="Note 3 3 3 3 2 7 4" xfId="27464"/>
    <cellStyle name="Note 3 3 3 3 2 7 5" xfId="24232"/>
    <cellStyle name="Note 3 3 3 3 2 8" xfId="6843"/>
    <cellStyle name="Note 3 3 3 3 2 8 2" xfId="18782"/>
    <cellStyle name="Note 3 3 3 3 2 8 3" xfId="28874"/>
    <cellStyle name="Note 3 3 3 3 2 8 4" xfId="33830"/>
    <cellStyle name="Note 3 3 3 3 2 9" xfId="12724"/>
    <cellStyle name="Note 3 3 3 3 3" xfId="1729"/>
    <cellStyle name="Note 3 3 3 3 3 2" xfId="2330"/>
    <cellStyle name="Note 3 3 3 3 3 2 2" xfId="4806"/>
    <cellStyle name="Note 3 3 3 3 3 2 2 2" xfId="10696"/>
    <cellStyle name="Note 3 3 3 3 3 2 2 2 2" xfId="22635"/>
    <cellStyle name="Note 3 3 3 3 3 2 2 2 3" xfId="31687"/>
    <cellStyle name="Note 3 3 3 3 3 2 2 2 4" xfId="35585"/>
    <cellStyle name="Note 3 3 3 3 3 2 2 3" xfId="16745"/>
    <cellStyle name="Note 3 3 3 3 3 2 2 4" xfId="27107"/>
    <cellStyle name="Note 3 3 3 3 3 2 2 5" xfId="30730"/>
    <cellStyle name="Note 3 3 3 3 3 2 3" xfId="5910"/>
    <cellStyle name="Note 3 3 3 3 3 2 3 2" xfId="11800"/>
    <cellStyle name="Note 3 3 3 3 3 2 3 2 2" xfId="23739"/>
    <cellStyle name="Note 3 3 3 3 3 2 3 2 3" xfId="32791"/>
    <cellStyle name="Note 3 3 3 3 3 2 3 2 4" xfId="36689"/>
    <cellStyle name="Note 3 3 3 3 3 2 3 3" xfId="17849"/>
    <cellStyle name="Note 3 3 3 3 3 2 3 4" xfId="28211"/>
    <cellStyle name="Note 3 3 3 3 3 2 3 5" xfId="33401"/>
    <cellStyle name="Note 3 3 3 3 3 2 4" xfId="8220"/>
    <cellStyle name="Note 3 3 3 3 3 2 4 2" xfId="20159"/>
    <cellStyle name="Note 3 3 3 3 3 2 4 3" xfId="29865"/>
    <cellStyle name="Note 3 3 3 3 3 2 4 4" xfId="34409"/>
    <cellStyle name="Note 3 3 3 3 3 2 5" xfId="14269"/>
    <cellStyle name="Note 3 3 3 3 3 2 6" xfId="25287"/>
    <cellStyle name="Note 3 3 3 3 3 2 7" xfId="26013"/>
    <cellStyle name="Note 3 3 3 3 3 3" xfId="2577"/>
    <cellStyle name="Note 3 3 3 3 3 3 2" xfId="5053"/>
    <cellStyle name="Note 3 3 3 3 3 3 2 2" xfId="10943"/>
    <cellStyle name="Note 3 3 3 3 3 3 2 2 2" xfId="22882"/>
    <cellStyle name="Note 3 3 3 3 3 3 2 2 3" xfId="31934"/>
    <cellStyle name="Note 3 3 3 3 3 3 2 2 4" xfId="35832"/>
    <cellStyle name="Note 3 3 3 3 3 3 2 3" xfId="16992"/>
    <cellStyle name="Note 3 3 3 3 3 3 2 4" xfId="27354"/>
    <cellStyle name="Note 3 3 3 3 3 3 2 5" xfId="28678"/>
    <cellStyle name="Note 3 3 3 3 3 3 3" xfId="6157"/>
    <cellStyle name="Note 3 3 3 3 3 3 3 2" xfId="12047"/>
    <cellStyle name="Note 3 3 3 3 3 3 3 2 2" xfId="23986"/>
    <cellStyle name="Note 3 3 3 3 3 3 3 2 3" xfId="33038"/>
    <cellStyle name="Note 3 3 3 3 3 3 3 2 4" xfId="36936"/>
    <cellStyle name="Note 3 3 3 3 3 3 3 3" xfId="18096"/>
    <cellStyle name="Note 3 3 3 3 3 3 3 4" xfId="28458"/>
    <cellStyle name="Note 3 3 3 3 3 3 3 5" xfId="33648"/>
    <cellStyle name="Note 3 3 3 3 3 3 4" xfId="8467"/>
    <cellStyle name="Note 3 3 3 3 3 3 4 2" xfId="20406"/>
    <cellStyle name="Note 3 3 3 3 3 3 4 3" xfId="30112"/>
    <cellStyle name="Note 3 3 3 3 3 3 4 4" xfId="34656"/>
    <cellStyle name="Note 3 3 3 3 3 3 5" xfId="14516"/>
    <cellStyle name="Note 3 3 3 3 3 3 6" xfId="25534"/>
    <cellStyle name="Note 3 3 3 3 3 3 7" xfId="29207"/>
    <cellStyle name="Note 3 3 3 3 3 4" xfId="4205"/>
    <cellStyle name="Note 3 3 3 3 3 4 2" xfId="10095"/>
    <cellStyle name="Note 3 3 3 3 3 4 2 2" xfId="22034"/>
    <cellStyle name="Note 3 3 3 3 3 4 2 3" xfId="31094"/>
    <cellStyle name="Note 3 3 3 3 3 4 2 4" xfId="34992"/>
    <cellStyle name="Note 3 3 3 3 3 4 3" xfId="16144"/>
    <cellStyle name="Note 3 3 3 3 3 4 4" xfId="26514"/>
    <cellStyle name="Note 3 3 3 3 3 4 5" xfId="30814"/>
    <cellStyle name="Note 3 3 3 3 3 5" xfId="5317"/>
    <cellStyle name="Note 3 3 3 3 3 5 2" xfId="11207"/>
    <cellStyle name="Note 3 3 3 3 3 5 2 2" xfId="23146"/>
    <cellStyle name="Note 3 3 3 3 3 5 2 3" xfId="32198"/>
    <cellStyle name="Note 3 3 3 3 3 5 2 4" xfId="36096"/>
    <cellStyle name="Note 3 3 3 3 3 5 3" xfId="17256"/>
    <cellStyle name="Note 3 3 3 3 3 5 4" xfId="27618"/>
    <cellStyle name="Note 3 3 3 3 3 5 5" xfId="30681"/>
    <cellStyle name="Note 3 3 3 3 3 6" xfId="13668"/>
    <cellStyle name="Note 3 3 3 3 4" xfId="2161"/>
    <cellStyle name="Note 3 3 3 3 4 2" xfId="4637"/>
    <cellStyle name="Note 3 3 3 3 4 2 2" xfId="10527"/>
    <cellStyle name="Note 3 3 3 3 4 2 2 2" xfId="22466"/>
    <cellStyle name="Note 3 3 3 3 4 2 2 3" xfId="31518"/>
    <cellStyle name="Note 3 3 3 3 4 2 2 4" xfId="35416"/>
    <cellStyle name="Note 3 3 3 3 4 2 3" xfId="16576"/>
    <cellStyle name="Note 3 3 3 3 4 2 4" xfId="26938"/>
    <cellStyle name="Note 3 3 3 3 4 2 5" xfId="26188"/>
    <cellStyle name="Note 3 3 3 3 4 3" xfId="5741"/>
    <cellStyle name="Note 3 3 3 3 4 3 2" xfId="11631"/>
    <cellStyle name="Note 3 3 3 3 4 3 2 2" xfId="23570"/>
    <cellStyle name="Note 3 3 3 3 4 3 2 3" xfId="32622"/>
    <cellStyle name="Note 3 3 3 3 4 3 2 4" xfId="36520"/>
    <cellStyle name="Note 3 3 3 3 4 3 3" xfId="17680"/>
    <cellStyle name="Note 3 3 3 3 4 3 4" xfId="28042"/>
    <cellStyle name="Note 3 3 3 3 4 3 5" xfId="33232"/>
    <cellStyle name="Note 3 3 3 3 4 4" xfId="8051"/>
    <cellStyle name="Note 3 3 3 3 4 4 2" xfId="19990"/>
    <cellStyle name="Note 3 3 3 3 4 4 3" xfId="29696"/>
    <cellStyle name="Note 3 3 3 3 4 4 4" xfId="34240"/>
    <cellStyle name="Note 3 3 3 3 4 5" xfId="14100"/>
    <cellStyle name="Note 3 3 3 3 4 6" xfId="25118"/>
    <cellStyle name="Note 3 3 3 3 4 7" xfId="24378"/>
    <cellStyle name="Note 3 3 3 3 5" xfId="2387"/>
    <cellStyle name="Note 3 3 3 3 5 2" xfId="4863"/>
    <cellStyle name="Note 3 3 3 3 5 2 2" xfId="10753"/>
    <cellStyle name="Note 3 3 3 3 5 2 2 2" xfId="22692"/>
    <cellStyle name="Note 3 3 3 3 5 2 2 3" xfId="31744"/>
    <cellStyle name="Note 3 3 3 3 5 2 2 4" xfId="35642"/>
    <cellStyle name="Note 3 3 3 3 5 2 3" xfId="16802"/>
    <cellStyle name="Note 3 3 3 3 5 2 4" xfId="27164"/>
    <cellStyle name="Note 3 3 3 3 5 2 5" xfId="24111"/>
    <cellStyle name="Note 3 3 3 3 5 3" xfId="5967"/>
    <cellStyle name="Note 3 3 3 3 5 3 2" xfId="11857"/>
    <cellStyle name="Note 3 3 3 3 5 3 2 2" xfId="23796"/>
    <cellStyle name="Note 3 3 3 3 5 3 2 3" xfId="32848"/>
    <cellStyle name="Note 3 3 3 3 5 3 2 4" xfId="36746"/>
    <cellStyle name="Note 3 3 3 3 5 3 3" xfId="17906"/>
    <cellStyle name="Note 3 3 3 3 5 3 4" xfId="28268"/>
    <cellStyle name="Note 3 3 3 3 5 3 5" xfId="33458"/>
    <cellStyle name="Note 3 3 3 3 5 4" xfId="8277"/>
    <cellStyle name="Note 3 3 3 3 5 4 2" xfId="20216"/>
    <cellStyle name="Note 3 3 3 3 5 4 3" xfId="29922"/>
    <cellStyle name="Note 3 3 3 3 5 4 4" xfId="34466"/>
    <cellStyle name="Note 3 3 3 3 5 5" xfId="14326"/>
    <cellStyle name="Note 3 3 3 3 5 6" xfId="25344"/>
    <cellStyle name="Note 3 3 3 3 5 7" xfId="28507"/>
    <cellStyle name="Note 3 3 3 3 6" xfId="2109"/>
    <cellStyle name="Note 3 3 3 3 6 2" xfId="4585"/>
    <cellStyle name="Note 3 3 3 3 6 2 2" xfId="10475"/>
    <cellStyle name="Note 3 3 3 3 6 2 2 2" xfId="22414"/>
    <cellStyle name="Note 3 3 3 3 6 2 2 3" xfId="31466"/>
    <cellStyle name="Note 3 3 3 3 6 2 2 4" xfId="35364"/>
    <cellStyle name="Note 3 3 3 3 6 2 3" xfId="16524"/>
    <cellStyle name="Note 3 3 3 3 6 2 4" xfId="26886"/>
    <cellStyle name="Note 3 3 3 3 6 2 5" xfId="26194"/>
    <cellStyle name="Note 3 3 3 3 6 3" xfId="5689"/>
    <cellStyle name="Note 3 3 3 3 6 3 2" xfId="11579"/>
    <cellStyle name="Note 3 3 3 3 6 3 2 2" xfId="23518"/>
    <cellStyle name="Note 3 3 3 3 6 3 2 3" xfId="32570"/>
    <cellStyle name="Note 3 3 3 3 6 3 2 4" xfId="36468"/>
    <cellStyle name="Note 3 3 3 3 6 3 3" xfId="17628"/>
    <cellStyle name="Note 3 3 3 3 6 3 4" xfId="27990"/>
    <cellStyle name="Note 3 3 3 3 6 3 5" xfId="33180"/>
    <cellStyle name="Note 3 3 3 3 6 4" xfId="7999"/>
    <cellStyle name="Note 3 3 3 3 6 4 2" xfId="19938"/>
    <cellStyle name="Note 3 3 3 3 6 4 3" xfId="29644"/>
    <cellStyle name="Note 3 3 3 3 6 4 4" xfId="34188"/>
    <cellStyle name="Note 3 3 3 3 6 5" xfId="14048"/>
    <cellStyle name="Note 3 3 3 3 6 6" xfId="25066"/>
    <cellStyle name="Note 3 3 3 3 6 7" xfId="30919"/>
    <cellStyle name="Note 3 3 3 3 7" xfId="2855"/>
    <cellStyle name="Note 3 3 3 3 7 2" xfId="8745"/>
    <cellStyle name="Note 3 3 3 3 7 2 2" xfId="20684"/>
    <cellStyle name="Note 3 3 3 3 7 2 3" xfId="30285"/>
    <cellStyle name="Note 3 3 3 3 7 2 4" xfId="34759"/>
    <cellStyle name="Note 3 3 3 3 7 3" xfId="14794"/>
    <cellStyle name="Note 3 3 3 3 7 4" xfId="25705"/>
    <cellStyle name="Note 3 3 3 3 7 5" xfId="24340"/>
    <cellStyle name="Note 3 3 3 3 8" xfId="6437"/>
    <cellStyle name="Note 3 3 3 3 8 2" xfId="18376"/>
    <cellStyle name="Note 3 3 3 3 8 3" xfId="28631"/>
    <cellStyle name="Note 3 3 3 3 8 4" xfId="33751"/>
    <cellStyle name="Note 3 3 3 4" xfId="635"/>
    <cellStyle name="Note 3 3 3 4 10" xfId="24210"/>
    <cellStyle name="Note 3 3 3 4 11" xfId="24732"/>
    <cellStyle name="Note 3 3 3 4 2" xfId="1731"/>
    <cellStyle name="Note 3 3 3 4 2 2" xfId="2332"/>
    <cellStyle name="Note 3 3 3 4 2 2 2" xfId="4808"/>
    <cellStyle name="Note 3 3 3 4 2 2 2 2" xfId="10698"/>
    <cellStyle name="Note 3 3 3 4 2 2 2 2 2" xfId="22637"/>
    <cellStyle name="Note 3 3 3 4 2 2 2 2 3" xfId="31689"/>
    <cellStyle name="Note 3 3 3 4 2 2 2 2 4" xfId="35587"/>
    <cellStyle name="Note 3 3 3 4 2 2 2 3" xfId="16747"/>
    <cellStyle name="Note 3 3 3 4 2 2 2 4" xfId="27109"/>
    <cellStyle name="Note 3 3 3 4 2 2 2 5" xfId="24500"/>
    <cellStyle name="Note 3 3 3 4 2 2 3" xfId="5912"/>
    <cellStyle name="Note 3 3 3 4 2 2 3 2" xfId="11802"/>
    <cellStyle name="Note 3 3 3 4 2 2 3 2 2" xfId="23741"/>
    <cellStyle name="Note 3 3 3 4 2 2 3 2 3" xfId="32793"/>
    <cellStyle name="Note 3 3 3 4 2 2 3 2 4" xfId="36691"/>
    <cellStyle name="Note 3 3 3 4 2 2 3 3" xfId="17851"/>
    <cellStyle name="Note 3 3 3 4 2 2 3 4" xfId="28213"/>
    <cellStyle name="Note 3 3 3 4 2 2 3 5" xfId="33403"/>
    <cellStyle name="Note 3 3 3 4 2 2 4" xfId="8222"/>
    <cellStyle name="Note 3 3 3 4 2 2 4 2" xfId="20161"/>
    <cellStyle name="Note 3 3 3 4 2 2 4 3" xfId="29867"/>
    <cellStyle name="Note 3 3 3 4 2 2 4 4" xfId="34411"/>
    <cellStyle name="Note 3 3 3 4 2 2 5" xfId="14271"/>
    <cellStyle name="Note 3 3 3 4 2 2 6" xfId="25289"/>
    <cellStyle name="Note 3 3 3 4 2 2 7" xfId="30893"/>
    <cellStyle name="Note 3 3 3 4 2 3" xfId="2579"/>
    <cellStyle name="Note 3 3 3 4 2 3 2" xfId="5055"/>
    <cellStyle name="Note 3 3 3 4 2 3 2 2" xfId="10945"/>
    <cellStyle name="Note 3 3 3 4 2 3 2 2 2" xfId="22884"/>
    <cellStyle name="Note 3 3 3 4 2 3 2 2 3" xfId="31936"/>
    <cellStyle name="Note 3 3 3 4 2 3 2 2 4" xfId="35834"/>
    <cellStyle name="Note 3 3 3 4 2 3 2 3" xfId="16994"/>
    <cellStyle name="Note 3 3 3 4 2 3 2 4" xfId="27356"/>
    <cellStyle name="Note 3 3 3 4 2 3 2 5" xfId="25749"/>
    <cellStyle name="Note 3 3 3 4 2 3 3" xfId="6159"/>
    <cellStyle name="Note 3 3 3 4 2 3 3 2" xfId="12049"/>
    <cellStyle name="Note 3 3 3 4 2 3 3 2 2" xfId="23988"/>
    <cellStyle name="Note 3 3 3 4 2 3 3 2 3" xfId="33040"/>
    <cellStyle name="Note 3 3 3 4 2 3 3 2 4" xfId="36938"/>
    <cellStyle name="Note 3 3 3 4 2 3 3 3" xfId="18098"/>
    <cellStyle name="Note 3 3 3 4 2 3 3 4" xfId="28460"/>
    <cellStyle name="Note 3 3 3 4 2 3 3 5" xfId="33650"/>
    <cellStyle name="Note 3 3 3 4 2 3 4" xfId="8469"/>
    <cellStyle name="Note 3 3 3 4 2 3 4 2" xfId="20408"/>
    <cellStyle name="Note 3 3 3 4 2 3 4 3" xfId="30114"/>
    <cellStyle name="Note 3 3 3 4 2 3 4 4" xfId="34658"/>
    <cellStyle name="Note 3 3 3 4 2 3 5" xfId="14518"/>
    <cellStyle name="Note 3 3 3 4 2 3 6" xfId="25536"/>
    <cellStyle name="Note 3 3 3 4 2 3 7" xfId="26282"/>
    <cellStyle name="Note 3 3 3 4 2 4" xfId="4207"/>
    <cellStyle name="Note 3 3 3 4 2 4 2" xfId="10097"/>
    <cellStyle name="Note 3 3 3 4 2 4 2 2" xfId="22036"/>
    <cellStyle name="Note 3 3 3 4 2 4 2 3" xfId="31096"/>
    <cellStyle name="Note 3 3 3 4 2 4 2 4" xfId="34994"/>
    <cellStyle name="Note 3 3 3 4 2 4 3" xfId="16146"/>
    <cellStyle name="Note 3 3 3 4 2 4 4" xfId="26516"/>
    <cellStyle name="Note 3 3 3 4 2 4 5" xfId="24584"/>
    <cellStyle name="Note 3 3 3 4 2 5" xfId="5319"/>
    <cellStyle name="Note 3 3 3 4 2 5 2" xfId="11209"/>
    <cellStyle name="Note 3 3 3 4 2 5 2 2" xfId="23148"/>
    <cellStyle name="Note 3 3 3 4 2 5 2 3" xfId="32200"/>
    <cellStyle name="Note 3 3 3 4 2 5 2 4" xfId="36098"/>
    <cellStyle name="Note 3 3 3 4 2 5 3" xfId="17258"/>
    <cellStyle name="Note 3 3 3 4 2 5 4" xfId="27620"/>
    <cellStyle name="Note 3 3 3 4 2 5 5" xfId="24451"/>
    <cellStyle name="Note 3 3 3 4 2 6" xfId="13670"/>
    <cellStyle name="Note 3 3 3 4 3" xfId="1927"/>
    <cellStyle name="Note 3 3 3 4 3 2" xfId="4403"/>
    <cellStyle name="Note 3 3 3 4 3 2 2" xfId="10293"/>
    <cellStyle name="Note 3 3 3 4 3 2 2 2" xfId="22232"/>
    <cellStyle name="Note 3 3 3 4 3 2 2 3" xfId="31285"/>
    <cellStyle name="Note 3 3 3 4 3 2 2 4" xfId="35183"/>
    <cellStyle name="Note 3 3 3 4 3 2 3" xfId="16342"/>
    <cellStyle name="Note 3 3 3 4 3 2 4" xfId="26705"/>
    <cellStyle name="Note 3 3 3 4 3 2 5" xfId="24564"/>
    <cellStyle name="Note 3 3 3 4 3 3" xfId="5508"/>
    <cellStyle name="Note 3 3 3 4 3 3 2" xfId="11398"/>
    <cellStyle name="Note 3 3 3 4 3 3 2 2" xfId="23337"/>
    <cellStyle name="Note 3 3 3 4 3 3 2 3" xfId="32389"/>
    <cellStyle name="Note 3 3 3 4 3 3 2 4" xfId="36287"/>
    <cellStyle name="Note 3 3 3 4 3 3 3" xfId="17447"/>
    <cellStyle name="Note 3 3 3 4 3 3 4" xfId="27809"/>
    <cellStyle name="Note 3 3 3 4 3 3 5" xfId="30658"/>
    <cellStyle name="Note 3 3 3 4 3 4" xfId="7817"/>
    <cellStyle name="Note 3 3 3 4 3 4 2" xfId="19756"/>
    <cellStyle name="Note 3 3 3 4 3 4 3" xfId="29463"/>
    <cellStyle name="Note 3 3 3 4 3 4 4" xfId="34007"/>
    <cellStyle name="Note 3 3 3 4 3 5" xfId="13866"/>
    <cellStyle name="Note 3 3 3 4 3 6" xfId="24885"/>
    <cellStyle name="Note 3 3 3 4 3 7" xfId="30320"/>
    <cellStyle name="Note 3 3 3 4 4" xfId="1845"/>
    <cellStyle name="Note 3 3 3 4 4 2" xfId="4321"/>
    <cellStyle name="Note 3 3 3 4 4 2 2" xfId="10211"/>
    <cellStyle name="Note 3 3 3 4 4 2 2 2" xfId="22150"/>
    <cellStyle name="Note 3 3 3 4 4 2 2 3" xfId="31203"/>
    <cellStyle name="Note 3 3 3 4 4 2 2 4" xfId="35101"/>
    <cellStyle name="Note 3 3 3 4 4 2 3" xfId="16260"/>
    <cellStyle name="Note 3 3 3 4 4 2 4" xfId="26623"/>
    <cellStyle name="Note 3 3 3 4 4 2 5" xfId="26227"/>
    <cellStyle name="Note 3 3 3 4 4 3" xfId="5426"/>
    <cellStyle name="Note 3 3 3 4 4 3 2" xfId="11316"/>
    <cellStyle name="Note 3 3 3 4 4 3 2 2" xfId="23255"/>
    <cellStyle name="Note 3 3 3 4 4 3 2 3" xfId="32307"/>
    <cellStyle name="Note 3 3 3 4 4 3 2 4" xfId="36205"/>
    <cellStyle name="Note 3 3 3 4 4 3 3" xfId="17365"/>
    <cellStyle name="Note 3 3 3 4 4 3 4" xfId="27727"/>
    <cellStyle name="Note 3 3 3 4 4 3 5" xfId="25901"/>
    <cellStyle name="Note 3 3 3 4 4 4" xfId="7735"/>
    <cellStyle name="Note 3 3 3 4 4 4 2" xfId="19674"/>
    <cellStyle name="Note 3 3 3 4 4 4 3" xfId="29381"/>
    <cellStyle name="Note 3 3 3 4 4 4 4" xfId="33925"/>
    <cellStyle name="Note 3 3 3 4 4 5" xfId="13784"/>
    <cellStyle name="Note 3 3 3 4 4 6" xfId="24803"/>
    <cellStyle name="Note 3 3 3 4 4 7" xfId="24379"/>
    <cellStyle name="Note 3 3 3 4 5" xfId="2379"/>
    <cellStyle name="Note 3 3 3 4 5 2" xfId="4855"/>
    <cellStyle name="Note 3 3 3 4 5 2 2" xfId="10745"/>
    <cellStyle name="Note 3 3 3 4 5 2 2 2" xfId="22684"/>
    <cellStyle name="Note 3 3 3 4 5 2 2 3" xfId="31736"/>
    <cellStyle name="Note 3 3 3 4 5 2 2 4" xfId="35634"/>
    <cellStyle name="Note 3 3 3 4 5 2 3" xfId="16794"/>
    <cellStyle name="Note 3 3 3 4 5 2 4" xfId="27156"/>
    <cellStyle name="Note 3 3 3 4 5 2 5" xfId="28940"/>
    <cellStyle name="Note 3 3 3 4 5 3" xfId="5959"/>
    <cellStyle name="Note 3 3 3 4 5 3 2" xfId="11849"/>
    <cellStyle name="Note 3 3 3 4 5 3 2 2" xfId="23788"/>
    <cellStyle name="Note 3 3 3 4 5 3 2 3" xfId="32840"/>
    <cellStyle name="Note 3 3 3 4 5 3 2 4" xfId="36738"/>
    <cellStyle name="Note 3 3 3 4 5 3 3" xfId="17898"/>
    <cellStyle name="Note 3 3 3 4 5 3 4" xfId="28260"/>
    <cellStyle name="Note 3 3 3 4 5 3 5" xfId="33450"/>
    <cellStyle name="Note 3 3 3 4 5 4" xfId="8269"/>
    <cellStyle name="Note 3 3 3 4 5 4 2" xfId="20208"/>
    <cellStyle name="Note 3 3 3 4 5 4 3" xfId="29914"/>
    <cellStyle name="Note 3 3 3 4 5 4 4" xfId="34458"/>
    <cellStyle name="Note 3 3 3 4 5 5" xfId="14318"/>
    <cellStyle name="Note 3 3 3 4 5 6" xfId="25336"/>
    <cellStyle name="Note 3 3 3 4 5 7" xfId="29234"/>
    <cellStyle name="Note 3 3 3 4 6" xfId="3112"/>
    <cellStyle name="Note 3 3 3 4 6 2" xfId="9002"/>
    <cellStyle name="Note 3 3 3 4 6 2 2" xfId="20941"/>
    <cellStyle name="Note 3 3 3 4 6 2 3" xfId="30445"/>
    <cellStyle name="Note 3 3 3 4 6 2 4" xfId="34790"/>
    <cellStyle name="Note 3 3 3 4 6 3" xfId="15051"/>
    <cellStyle name="Note 3 3 3 4 6 4" xfId="25865"/>
    <cellStyle name="Note 3 3 3 4 6 5" xfId="25777"/>
    <cellStyle name="Note 3 3 3 4 7" xfId="5115"/>
    <cellStyle name="Note 3 3 3 4 7 2" xfId="11005"/>
    <cellStyle name="Note 3 3 3 4 7 2 2" xfId="22944"/>
    <cellStyle name="Note 3 3 3 4 7 2 3" xfId="31996"/>
    <cellStyle name="Note 3 3 3 4 7 2 4" xfId="35894"/>
    <cellStyle name="Note 3 3 3 4 7 3" xfId="17054"/>
    <cellStyle name="Note 3 3 3 4 7 4" xfId="27416"/>
    <cellStyle name="Note 3 3 3 4 7 5" xfId="24249"/>
    <cellStyle name="Note 3 3 3 4 8" xfId="6694"/>
    <cellStyle name="Note 3 3 3 4 8 2" xfId="18633"/>
    <cellStyle name="Note 3 3 3 4 8 3" xfId="28794"/>
    <cellStyle name="Note 3 3 3 4 8 4" xfId="33782"/>
    <cellStyle name="Note 3 3 3 4 9" xfId="12575"/>
    <cellStyle name="Note 3 3 3 5" xfId="954"/>
    <cellStyle name="Note 3 3 3 5 10" xfId="24405"/>
    <cellStyle name="Note 3 3 3 5 11" xfId="29304"/>
    <cellStyle name="Note 3 3 3 5 2" xfId="1732"/>
    <cellStyle name="Note 3 3 3 5 2 2" xfId="2333"/>
    <cellStyle name="Note 3 3 3 5 2 2 2" xfId="4809"/>
    <cellStyle name="Note 3 3 3 5 2 2 2 2" xfId="10699"/>
    <cellStyle name="Note 3 3 3 5 2 2 2 2 2" xfId="22638"/>
    <cellStyle name="Note 3 3 3 5 2 2 2 2 3" xfId="31690"/>
    <cellStyle name="Note 3 3 3 5 2 2 2 2 4" xfId="35588"/>
    <cellStyle name="Note 3 3 3 5 2 2 2 3" xfId="16748"/>
    <cellStyle name="Note 3 3 3 5 2 2 2 4" xfId="27110"/>
    <cellStyle name="Note 3 3 3 5 2 2 2 5" xfId="28755"/>
    <cellStyle name="Note 3 3 3 5 2 2 3" xfId="5913"/>
    <cellStyle name="Note 3 3 3 5 2 2 3 2" xfId="11803"/>
    <cellStyle name="Note 3 3 3 5 2 2 3 2 2" xfId="23742"/>
    <cellStyle name="Note 3 3 3 5 2 2 3 2 3" xfId="32794"/>
    <cellStyle name="Note 3 3 3 5 2 2 3 2 4" xfId="36692"/>
    <cellStyle name="Note 3 3 3 5 2 2 3 3" xfId="17852"/>
    <cellStyle name="Note 3 3 3 5 2 2 3 4" xfId="28214"/>
    <cellStyle name="Note 3 3 3 5 2 2 3 5" xfId="33404"/>
    <cellStyle name="Note 3 3 3 5 2 2 4" xfId="8223"/>
    <cellStyle name="Note 3 3 3 5 2 2 4 2" xfId="20162"/>
    <cellStyle name="Note 3 3 3 5 2 2 4 3" xfId="29868"/>
    <cellStyle name="Note 3 3 3 5 2 2 4 4" xfId="34412"/>
    <cellStyle name="Note 3 3 3 5 2 2 5" xfId="14272"/>
    <cellStyle name="Note 3 3 3 5 2 2 6" xfId="25290"/>
    <cellStyle name="Note 3 3 3 5 2 2 7" xfId="26315"/>
    <cellStyle name="Note 3 3 3 5 2 3" xfId="2580"/>
    <cellStyle name="Note 3 3 3 5 2 3 2" xfId="5056"/>
    <cellStyle name="Note 3 3 3 5 2 3 2 2" xfId="10946"/>
    <cellStyle name="Note 3 3 3 5 2 3 2 2 2" xfId="22885"/>
    <cellStyle name="Note 3 3 3 5 2 3 2 2 3" xfId="31937"/>
    <cellStyle name="Note 3 3 3 5 2 3 2 2 4" xfId="35835"/>
    <cellStyle name="Note 3 3 3 5 2 3 2 3" xfId="16995"/>
    <cellStyle name="Note 3 3 3 5 2 3 2 4" xfId="27357"/>
    <cellStyle name="Note 3 3 3 5 2 3 2 5" xfId="29063"/>
    <cellStyle name="Note 3 3 3 5 2 3 3" xfId="6160"/>
    <cellStyle name="Note 3 3 3 5 2 3 3 2" xfId="12050"/>
    <cellStyle name="Note 3 3 3 5 2 3 3 2 2" xfId="23989"/>
    <cellStyle name="Note 3 3 3 5 2 3 3 2 3" xfId="33041"/>
    <cellStyle name="Note 3 3 3 5 2 3 3 2 4" xfId="36939"/>
    <cellStyle name="Note 3 3 3 5 2 3 3 3" xfId="18099"/>
    <cellStyle name="Note 3 3 3 5 2 3 3 4" xfId="28461"/>
    <cellStyle name="Note 3 3 3 5 2 3 3 5" xfId="33651"/>
    <cellStyle name="Note 3 3 3 5 2 3 4" xfId="8470"/>
    <cellStyle name="Note 3 3 3 5 2 3 4 2" xfId="20409"/>
    <cellStyle name="Note 3 3 3 5 2 3 4 3" xfId="30115"/>
    <cellStyle name="Note 3 3 3 5 2 3 4 4" xfId="34659"/>
    <cellStyle name="Note 3 3 3 5 2 3 5" xfId="14519"/>
    <cellStyle name="Note 3 3 3 5 2 3 6" xfId="25537"/>
    <cellStyle name="Note 3 3 3 5 2 3 7" xfId="24628"/>
    <cellStyle name="Note 3 3 3 5 2 4" xfId="4208"/>
    <cellStyle name="Note 3 3 3 5 2 4 2" xfId="10098"/>
    <cellStyle name="Note 3 3 3 5 2 4 2 2" xfId="22037"/>
    <cellStyle name="Note 3 3 3 5 2 4 2 3" xfId="31097"/>
    <cellStyle name="Note 3 3 3 5 2 4 2 4" xfId="34995"/>
    <cellStyle name="Note 3 3 3 5 2 4 3" xfId="16147"/>
    <cellStyle name="Note 3 3 3 5 2 4 4" xfId="26517"/>
    <cellStyle name="Note 3 3 3 5 2 4 5" xfId="28819"/>
    <cellStyle name="Note 3 3 3 5 2 5" xfId="5320"/>
    <cellStyle name="Note 3 3 3 5 2 5 2" xfId="11210"/>
    <cellStyle name="Note 3 3 3 5 2 5 2 2" xfId="23149"/>
    <cellStyle name="Note 3 3 3 5 2 5 2 3" xfId="32201"/>
    <cellStyle name="Note 3 3 3 5 2 5 2 4" xfId="36099"/>
    <cellStyle name="Note 3 3 3 5 2 5 3" xfId="17259"/>
    <cellStyle name="Note 3 3 3 5 2 5 4" xfId="27621"/>
    <cellStyle name="Note 3 3 3 5 2 5 5" xfId="24371"/>
    <cellStyle name="Note 3 3 3 5 2 6" xfId="13671"/>
    <cellStyle name="Note 3 3 3 5 3" xfId="2046"/>
    <cellStyle name="Note 3 3 3 5 3 2" xfId="4522"/>
    <cellStyle name="Note 3 3 3 5 3 2 2" xfId="10412"/>
    <cellStyle name="Note 3 3 3 5 3 2 2 2" xfId="22351"/>
    <cellStyle name="Note 3 3 3 5 3 2 2 3" xfId="31404"/>
    <cellStyle name="Note 3 3 3 5 3 2 2 4" xfId="35302"/>
    <cellStyle name="Note 3 3 3 5 3 2 3" xfId="16461"/>
    <cellStyle name="Note 3 3 3 5 3 2 4" xfId="26824"/>
    <cellStyle name="Note 3 3 3 5 3 2 5" xfId="26199"/>
    <cellStyle name="Note 3 3 3 5 3 3" xfId="5627"/>
    <cellStyle name="Note 3 3 3 5 3 3 2" xfId="11517"/>
    <cellStyle name="Note 3 3 3 5 3 3 2 2" xfId="23456"/>
    <cellStyle name="Note 3 3 3 5 3 3 2 3" xfId="32508"/>
    <cellStyle name="Note 3 3 3 5 3 3 2 4" xfId="36406"/>
    <cellStyle name="Note 3 3 3 5 3 3 3" xfId="17566"/>
    <cellStyle name="Note 3 3 3 5 3 3 4" xfId="27928"/>
    <cellStyle name="Note 3 3 3 5 3 3 5" xfId="33118"/>
    <cellStyle name="Note 3 3 3 5 3 4" xfId="7936"/>
    <cellStyle name="Note 3 3 3 5 3 4 2" xfId="19875"/>
    <cellStyle name="Note 3 3 3 5 3 4 3" xfId="29582"/>
    <cellStyle name="Note 3 3 3 5 3 4 4" xfId="34126"/>
    <cellStyle name="Note 3 3 3 5 3 5" xfId="13985"/>
    <cellStyle name="Note 3 3 3 5 3 6" xfId="25004"/>
    <cellStyle name="Note 3 3 3 5 3 7" xfId="25989"/>
    <cellStyle name="Note 3 3 3 5 4" xfId="1849"/>
    <cellStyle name="Note 3 3 3 5 4 2" xfId="4325"/>
    <cellStyle name="Note 3 3 3 5 4 2 2" xfId="10215"/>
    <cellStyle name="Note 3 3 3 5 4 2 2 2" xfId="22154"/>
    <cellStyle name="Note 3 3 3 5 4 2 2 3" xfId="31207"/>
    <cellStyle name="Note 3 3 3 5 4 2 2 4" xfId="35105"/>
    <cellStyle name="Note 3 3 3 5 4 2 3" xfId="16264"/>
    <cellStyle name="Note 3 3 3 5 4 2 4" xfId="26627"/>
    <cellStyle name="Note 3 3 3 5 4 2 5" xfId="12296"/>
    <cellStyle name="Note 3 3 3 5 4 3" xfId="5430"/>
    <cellStyle name="Note 3 3 3 5 4 3 2" xfId="11320"/>
    <cellStyle name="Note 3 3 3 5 4 3 2 2" xfId="23259"/>
    <cellStyle name="Note 3 3 3 5 4 3 2 3" xfId="32311"/>
    <cellStyle name="Note 3 3 3 5 4 3 2 4" xfId="36209"/>
    <cellStyle name="Note 3 3 3 5 4 3 3" xfId="17369"/>
    <cellStyle name="Note 3 3 3 5 4 3 4" xfId="27731"/>
    <cellStyle name="Note 3 3 3 5 4 3 5" xfId="24438"/>
    <cellStyle name="Note 3 3 3 5 4 4" xfId="7739"/>
    <cellStyle name="Note 3 3 3 5 4 4 2" xfId="19678"/>
    <cellStyle name="Note 3 3 3 5 4 4 3" xfId="29385"/>
    <cellStyle name="Note 3 3 3 5 4 4 4" xfId="33929"/>
    <cellStyle name="Note 3 3 3 5 4 5" xfId="13788"/>
    <cellStyle name="Note 3 3 3 5 4 6" xfId="24807"/>
    <cellStyle name="Note 3 3 3 5 4 7" xfId="25782"/>
    <cellStyle name="Note 3 3 3 5 5" xfId="2111"/>
    <cellStyle name="Note 3 3 3 5 5 2" xfId="4587"/>
    <cellStyle name="Note 3 3 3 5 5 2 2" xfId="10477"/>
    <cellStyle name="Note 3 3 3 5 5 2 2 2" xfId="22416"/>
    <cellStyle name="Note 3 3 3 5 5 2 2 3" xfId="31468"/>
    <cellStyle name="Note 3 3 3 5 5 2 2 4" xfId="35366"/>
    <cellStyle name="Note 3 3 3 5 5 2 3" xfId="16526"/>
    <cellStyle name="Note 3 3 3 5 5 2 4" xfId="26888"/>
    <cellStyle name="Note 3 3 3 5 5 2 5" xfId="28843"/>
    <cellStyle name="Note 3 3 3 5 5 3" xfId="5691"/>
    <cellStyle name="Note 3 3 3 5 5 3 2" xfId="11581"/>
    <cellStyle name="Note 3 3 3 5 5 3 2 2" xfId="23520"/>
    <cellStyle name="Note 3 3 3 5 5 3 2 3" xfId="32572"/>
    <cellStyle name="Note 3 3 3 5 5 3 2 4" xfId="36470"/>
    <cellStyle name="Note 3 3 3 5 5 3 3" xfId="17630"/>
    <cellStyle name="Note 3 3 3 5 5 3 4" xfId="27992"/>
    <cellStyle name="Note 3 3 3 5 5 3 5" xfId="33182"/>
    <cellStyle name="Note 3 3 3 5 5 4" xfId="8001"/>
    <cellStyle name="Note 3 3 3 5 5 4 2" xfId="19940"/>
    <cellStyle name="Note 3 3 3 5 5 4 3" xfId="29646"/>
    <cellStyle name="Note 3 3 3 5 5 4 4" xfId="34190"/>
    <cellStyle name="Note 3 3 3 5 5 5" xfId="14050"/>
    <cellStyle name="Note 3 3 3 5 5 6" xfId="25068"/>
    <cellStyle name="Note 3 3 3 5 5 7" xfId="24687"/>
    <cellStyle name="Note 3 3 3 5 6" xfId="3431"/>
    <cellStyle name="Note 3 3 3 5 6 2" xfId="9321"/>
    <cellStyle name="Note 3 3 3 5 6 2 2" xfId="21260"/>
    <cellStyle name="Note 3 3 3 5 6 2 3" xfId="30635"/>
    <cellStyle name="Note 3 3 3 5 6 2 4" xfId="34855"/>
    <cellStyle name="Note 3 3 3 5 6 3" xfId="15370"/>
    <cellStyle name="Note 3 3 3 5 6 4" xfId="26058"/>
    <cellStyle name="Note 3 3 3 5 6 5" xfId="26255"/>
    <cellStyle name="Note 3 3 3 5 7" xfId="5180"/>
    <cellStyle name="Note 3 3 3 5 7 2" xfId="11070"/>
    <cellStyle name="Note 3 3 3 5 7 2 2" xfId="23009"/>
    <cellStyle name="Note 3 3 3 5 7 2 3" xfId="32061"/>
    <cellStyle name="Note 3 3 3 5 7 2 4" xfId="35959"/>
    <cellStyle name="Note 3 3 3 5 7 3" xfId="17119"/>
    <cellStyle name="Note 3 3 3 5 7 4" xfId="27481"/>
    <cellStyle name="Note 3 3 3 5 7 5" xfId="12108"/>
    <cellStyle name="Note 3 3 3 5 8" xfId="7013"/>
    <cellStyle name="Note 3 3 3 5 8 2" xfId="18952"/>
    <cellStyle name="Note 3 3 3 5 8 3" xfId="28986"/>
    <cellStyle name="Note 3 3 3 5 8 4" xfId="33847"/>
    <cellStyle name="Note 3 3 3 5 9" xfId="12894"/>
    <cellStyle name="Note 3 3 3 6" xfId="1726"/>
    <cellStyle name="Note 3 3 3 6 2" xfId="2327"/>
    <cellStyle name="Note 3 3 3 6 2 2" xfId="4803"/>
    <cellStyle name="Note 3 3 3 6 2 2 2" xfId="10693"/>
    <cellStyle name="Note 3 3 3 6 2 2 2 2" xfId="22632"/>
    <cellStyle name="Note 3 3 3 6 2 2 2 3" xfId="31684"/>
    <cellStyle name="Note 3 3 3 6 2 2 2 4" xfId="35582"/>
    <cellStyle name="Note 3 3 3 6 2 2 3" xfId="16742"/>
    <cellStyle name="Note 3 3 3 6 2 2 4" xfId="27104"/>
    <cellStyle name="Note 3 3 3 6 2 2 5" xfId="30167"/>
    <cellStyle name="Note 3 3 3 6 2 3" xfId="5907"/>
    <cellStyle name="Note 3 3 3 6 2 3 2" xfId="11797"/>
    <cellStyle name="Note 3 3 3 6 2 3 2 2" xfId="23736"/>
    <cellStyle name="Note 3 3 3 6 2 3 2 3" xfId="32788"/>
    <cellStyle name="Note 3 3 3 6 2 3 2 4" xfId="36686"/>
    <cellStyle name="Note 3 3 3 6 2 3 3" xfId="17846"/>
    <cellStyle name="Note 3 3 3 6 2 3 4" xfId="28208"/>
    <cellStyle name="Note 3 3 3 6 2 3 5" xfId="33398"/>
    <cellStyle name="Note 3 3 3 6 2 4" xfId="8217"/>
    <cellStyle name="Note 3 3 3 6 2 4 2" xfId="20156"/>
    <cellStyle name="Note 3 3 3 6 2 4 3" xfId="29862"/>
    <cellStyle name="Note 3 3 3 6 2 4 4" xfId="34406"/>
    <cellStyle name="Note 3 3 3 6 2 5" xfId="14266"/>
    <cellStyle name="Note 3 3 3 6 2 6" xfId="25284"/>
    <cellStyle name="Note 3 3 3 6 2 7" xfId="24660"/>
    <cellStyle name="Note 3 3 3 6 3" xfId="2574"/>
    <cellStyle name="Note 3 3 3 6 3 2" xfId="5050"/>
    <cellStyle name="Note 3 3 3 6 3 2 2" xfId="10940"/>
    <cellStyle name="Note 3 3 3 6 3 2 2 2" xfId="22879"/>
    <cellStyle name="Note 3 3 3 6 3 2 2 3" xfId="31931"/>
    <cellStyle name="Note 3 3 3 6 3 2 2 4" xfId="35829"/>
    <cellStyle name="Note 3 3 3 6 3 2 3" xfId="16989"/>
    <cellStyle name="Note 3 3 3 6 3 2 4" xfId="27351"/>
    <cellStyle name="Note 3 3 3 6 3 2 5" xfId="26137"/>
    <cellStyle name="Note 3 3 3 6 3 3" xfId="6154"/>
    <cellStyle name="Note 3 3 3 6 3 3 2" xfId="12044"/>
    <cellStyle name="Note 3 3 3 6 3 3 2 2" xfId="23983"/>
    <cellStyle name="Note 3 3 3 6 3 3 2 3" xfId="33035"/>
    <cellStyle name="Note 3 3 3 6 3 3 2 4" xfId="36933"/>
    <cellStyle name="Note 3 3 3 6 3 3 3" xfId="18093"/>
    <cellStyle name="Note 3 3 3 6 3 3 4" xfId="28455"/>
    <cellStyle name="Note 3 3 3 6 3 3 5" xfId="33645"/>
    <cellStyle name="Note 3 3 3 6 3 4" xfId="8464"/>
    <cellStyle name="Note 3 3 3 6 3 4 2" xfId="20403"/>
    <cellStyle name="Note 3 3 3 6 3 4 3" xfId="30109"/>
    <cellStyle name="Note 3 3 3 6 3 4 4" xfId="34653"/>
    <cellStyle name="Note 3 3 3 6 3 5" xfId="14513"/>
    <cellStyle name="Note 3 3 3 6 3 6" xfId="25531"/>
    <cellStyle name="Note 3 3 3 6 3 7" xfId="28591"/>
    <cellStyle name="Note 3 3 3 6 4" xfId="4202"/>
    <cellStyle name="Note 3 3 3 6 4 2" xfId="10092"/>
    <cellStyle name="Note 3 3 3 6 4 2 2" xfId="22031"/>
    <cellStyle name="Note 3 3 3 6 4 2 3" xfId="31091"/>
    <cellStyle name="Note 3 3 3 6 4 2 4" xfId="34989"/>
    <cellStyle name="Note 3 3 3 6 4 3" xfId="16141"/>
    <cellStyle name="Note 3 3 3 6 4 4" xfId="26511"/>
    <cellStyle name="Note 3 3 3 6 4 5" xfId="30229"/>
    <cellStyle name="Note 3 3 3 6 5" xfId="5314"/>
    <cellStyle name="Note 3 3 3 6 5 2" xfId="11204"/>
    <cellStyle name="Note 3 3 3 6 5 2 2" xfId="23143"/>
    <cellStyle name="Note 3 3 3 6 5 2 3" xfId="32195"/>
    <cellStyle name="Note 3 3 3 6 5 2 4" xfId="36093"/>
    <cellStyle name="Note 3 3 3 6 5 3" xfId="17253"/>
    <cellStyle name="Note 3 3 3 6 5 4" xfId="27615"/>
    <cellStyle name="Note 3 3 3 6 5 5" xfId="30603"/>
    <cellStyle name="Note 3 3 3 6 6" xfId="13665"/>
    <cellStyle name="Note 3 3 3 7" xfId="1950"/>
    <cellStyle name="Note 3 3 3 7 2" xfId="4426"/>
    <cellStyle name="Note 3 3 3 7 2 2" xfId="10316"/>
    <cellStyle name="Note 3 3 3 7 2 2 2" xfId="22255"/>
    <cellStyle name="Note 3 3 3 7 2 2 3" xfId="31308"/>
    <cellStyle name="Note 3 3 3 7 2 2 4" xfId="35206"/>
    <cellStyle name="Note 3 3 3 7 2 3" xfId="16365"/>
    <cellStyle name="Note 3 3 3 7 2 4" xfId="26728"/>
    <cellStyle name="Note 3 3 3 7 2 5" xfId="26213"/>
    <cellStyle name="Note 3 3 3 7 3" xfId="5531"/>
    <cellStyle name="Note 3 3 3 7 3 2" xfId="11421"/>
    <cellStyle name="Note 3 3 3 7 3 2 2" xfId="23360"/>
    <cellStyle name="Note 3 3 3 7 3 2 3" xfId="32412"/>
    <cellStyle name="Note 3 3 3 7 3 2 4" xfId="36310"/>
    <cellStyle name="Note 3 3 3 7 3 3" xfId="17470"/>
    <cellStyle name="Note 3 3 3 7 3 4" xfId="27832"/>
    <cellStyle name="Note 3 3 3 7 3 5" xfId="29005"/>
    <cellStyle name="Note 3 3 3 7 4" xfId="7840"/>
    <cellStyle name="Note 3 3 3 7 4 2" xfId="19779"/>
    <cellStyle name="Note 3 3 3 7 4 3" xfId="29486"/>
    <cellStyle name="Note 3 3 3 7 4 4" xfId="34030"/>
    <cellStyle name="Note 3 3 3 7 5" xfId="13889"/>
    <cellStyle name="Note 3 3 3 7 6" xfId="24908"/>
    <cellStyle name="Note 3 3 3 7 7" xfId="30489"/>
    <cellStyle name="Note 3 3 3 8" xfId="2133"/>
    <cellStyle name="Note 3 3 3 8 2" xfId="4609"/>
    <cellStyle name="Note 3 3 3 8 2 2" xfId="10499"/>
    <cellStyle name="Note 3 3 3 8 2 2 2" xfId="22438"/>
    <cellStyle name="Note 3 3 3 8 2 2 3" xfId="31490"/>
    <cellStyle name="Note 3 3 3 8 2 2 4" xfId="35388"/>
    <cellStyle name="Note 3 3 3 8 2 3" xfId="16548"/>
    <cellStyle name="Note 3 3 3 8 2 4" xfId="26910"/>
    <cellStyle name="Note 3 3 3 8 2 5" xfId="28647"/>
    <cellStyle name="Note 3 3 3 8 3" xfId="5713"/>
    <cellStyle name="Note 3 3 3 8 3 2" xfId="11603"/>
    <cellStyle name="Note 3 3 3 8 3 2 2" xfId="23542"/>
    <cellStyle name="Note 3 3 3 8 3 2 3" xfId="32594"/>
    <cellStyle name="Note 3 3 3 8 3 2 4" xfId="36492"/>
    <cellStyle name="Note 3 3 3 8 3 3" xfId="17652"/>
    <cellStyle name="Note 3 3 3 8 3 4" xfId="28014"/>
    <cellStyle name="Note 3 3 3 8 3 5" xfId="33204"/>
    <cellStyle name="Note 3 3 3 8 4" xfId="8023"/>
    <cellStyle name="Note 3 3 3 8 4 2" xfId="19962"/>
    <cellStyle name="Note 3 3 3 8 4 3" xfId="29668"/>
    <cellStyle name="Note 3 3 3 8 4 4" xfId="34212"/>
    <cellStyle name="Note 3 3 3 8 5" xfId="14072"/>
    <cellStyle name="Note 3 3 3 8 6" xfId="25090"/>
    <cellStyle name="Note 3 3 3 8 7" xfId="25795"/>
    <cellStyle name="Note 3 3 3 9" xfId="2445"/>
    <cellStyle name="Note 3 3 3 9 2" xfId="4921"/>
    <cellStyle name="Note 3 3 3 9 2 2" xfId="10811"/>
    <cellStyle name="Note 3 3 3 9 2 2 2" xfId="22750"/>
    <cellStyle name="Note 3 3 3 9 2 2 3" xfId="31802"/>
    <cellStyle name="Note 3 3 3 9 2 2 4" xfId="35700"/>
    <cellStyle name="Note 3 3 3 9 2 3" xfId="16860"/>
    <cellStyle name="Note 3 3 3 9 2 4" xfId="27222"/>
    <cellStyle name="Note 3 3 3 9 2 5" xfId="30729"/>
    <cellStyle name="Note 3 3 3 9 3" xfId="6025"/>
    <cellStyle name="Note 3 3 3 9 3 2" xfId="11915"/>
    <cellStyle name="Note 3 3 3 9 3 2 2" xfId="23854"/>
    <cellStyle name="Note 3 3 3 9 3 2 3" xfId="32906"/>
    <cellStyle name="Note 3 3 3 9 3 2 4" xfId="36804"/>
    <cellStyle name="Note 3 3 3 9 3 3" xfId="17964"/>
    <cellStyle name="Note 3 3 3 9 3 4" xfId="28326"/>
    <cellStyle name="Note 3 3 3 9 3 5" xfId="33516"/>
    <cellStyle name="Note 3 3 3 9 4" xfId="8335"/>
    <cellStyle name="Note 3 3 3 9 4 2" xfId="20274"/>
    <cellStyle name="Note 3 3 3 9 4 3" xfId="29980"/>
    <cellStyle name="Note 3 3 3 9 4 4" xfId="34524"/>
    <cellStyle name="Note 3 3 3 9 5" xfId="14384"/>
    <cellStyle name="Note 3 3 3 9 6" xfId="25402"/>
    <cellStyle name="Note 3 3 3 9 7" xfId="24392"/>
    <cellStyle name="Note 3 3 4" xfId="176"/>
    <cellStyle name="Note 3 3 4 10" xfId="2726"/>
    <cellStyle name="Note 3 3 4 10 2" xfId="8616"/>
    <cellStyle name="Note 3 3 4 10 2 2" xfId="20555"/>
    <cellStyle name="Note 3 3 4 10 2 3" xfId="30215"/>
    <cellStyle name="Note 3 3 4 10 2 4" xfId="34722"/>
    <cellStyle name="Note 3 3 4 10 3" xfId="14665"/>
    <cellStyle name="Note 3 3 4 10 4" xfId="25635"/>
    <cellStyle name="Note 3 3 4 10 5" xfId="24620"/>
    <cellStyle name="Note 3 3 4 11" xfId="6308"/>
    <cellStyle name="Note 3 3 4 11 2" xfId="18247"/>
    <cellStyle name="Note 3 3 4 11 3" xfId="28561"/>
    <cellStyle name="Note 3 3 4 11 4" xfId="33714"/>
    <cellStyle name="Note 3 3 4 2" xfId="290"/>
    <cellStyle name="Note 3 3 4 2 2" xfId="766"/>
    <cellStyle name="Note 3 3 4 2 2 10" xfId="24280"/>
    <cellStyle name="Note 3 3 4 2 2 11" xfId="29310"/>
    <cellStyle name="Note 3 3 4 2 2 2" xfId="1735"/>
    <cellStyle name="Note 3 3 4 2 2 2 2" xfId="2336"/>
    <cellStyle name="Note 3 3 4 2 2 2 2 2" xfId="4812"/>
    <cellStyle name="Note 3 3 4 2 2 2 2 2 2" xfId="10702"/>
    <cellStyle name="Note 3 3 4 2 2 2 2 2 2 2" xfId="22641"/>
    <cellStyle name="Note 3 3 4 2 2 2 2 2 2 3" xfId="31693"/>
    <cellStyle name="Note 3 3 4 2 2 2 2 2 2 4" xfId="35591"/>
    <cellStyle name="Note 3 3 4 2 2 2 2 2 3" xfId="16751"/>
    <cellStyle name="Note 3 3 4 2 2 2 2 2 4" xfId="27113"/>
    <cellStyle name="Note 3 3 4 2 2 2 2 2 5" xfId="29094"/>
    <cellStyle name="Note 3 3 4 2 2 2 2 3" xfId="5916"/>
    <cellStyle name="Note 3 3 4 2 2 2 2 3 2" xfId="11806"/>
    <cellStyle name="Note 3 3 4 2 2 2 2 3 2 2" xfId="23745"/>
    <cellStyle name="Note 3 3 4 2 2 2 2 3 2 3" xfId="32797"/>
    <cellStyle name="Note 3 3 4 2 2 2 2 3 2 4" xfId="36695"/>
    <cellStyle name="Note 3 3 4 2 2 2 2 3 3" xfId="17855"/>
    <cellStyle name="Note 3 3 4 2 2 2 2 3 4" xfId="28217"/>
    <cellStyle name="Note 3 3 4 2 2 2 2 3 5" xfId="33407"/>
    <cellStyle name="Note 3 3 4 2 2 2 2 4" xfId="8226"/>
    <cellStyle name="Note 3 3 4 2 2 2 2 4 2" xfId="20165"/>
    <cellStyle name="Note 3 3 4 2 2 2 2 4 3" xfId="29871"/>
    <cellStyle name="Note 3 3 4 2 2 2 2 4 4" xfId="34415"/>
    <cellStyle name="Note 3 3 4 2 2 2 2 5" xfId="14275"/>
    <cellStyle name="Note 3 3 4 2 2 2 2 6" xfId="25293"/>
    <cellStyle name="Note 3 3 4 2 2 2 2 7" xfId="24114"/>
    <cellStyle name="Note 3 3 4 2 2 2 3" xfId="2583"/>
    <cellStyle name="Note 3 3 4 2 2 2 3 2" xfId="5059"/>
    <cellStyle name="Note 3 3 4 2 2 2 3 2 2" xfId="10949"/>
    <cellStyle name="Note 3 3 4 2 2 2 3 2 2 2" xfId="22888"/>
    <cellStyle name="Note 3 3 4 2 2 2 3 2 2 3" xfId="31940"/>
    <cellStyle name="Note 3 3 4 2 2 2 3 2 2 4" xfId="35838"/>
    <cellStyle name="Note 3 3 4 2 2 2 3 2 3" xfId="16998"/>
    <cellStyle name="Note 3 3 4 2 2 2 3 2 4" xfId="27360"/>
    <cellStyle name="Note 3 3 4 2 2 2 3 2 5" xfId="24482"/>
    <cellStyle name="Note 3 3 4 2 2 2 3 3" xfId="6163"/>
    <cellStyle name="Note 3 3 4 2 2 2 3 3 2" xfId="12053"/>
    <cellStyle name="Note 3 3 4 2 2 2 3 3 2 2" xfId="23992"/>
    <cellStyle name="Note 3 3 4 2 2 2 3 3 2 3" xfId="33044"/>
    <cellStyle name="Note 3 3 4 2 2 2 3 3 2 4" xfId="36942"/>
    <cellStyle name="Note 3 3 4 2 2 2 3 3 3" xfId="18102"/>
    <cellStyle name="Note 3 3 4 2 2 2 3 3 4" xfId="28464"/>
    <cellStyle name="Note 3 3 4 2 2 2 3 3 5" xfId="33654"/>
    <cellStyle name="Note 3 3 4 2 2 2 3 4" xfId="8473"/>
    <cellStyle name="Note 3 3 4 2 2 2 3 4 2" xfId="20412"/>
    <cellStyle name="Note 3 3 4 2 2 2 3 4 3" xfId="30118"/>
    <cellStyle name="Note 3 3 4 2 2 2 3 4 4" xfId="34662"/>
    <cellStyle name="Note 3 3 4 2 2 2 3 5" xfId="14522"/>
    <cellStyle name="Note 3 3 4 2 2 2 3 6" xfId="25540"/>
    <cellStyle name="Note 3 3 4 2 2 2 3 7" xfId="25906"/>
    <cellStyle name="Note 3 3 4 2 2 2 4" xfId="4211"/>
    <cellStyle name="Note 3 3 4 2 2 2 4 2" xfId="10101"/>
    <cellStyle name="Note 3 3 4 2 2 2 4 2 2" xfId="22040"/>
    <cellStyle name="Note 3 3 4 2 2 2 4 2 3" xfId="31100"/>
    <cellStyle name="Note 3 3 4 2 2 2 4 2 4" xfId="34998"/>
    <cellStyle name="Note 3 3 4 2 2 2 4 3" xfId="16150"/>
    <cellStyle name="Note 3 3 4 2 2 2 4 4" xfId="26520"/>
    <cellStyle name="Note 3 3 4 2 2 2 4 5" xfId="29168"/>
    <cellStyle name="Note 3 3 4 2 2 2 5" xfId="5323"/>
    <cellStyle name="Note 3 3 4 2 2 2 5 2" xfId="11213"/>
    <cellStyle name="Note 3 3 4 2 2 2 5 2 2" xfId="23152"/>
    <cellStyle name="Note 3 3 4 2 2 2 5 2 3" xfId="32204"/>
    <cellStyle name="Note 3 3 4 2 2 2 5 2 4" xfId="36102"/>
    <cellStyle name="Note 3 3 4 2 2 2 5 3" xfId="17262"/>
    <cellStyle name="Note 3 3 4 2 2 2 5 4" xfId="27624"/>
    <cellStyle name="Note 3 3 4 2 2 2 5 5" xfId="30354"/>
    <cellStyle name="Note 3 3 4 2 2 2 6" xfId="13674"/>
    <cellStyle name="Note 3 3 4 2 2 3" xfId="1986"/>
    <cellStyle name="Note 3 3 4 2 2 3 2" xfId="4462"/>
    <cellStyle name="Note 3 3 4 2 2 3 2 2" xfId="10352"/>
    <cellStyle name="Note 3 3 4 2 2 3 2 2 2" xfId="22291"/>
    <cellStyle name="Note 3 3 4 2 2 3 2 2 3" xfId="31344"/>
    <cellStyle name="Note 3 3 4 2 2 3 2 2 4" xfId="35242"/>
    <cellStyle name="Note 3 3 4 2 2 3 2 3" xfId="16401"/>
    <cellStyle name="Note 3 3 4 2 2 3 2 4" xfId="26764"/>
    <cellStyle name="Note 3 3 4 2 2 3 2 5" xfId="25978"/>
    <cellStyle name="Note 3 3 4 2 2 3 3" xfId="5567"/>
    <cellStyle name="Note 3 3 4 2 2 3 3 2" xfId="11457"/>
    <cellStyle name="Note 3 3 4 2 2 3 3 2 2" xfId="23396"/>
    <cellStyle name="Note 3 3 4 2 2 3 3 2 3" xfId="32448"/>
    <cellStyle name="Note 3 3 4 2 2 3 3 2 4" xfId="36346"/>
    <cellStyle name="Note 3 3 4 2 2 3 3 3" xfId="17506"/>
    <cellStyle name="Note 3 3 4 2 2 3 3 4" xfId="27868"/>
    <cellStyle name="Note 3 3 4 2 2 3 3 5" xfId="29001"/>
    <cellStyle name="Note 3 3 4 2 2 3 4" xfId="7876"/>
    <cellStyle name="Note 3 3 4 2 2 3 4 2" xfId="19815"/>
    <cellStyle name="Note 3 3 4 2 2 3 4 3" xfId="29522"/>
    <cellStyle name="Note 3 3 4 2 2 3 4 4" xfId="34066"/>
    <cellStyle name="Note 3 3 4 2 2 3 5" xfId="13925"/>
    <cellStyle name="Note 3 3 4 2 2 3 6" xfId="24944"/>
    <cellStyle name="Note 3 3 4 2 2 3 7" xfId="26356"/>
    <cellStyle name="Note 3 3 4 2 2 4" xfId="1894"/>
    <cellStyle name="Note 3 3 4 2 2 4 2" xfId="4370"/>
    <cellStyle name="Note 3 3 4 2 2 4 2 2" xfId="10260"/>
    <cellStyle name="Note 3 3 4 2 2 4 2 2 2" xfId="22199"/>
    <cellStyle name="Note 3 3 4 2 2 4 2 2 3" xfId="31252"/>
    <cellStyle name="Note 3 3 4 2 2 4 2 2 4" xfId="35150"/>
    <cellStyle name="Note 3 3 4 2 2 4 2 3" xfId="16309"/>
    <cellStyle name="Note 3 3 4 2 2 4 2 4" xfId="26672"/>
    <cellStyle name="Note 3 3 4 2 2 4 2 5" xfId="26221"/>
    <cellStyle name="Note 3 3 4 2 2 4 3" xfId="5475"/>
    <cellStyle name="Note 3 3 4 2 2 4 3 2" xfId="11365"/>
    <cellStyle name="Note 3 3 4 2 2 4 3 2 2" xfId="23304"/>
    <cellStyle name="Note 3 3 4 2 2 4 3 2 3" xfId="32356"/>
    <cellStyle name="Note 3 3 4 2 2 4 3 2 4" xfId="36254"/>
    <cellStyle name="Note 3 3 4 2 2 4 3 3" xfId="17414"/>
    <cellStyle name="Note 3 3 4 2 2 4 3 4" xfId="27776"/>
    <cellStyle name="Note 3 3 4 2 2 4 3 5" xfId="29013"/>
    <cellStyle name="Note 3 3 4 2 2 4 4" xfId="7784"/>
    <cellStyle name="Note 3 3 4 2 2 4 4 2" xfId="19723"/>
    <cellStyle name="Note 3 3 4 2 2 4 4 3" xfId="29430"/>
    <cellStyle name="Note 3 3 4 2 2 4 4 4" xfId="33974"/>
    <cellStyle name="Note 3 3 4 2 2 4 5" xfId="13833"/>
    <cellStyle name="Note 3 3 4 2 2 4 6" xfId="24852"/>
    <cellStyle name="Note 3 3 4 2 2 4 7" xfId="28684"/>
    <cellStyle name="Note 3 3 4 2 2 5" xfId="2082"/>
    <cellStyle name="Note 3 3 4 2 2 5 2" xfId="4558"/>
    <cellStyle name="Note 3 3 4 2 2 5 2 2" xfId="10448"/>
    <cellStyle name="Note 3 3 4 2 2 5 2 2 2" xfId="22387"/>
    <cellStyle name="Note 3 3 4 2 2 5 2 2 3" xfId="31439"/>
    <cellStyle name="Note 3 3 4 2 2 5 2 2 4" xfId="35337"/>
    <cellStyle name="Note 3 3 4 2 2 5 2 3" xfId="16497"/>
    <cellStyle name="Note 3 3 4 2 2 5 2 4" xfId="26859"/>
    <cellStyle name="Note 3 3 4 2 2 5 2 5" xfId="25857"/>
    <cellStyle name="Note 3 3 4 2 2 5 3" xfId="5662"/>
    <cellStyle name="Note 3 3 4 2 2 5 3 2" xfId="11552"/>
    <cellStyle name="Note 3 3 4 2 2 5 3 2 2" xfId="23491"/>
    <cellStyle name="Note 3 3 4 2 2 5 3 2 3" xfId="32543"/>
    <cellStyle name="Note 3 3 4 2 2 5 3 2 4" xfId="36441"/>
    <cellStyle name="Note 3 3 4 2 2 5 3 3" xfId="17601"/>
    <cellStyle name="Note 3 3 4 2 2 5 3 4" xfId="27963"/>
    <cellStyle name="Note 3 3 4 2 2 5 3 5" xfId="33153"/>
    <cellStyle name="Note 3 3 4 2 2 5 4" xfId="7972"/>
    <cellStyle name="Note 3 3 4 2 2 5 4 2" xfId="19911"/>
    <cellStyle name="Note 3 3 4 2 2 5 4 3" xfId="29617"/>
    <cellStyle name="Note 3 3 4 2 2 5 4 4" xfId="34161"/>
    <cellStyle name="Note 3 3 4 2 2 5 5" xfId="14021"/>
    <cellStyle name="Note 3 3 4 2 2 5 6" xfId="25039"/>
    <cellStyle name="Note 3 3 4 2 2 5 7" xfId="28650"/>
    <cellStyle name="Note 3 3 4 2 2 6" xfId="3243"/>
    <cellStyle name="Note 3 3 4 2 2 6 2" xfId="9133"/>
    <cellStyle name="Note 3 3 4 2 2 6 2 2" xfId="21072"/>
    <cellStyle name="Note 3 3 4 2 2 6 2 3" xfId="30512"/>
    <cellStyle name="Note 3 3 4 2 2 6 2 4" xfId="34825"/>
    <cellStyle name="Note 3 3 4 2 2 6 3" xfId="15182"/>
    <cellStyle name="Note 3 3 4 2 2 6 4" xfId="25932"/>
    <cellStyle name="Note 3 3 4 2 2 6 5" xfId="24606"/>
    <cellStyle name="Note 3 3 4 2 2 7" xfId="5150"/>
    <cellStyle name="Note 3 3 4 2 2 7 2" xfId="11040"/>
    <cellStyle name="Note 3 3 4 2 2 7 2 2" xfId="22979"/>
    <cellStyle name="Note 3 3 4 2 2 7 2 3" xfId="32031"/>
    <cellStyle name="Note 3 3 4 2 2 7 2 4" xfId="35929"/>
    <cellStyle name="Note 3 3 4 2 2 7 3" xfId="17089"/>
    <cellStyle name="Note 3 3 4 2 2 7 4" xfId="27451"/>
    <cellStyle name="Note 3 3 4 2 2 7 5" xfId="30226"/>
    <cellStyle name="Note 3 3 4 2 2 8" xfId="6825"/>
    <cellStyle name="Note 3 3 4 2 2 8 2" xfId="18764"/>
    <cellStyle name="Note 3 3 4 2 2 8 3" xfId="28861"/>
    <cellStyle name="Note 3 3 4 2 2 8 4" xfId="33817"/>
    <cellStyle name="Note 3 3 4 2 2 9" xfId="12706"/>
    <cellStyle name="Note 3 3 4 2 3" xfId="1734"/>
    <cellStyle name="Note 3 3 4 2 3 2" xfId="2335"/>
    <cellStyle name="Note 3 3 4 2 3 2 2" xfId="4811"/>
    <cellStyle name="Note 3 3 4 2 3 2 2 2" xfId="10701"/>
    <cellStyle name="Note 3 3 4 2 3 2 2 2 2" xfId="22640"/>
    <cellStyle name="Note 3 3 4 2 3 2 2 2 3" xfId="31692"/>
    <cellStyle name="Note 3 3 4 2 3 2 2 2 4" xfId="35590"/>
    <cellStyle name="Note 3 3 4 2 3 2 2 3" xfId="16750"/>
    <cellStyle name="Note 3 3 4 2 3 2 2 4" xfId="27112"/>
    <cellStyle name="Note 3 3 4 2 3 2 2 5" xfId="25826"/>
    <cellStyle name="Note 3 3 4 2 3 2 3" xfId="5915"/>
    <cellStyle name="Note 3 3 4 2 3 2 3 2" xfId="11805"/>
    <cellStyle name="Note 3 3 4 2 3 2 3 2 2" xfId="23744"/>
    <cellStyle name="Note 3 3 4 2 3 2 3 2 3" xfId="32796"/>
    <cellStyle name="Note 3 3 4 2 3 2 3 2 4" xfId="36694"/>
    <cellStyle name="Note 3 3 4 2 3 2 3 3" xfId="17854"/>
    <cellStyle name="Note 3 3 4 2 3 2 3 4" xfId="28216"/>
    <cellStyle name="Note 3 3 4 2 3 2 3 5" xfId="33406"/>
    <cellStyle name="Note 3 3 4 2 3 2 4" xfId="8225"/>
    <cellStyle name="Note 3 3 4 2 3 2 4 2" xfId="20164"/>
    <cellStyle name="Note 3 3 4 2 3 2 4 3" xfId="29870"/>
    <cellStyle name="Note 3 3 4 2 3 2 4 4" xfId="34414"/>
    <cellStyle name="Note 3 3 4 2 3 2 5" xfId="14274"/>
    <cellStyle name="Note 3 3 4 2 3 2 6" xfId="25292"/>
    <cellStyle name="Note 3 3 4 2 3 2 7" xfId="24359"/>
    <cellStyle name="Note 3 3 4 2 3 3" xfId="2582"/>
    <cellStyle name="Note 3 3 4 2 3 3 2" xfId="5058"/>
    <cellStyle name="Note 3 3 4 2 3 3 2 2" xfId="10948"/>
    <cellStyle name="Note 3 3 4 2 3 3 2 2 2" xfId="22887"/>
    <cellStyle name="Note 3 3 4 2 3 3 2 2 3" xfId="31939"/>
    <cellStyle name="Note 3 3 4 2 3 3 2 2 4" xfId="35837"/>
    <cellStyle name="Note 3 3 4 2 3 3 2 3" xfId="16997"/>
    <cellStyle name="Note 3 3 4 2 3 3 2 4" xfId="27359"/>
    <cellStyle name="Note 3 3 4 2 3 3 2 5" xfId="26135"/>
    <cellStyle name="Note 3 3 4 2 3 3 3" xfId="6162"/>
    <cellStyle name="Note 3 3 4 2 3 3 3 2" xfId="12052"/>
    <cellStyle name="Note 3 3 4 2 3 3 3 2 2" xfId="23991"/>
    <cellStyle name="Note 3 3 4 2 3 3 3 2 3" xfId="33043"/>
    <cellStyle name="Note 3 3 4 2 3 3 3 2 4" xfId="36941"/>
    <cellStyle name="Note 3 3 4 2 3 3 3 3" xfId="18101"/>
    <cellStyle name="Note 3 3 4 2 3 3 3 4" xfId="28463"/>
    <cellStyle name="Note 3 3 4 2 3 3 3 5" xfId="33653"/>
    <cellStyle name="Note 3 3 4 2 3 3 4" xfId="8472"/>
    <cellStyle name="Note 3 3 4 2 3 3 4 2" xfId="20411"/>
    <cellStyle name="Note 3 3 4 2 3 3 4 3" xfId="30117"/>
    <cellStyle name="Note 3 3 4 2 3 3 4 4" xfId="34661"/>
    <cellStyle name="Note 3 3 4 2 3 3 5" xfId="14521"/>
    <cellStyle name="Note 3 3 4 2 3 3 6" xfId="25539"/>
    <cellStyle name="Note 3 3 4 2 3 3 7" xfId="30486"/>
    <cellStyle name="Note 3 3 4 2 3 4" xfId="4210"/>
    <cellStyle name="Note 3 3 4 2 3 4 2" xfId="10100"/>
    <cellStyle name="Note 3 3 4 2 3 4 2 2" xfId="22039"/>
    <cellStyle name="Note 3 3 4 2 3 4 2 3" xfId="31099"/>
    <cellStyle name="Note 3 3 4 2 3 4 2 4" xfId="34997"/>
    <cellStyle name="Note 3 3 4 2 3 4 3" xfId="16149"/>
    <cellStyle name="Note 3 3 4 2 3 4 4" xfId="26519"/>
    <cellStyle name="Note 3 3 4 2 3 4 5" xfId="25890"/>
    <cellStyle name="Note 3 3 4 2 3 5" xfId="5322"/>
    <cellStyle name="Note 3 3 4 2 3 5 2" xfId="11212"/>
    <cellStyle name="Note 3 3 4 2 3 5 2 2" xfId="23151"/>
    <cellStyle name="Note 3 3 4 2 3 5 2 3" xfId="32203"/>
    <cellStyle name="Note 3 3 4 2 3 5 2 4" xfId="36101"/>
    <cellStyle name="Note 3 3 4 2 3 5 3" xfId="17261"/>
    <cellStyle name="Note 3 3 4 2 3 5 4" xfId="27623"/>
    <cellStyle name="Note 3 3 4 2 3 5 5" xfId="28703"/>
    <cellStyle name="Note 3 3 4 2 3 6" xfId="13673"/>
    <cellStyle name="Note 3 3 4 2 4" xfId="1928"/>
    <cellStyle name="Note 3 3 4 2 4 2" xfId="4404"/>
    <cellStyle name="Note 3 3 4 2 4 2 2" xfId="10294"/>
    <cellStyle name="Note 3 3 4 2 4 2 2 2" xfId="22233"/>
    <cellStyle name="Note 3 3 4 2 4 2 2 3" xfId="31286"/>
    <cellStyle name="Note 3 3 4 2 4 2 2 4" xfId="35184"/>
    <cellStyle name="Note 3 3 4 2 4 2 3" xfId="16343"/>
    <cellStyle name="Note 3 3 4 2 4 2 4" xfId="26706"/>
    <cellStyle name="Note 3 3 4 2 4 2 5" xfId="24349"/>
    <cellStyle name="Note 3 3 4 2 4 3" xfId="5509"/>
    <cellStyle name="Note 3 3 4 2 4 3 2" xfId="11399"/>
    <cellStyle name="Note 3 3 4 2 4 3 2 2" xfId="23338"/>
    <cellStyle name="Note 3 3 4 2 4 3 2 3" xfId="32390"/>
    <cellStyle name="Note 3 3 4 2 4 3 2 4" xfId="36288"/>
    <cellStyle name="Note 3 3 4 2 4 3 3" xfId="17448"/>
    <cellStyle name="Note 3 3 4 2 4 3 4" xfId="27810"/>
    <cellStyle name="Note 3 3 4 2 4 3 5" xfId="26081"/>
    <cellStyle name="Note 3 3 4 2 4 4" xfId="7818"/>
    <cellStyle name="Note 3 3 4 2 4 4 2" xfId="19757"/>
    <cellStyle name="Note 3 3 4 2 4 4 3" xfId="29464"/>
    <cellStyle name="Note 3 3 4 2 4 4 4" xfId="34008"/>
    <cellStyle name="Note 3 3 4 2 4 5" xfId="13867"/>
    <cellStyle name="Note 3 3 4 2 4 6" xfId="24886"/>
    <cellStyle name="Note 3 3 4 2 4 7" xfId="25740"/>
    <cellStyle name="Note 3 3 4 2 5" xfId="2115"/>
    <cellStyle name="Note 3 3 4 2 5 2" xfId="4591"/>
    <cellStyle name="Note 3 3 4 2 5 2 2" xfId="10481"/>
    <cellStyle name="Note 3 3 4 2 5 2 2 2" xfId="22420"/>
    <cellStyle name="Note 3 3 4 2 5 2 2 3" xfId="31472"/>
    <cellStyle name="Note 3 3 4 2 5 2 2 4" xfId="35370"/>
    <cellStyle name="Note 3 3 4 2 5 2 3" xfId="16530"/>
    <cellStyle name="Note 3 3 4 2 5 2 4" xfId="26892"/>
    <cellStyle name="Note 3 3 4 2 5 2 5" xfId="30772"/>
    <cellStyle name="Note 3 3 4 2 5 3" xfId="5695"/>
    <cellStyle name="Note 3 3 4 2 5 3 2" xfId="11585"/>
    <cellStyle name="Note 3 3 4 2 5 3 2 2" xfId="23524"/>
    <cellStyle name="Note 3 3 4 2 5 3 2 3" xfId="32576"/>
    <cellStyle name="Note 3 3 4 2 5 3 2 4" xfId="36474"/>
    <cellStyle name="Note 3 3 4 2 5 3 3" xfId="17634"/>
    <cellStyle name="Note 3 3 4 2 5 3 4" xfId="27996"/>
    <cellStyle name="Note 3 3 4 2 5 3 5" xfId="33186"/>
    <cellStyle name="Note 3 3 4 2 5 4" xfId="8005"/>
    <cellStyle name="Note 3 3 4 2 5 4 2" xfId="19944"/>
    <cellStyle name="Note 3 3 4 2 5 4 3" xfId="29650"/>
    <cellStyle name="Note 3 3 4 2 5 4 4" xfId="34194"/>
    <cellStyle name="Note 3 3 4 2 5 5" xfId="14054"/>
    <cellStyle name="Note 3 3 4 2 5 6" xfId="25072"/>
    <cellStyle name="Note 3 3 4 2 5 7" xfId="28731"/>
    <cellStyle name="Note 3 3 4 2 6" xfId="2113"/>
    <cellStyle name="Note 3 3 4 2 6 2" xfId="4589"/>
    <cellStyle name="Note 3 3 4 2 6 2 2" xfId="10479"/>
    <cellStyle name="Note 3 3 4 2 6 2 2 2" xfId="22418"/>
    <cellStyle name="Note 3 3 4 2 6 2 2 3" xfId="31470"/>
    <cellStyle name="Note 3 3 4 2 6 2 2 4" xfId="35368"/>
    <cellStyle name="Note 3 3 4 2 6 2 3" xfId="16528"/>
    <cellStyle name="Note 3 3 4 2 6 2 4" xfId="26890"/>
    <cellStyle name="Note 3 3 4 2 6 2 5" xfId="25914"/>
    <cellStyle name="Note 3 3 4 2 6 3" xfId="5693"/>
    <cellStyle name="Note 3 3 4 2 6 3 2" xfId="11583"/>
    <cellStyle name="Note 3 3 4 2 6 3 2 2" xfId="23522"/>
    <cellStyle name="Note 3 3 4 2 6 3 2 3" xfId="32574"/>
    <cellStyle name="Note 3 3 4 2 6 3 2 4" xfId="36472"/>
    <cellStyle name="Note 3 3 4 2 6 3 3" xfId="17632"/>
    <cellStyle name="Note 3 3 4 2 6 3 4" xfId="27994"/>
    <cellStyle name="Note 3 3 4 2 6 3 5" xfId="33184"/>
    <cellStyle name="Note 3 3 4 2 6 4" xfId="8003"/>
    <cellStyle name="Note 3 3 4 2 6 4 2" xfId="19942"/>
    <cellStyle name="Note 3 3 4 2 6 4 3" xfId="29648"/>
    <cellStyle name="Note 3 3 4 2 6 4 4" xfId="34192"/>
    <cellStyle name="Note 3 3 4 2 6 5" xfId="14052"/>
    <cellStyle name="Note 3 3 4 2 6 6" xfId="25070"/>
    <cellStyle name="Note 3 3 4 2 6 7" xfId="24156"/>
    <cellStyle name="Note 3 3 4 2 7" xfId="2837"/>
    <cellStyle name="Note 3 3 4 2 7 2" xfId="8727"/>
    <cellStyle name="Note 3 3 4 2 7 2 2" xfId="20666"/>
    <cellStyle name="Note 3 3 4 2 7 2 3" xfId="30272"/>
    <cellStyle name="Note 3 3 4 2 7 2 4" xfId="34746"/>
    <cellStyle name="Note 3 3 4 2 7 3" xfId="14776"/>
    <cellStyle name="Note 3 3 4 2 7 4" xfId="25692"/>
    <cellStyle name="Note 3 3 4 2 7 5" xfId="30848"/>
    <cellStyle name="Note 3 3 4 2 8" xfId="6419"/>
    <cellStyle name="Note 3 3 4 2 8 2" xfId="18358"/>
    <cellStyle name="Note 3 3 4 2 8 3" xfId="28618"/>
    <cellStyle name="Note 3 3 4 2 8 4" xfId="33738"/>
    <cellStyle name="Note 3 3 4 3" xfId="319"/>
    <cellStyle name="Note 3 3 4 3 2" xfId="795"/>
    <cellStyle name="Note 3 3 4 3 2 10" xfId="24304"/>
    <cellStyle name="Note 3 3 4 3 2 11" xfId="29307"/>
    <cellStyle name="Note 3 3 4 3 2 2" xfId="1737"/>
    <cellStyle name="Note 3 3 4 3 2 2 2" xfId="2338"/>
    <cellStyle name="Note 3 3 4 3 2 2 2 2" xfId="4814"/>
    <cellStyle name="Note 3 3 4 3 2 2 2 2 2" xfId="10704"/>
    <cellStyle name="Note 3 3 4 3 2 2 2 2 2 2" xfId="22643"/>
    <cellStyle name="Note 3 3 4 3 2 2 2 2 2 3" xfId="31695"/>
    <cellStyle name="Note 3 3 4 3 2 2 2 2 2 4" xfId="35593"/>
    <cellStyle name="Note 3 3 4 3 2 2 2 2 3" xfId="16753"/>
    <cellStyle name="Note 3 3 4 3 2 2 2 2 4" xfId="27115"/>
    <cellStyle name="Note 3 3 4 3 2 2 2 2 5" xfId="26166"/>
    <cellStyle name="Note 3 3 4 3 2 2 2 3" xfId="5918"/>
    <cellStyle name="Note 3 3 4 3 2 2 2 3 2" xfId="11808"/>
    <cellStyle name="Note 3 3 4 3 2 2 2 3 2 2" xfId="23747"/>
    <cellStyle name="Note 3 3 4 3 2 2 2 3 2 3" xfId="32799"/>
    <cellStyle name="Note 3 3 4 3 2 2 2 3 2 4" xfId="36697"/>
    <cellStyle name="Note 3 3 4 3 2 2 2 3 3" xfId="17857"/>
    <cellStyle name="Note 3 3 4 3 2 2 2 3 4" xfId="28219"/>
    <cellStyle name="Note 3 3 4 3 2 2 2 3 5" xfId="33409"/>
    <cellStyle name="Note 3 3 4 3 2 2 2 4" xfId="8228"/>
    <cellStyle name="Note 3 3 4 3 2 2 2 4 2" xfId="20167"/>
    <cellStyle name="Note 3 3 4 3 2 2 2 4 3" xfId="29873"/>
    <cellStyle name="Note 3 3 4 3 2 2 2 4 4" xfId="34417"/>
    <cellStyle name="Note 3 3 4 3 2 2 2 5" xfId="14277"/>
    <cellStyle name="Note 3 3 4 3 2 2 2 6" xfId="25295"/>
    <cellStyle name="Note 3 3 4 3 2 2 2 7" xfId="28544"/>
    <cellStyle name="Note 3 3 4 3 2 2 3" xfId="2585"/>
    <cellStyle name="Note 3 3 4 3 2 2 3 2" xfId="5061"/>
    <cellStyle name="Note 3 3 4 3 2 2 3 2 2" xfId="10951"/>
    <cellStyle name="Note 3 3 4 3 2 2 3 2 2 2" xfId="22890"/>
    <cellStyle name="Note 3 3 4 3 2 2 3 2 2 3" xfId="31942"/>
    <cellStyle name="Note 3 3 4 3 2 2 3 2 2 4" xfId="35840"/>
    <cellStyle name="Note 3 3 4 3 2 2 3 2 3" xfId="17000"/>
    <cellStyle name="Note 3 3 4 3 2 2 3 2 4" xfId="27362"/>
    <cellStyle name="Note 3 3 4 3 2 2 3 2 5" xfId="30571"/>
    <cellStyle name="Note 3 3 4 3 2 2 3 3" xfId="6165"/>
    <cellStyle name="Note 3 3 4 3 2 2 3 3 2" xfId="12055"/>
    <cellStyle name="Note 3 3 4 3 2 2 3 3 2 2" xfId="23994"/>
    <cellStyle name="Note 3 3 4 3 2 2 3 3 2 3" xfId="33046"/>
    <cellStyle name="Note 3 3 4 3 2 2 3 3 2 4" xfId="36944"/>
    <cellStyle name="Note 3 3 4 3 2 2 3 3 3" xfId="18104"/>
    <cellStyle name="Note 3 3 4 3 2 2 3 3 4" xfId="28466"/>
    <cellStyle name="Note 3 3 4 3 2 2 3 3 5" xfId="33656"/>
    <cellStyle name="Note 3 3 4 3 2 2 3 4" xfId="8475"/>
    <cellStyle name="Note 3 3 4 3 2 2 3 4 2" xfId="20414"/>
    <cellStyle name="Note 3 3 4 3 2 2 3 4 3" xfId="30120"/>
    <cellStyle name="Note 3 3 4 3 2 2 3 4 4" xfId="34664"/>
    <cellStyle name="Note 3 3 4 3 2 2 3 5" xfId="14524"/>
    <cellStyle name="Note 3 3 4 3 2 2 3 6" xfId="25542"/>
    <cellStyle name="Note 3 3 4 3 2 2 3 7" xfId="30861"/>
    <cellStyle name="Note 3 3 4 3 2 2 4" xfId="4213"/>
    <cellStyle name="Note 3 3 4 3 2 2 4 2" xfId="10103"/>
    <cellStyle name="Note 3 3 4 3 2 2 4 2 2" xfId="22042"/>
    <cellStyle name="Note 3 3 4 3 2 2 4 2 3" xfId="31102"/>
    <cellStyle name="Note 3 3 4 3 2 2 4 2 4" xfId="35000"/>
    <cellStyle name="Note 3 3 4 3 2 2 4 3" xfId="16152"/>
    <cellStyle name="Note 3 3 4 3 2 2 4 4" xfId="26522"/>
    <cellStyle name="Note 3 3 4 3 2 2 4 5" xfId="26240"/>
    <cellStyle name="Note 3 3 4 3 2 2 5" xfId="5325"/>
    <cellStyle name="Note 3 3 4 3 2 2 5 2" xfId="11215"/>
    <cellStyle name="Note 3 3 4 3 2 2 5 2 2" xfId="23154"/>
    <cellStyle name="Note 3 3 4 3 2 2 5 2 3" xfId="32206"/>
    <cellStyle name="Note 3 3 4 3 2 2 5 2 4" xfId="36104"/>
    <cellStyle name="Note 3 3 4 3 2 2 5 3" xfId="17264"/>
    <cellStyle name="Note 3 3 4 3 2 2 5 4" xfId="27626"/>
    <cellStyle name="Note 3 3 4 3 2 2 5 5" xfId="29029"/>
    <cellStyle name="Note 3 3 4 3 2 2 6" xfId="13676"/>
    <cellStyle name="Note 3 3 4 3 2 3" xfId="2011"/>
    <cellStyle name="Note 3 3 4 3 2 3 2" xfId="4487"/>
    <cellStyle name="Note 3 3 4 3 2 3 2 2" xfId="10377"/>
    <cellStyle name="Note 3 3 4 3 2 3 2 2 2" xfId="22316"/>
    <cellStyle name="Note 3 3 4 3 2 3 2 2 3" xfId="31369"/>
    <cellStyle name="Note 3 3 4 3 2 3 2 2 4" xfId="35267"/>
    <cellStyle name="Note 3 3 4 3 2 3 2 3" xfId="16426"/>
    <cellStyle name="Note 3 3 4 3 2 3 2 4" xfId="26789"/>
    <cellStyle name="Note 3 3 4 3 2 3 2 5" xfId="30168"/>
    <cellStyle name="Note 3 3 4 3 2 3 3" xfId="5592"/>
    <cellStyle name="Note 3 3 4 3 2 3 3 2" xfId="11482"/>
    <cellStyle name="Note 3 3 4 3 2 3 3 2 2" xfId="23421"/>
    <cellStyle name="Note 3 3 4 3 2 3 3 2 3" xfId="32473"/>
    <cellStyle name="Note 3 3 4 3 2 3 3 2 4" xfId="36371"/>
    <cellStyle name="Note 3 3 4 3 2 3 3 3" xfId="17531"/>
    <cellStyle name="Note 3 3 4 3 2 3 3 4" xfId="27893"/>
    <cellStyle name="Note 3 3 4 3 2 3 3 5" xfId="33083"/>
    <cellStyle name="Note 3 3 4 3 2 3 4" xfId="7901"/>
    <cellStyle name="Note 3 3 4 3 2 3 4 2" xfId="19840"/>
    <cellStyle name="Note 3 3 4 3 2 3 4 3" xfId="29547"/>
    <cellStyle name="Note 3 3 4 3 2 3 4 4" xfId="34091"/>
    <cellStyle name="Note 3 3 4 3 2 3 5" xfId="13950"/>
    <cellStyle name="Note 3 3 4 3 2 3 6" xfId="24969"/>
    <cellStyle name="Note 3 3 4 3 2 3 7" xfId="24699"/>
    <cellStyle name="Note 3 3 4 3 2 4" xfId="2076"/>
    <cellStyle name="Note 3 3 4 3 2 4 2" xfId="4552"/>
    <cellStyle name="Note 3 3 4 3 2 4 2 2" xfId="10442"/>
    <cellStyle name="Note 3 3 4 3 2 4 2 2 2" xfId="22381"/>
    <cellStyle name="Note 3 3 4 3 2 4 2 2 3" xfId="31433"/>
    <cellStyle name="Note 3 3 4 3 2 4 2 2 4" xfId="35331"/>
    <cellStyle name="Note 3 3 4 3 2 4 2 3" xfId="16491"/>
    <cellStyle name="Note 3 3 4 3 2 4 2 4" xfId="26853"/>
    <cellStyle name="Note 3 3 4 3 2 4 2 5" xfId="29121"/>
    <cellStyle name="Note 3 3 4 3 2 4 3" xfId="5656"/>
    <cellStyle name="Note 3 3 4 3 2 4 3 2" xfId="11546"/>
    <cellStyle name="Note 3 3 4 3 2 4 3 2 2" xfId="23485"/>
    <cellStyle name="Note 3 3 4 3 2 4 3 2 3" xfId="32537"/>
    <cellStyle name="Note 3 3 4 3 2 4 3 2 4" xfId="36435"/>
    <cellStyle name="Note 3 3 4 3 2 4 3 3" xfId="17595"/>
    <cellStyle name="Note 3 3 4 3 2 4 3 4" xfId="27957"/>
    <cellStyle name="Note 3 3 4 3 2 4 3 5" xfId="33147"/>
    <cellStyle name="Note 3 3 4 3 2 4 4" xfId="7966"/>
    <cellStyle name="Note 3 3 4 3 2 4 4 2" xfId="19905"/>
    <cellStyle name="Note 3 3 4 3 2 4 4 3" xfId="29611"/>
    <cellStyle name="Note 3 3 4 3 2 4 4 4" xfId="34155"/>
    <cellStyle name="Note 3 3 4 3 2 4 5" xfId="14015"/>
    <cellStyle name="Note 3 3 4 3 2 4 6" xfId="25033"/>
    <cellStyle name="Note 3 3 4 3 2 4 7" xfId="25821"/>
    <cellStyle name="Note 3 3 4 3 2 5" xfId="1841"/>
    <cellStyle name="Note 3 3 4 3 2 5 2" xfId="4317"/>
    <cellStyle name="Note 3 3 4 3 2 5 2 2" xfId="10207"/>
    <cellStyle name="Note 3 3 4 3 2 5 2 2 2" xfId="22146"/>
    <cellStyle name="Note 3 3 4 3 2 5 2 2 3" xfId="31199"/>
    <cellStyle name="Note 3 3 4 3 2 5 2 2 4" xfId="35097"/>
    <cellStyle name="Note 3 3 4 3 2 5 2 3" xfId="16256"/>
    <cellStyle name="Note 3 3 4 3 2 5 2 4" xfId="26619"/>
    <cellStyle name="Note 3 3 4 3 2 5 2 5" xfId="30629"/>
    <cellStyle name="Note 3 3 4 3 2 5 3" xfId="5422"/>
    <cellStyle name="Note 3 3 4 3 2 5 3 2" xfId="11312"/>
    <cellStyle name="Note 3 3 4 3 2 5 3 2 2" xfId="23251"/>
    <cellStyle name="Note 3 3 4 3 2 5 3 2 3" xfId="32303"/>
    <cellStyle name="Note 3 3 4 3 2 5 3 2 4" xfId="36201"/>
    <cellStyle name="Note 3 3 4 3 2 5 3 3" xfId="17361"/>
    <cellStyle name="Note 3 3 4 3 2 5 3 4" xfId="27723"/>
    <cellStyle name="Note 3 3 4 3 2 5 3 5" xfId="26090"/>
    <cellStyle name="Note 3 3 4 3 2 5 4" xfId="7731"/>
    <cellStyle name="Note 3 3 4 3 2 5 4 2" xfId="19670"/>
    <cellStyle name="Note 3 3 4 3 2 5 4 3" xfId="29377"/>
    <cellStyle name="Note 3 3 4 3 2 5 4 4" xfId="33921"/>
    <cellStyle name="Note 3 3 4 3 2 5 5" xfId="13780"/>
    <cellStyle name="Note 3 3 4 3 2 5 6" xfId="24799"/>
    <cellStyle name="Note 3 3 4 3 2 5 7" xfId="29299"/>
    <cellStyle name="Note 3 3 4 3 2 6" xfId="3272"/>
    <cellStyle name="Note 3 3 4 3 2 6 2" xfId="9162"/>
    <cellStyle name="Note 3 3 4 3 2 6 2 2" xfId="21101"/>
    <cellStyle name="Note 3 3 4 3 2 6 2 3" xfId="30536"/>
    <cellStyle name="Note 3 3 4 3 2 6 2 4" xfId="34849"/>
    <cellStyle name="Note 3 3 4 3 2 6 3" xfId="15211"/>
    <cellStyle name="Note 3 3 4 3 2 6 4" xfId="25956"/>
    <cellStyle name="Note 3 3 4 3 2 6 5" xfId="30836"/>
    <cellStyle name="Note 3 3 4 3 2 7" xfId="5174"/>
    <cellStyle name="Note 3 3 4 3 2 7 2" xfId="11064"/>
    <cellStyle name="Note 3 3 4 3 2 7 2 2" xfId="23003"/>
    <cellStyle name="Note 3 3 4 3 2 7 2 3" xfId="32055"/>
    <cellStyle name="Note 3 3 4 3 2 7 2 4" xfId="35953"/>
    <cellStyle name="Note 3 3 4 3 2 7 3" xfId="17113"/>
    <cellStyle name="Note 3 3 4 3 2 7 4" xfId="27475"/>
    <cellStyle name="Note 3 3 4 3 2 7 5" xfId="29051"/>
    <cellStyle name="Note 3 3 4 3 2 8" xfId="6854"/>
    <cellStyle name="Note 3 3 4 3 2 8 2" xfId="18793"/>
    <cellStyle name="Note 3 3 4 3 2 8 3" xfId="28885"/>
    <cellStyle name="Note 3 3 4 3 2 8 4" xfId="33841"/>
    <cellStyle name="Note 3 3 4 3 2 9" xfId="12735"/>
    <cellStyle name="Note 3 3 4 3 3" xfId="1736"/>
    <cellStyle name="Note 3 3 4 3 3 2" xfId="2337"/>
    <cellStyle name="Note 3 3 4 3 3 2 2" xfId="4813"/>
    <cellStyle name="Note 3 3 4 3 3 2 2 2" xfId="10703"/>
    <cellStyle name="Note 3 3 4 3 3 2 2 2 2" xfId="22642"/>
    <cellStyle name="Note 3 3 4 3 3 2 2 2 3" xfId="31694"/>
    <cellStyle name="Note 3 3 4 3 3 2 2 2 4" xfId="35592"/>
    <cellStyle name="Note 3 3 4 3 3 2 2 3" xfId="16752"/>
    <cellStyle name="Note 3 3 4 3 3 2 2 4" xfId="27114"/>
    <cellStyle name="Note 3 3 4 3 3 2 2 5" xfId="30743"/>
    <cellStyle name="Note 3 3 4 3 3 2 3" xfId="5917"/>
    <cellStyle name="Note 3 3 4 3 3 2 3 2" xfId="11807"/>
    <cellStyle name="Note 3 3 4 3 3 2 3 2 2" xfId="23746"/>
    <cellStyle name="Note 3 3 4 3 3 2 3 2 3" xfId="32798"/>
    <cellStyle name="Note 3 3 4 3 3 2 3 2 4" xfId="36696"/>
    <cellStyle name="Note 3 3 4 3 3 2 3 3" xfId="17856"/>
    <cellStyle name="Note 3 3 4 3 3 2 3 4" xfId="28218"/>
    <cellStyle name="Note 3 3 4 3 3 2 3 5" xfId="33408"/>
    <cellStyle name="Note 3 3 4 3 3 2 4" xfId="8227"/>
    <cellStyle name="Note 3 3 4 3 3 2 4 2" xfId="20166"/>
    <cellStyle name="Note 3 3 4 3 3 2 4 3" xfId="29872"/>
    <cellStyle name="Note 3 3 4 3 3 2 4 4" xfId="34416"/>
    <cellStyle name="Note 3 3 4 3 3 2 5" xfId="14276"/>
    <cellStyle name="Note 3 3 4 3 3 2 6" xfId="25294"/>
    <cellStyle name="Note 3 3 4 3 3 2 7" xfId="12318"/>
    <cellStyle name="Note 3 3 4 3 3 3" xfId="2584"/>
    <cellStyle name="Note 3 3 4 3 3 3 2" xfId="5060"/>
    <cellStyle name="Note 3 3 4 3 3 3 2 2" xfId="10950"/>
    <cellStyle name="Note 3 3 4 3 3 3 2 2 2" xfId="22889"/>
    <cellStyle name="Note 3 3 4 3 3 3 2 2 3" xfId="31941"/>
    <cellStyle name="Note 3 3 4 3 3 3 2 2 4" xfId="35839"/>
    <cellStyle name="Note 3 3 4 3 3 3 2 3" xfId="16999"/>
    <cellStyle name="Note 3 3 4 3 3 3 2 4" xfId="27361"/>
    <cellStyle name="Note 3 3 4 3 3 3 2 5" xfId="28920"/>
    <cellStyle name="Note 3 3 4 3 3 3 3" xfId="6164"/>
    <cellStyle name="Note 3 3 4 3 3 3 3 2" xfId="12054"/>
    <cellStyle name="Note 3 3 4 3 3 3 3 2 2" xfId="23993"/>
    <cellStyle name="Note 3 3 4 3 3 3 3 2 3" xfId="33045"/>
    <cellStyle name="Note 3 3 4 3 3 3 3 2 4" xfId="36943"/>
    <cellStyle name="Note 3 3 4 3 3 3 3 3" xfId="18103"/>
    <cellStyle name="Note 3 3 4 3 3 3 3 4" xfId="28465"/>
    <cellStyle name="Note 3 3 4 3 3 3 3 5" xfId="33655"/>
    <cellStyle name="Note 3 3 4 3 3 3 4" xfId="8474"/>
    <cellStyle name="Note 3 3 4 3 3 3 4 2" xfId="20413"/>
    <cellStyle name="Note 3 3 4 3 3 3 4 3" xfId="30119"/>
    <cellStyle name="Note 3 3 4 3 3 3 4 4" xfId="34663"/>
    <cellStyle name="Note 3 3 4 3 3 3 5" xfId="14523"/>
    <cellStyle name="Note 3 3 4 3 3 3 6" xfId="25541"/>
    <cellStyle name="Note 3 3 4 3 3 3 7" xfId="29208"/>
    <cellStyle name="Note 3 3 4 3 3 4" xfId="4212"/>
    <cellStyle name="Note 3 3 4 3 3 4 2" xfId="10102"/>
    <cellStyle name="Note 3 3 4 3 3 4 2 2" xfId="22041"/>
    <cellStyle name="Note 3 3 4 3 3 4 2 3" xfId="31101"/>
    <cellStyle name="Note 3 3 4 3 3 4 2 4" xfId="34999"/>
    <cellStyle name="Note 3 3 4 3 3 4 3" xfId="16151"/>
    <cellStyle name="Note 3 3 4 3 3 4 4" xfId="26521"/>
    <cellStyle name="Note 3 3 4 3 3 4 5" xfId="30817"/>
    <cellStyle name="Note 3 3 4 3 3 5" xfId="5324"/>
    <cellStyle name="Note 3 3 4 3 3 5 2" xfId="11214"/>
    <cellStyle name="Note 3 3 4 3 3 5 2 2" xfId="23153"/>
    <cellStyle name="Note 3 3 4 3 3 5 2 3" xfId="32205"/>
    <cellStyle name="Note 3 3 4 3 3 5 2 4" xfId="36103"/>
    <cellStyle name="Note 3 3 4 3 3 5 3" xfId="17263"/>
    <cellStyle name="Note 3 3 4 3 3 5 4" xfId="27625"/>
    <cellStyle name="Note 3 3 4 3 3 5 5" xfId="25774"/>
    <cellStyle name="Note 3 3 4 3 3 6" xfId="13675"/>
    <cellStyle name="Note 3 3 4 3 4" xfId="2157"/>
    <cellStyle name="Note 3 3 4 3 4 2" xfId="4633"/>
    <cellStyle name="Note 3 3 4 3 4 2 2" xfId="10523"/>
    <cellStyle name="Note 3 3 4 3 4 2 2 2" xfId="22462"/>
    <cellStyle name="Note 3 3 4 3 4 2 2 3" xfId="31514"/>
    <cellStyle name="Note 3 3 4 3 4 2 2 4" xfId="35412"/>
    <cellStyle name="Note 3 3 4 3 4 2 3" xfId="16572"/>
    <cellStyle name="Note 3 3 4 3 4 2 4" xfId="26934"/>
    <cellStyle name="Note 3 3 4 3 4 2 5" xfId="30628"/>
    <cellStyle name="Note 3 3 4 3 4 3" xfId="5737"/>
    <cellStyle name="Note 3 3 4 3 4 3 2" xfId="11627"/>
    <cellStyle name="Note 3 3 4 3 4 3 2 2" xfId="23566"/>
    <cellStyle name="Note 3 3 4 3 4 3 2 3" xfId="32618"/>
    <cellStyle name="Note 3 3 4 3 4 3 2 4" xfId="36516"/>
    <cellStyle name="Note 3 3 4 3 4 3 3" xfId="17676"/>
    <cellStyle name="Note 3 3 4 3 4 3 4" xfId="28038"/>
    <cellStyle name="Note 3 3 4 3 4 3 5" xfId="33228"/>
    <cellStyle name="Note 3 3 4 3 4 4" xfId="8047"/>
    <cellStyle name="Note 3 3 4 3 4 4 2" xfId="19986"/>
    <cellStyle name="Note 3 3 4 3 4 4 3" xfId="29692"/>
    <cellStyle name="Note 3 3 4 3 4 4 4" xfId="34236"/>
    <cellStyle name="Note 3 3 4 3 4 5" xfId="14096"/>
    <cellStyle name="Note 3 3 4 3 4 6" xfId="25114"/>
    <cellStyle name="Note 3 3 4 3 4 7" xfId="29260"/>
    <cellStyle name="Note 3 3 4 3 5" xfId="2016"/>
    <cellStyle name="Note 3 3 4 3 5 2" xfId="4492"/>
    <cellStyle name="Note 3 3 4 3 5 2 2" xfId="10382"/>
    <cellStyle name="Note 3 3 4 3 5 2 2 2" xfId="22321"/>
    <cellStyle name="Note 3 3 4 3 5 2 2 3" xfId="31374"/>
    <cellStyle name="Note 3 3 4 3 5 2 2 4" xfId="35272"/>
    <cellStyle name="Note 3 3 4 3 5 2 3" xfId="16431"/>
    <cellStyle name="Note 3 3 4 3 5 2 4" xfId="26794"/>
    <cellStyle name="Note 3 3 4 3 5 2 5" xfId="24539"/>
    <cellStyle name="Note 3 3 4 3 5 3" xfId="5597"/>
    <cellStyle name="Note 3 3 4 3 5 3 2" xfId="11487"/>
    <cellStyle name="Note 3 3 4 3 5 3 2 2" xfId="23426"/>
    <cellStyle name="Note 3 3 4 3 5 3 2 3" xfId="32478"/>
    <cellStyle name="Note 3 3 4 3 5 3 2 4" xfId="36376"/>
    <cellStyle name="Note 3 3 4 3 5 3 3" xfId="17536"/>
    <cellStyle name="Note 3 3 4 3 5 3 4" xfId="27898"/>
    <cellStyle name="Note 3 3 4 3 5 3 5" xfId="33088"/>
    <cellStyle name="Note 3 3 4 3 5 4" xfId="7906"/>
    <cellStyle name="Note 3 3 4 3 5 4 2" xfId="19845"/>
    <cellStyle name="Note 3 3 4 3 5 4 3" xfId="29552"/>
    <cellStyle name="Note 3 3 4 3 5 4 4" xfId="34096"/>
    <cellStyle name="Note 3 3 4 3 5 5" xfId="13955"/>
    <cellStyle name="Note 3 3 4 3 5 6" xfId="24974"/>
    <cellStyle name="Note 3 3 4 3 5 7" xfId="30932"/>
    <cellStyle name="Note 3 3 4 3 6" xfId="1781"/>
    <cellStyle name="Note 3 3 4 3 6 2" xfId="4257"/>
    <cellStyle name="Note 3 3 4 3 6 2 2" xfId="10147"/>
    <cellStyle name="Note 3 3 4 3 6 2 2 2" xfId="22086"/>
    <cellStyle name="Note 3 3 4 3 6 2 2 3" xfId="31139"/>
    <cellStyle name="Note 3 3 4 3 6 2 2 4" xfId="35037"/>
    <cellStyle name="Note 3 3 4 3 6 2 3" xfId="16196"/>
    <cellStyle name="Note 3 3 4 3 6 2 4" xfId="26559"/>
    <cellStyle name="Note 3 3 4 3 6 2 5" xfId="25987"/>
    <cellStyle name="Note 3 3 4 3 6 3" xfId="5362"/>
    <cellStyle name="Note 3 3 4 3 6 3 2" xfId="11252"/>
    <cellStyle name="Note 3 3 4 3 6 3 2 2" xfId="23191"/>
    <cellStyle name="Note 3 3 4 3 6 3 2 3" xfId="32243"/>
    <cellStyle name="Note 3 3 4 3 6 3 2 4" xfId="36141"/>
    <cellStyle name="Note 3 3 4 3 6 3 3" xfId="17301"/>
    <cellStyle name="Note 3 3 4 3 6 3 4" xfId="27663"/>
    <cellStyle name="Note 3 3 4 3 6 3 5" xfId="30457"/>
    <cellStyle name="Note 3 3 4 3 6 4" xfId="7671"/>
    <cellStyle name="Note 3 3 4 3 6 4 2" xfId="19610"/>
    <cellStyle name="Note 3 3 4 3 6 4 3" xfId="29317"/>
    <cellStyle name="Note 3 3 4 3 6 4 4" xfId="33861"/>
    <cellStyle name="Note 3 3 4 3 6 5" xfId="13720"/>
    <cellStyle name="Note 3 3 4 3 6 6" xfId="24739"/>
    <cellStyle name="Note 3 3 4 3 6 7" xfId="12306"/>
    <cellStyle name="Note 3 3 4 3 7" xfId="2866"/>
    <cellStyle name="Note 3 3 4 3 7 2" xfId="8756"/>
    <cellStyle name="Note 3 3 4 3 7 2 2" xfId="20695"/>
    <cellStyle name="Note 3 3 4 3 7 2 3" xfId="30296"/>
    <cellStyle name="Note 3 3 4 3 7 2 4" xfId="34770"/>
    <cellStyle name="Note 3 3 4 3 7 3" xfId="14805"/>
    <cellStyle name="Note 3 3 4 3 7 4" xfId="25716"/>
    <cellStyle name="Note 3 3 4 3 7 5" xfId="30428"/>
    <cellStyle name="Note 3 3 4 3 8" xfId="6448"/>
    <cellStyle name="Note 3 3 4 3 8 2" xfId="18387"/>
    <cellStyle name="Note 3 3 4 3 8 3" xfId="28642"/>
    <cellStyle name="Note 3 3 4 3 8 4" xfId="33762"/>
    <cellStyle name="Note 3 3 4 4" xfId="655"/>
    <cellStyle name="Note 3 3 4 4 10" xfId="24222"/>
    <cellStyle name="Note 3 3 4 4 11" xfId="30967"/>
    <cellStyle name="Note 3 3 4 4 2" xfId="1738"/>
    <cellStyle name="Note 3 3 4 4 2 2" xfId="2339"/>
    <cellStyle name="Note 3 3 4 4 2 2 2" xfId="4815"/>
    <cellStyle name="Note 3 3 4 4 2 2 2 2" xfId="10705"/>
    <cellStyle name="Note 3 3 4 4 2 2 2 2 2" xfId="22644"/>
    <cellStyle name="Note 3 3 4 4 2 2 2 2 3" xfId="31696"/>
    <cellStyle name="Note 3 3 4 4 2 2 2 2 4" xfId="35594"/>
    <cellStyle name="Note 3 3 4 4 2 2 2 3" xfId="16754"/>
    <cellStyle name="Note 3 3 4 4 2 2 2 4" xfId="27116"/>
    <cellStyle name="Note 3 3 4 4 2 2 2 5" xfId="24513"/>
    <cellStyle name="Note 3 3 4 4 2 2 3" xfId="5919"/>
    <cellStyle name="Note 3 3 4 4 2 2 3 2" xfId="11809"/>
    <cellStyle name="Note 3 3 4 4 2 2 3 2 2" xfId="23748"/>
    <cellStyle name="Note 3 3 4 4 2 2 3 2 3" xfId="32800"/>
    <cellStyle name="Note 3 3 4 4 2 2 3 2 4" xfId="36698"/>
    <cellStyle name="Note 3 3 4 4 2 2 3 3" xfId="17858"/>
    <cellStyle name="Note 3 3 4 4 2 2 3 4" xfId="28220"/>
    <cellStyle name="Note 3 3 4 4 2 2 3 5" xfId="33410"/>
    <cellStyle name="Note 3 3 4 4 2 2 4" xfId="8229"/>
    <cellStyle name="Note 3 3 4 4 2 2 4 2" xfId="20168"/>
    <cellStyle name="Note 3 3 4 4 2 2 4 3" xfId="29874"/>
    <cellStyle name="Note 3 3 4 4 2 2 4 4" xfId="34418"/>
    <cellStyle name="Note 3 3 4 4 2 2 5" xfId="14278"/>
    <cellStyle name="Note 3 3 4 4 2 2 6" xfId="25296"/>
    <cellStyle name="Note 3 3 4 4 2 2 7" xfId="30198"/>
    <cellStyle name="Note 3 3 4 4 2 3" xfId="2586"/>
    <cellStyle name="Note 3 3 4 4 2 3 2" xfId="5062"/>
    <cellStyle name="Note 3 3 4 4 2 3 2 2" xfId="10952"/>
    <cellStyle name="Note 3 3 4 4 2 3 2 2 2" xfId="22891"/>
    <cellStyle name="Note 3 3 4 4 2 3 2 2 3" xfId="31943"/>
    <cellStyle name="Note 3 3 4 4 2 3 2 2 4" xfId="35841"/>
    <cellStyle name="Note 3 3 4 4 2 3 2 3" xfId="17001"/>
    <cellStyle name="Note 3 3 4 4 2 3 2 4" xfId="27363"/>
    <cellStyle name="Note 3 3 4 4 2 3 2 5" xfId="25992"/>
    <cellStyle name="Note 3 3 4 4 2 3 3" xfId="6166"/>
    <cellStyle name="Note 3 3 4 4 2 3 3 2" xfId="12056"/>
    <cellStyle name="Note 3 3 4 4 2 3 3 2 2" xfId="23995"/>
    <cellStyle name="Note 3 3 4 4 2 3 3 2 3" xfId="33047"/>
    <cellStyle name="Note 3 3 4 4 2 3 3 2 4" xfId="36945"/>
    <cellStyle name="Note 3 3 4 4 2 3 3 3" xfId="18105"/>
    <cellStyle name="Note 3 3 4 4 2 3 3 4" xfId="28467"/>
    <cellStyle name="Note 3 3 4 4 2 3 3 5" xfId="33657"/>
    <cellStyle name="Note 3 3 4 4 2 3 4" xfId="8476"/>
    <cellStyle name="Note 3 3 4 4 2 3 4 2" xfId="20415"/>
    <cellStyle name="Note 3 3 4 4 2 3 4 3" xfId="30121"/>
    <cellStyle name="Note 3 3 4 4 2 3 4 4" xfId="34665"/>
    <cellStyle name="Note 3 3 4 4 2 3 5" xfId="14525"/>
    <cellStyle name="Note 3 3 4 4 2 3 6" xfId="25543"/>
    <cellStyle name="Note 3 3 4 4 2 3 7" xfId="26283"/>
    <cellStyle name="Note 3 3 4 4 2 4" xfId="4214"/>
    <cellStyle name="Note 3 3 4 4 2 4 2" xfId="10104"/>
    <cellStyle name="Note 3 3 4 4 2 4 2 2" xfId="22043"/>
    <cellStyle name="Note 3 3 4 4 2 4 2 3" xfId="31103"/>
    <cellStyle name="Note 3 3 4 4 2 4 2 4" xfId="35001"/>
    <cellStyle name="Note 3 3 4 4 2 4 3" xfId="16153"/>
    <cellStyle name="Note 3 3 4 4 2 4 4" xfId="26523"/>
    <cellStyle name="Note 3 3 4 4 2 4 5" xfId="24587"/>
    <cellStyle name="Note 3 3 4 4 2 5" xfId="5326"/>
    <cellStyle name="Note 3 3 4 4 2 5 2" xfId="11216"/>
    <cellStyle name="Note 3 3 4 4 2 5 2 2" xfId="23155"/>
    <cellStyle name="Note 3 3 4 4 2 5 2 3" xfId="32207"/>
    <cellStyle name="Note 3 3 4 4 2 5 2 4" xfId="36105"/>
    <cellStyle name="Note 3 3 4 4 2 5 3" xfId="17265"/>
    <cellStyle name="Note 3 3 4 4 2 5 4" xfId="27627"/>
    <cellStyle name="Note 3 3 4 4 2 5 5" xfId="30678"/>
    <cellStyle name="Note 3 3 4 4 2 6" xfId="13677"/>
    <cellStyle name="Note 3 3 4 4 3" xfId="1941"/>
    <cellStyle name="Note 3 3 4 4 3 2" xfId="4417"/>
    <cellStyle name="Note 3 3 4 4 3 2 2" xfId="10307"/>
    <cellStyle name="Note 3 3 4 4 3 2 2 2" xfId="22246"/>
    <cellStyle name="Note 3 3 4 4 3 2 2 3" xfId="31299"/>
    <cellStyle name="Note 3 3 4 4 3 2 2 4" xfId="35197"/>
    <cellStyle name="Note 3 3 4 4 3 2 3" xfId="16356"/>
    <cellStyle name="Note 3 3 4 4 3 2 4" xfId="26719"/>
    <cellStyle name="Note 3 3 4 4 3 2 5" xfId="30792"/>
    <cellStyle name="Note 3 3 4 4 3 3" xfId="5522"/>
    <cellStyle name="Note 3 3 4 4 3 3 2" xfId="11412"/>
    <cellStyle name="Note 3 3 4 4 3 3 2 2" xfId="23351"/>
    <cellStyle name="Note 3 3 4 4 3 3 2 3" xfId="32403"/>
    <cellStyle name="Note 3 3 4 4 3 3 2 4" xfId="36301"/>
    <cellStyle name="Note 3 3 4 4 3 3 3" xfId="17461"/>
    <cellStyle name="Note 3 3 4 4 3 3 4" xfId="27823"/>
    <cellStyle name="Note 3 3 4 4 3 3 5" xfId="29008"/>
    <cellStyle name="Note 3 3 4 4 3 4" xfId="7831"/>
    <cellStyle name="Note 3 3 4 4 3 4 2" xfId="19770"/>
    <cellStyle name="Note 3 3 4 4 3 4 3" xfId="29477"/>
    <cellStyle name="Note 3 3 4 4 3 4 4" xfId="34021"/>
    <cellStyle name="Note 3 3 4 4 3 5" xfId="13880"/>
    <cellStyle name="Note 3 3 4 4 3 6" xfId="24899"/>
    <cellStyle name="Note 3 3 4 4 3 7" xfId="24079"/>
    <cellStyle name="Note 3 3 4 4 4" xfId="1842"/>
    <cellStyle name="Note 3 3 4 4 4 2" xfId="4318"/>
    <cellStyle name="Note 3 3 4 4 4 2 2" xfId="10208"/>
    <cellStyle name="Note 3 3 4 4 4 2 2 2" xfId="22147"/>
    <cellStyle name="Note 3 3 4 4 4 2 2 3" xfId="31200"/>
    <cellStyle name="Note 3 3 4 4 4 2 2 4" xfId="35098"/>
    <cellStyle name="Note 3 3 4 4 4 2 3" xfId="16257"/>
    <cellStyle name="Note 3 3 4 4 4 2 4" xfId="26620"/>
    <cellStyle name="Note 3 3 4 4 4 2 5" xfId="26052"/>
    <cellStyle name="Note 3 3 4 4 4 3" xfId="5423"/>
    <cellStyle name="Note 3 3 4 4 4 3 2" xfId="11313"/>
    <cellStyle name="Note 3 3 4 4 4 3 2 2" xfId="23252"/>
    <cellStyle name="Note 3 3 4 4 4 3 2 3" xfId="32304"/>
    <cellStyle name="Note 3 3 4 4 4 3 2 4" xfId="36202"/>
    <cellStyle name="Note 3 3 4 4 4 3 3" xfId="17362"/>
    <cellStyle name="Note 3 3 4 4 4 3 4" xfId="27724"/>
    <cellStyle name="Note 3 3 4 4 4 3 5" xfId="24437"/>
    <cellStyle name="Note 3 3 4 4 4 4" xfId="7732"/>
    <cellStyle name="Note 3 3 4 4 4 4 2" xfId="19671"/>
    <cellStyle name="Note 3 3 4 4 4 4 3" xfId="29378"/>
    <cellStyle name="Note 3 3 4 4 4 4 4" xfId="33922"/>
    <cellStyle name="Note 3 3 4 4 4 5" xfId="13781"/>
    <cellStyle name="Note 3 3 4 4 4 6" xfId="24800"/>
    <cellStyle name="Note 3 3 4 4 4 7" xfId="30952"/>
    <cellStyle name="Note 3 3 4 4 5" xfId="2135"/>
    <cellStyle name="Note 3 3 4 4 5 2" xfId="4611"/>
    <cellStyle name="Note 3 3 4 4 5 2 2" xfId="10501"/>
    <cellStyle name="Note 3 3 4 4 5 2 2 2" xfId="22440"/>
    <cellStyle name="Note 3 3 4 4 5 2 2 3" xfId="31492"/>
    <cellStyle name="Note 3 3 4 4 5 2 2 4" xfId="35390"/>
    <cellStyle name="Note 3 3 4 4 5 2 3" xfId="16550"/>
    <cellStyle name="Note 3 3 4 4 5 2 4" xfId="26912"/>
    <cellStyle name="Note 3 3 4 4 5 2 5" xfId="25720"/>
    <cellStyle name="Note 3 3 4 4 5 3" xfId="5715"/>
    <cellStyle name="Note 3 3 4 4 5 3 2" xfId="11605"/>
    <cellStyle name="Note 3 3 4 4 5 3 2 2" xfId="23544"/>
    <cellStyle name="Note 3 3 4 4 5 3 2 3" xfId="32596"/>
    <cellStyle name="Note 3 3 4 4 5 3 2 4" xfId="36494"/>
    <cellStyle name="Note 3 3 4 4 5 3 3" xfId="17654"/>
    <cellStyle name="Note 3 3 4 4 5 3 4" xfId="28016"/>
    <cellStyle name="Note 3 3 4 4 5 3 5" xfId="33206"/>
    <cellStyle name="Note 3 3 4 4 5 4" xfId="8025"/>
    <cellStyle name="Note 3 3 4 4 5 4 2" xfId="19964"/>
    <cellStyle name="Note 3 3 4 4 5 4 3" xfId="29670"/>
    <cellStyle name="Note 3 3 4 4 5 4 4" xfId="34214"/>
    <cellStyle name="Note 3 3 4 4 5 5" xfId="14074"/>
    <cellStyle name="Note 3 3 4 4 5 6" xfId="25092"/>
    <cellStyle name="Note 3 3 4 4 5 7" xfId="30914"/>
    <cellStyle name="Note 3 3 4 4 6" xfId="3132"/>
    <cellStyle name="Note 3 3 4 4 6 2" xfId="9022"/>
    <cellStyle name="Note 3 3 4 4 6 2 2" xfId="20961"/>
    <cellStyle name="Note 3 3 4 4 6 2 3" xfId="30456"/>
    <cellStyle name="Note 3 3 4 4 6 2 4" xfId="34801"/>
    <cellStyle name="Note 3 3 4 4 6 3" xfId="15071"/>
    <cellStyle name="Note 3 3 4 4 6 4" xfId="25876"/>
    <cellStyle name="Note 3 3 4 4 6 5" xfId="24610"/>
    <cellStyle name="Note 3 3 4 4 7" xfId="5126"/>
    <cellStyle name="Note 3 3 4 4 7 2" xfId="11016"/>
    <cellStyle name="Note 3 3 4 4 7 2 2" xfId="22955"/>
    <cellStyle name="Note 3 3 4 4 7 2 3" xfId="32007"/>
    <cellStyle name="Note 3 3 4 4 7 2 4" xfId="35905"/>
    <cellStyle name="Note 3 3 4 4 7 3" xfId="17065"/>
    <cellStyle name="Note 3 3 4 4 7 4" xfId="27427"/>
    <cellStyle name="Note 3 3 4 4 7 5" xfId="30405"/>
    <cellStyle name="Note 3 3 4 4 8" xfId="6714"/>
    <cellStyle name="Note 3 3 4 4 8 2" xfId="18653"/>
    <cellStyle name="Note 3 3 4 4 8 3" xfId="28805"/>
    <cellStyle name="Note 3 3 4 4 8 4" xfId="33793"/>
    <cellStyle name="Note 3 3 4 4 9" xfId="12595"/>
    <cellStyle name="Note 3 3 4 5" xfId="965"/>
    <cellStyle name="Note 3 3 4 5 10" xfId="24416"/>
    <cellStyle name="Note 3 3 4 5 11" xfId="24167"/>
    <cellStyle name="Note 3 3 4 5 2" xfId="1739"/>
    <cellStyle name="Note 3 3 4 5 2 2" xfId="2340"/>
    <cellStyle name="Note 3 3 4 5 2 2 2" xfId="4816"/>
    <cellStyle name="Note 3 3 4 5 2 2 2 2" xfId="10706"/>
    <cellStyle name="Note 3 3 4 5 2 2 2 2 2" xfId="22645"/>
    <cellStyle name="Note 3 3 4 5 2 2 2 2 3" xfId="31697"/>
    <cellStyle name="Note 3 3 4 5 2 2 2 2 4" xfId="35595"/>
    <cellStyle name="Note 3 3 4 5 2 2 2 3" xfId="16755"/>
    <cellStyle name="Note 3 3 4 5 2 2 2 4" xfId="27117"/>
    <cellStyle name="Note 3 3 4 5 2 2 2 5" xfId="24171"/>
    <cellStyle name="Note 3 3 4 5 2 2 3" xfId="5920"/>
    <cellStyle name="Note 3 3 4 5 2 2 3 2" xfId="11810"/>
    <cellStyle name="Note 3 3 4 5 2 2 3 2 2" xfId="23749"/>
    <cellStyle name="Note 3 3 4 5 2 2 3 2 3" xfId="32801"/>
    <cellStyle name="Note 3 3 4 5 2 2 3 2 4" xfId="36699"/>
    <cellStyle name="Note 3 3 4 5 2 2 3 3" xfId="17859"/>
    <cellStyle name="Note 3 3 4 5 2 2 3 4" xfId="28221"/>
    <cellStyle name="Note 3 3 4 5 2 2 3 5" xfId="33411"/>
    <cellStyle name="Note 3 3 4 5 2 2 4" xfId="8230"/>
    <cellStyle name="Note 3 3 4 5 2 2 4 2" xfId="20169"/>
    <cellStyle name="Note 3 3 4 5 2 2 4 3" xfId="29875"/>
    <cellStyle name="Note 3 3 4 5 2 2 4 4" xfId="34419"/>
    <cellStyle name="Note 3 3 4 5 2 2 5" xfId="14279"/>
    <cellStyle name="Note 3 3 4 5 2 2 6" xfId="25297"/>
    <cellStyle name="Note 3 3 4 5 2 2 7" xfId="25619"/>
    <cellStyle name="Note 3 3 4 5 2 3" xfId="2587"/>
    <cellStyle name="Note 3 3 4 5 2 3 2" xfId="5063"/>
    <cellStyle name="Note 3 3 4 5 2 3 2 2" xfId="10953"/>
    <cellStyle name="Note 3 3 4 5 2 3 2 2 2" xfId="22892"/>
    <cellStyle name="Note 3 3 4 5 2 3 2 2 3" xfId="31944"/>
    <cellStyle name="Note 3 3 4 5 2 3 2 2 4" xfId="35842"/>
    <cellStyle name="Note 3 3 4 5 2 3 2 3" xfId="17002"/>
    <cellStyle name="Note 3 3 4 5 2 3 2 4" xfId="27364"/>
    <cellStyle name="Note 3 3 4 5 2 3 2 5" xfId="29064"/>
    <cellStyle name="Note 3 3 4 5 2 3 3" xfId="6167"/>
    <cellStyle name="Note 3 3 4 5 2 3 3 2" xfId="12057"/>
    <cellStyle name="Note 3 3 4 5 2 3 3 2 2" xfId="23996"/>
    <cellStyle name="Note 3 3 4 5 2 3 3 2 3" xfId="33048"/>
    <cellStyle name="Note 3 3 4 5 2 3 3 2 4" xfId="36946"/>
    <cellStyle name="Note 3 3 4 5 2 3 3 3" xfId="18106"/>
    <cellStyle name="Note 3 3 4 5 2 3 3 4" xfId="28468"/>
    <cellStyle name="Note 3 3 4 5 2 3 3 5" xfId="33658"/>
    <cellStyle name="Note 3 3 4 5 2 3 4" xfId="8477"/>
    <cellStyle name="Note 3 3 4 5 2 3 4 2" xfId="20416"/>
    <cellStyle name="Note 3 3 4 5 2 3 4 3" xfId="30122"/>
    <cellStyle name="Note 3 3 4 5 2 3 4 4" xfId="34666"/>
    <cellStyle name="Note 3 3 4 5 2 3 5" xfId="14526"/>
    <cellStyle name="Note 3 3 4 5 2 3 6" xfId="25544"/>
    <cellStyle name="Note 3 3 4 5 2 3 7" xfId="24629"/>
    <cellStyle name="Note 3 3 4 5 2 4" xfId="4215"/>
    <cellStyle name="Note 3 3 4 5 2 4 2" xfId="10105"/>
    <cellStyle name="Note 3 3 4 5 2 4 2 2" xfId="22044"/>
    <cellStyle name="Note 3 3 4 5 2 4 2 3" xfId="31104"/>
    <cellStyle name="Note 3 3 4 5 2 4 2 4" xfId="35002"/>
    <cellStyle name="Note 3 3 4 5 2 4 3" xfId="16154"/>
    <cellStyle name="Note 3 3 4 5 2 4 4" xfId="26524"/>
    <cellStyle name="Note 3 3 4 5 2 4 5" xfId="24235"/>
    <cellStyle name="Note 3 3 4 5 2 5" xfId="5327"/>
    <cellStyle name="Note 3 3 4 5 2 5 2" xfId="11217"/>
    <cellStyle name="Note 3 3 4 5 2 5 2 2" xfId="23156"/>
    <cellStyle name="Note 3 3 4 5 2 5 2 3" xfId="32208"/>
    <cellStyle name="Note 3 3 4 5 2 5 2 4" xfId="36106"/>
    <cellStyle name="Note 3 3 4 5 2 5 3" xfId="17266"/>
    <cellStyle name="Note 3 3 4 5 2 5 4" xfId="27628"/>
    <cellStyle name="Note 3 3 4 5 2 5 5" xfId="26101"/>
    <cellStyle name="Note 3 3 4 5 2 6" xfId="13678"/>
    <cellStyle name="Note 3 3 4 5 3" xfId="2057"/>
    <cellStyle name="Note 3 3 4 5 3 2" xfId="4533"/>
    <cellStyle name="Note 3 3 4 5 3 2 2" xfId="10423"/>
    <cellStyle name="Note 3 3 4 5 3 2 2 2" xfId="22362"/>
    <cellStyle name="Note 3 3 4 5 3 2 2 3" xfId="31415"/>
    <cellStyle name="Note 3 3 4 5 3 2 2 4" xfId="35313"/>
    <cellStyle name="Note 3 3 4 5 3 2 3" xfId="16472"/>
    <cellStyle name="Note 3 3 4 5 3 2 4" xfId="26835"/>
    <cellStyle name="Note 3 3 4 5 3 2 5" xfId="30349"/>
    <cellStyle name="Note 3 3 4 5 3 3" xfId="5638"/>
    <cellStyle name="Note 3 3 4 5 3 3 2" xfId="11528"/>
    <cellStyle name="Note 3 3 4 5 3 3 2 2" xfId="23467"/>
    <cellStyle name="Note 3 3 4 5 3 3 2 3" xfId="32519"/>
    <cellStyle name="Note 3 3 4 5 3 3 2 4" xfId="36417"/>
    <cellStyle name="Note 3 3 4 5 3 3 3" xfId="17577"/>
    <cellStyle name="Note 3 3 4 5 3 3 4" xfId="27939"/>
    <cellStyle name="Note 3 3 4 5 3 3 5" xfId="33129"/>
    <cellStyle name="Note 3 3 4 5 3 4" xfId="7947"/>
    <cellStyle name="Note 3 3 4 5 3 4 2" xfId="19886"/>
    <cellStyle name="Note 3 3 4 5 3 4 3" xfId="29593"/>
    <cellStyle name="Note 3 3 4 5 3 4 4" xfId="34137"/>
    <cellStyle name="Note 3 3 4 5 3 5" xfId="13996"/>
    <cellStyle name="Note 3 3 4 5 3 6" xfId="25015"/>
    <cellStyle name="Note 3 3 4 5 3 7" xfId="30925"/>
    <cellStyle name="Note 3 3 4 5 4" xfId="1811"/>
    <cellStyle name="Note 3 3 4 5 4 2" xfId="4287"/>
    <cellStyle name="Note 3 3 4 5 4 2 2" xfId="10177"/>
    <cellStyle name="Note 3 3 4 5 4 2 2 2" xfId="22116"/>
    <cellStyle name="Note 3 3 4 5 4 2 2 3" xfId="31169"/>
    <cellStyle name="Note 3 3 4 5 4 2 2 4" xfId="35067"/>
    <cellStyle name="Note 3 3 4 5 4 2 3" xfId="16226"/>
    <cellStyle name="Note 3 3 4 5 4 2 4" xfId="26589"/>
    <cellStyle name="Note 3 3 4 5 4 2 5" xfId="25819"/>
    <cellStyle name="Note 3 3 4 5 4 3" xfId="5392"/>
    <cellStyle name="Note 3 3 4 5 4 3 2" xfId="11282"/>
    <cellStyle name="Note 3 3 4 5 4 3 2 2" xfId="23221"/>
    <cellStyle name="Note 3 3 4 5 4 3 2 3" xfId="32273"/>
    <cellStyle name="Note 3 3 4 5 4 3 2 4" xfId="36171"/>
    <cellStyle name="Note 3 3 4 5 4 3 3" xfId="17331"/>
    <cellStyle name="Note 3 3 4 5 4 3 4" xfId="27693"/>
    <cellStyle name="Note 3 3 4 5 4 3 5" xfId="24436"/>
    <cellStyle name="Note 3 3 4 5 4 4" xfId="7701"/>
    <cellStyle name="Note 3 3 4 5 4 4 2" xfId="19640"/>
    <cellStyle name="Note 3 3 4 5 4 4 3" xfId="29347"/>
    <cellStyle name="Note 3 3 4 5 4 4 4" xfId="33891"/>
    <cellStyle name="Note 3 3 4 5 4 5" xfId="13750"/>
    <cellStyle name="Note 3 3 4 5 4 6" xfId="24769"/>
    <cellStyle name="Note 3 3 4 5 4 7" xfId="26377"/>
    <cellStyle name="Note 3 3 4 5 5" xfId="2059"/>
    <cellStyle name="Note 3 3 4 5 5 2" xfId="4535"/>
    <cellStyle name="Note 3 3 4 5 5 2 2" xfId="10425"/>
    <cellStyle name="Note 3 3 4 5 5 2 2 2" xfId="22364"/>
    <cellStyle name="Note 3 3 4 5 5 2 2 3" xfId="31416"/>
    <cellStyle name="Note 3 3 4 5 5 2 2 4" xfId="35314"/>
    <cellStyle name="Note 3 3 4 5 5 2 3" xfId="16474"/>
    <cellStyle name="Note 3 3 4 5 5 2 4" xfId="26836"/>
    <cellStyle name="Note 3 3 4 5 5 2 5" xfId="29128"/>
    <cellStyle name="Note 3 3 4 5 5 3" xfId="5639"/>
    <cellStyle name="Note 3 3 4 5 5 3 2" xfId="11529"/>
    <cellStyle name="Note 3 3 4 5 5 3 2 2" xfId="23468"/>
    <cellStyle name="Note 3 3 4 5 5 3 2 3" xfId="32520"/>
    <cellStyle name="Note 3 3 4 5 5 3 2 4" xfId="36418"/>
    <cellStyle name="Note 3 3 4 5 5 3 3" xfId="17578"/>
    <cellStyle name="Note 3 3 4 5 5 3 4" xfId="27940"/>
    <cellStyle name="Note 3 3 4 5 5 3 5" xfId="33130"/>
    <cellStyle name="Note 3 3 4 5 5 4" xfId="7949"/>
    <cellStyle name="Note 3 3 4 5 5 4 2" xfId="19888"/>
    <cellStyle name="Note 3 3 4 5 5 4 3" xfId="29594"/>
    <cellStyle name="Note 3 3 4 5 5 4 4" xfId="34138"/>
    <cellStyle name="Note 3 3 4 5 5 5" xfId="13998"/>
    <cellStyle name="Note 3 3 4 5 5 6" xfId="25016"/>
    <cellStyle name="Note 3 3 4 5 5 7" xfId="24693"/>
    <cellStyle name="Note 3 3 4 5 6" xfId="3442"/>
    <cellStyle name="Note 3 3 4 5 6 2" xfId="9332"/>
    <cellStyle name="Note 3 3 4 5 6 2 2" xfId="21271"/>
    <cellStyle name="Note 3 3 4 5 6 2 3" xfId="30646"/>
    <cellStyle name="Note 3 3 4 5 6 2 4" xfId="34866"/>
    <cellStyle name="Note 3 3 4 5 6 3" xfId="15381"/>
    <cellStyle name="Note 3 3 4 5 6 4" xfId="26069"/>
    <cellStyle name="Note 3 3 4 5 6 5" xfId="28686"/>
    <cellStyle name="Note 3 3 4 5 7" xfId="5191"/>
    <cellStyle name="Note 3 3 4 5 7 2" xfId="11081"/>
    <cellStyle name="Note 3 3 4 5 7 2 2" xfId="23020"/>
    <cellStyle name="Note 3 3 4 5 7 2 3" xfId="32072"/>
    <cellStyle name="Note 3 3 4 5 7 2 4" xfId="35970"/>
    <cellStyle name="Note 3 3 4 5 7 3" xfId="17130"/>
    <cellStyle name="Note 3 3 4 5 7 4" xfId="27492"/>
    <cellStyle name="Note 3 3 4 5 7 5" xfId="29048"/>
    <cellStyle name="Note 3 3 4 5 8" xfId="7024"/>
    <cellStyle name="Note 3 3 4 5 8 2" xfId="18963"/>
    <cellStyle name="Note 3 3 4 5 8 3" xfId="28997"/>
    <cellStyle name="Note 3 3 4 5 8 4" xfId="33858"/>
    <cellStyle name="Note 3 3 4 5 9" xfId="12905"/>
    <cellStyle name="Note 3 3 4 6" xfId="1733"/>
    <cellStyle name="Note 3 3 4 6 2" xfId="2334"/>
    <cellStyle name="Note 3 3 4 6 2 2" xfId="4810"/>
    <cellStyle name="Note 3 3 4 6 2 2 2" xfId="10700"/>
    <cellStyle name="Note 3 3 4 6 2 2 2 2" xfId="22639"/>
    <cellStyle name="Note 3 3 4 6 2 2 2 3" xfId="31691"/>
    <cellStyle name="Note 3 3 4 6 2 2 2 4" xfId="35589"/>
    <cellStyle name="Note 3 3 4 6 2 2 3" xfId="16749"/>
    <cellStyle name="Note 3 3 4 6 2 2 4" xfId="27111"/>
    <cellStyle name="Note 3 3 4 6 2 2 5" xfId="30406"/>
    <cellStyle name="Note 3 3 4 6 2 3" xfId="5914"/>
    <cellStyle name="Note 3 3 4 6 2 3 2" xfId="11804"/>
    <cellStyle name="Note 3 3 4 6 2 3 2 2" xfId="23743"/>
    <cellStyle name="Note 3 3 4 6 2 3 2 3" xfId="32795"/>
    <cellStyle name="Note 3 3 4 6 2 3 2 4" xfId="36693"/>
    <cellStyle name="Note 3 3 4 6 2 3 3" xfId="17853"/>
    <cellStyle name="Note 3 3 4 6 2 3 4" xfId="28215"/>
    <cellStyle name="Note 3 3 4 6 2 3 5" xfId="33405"/>
    <cellStyle name="Note 3 3 4 6 2 4" xfId="8224"/>
    <cellStyle name="Note 3 3 4 6 2 4 2" xfId="20163"/>
    <cellStyle name="Note 3 3 4 6 2 4 3" xfId="29869"/>
    <cellStyle name="Note 3 3 4 6 2 4 4" xfId="34413"/>
    <cellStyle name="Note 3 3 4 6 2 5" xfId="14273"/>
    <cellStyle name="Note 3 3 4 6 2 6" xfId="25291"/>
    <cellStyle name="Note 3 3 4 6 2 7" xfId="24661"/>
    <cellStyle name="Note 3 3 4 6 3" xfId="2581"/>
    <cellStyle name="Note 3 3 4 6 3 2" xfId="5057"/>
    <cellStyle name="Note 3 3 4 6 3 2 2" xfId="10947"/>
    <cellStyle name="Note 3 3 4 6 3 2 2 2" xfId="22886"/>
    <cellStyle name="Note 3 3 4 6 3 2 2 3" xfId="31938"/>
    <cellStyle name="Note 3 3 4 6 3 2 2 4" xfId="35836"/>
    <cellStyle name="Note 3 3 4 6 3 2 3" xfId="16996"/>
    <cellStyle name="Note 3 3 4 6 3 2 4" xfId="27358"/>
    <cellStyle name="Note 3 3 4 6 3 2 5" xfId="30712"/>
    <cellStyle name="Note 3 3 4 6 3 3" xfId="6161"/>
    <cellStyle name="Note 3 3 4 6 3 3 2" xfId="12051"/>
    <cellStyle name="Note 3 3 4 6 3 3 2 2" xfId="23990"/>
    <cellStyle name="Note 3 3 4 6 3 3 2 3" xfId="33042"/>
    <cellStyle name="Note 3 3 4 6 3 3 2 4" xfId="36940"/>
    <cellStyle name="Note 3 3 4 6 3 3 3" xfId="18100"/>
    <cellStyle name="Note 3 3 4 6 3 3 4" xfId="28462"/>
    <cellStyle name="Note 3 3 4 6 3 3 5" xfId="33652"/>
    <cellStyle name="Note 3 3 4 6 3 4" xfId="8471"/>
    <cellStyle name="Note 3 3 4 6 3 4 2" xfId="20410"/>
    <cellStyle name="Note 3 3 4 6 3 4 3" xfId="30116"/>
    <cellStyle name="Note 3 3 4 6 3 4 4" xfId="34660"/>
    <cellStyle name="Note 3 3 4 6 3 5" xfId="14520"/>
    <cellStyle name="Note 3 3 4 6 3 6" xfId="25538"/>
    <cellStyle name="Note 3 3 4 6 3 7" xfId="28835"/>
    <cellStyle name="Note 3 3 4 6 4" xfId="4209"/>
    <cellStyle name="Note 3 3 4 6 4 2" xfId="10099"/>
    <cellStyle name="Note 3 3 4 6 4 2 2" xfId="22038"/>
    <cellStyle name="Note 3 3 4 6 4 2 3" xfId="31098"/>
    <cellStyle name="Note 3 3 4 6 4 2 4" xfId="34996"/>
    <cellStyle name="Note 3 3 4 6 4 3" xfId="16148"/>
    <cellStyle name="Note 3 3 4 6 4 4" xfId="26518"/>
    <cellStyle name="Note 3 3 4 6 4 5" xfId="30470"/>
    <cellStyle name="Note 3 3 4 6 5" xfId="5321"/>
    <cellStyle name="Note 3 3 4 6 5 2" xfId="11211"/>
    <cellStyle name="Note 3 3 4 6 5 2 2" xfId="23150"/>
    <cellStyle name="Note 3 3 4 6 5 2 3" xfId="32202"/>
    <cellStyle name="Note 3 3 4 6 5 2 4" xfId="36100"/>
    <cellStyle name="Note 3 3 4 6 5 3" xfId="17260"/>
    <cellStyle name="Note 3 3 4 6 5 4" xfId="27622"/>
    <cellStyle name="Note 3 3 4 6 5 5" xfId="24127"/>
    <cellStyle name="Note 3 3 4 6 6" xfId="13672"/>
    <cellStyle name="Note 3 3 4 7" xfId="2185"/>
    <cellStyle name="Note 3 3 4 7 2" xfId="4661"/>
    <cellStyle name="Note 3 3 4 7 2 2" xfId="10551"/>
    <cellStyle name="Note 3 3 4 7 2 2 2" xfId="22490"/>
    <cellStyle name="Note 3 3 4 7 2 2 3" xfId="31542"/>
    <cellStyle name="Note 3 3 4 7 2 2 4" xfId="35440"/>
    <cellStyle name="Note 3 3 4 7 2 3" xfId="16600"/>
    <cellStyle name="Note 3 3 4 7 2 4" xfId="26962"/>
    <cellStyle name="Note 3 3 4 7 2 5" xfId="29111"/>
    <cellStyle name="Note 3 3 4 7 3" xfId="5765"/>
    <cellStyle name="Note 3 3 4 7 3 2" xfId="11655"/>
    <cellStyle name="Note 3 3 4 7 3 2 2" xfId="23594"/>
    <cellStyle name="Note 3 3 4 7 3 2 3" xfId="32646"/>
    <cellStyle name="Note 3 3 4 7 3 2 4" xfId="36544"/>
    <cellStyle name="Note 3 3 4 7 3 3" xfId="17704"/>
    <cellStyle name="Note 3 3 4 7 3 4" xfId="28066"/>
    <cellStyle name="Note 3 3 4 7 3 5" xfId="33256"/>
    <cellStyle name="Note 3 3 4 7 4" xfId="8075"/>
    <cellStyle name="Note 3 3 4 7 4 2" xfId="20014"/>
    <cellStyle name="Note 3 3 4 7 4 3" xfId="29720"/>
    <cellStyle name="Note 3 3 4 7 4 4" xfId="34264"/>
    <cellStyle name="Note 3 3 4 7 5" xfId="14124"/>
    <cellStyle name="Note 3 3 4 7 6" xfId="25142"/>
    <cellStyle name="Note 3 3 4 7 7" xfId="24676"/>
    <cellStyle name="Note 3 3 4 8" xfId="2095"/>
    <cellStyle name="Note 3 3 4 8 2" xfId="4571"/>
    <cellStyle name="Note 3 3 4 8 2 2" xfId="10461"/>
    <cellStyle name="Note 3 3 4 8 2 2 2" xfId="22400"/>
    <cellStyle name="Note 3 3 4 8 2 2 3" xfId="31452"/>
    <cellStyle name="Note 3 3 4 8 2 2 4" xfId="35350"/>
    <cellStyle name="Note 3 3 4 8 2 3" xfId="16510"/>
    <cellStyle name="Note 3 3 4 8 2 4" xfId="26872"/>
    <cellStyle name="Note 3 3 4 8 2 5" xfId="28914"/>
    <cellStyle name="Note 3 3 4 8 3" xfId="5675"/>
    <cellStyle name="Note 3 3 4 8 3 2" xfId="11565"/>
    <cellStyle name="Note 3 3 4 8 3 2 2" xfId="23504"/>
    <cellStyle name="Note 3 3 4 8 3 2 3" xfId="32556"/>
    <cellStyle name="Note 3 3 4 8 3 2 4" xfId="36454"/>
    <cellStyle name="Note 3 3 4 8 3 3" xfId="17614"/>
    <cellStyle name="Note 3 3 4 8 3 4" xfId="27976"/>
    <cellStyle name="Note 3 3 4 8 3 5" xfId="33166"/>
    <cellStyle name="Note 3 3 4 8 4" xfId="7985"/>
    <cellStyle name="Note 3 3 4 8 4 2" xfId="19924"/>
    <cellStyle name="Note 3 3 4 8 4 3" xfId="29630"/>
    <cellStyle name="Note 3 3 4 8 4 4" xfId="34174"/>
    <cellStyle name="Note 3 3 4 8 5" xfId="14034"/>
    <cellStyle name="Note 3 3 4 8 6" xfId="25052"/>
    <cellStyle name="Note 3 3 4 8 7" xfId="24689"/>
    <cellStyle name="Note 3 3 4 9" xfId="1877"/>
    <cellStyle name="Note 3 3 4 9 2" xfId="4353"/>
    <cellStyle name="Note 3 3 4 9 2 2" xfId="10243"/>
    <cellStyle name="Note 3 3 4 9 2 2 2" xfId="22182"/>
    <cellStyle name="Note 3 3 4 9 2 2 3" xfId="31235"/>
    <cellStyle name="Note 3 3 4 9 2 2 4" xfId="35133"/>
    <cellStyle name="Note 3 3 4 9 2 3" xfId="16292"/>
    <cellStyle name="Note 3 3 4 9 2 4" xfId="26655"/>
    <cellStyle name="Note 3 3 4 9 2 5" xfId="30800"/>
    <cellStyle name="Note 3 3 4 9 3" xfId="5458"/>
    <cellStyle name="Note 3 3 4 9 3 2" xfId="11348"/>
    <cellStyle name="Note 3 3 4 9 3 2 2" xfId="23287"/>
    <cellStyle name="Note 3 3 4 9 3 2 3" xfId="32339"/>
    <cellStyle name="Note 3 3 4 9 3 2 4" xfId="36237"/>
    <cellStyle name="Note 3 3 4 9 3 3" xfId="17397"/>
    <cellStyle name="Note 3 3 4 9 3 4" xfId="27759"/>
    <cellStyle name="Note 3 3 4 9 3 5" xfId="25966"/>
    <cellStyle name="Note 3 3 4 9 4" xfId="7767"/>
    <cellStyle name="Note 3 3 4 9 4 2" xfId="19706"/>
    <cellStyle name="Note 3 3 4 9 4 3" xfId="29413"/>
    <cellStyle name="Note 3 3 4 9 4 4" xfId="33957"/>
    <cellStyle name="Note 3 3 4 9 5" xfId="13816"/>
    <cellStyle name="Note 3 3 4 9 6" xfId="24835"/>
    <cellStyle name="Note 3 3 4 9 7" xfId="24353"/>
    <cellStyle name="Note 3 3 5" xfId="231"/>
    <cellStyle name="Note 3 3 5 2" xfId="707"/>
    <cellStyle name="Note 3 3 5 2 10" xfId="24245"/>
    <cellStyle name="Note 3 3 5 2 11" xfId="12314"/>
    <cellStyle name="Note 3 3 5 2 2" xfId="1741"/>
    <cellStyle name="Note 3 3 5 2 2 2" xfId="2342"/>
    <cellStyle name="Note 3 3 5 2 2 2 2" xfId="4818"/>
    <cellStyle name="Note 3 3 5 2 2 2 2 2" xfId="10708"/>
    <cellStyle name="Note 3 3 5 2 2 2 2 2 2" xfId="22647"/>
    <cellStyle name="Note 3 3 5 2 2 2 2 2 3" xfId="31699"/>
    <cellStyle name="Note 3 3 5 2 2 2 2 2 4" xfId="35597"/>
    <cellStyle name="Note 3 3 5 2 2 2 2 3" xfId="16757"/>
    <cellStyle name="Note 3 3 5 2 2 2 2 4" xfId="27119"/>
    <cellStyle name="Note 3 3 5 2 2 2 2 5" xfId="30307"/>
    <cellStyle name="Note 3 3 5 2 2 2 3" xfId="5922"/>
    <cellStyle name="Note 3 3 5 2 2 2 3 2" xfId="11812"/>
    <cellStyle name="Note 3 3 5 2 2 2 3 2 2" xfId="23751"/>
    <cellStyle name="Note 3 3 5 2 2 2 3 2 3" xfId="32803"/>
    <cellStyle name="Note 3 3 5 2 2 2 3 2 4" xfId="36701"/>
    <cellStyle name="Note 3 3 5 2 2 2 3 3" xfId="17861"/>
    <cellStyle name="Note 3 3 5 2 2 2 3 4" xfId="28223"/>
    <cellStyle name="Note 3 3 5 2 2 2 3 5" xfId="33413"/>
    <cellStyle name="Note 3 3 5 2 2 2 4" xfId="8232"/>
    <cellStyle name="Note 3 3 5 2 2 2 4 2" xfId="20171"/>
    <cellStyle name="Note 3 3 5 2 2 2 4 3" xfId="29877"/>
    <cellStyle name="Note 3 3 5 2 2 2 4 4" xfId="34421"/>
    <cellStyle name="Note 3 3 5 2 2 2 5" xfId="14281"/>
    <cellStyle name="Note 3 3 5 2 2 2 6" xfId="25299"/>
    <cellStyle name="Note 3 3 5 2 2 2 7" xfId="30885"/>
    <cellStyle name="Note 3 3 5 2 2 3" xfId="2589"/>
    <cellStyle name="Note 3 3 5 2 2 3 2" xfId="5065"/>
    <cellStyle name="Note 3 3 5 2 2 3 2 2" xfId="10955"/>
    <cellStyle name="Note 3 3 5 2 2 3 2 2 2" xfId="22894"/>
    <cellStyle name="Note 3 3 5 2 2 3 2 2 3" xfId="31946"/>
    <cellStyle name="Note 3 3 5 2 2 3 2 2 4" xfId="35844"/>
    <cellStyle name="Note 3 3 5 2 2 3 2 3" xfId="17004"/>
    <cellStyle name="Note 3 3 5 2 2 3 2 4" xfId="27366"/>
    <cellStyle name="Note 3 3 5 2 2 3 2 5" xfId="26136"/>
    <cellStyle name="Note 3 3 5 2 2 3 3" xfId="6169"/>
    <cellStyle name="Note 3 3 5 2 2 3 3 2" xfId="12059"/>
    <cellStyle name="Note 3 3 5 2 2 3 3 2 2" xfId="23998"/>
    <cellStyle name="Note 3 3 5 2 2 3 3 2 3" xfId="33050"/>
    <cellStyle name="Note 3 3 5 2 2 3 3 2 4" xfId="36948"/>
    <cellStyle name="Note 3 3 5 2 2 3 3 3" xfId="18108"/>
    <cellStyle name="Note 3 3 5 2 2 3 3 4" xfId="28470"/>
    <cellStyle name="Note 3 3 5 2 2 3 3 5" xfId="33660"/>
    <cellStyle name="Note 3 3 5 2 2 3 4" xfId="8479"/>
    <cellStyle name="Note 3 3 5 2 2 3 4 2" xfId="20418"/>
    <cellStyle name="Note 3 3 5 2 2 3 4 3" xfId="30124"/>
    <cellStyle name="Note 3 3 5 2 2 3 4 4" xfId="34668"/>
    <cellStyle name="Note 3 3 5 2 2 3 5" xfId="14528"/>
    <cellStyle name="Note 3 3 5 2 2 3 6" xfId="25546"/>
    <cellStyle name="Note 3 3 5 2 2 3 7" xfId="24039"/>
    <cellStyle name="Note 3 3 5 2 2 4" xfId="4217"/>
    <cellStyle name="Note 3 3 5 2 2 4 2" xfId="10107"/>
    <cellStyle name="Note 3 3 5 2 2 4 2 2" xfId="22046"/>
    <cellStyle name="Note 3 3 5 2 2 4 2 3" xfId="31106"/>
    <cellStyle name="Note 3 3 5 2 2 4 2 4" xfId="35004"/>
    <cellStyle name="Note 3 3 5 2 2 4 3" xfId="16156"/>
    <cellStyle name="Note 3 3 5 2 2 4 4" xfId="26526"/>
    <cellStyle name="Note 3 3 5 2 2 4 5" xfId="30350"/>
    <cellStyle name="Note 3 3 5 2 2 5" xfId="5329"/>
    <cellStyle name="Note 3 3 5 2 2 5 2" xfId="11219"/>
    <cellStyle name="Note 3 3 5 2 2 5 2 2" xfId="23158"/>
    <cellStyle name="Note 3 3 5 2 2 5 2 3" xfId="32210"/>
    <cellStyle name="Note 3 3 5 2 2 5 2 4" xfId="36108"/>
    <cellStyle name="Note 3 3 5 2 2 5 3" xfId="17268"/>
    <cellStyle name="Note 3 3 5 2 2 5 4" xfId="27630"/>
    <cellStyle name="Note 3 3 5 2 2 5 5" xfId="28946"/>
    <cellStyle name="Note 3 3 5 2 2 6" xfId="13680"/>
    <cellStyle name="Note 3 3 5 2 3" xfId="1957"/>
    <cellStyle name="Note 3 3 5 2 3 2" xfId="4433"/>
    <cellStyle name="Note 3 3 5 2 3 2 2" xfId="10323"/>
    <cellStyle name="Note 3 3 5 2 3 2 2 2" xfId="22262"/>
    <cellStyle name="Note 3 3 5 2 3 2 2 3" xfId="31315"/>
    <cellStyle name="Note 3 3 5 2 3 2 2 4" xfId="35213"/>
    <cellStyle name="Note 3 3 5 2 3 2 3" xfId="16372"/>
    <cellStyle name="Note 3 3 5 2 3 2 4" xfId="26735"/>
    <cellStyle name="Note 3 3 5 2 3 2 5" xfId="26214"/>
    <cellStyle name="Note 3 3 5 2 3 3" xfId="5538"/>
    <cellStyle name="Note 3 3 5 2 3 3 2" xfId="11428"/>
    <cellStyle name="Note 3 3 5 2 3 3 2 2" xfId="23367"/>
    <cellStyle name="Note 3 3 5 2 3 3 2 3" xfId="32419"/>
    <cellStyle name="Note 3 3 5 2 3 3 2 4" xfId="36317"/>
    <cellStyle name="Note 3 3 5 2 3 3 3" xfId="17477"/>
    <cellStyle name="Note 3 3 5 2 3 3 4" xfId="27839"/>
    <cellStyle name="Note 3 3 5 2 3 3 5" xfId="29006"/>
    <cellStyle name="Note 3 3 5 2 3 4" xfId="7847"/>
    <cellStyle name="Note 3 3 5 2 3 4 2" xfId="19786"/>
    <cellStyle name="Note 3 3 5 2 3 4 3" xfId="29493"/>
    <cellStyle name="Note 3 3 5 2 3 4 4" xfId="34037"/>
    <cellStyle name="Note 3 3 5 2 3 5" xfId="13896"/>
    <cellStyle name="Note 3 3 5 2 3 6" xfId="24915"/>
    <cellStyle name="Note 3 3 5 2 3 7" xfId="24042"/>
    <cellStyle name="Note 3 3 5 2 4" xfId="1923"/>
    <cellStyle name="Note 3 3 5 2 4 2" xfId="4399"/>
    <cellStyle name="Note 3 3 5 2 4 2 2" xfId="10289"/>
    <cellStyle name="Note 3 3 5 2 4 2 2 2" xfId="22228"/>
    <cellStyle name="Note 3 3 5 2 4 2 2 3" xfId="31281"/>
    <cellStyle name="Note 3 3 5 2 4 2 2 4" xfId="35179"/>
    <cellStyle name="Note 3 3 5 2 4 2 3" xfId="16338"/>
    <cellStyle name="Note 3 3 5 2 4 2 4" xfId="26701"/>
    <cellStyle name="Note 3 3 5 2 4 2 5" xfId="26003"/>
    <cellStyle name="Note 3 3 5 2 4 3" xfId="5504"/>
    <cellStyle name="Note 3 3 5 2 4 3 2" xfId="11394"/>
    <cellStyle name="Note 3 3 5 2 4 3 2 2" xfId="23333"/>
    <cellStyle name="Note 3 3 5 2 4 3 2 3" xfId="32385"/>
    <cellStyle name="Note 3 3 5 2 4 3 2 4" xfId="36283"/>
    <cellStyle name="Note 3 3 5 2 4 3 3" xfId="17443"/>
    <cellStyle name="Note 3 3 5 2 4 3 4" xfId="27805"/>
    <cellStyle name="Note 3 3 5 2 4 3 5" xfId="28784"/>
    <cellStyle name="Note 3 3 5 2 4 4" xfId="7813"/>
    <cellStyle name="Note 3 3 5 2 4 4 2" xfId="19752"/>
    <cellStyle name="Note 3 3 5 2 4 4 3" xfId="29459"/>
    <cellStyle name="Note 3 3 5 2 4 4 4" xfId="34003"/>
    <cellStyle name="Note 3 3 5 2 4 5" xfId="13862"/>
    <cellStyle name="Note 3 3 5 2 4 6" xfId="24881"/>
    <cellStyle name="Note 3 3 5 2 4 7" xfId="26363"/>
    <cellStyle name="Note 3 3 5 2 5" xfId="2042"/>
    <cellStyle name="Note 3 3 5 2 5 2" xfId="4518"/>
    <cellStyle name="Note 3 3 5 2 5 2 2" xfId="10408"/>
    <cellStyle name="Note 3 3 5 2 5 2 2 2" xfId="22347"/>
    <cellStyle name="Note 3 3 5 2 5 2 2 3" xfId="31400"/>
    <cellStyle name="Note 3 3 5 2 5 2 2 4" xfId="35298"/>
    <cellStyle name="Note 3 3 5 2 5 2 3" xfId="16457"/>
    <cellStyle name="Note 3 3 5 2 5 2 4" xfId="26820"/>
    <cellStyle name="Note 3 3 5 2 5 2 5" xfId="30228"/>
    <cellStyle name="Note 3 3 5 2 5 3" xfId="5623"/>
    <cellStyle name="Note 3 3 5 2 5 3 2" xfId="11513"/>
    <cellStyle name="Note 3 3 5 2 5 3 2 2" xfId="23452"/>
    <cellStyle name="Note 3 3 5 2 5 3 2 3" xfId="32504"/>
    <cellStyle name="Note 3 3 5 2 5 3 2 4" xfId="36402"/>
    <cellStyle name="Note 3 3 5 2 5 3 3" xfId="17562"/>
    <cellStyle name="Note 3 3 5 2 5 3 4" xfId="27924"/>
    <cellStyle name="Note 3 3 5 2 5 3 5" xfId="33114"/>
    <cellStyle name="Note 3 3 5 2 5 4" xfId="7932"/>
    <cellStyle name="Note 3 3 5 2 5 4 2" xfId="19871"/>
    <cellStyle name="Note 3 3 5 2 5 4 3" xfId="29578"/>
    <cellStyle name="Note 3 3 5 2 5 4 4" xfId="34122"/>
    <cellStyle name="Note 3 3 5 2 5 5" xfId="13981"/>
    <cellStyle name="Note 3 3 5 2 5 6" xfId="25000"/>
    <cellStyle name="Note 3 3 5 2 5 7" xfId="26348"/>
    <cellStyle name="Note 3 3 5 2 6" xfId="3184"/>
    <cellStyle name="Note 3 3 5 2 6 2" xfId="9074"/>
    <cellStyle name="Note 3 3 5 2 6 2 2" xfId="21013"/>
    <cellStyle name="Note 3 3 5 2 6 2 3" xfId="30479"/>
    <cellStyle name="Note 3 3 5 2 6 2 4" xfId="34807"/>
    <cellStyle name="Note 3 3 5 2 6 3" xfId="15123"/>
    <cellStyle name="Note 3 3 5 2 6 4" xfId="25899"/>
    <cellStyle name="Note 3 3 5 2 6 5" xfId="29189"/>
    <cellStyle name="Note 3 3 5 2 7" xfId="5132"/>
    <cellStyle name="Note 3 3 5 2 7 2" xfId="11022"/>
    <cellStyle name="Note 3 3 5 2 7 2 2" xfId="22961"/>
    <cellStyle name="Note 3 3 5 2 7 2 3" xfId="32013"/>
    <cellStyle name="Note 3 3 5 2 7 2 4" xfId="35911"/>
    <cellStyle name="Note 3 3 5 2 7 3" xfId="17071"/>
    <cellStyle name="Note 3 3 5 2 7 4" xfId="27433"/>
    <cellStyle name="Note 3 3 5 2 7 5" xfId="24170"/>
    <cellStyle name="Note 3 3 5 2 8" xfId="6766"/>
    <cellStyle name="Note 3 3 5 2 8 2" xfId="18705"/>
    <cellStyle name="Note 3 3 5 2 8 3" xfId="28828"/>
    <cellStyle name="Note 3 3 5 2 8 4" xfId="33799"/>
    <cellStyle name="Note 3 3 5 2 9" xfId="12647"/>
    <cellStyle name="Note 3 3 5 3" xfId="1740"/>
    <cellStyle name="Note 3 3 5 3 2" xfId="2341"/>
    <cellStyle name="Note 3 3 5 3 2 2" xfId="4817"/>
    <cellStyle name="Note 3 3 5 3 2 2 2" xfId="10707"/>
    <cellStyle name="Note 3 3 5 3 2 2 2 2" xfId="22646"/>
    <cellStyle name="Note 3 3 5 3 2 2 2 3" xfId="31698"/>
    <cellStyle name="Note 3 3 5 3 2 2 2 4" xfId="35596"/>
    <cellStyle name="Note 3 3 5 3 2 2 3" xfId="16756"/>
    <cellStyle name="Note 3 3 5 3 2 2 4" xfId="27118"/>
    <cellStyle name="Note 3 3 5 3 2 2 5" xfId="28654"/>
    <cellStyle name="Note 3 3 5 3 2 3" xfId="5921"/>
    <cellStyle name="Note 3 3 5 3 2 3 2" xfId="11811"/>
    <cellStyle name="Note 3 3 5 3 2 3 2 2" xfId="23750"/>
    <cellStyle name="Note 3 3 5 3 2 3 2 3" xfId="32802"/>
    <cellStyle name="Note 3 3 5 3 2 3 2 4" xfId="36700"/>
    <cellStyle name="Note 3 3 5 3 2 3 3" xfId="17860"/>
    <cellStyle name="Note 3 3 5 3 2 3 4" xfId="28222"/>
    <cellStyle name="Note 3 3 5 3 2 3 5" xfId="33412"/>
    <cellStyle name="Note 3 3 5 3 2 4" xfId="8231"/>
    <cellStyle name="Note 3 3 5 3 2 4 2" xfId="20170"/>
    <cellStyle name="Note 3 3 5 3 2 4 3" xfId="29876"/>
    <cellStyle name="Note 3 3 5 3 2 4 4" xfId="34420"/>
    <cellStyle name="Note 3 3 5 3 2 5" xfId="14280"/>
    <cellStyle name="Note 3 3 5 3 2 6" xfId="25298"/>
    <cellStyle name="Note 3 3 5 3 2 7" xfId="29232"/>
    <cellStyle name="Note 3 3 5 3 3" xfId="2588"/>
    <cellStyle name="Note 3 3 5 3 3 2" xfId="5064"/>
    <cellStyle name="Note 3 3 5 3 3 2 2" xfId="10954"/>
    <cellStyle name="Note 3 3 5 3 3 2 2 2" xfId="22893"/>
    <cellStyle name="Note 3 3 5 3 3 2 2 3" xfId="31945"/>
    <cellStyle name="Note 3 3 5 3 3 2 2 4" xfId="35843"/>
    <cellStyle name="Note 3 3 5 3 3 2 3" xfId="17003"/>
    <cellStyle name="Note 3 3 5 3 3 2 4" xfId="27365"/>
    <cellStyle name="Note 3 3 5 3 3 2 5" xfId="30713"/>
    <cellStyle name="Note 3 3 5 3 3 3" xfId="6168"/>
    <cellStyle name="Note 3 3 5 3 3 3 2" xfId="12058"/>
    <cellStyle name="Note 3 3 5 3 3 3 2 2" xfId="23997"/>
    <cellStyle name="Note 3 3 5 3 3 3 2 3" xfId="33049"/>
    <cellStyle name="Note 3 3 5 3 3 3 2 4" xfId="36947"/>
    <cellStyle name="Note 3 3 5 3 3 3 3" xfId="18107"/>
    <cellStyle name="Note 3 3 5 3 3 3 4" xfId="28469"/>
    <cellStyle name="Note 3 3 5 3 3 3 5" xfId="33659"/>
    <cellStyle name="Note 3 3 5 3 3 4" xfId="8478"/>
    <cellStyle name="Note 3 3 5 3 3 4 2" xfId="20417"/>
    <cellStyle name="Note 3 3 5 3 3 4 3" xfId="30123"/>
    <cellStyle name="Note 3 3 5 3 3 4 4" xfId="34667"/>
    <cellStyle name="Note 3 3 5 3 3 5" xfId="14527"/>
    <cellStyle name="Note 3 3 5 3 3 6" xfId="25545"/>
    <cellStyle name="Note 3 3 5 3 3 7" xfId="24253"/>
    <cellStyle name="Note 3 3 5 3 4" xfId="4216"/>
    <cellStyle name="Note 3 3 5 3 4 2" xfId="10106"/>
    <cellStyle name="Note 3 3 5 3 4 2 2" xfId="22045"/>
    <cellStyle name="Note 3 3 5 3 4 2 3" xfId="31105"/>
    <cellStyle name="Note 3 3 5 3 4 2 4" xfId="35003"/>
    <cellStyle name="Note 3 3 5 3 4 3" xfId="16155"/>
    <cellStyle name="Note 3 3 5 3 4 4" xfId="26525"/>
    <cellStyle name="Note 3 3 5 3 4 5" xfId="28700"/>
    <cellStyle name="Note 3 3 5 3 5" xfId="5328"/>
    <cellStyle name="Note 3 3 5 3 5 2" xfId="11218"/>
    <cellStyle name="Note 3 3 5 3 5 2 2" xfId="23157"/>
    <cellStyle name="Note 3 3 5 3 5 2 3" xfId="32209"/>
    <cellStyle name="Note 3 3 5 3 5 2 4" xfId="36107"/>
    <cellStyle name="Note 3 3 5 3 5 3" xfId="17267"/>
    <cellStyle name="Note 3 3 5 3 5 4" xfId="27629"/>
    <cellStyle name="Note 3 3 5 3 5 5" xfId="24448"/>
    <cellStyle name="Note 3 3 5 3 6" xfId="13679"/>
    <cellStyle name="Note 3 3 5 4" xfId="2179"/>
    <cellStyle name="Note 3 3 5 4 2" xfId="4655"/>
    <cellStyle name="Note 3 3 5 4 2 2" xfId="10545"/>
    <cellStyle name="Note 3 3 5 4 2 2 2" xfId="22484"/>
    <cellStyle name="Note 3 3 5 4 2 2 3" xfId="31536"/>
    <cellStyle name="Note 3 3 5 4 2 2 4" xfId="35434"/>
    <cellStyle name="Note 3 3 5 4 2 3" xfId="16594"/>
    <cellStyle name="Note 3 3 5 4 2 4" xfId="26956"/>
    <cellStyle name="Note 3 3 5 4 2 5" xfId="24533"/>
    <cellStyle name="Note 3 3 5 4 3" xfId="5759"/>
    <cellStyle name="Note 3 3 5 4 3 2" xfId="11649"/>
    <cellStyle name="Note 3 3 5 4 3 2 2" xfId="23588"/>
    <cellStyle name="Note 3 3 5 4 3 2 3" xfId="32640"/>
    <cellStyle name="Note 3 3 5 4 3 2 4" xfId="36538"/>
    <cellStyle name="Note 3 3 5 4 3 3" xfId="17698"/>
    <cellStyle name="Note 3 3 5 4 3 4" xfId="28060"/>
    <cellStyle name="Note 3 3 5 4 3 5" xfId="33250"/>
    <cellStyle name="Note 3 3 5 4 4" xfId="8069"/>
    <cellStyle name="Note 3 3 5 4 4 2" xfId="20008"/>
    <cellStyle name="Note 3 3 5 4 4 3" xfId="29714"/>
    <cellStyle name="Note 3 3 5 4 4 4" xfId="34258"/>
    <cellStyle name="Note 3 3 5 4 5" xfId="14118"/>
    <cellStyle name="Note 3 3 5 4 6" xfId="25136"/>
    <cellStyle name="Note 3 3 5 4 7" xfId="28693"/>
    <cellStyle name="Note 3 3 5 5" xfId="2096"/>
    <cellStyle name="Note 3 3 5 5 2" xfId="4572"/>
    <cellStyle name="Note 3 3 5 5 2 2" xfId="10462"/>
    <cellStyle name="Note 3 3 5 5 2 2 2" xfId="22401"/>
    <cellStyle name="Note 3 3 5 5 2 2 3" xfId="31453"/>
    <cellStyle name="Note 3 3 5 5 2 2 4" xfId="35351"/>
    <cellStyle name="Note 3 3 5 5 2 3" xfId="16511"/>
    <cellStyle name="Note 3 3 5 5 2 4" xfId="26873"/>
    <cellStyle name="Note 3 3 5 5 2 5" xfId="30565"/>
    <cellStyle name="Note 3 3 5 5 3" xfId="5676"/>
    <cellStyle name="Note 3 3 5 5 3 2" xfId="11566"/>
    <cellStyle name="Note 3 3 5 5 3 2 2" xfId="23505"/>
    <cellStyle name="Note 3 3 5 5 3 2 3" xfId="32557"/>
    <cellStyle name="Note 3 3 5 5 3 2 4" xfId="36455"/>
    <cellStyle name="Note 3 3 5 5 3 3" xfId="17615"/>
    <cellStyle name="Note 3 3 5 5 3 4" xfId="27977"/>
    <cellStyle name="Note 3 3 5 5 3 5" xfId="33167"/>
    <cellStyle name="Note 3 3 5 5 4" xfId="7986"/>
    <cellStyle name="Note 3 3 5 5 4 2" xfId="19925"/>
    <cellStyle name="Note 3 3 5 5 4 3" xfId="29631"/>
    <cellStyle name="Note 3 3 5 5 4 4" xfId="34175"/>
    <cellStyle name="Note 3 3 5 5 5" xfId="14035"/>
    <cellStyle name="Note 3 3 5 5 6" xfId="25053"/>
    <cellStyle name="Note 3 3 5 5 7" xfId="24312"/>
    <cellStyle name="Note 3 3 5 6" xfId="2438"/>
    <cellStyle name="Note 3 3 5 6 2" xfId="4914"/>
    <cellStyle name="Note 3 3 5 6 2 2" xfId="10804"/>
    <cellStyle name="Note 3 3 5 6 2 2 2" xfId="22743"/>
    <cellStyle name="Note 3 3 5 6 2 2 3" xfId="31795"/>
    <cellStyle name="Note 3 3 5 6 2 2 4" xfId="35693"/>
    <cellStyle name="Note 3 3 5 6 2 3" xfId="16853"/>
    <cellStyle name="Note 3 3 5 6 2 4" xfId="27215"/>
    <cellStyle name="Note 3 3 5 6 2 5" xfId="28503"/>
    <cellStyle name="Note 3 3 5 6 3" xfId="6018"/>
    <cellStyle name="Note 3 3 5 6 3 2" xfId="11908"/>
    <cellStyle name="Note 3 3 5 6 3 2 2" xfId="23847"/>
    <cellStyle name="Note 3 3 5 6 3 2 3" xfId="32899"/>
    <cellStyle name="Note 3 3 5 6 3 2 4" xfId="36797"/>
    <cellStyle name="Note 3 3 5 6 3 3" xfId="17957"/>
    <cellStyle name="Note 3 3 5 6 3 4" xfId="28319"/>
    <cellStyle name="Note 3 3 5 6 3 5" xfId="33509"/>
    <cellStyle name="Note 3 3 5 6 4" xfId="8328"/>
    <cellStyle name="Note 3 3 5 6 4 2" xfId="20267"/>
    <cellStyle name="Note 3 3 5 6 4 3" xfId="29973"/>
    <cellStyle name="Note 3 3 5 6 4 4" xfId="34517"/>
    <cellStyle name="Note 3 3 5 6 5" xfId="14377"/>
    <cellStyle name="Note 3 3 5 6 6" xfId="25395"/>
    <cellStyle name="Note 3 3 5 6 7" xfId="28973"/>
    <cellStyle name="Note 3 3 5 7" xfId="2778"/>
    <cellStyle name="Note 3 3 5 7 2" xfId="8668"/>
    <cellStyle name="Note 3 3 5 7 2 2" xfId="20607"/>
    <cellStyle name="Note 3 3 5 7 2 3" xfId="30238"/>
    <cellStyle name="Note 3 3 5 7 2 4" xfId="34728"/>
    <cellStyle name="Note 3 3 5 7 3" xfId="14717"/>
    <cellStyle name="Note 3 3 5 7 4" xfId="25658"/>
    <cellStyle name="Note 3 3 5 7 5" xfId="28713"/>
    <cellStyle name="Note 3 3 5 8" xfId="6360"/>
    <cellStyle name="Note 3 3 5 8 2" xfId="18299"/>
    <cellStyle name="Note 3 3 5 8 3" xfId="28584"/>
    <cellStyle name="Note 3 3 5 8 4" xfId="33720"/>
    <cellStyle name="Note 3 3 6" xfId="301"/>
    <cellStyle name="Note 3 3 6 2" xfId="777"/>
    <cellStyle name="Note 3 3 6 2 10" xfId="24286"/>
    <cellStyle name="Note 3 3 6 2 11" xfId="12311"/>
    <cellStyle name="Note 3 3 6 2 2" xfId="1743"/>
    <cellStyle name="Note 3 3 6 2 2 2" xfId="2344"/>
    <cellStyle name="Note 3 3 6 2 2 2 2" xfId="4820"/>
    <cellStyle name="Note 3 3 6 2 2 2 2 2" xfId="10710"/>
    <cellStyle name="Note 3 3 6 2 2 2 2 2 2" xfId="22649"/>
    <cellStyle name="Note 3 3 6 2 2 2 2 2 3" xfId="31701"/>
    <cellStyle name="Note 3 3 6 2 2 2 2 2 4" xfId="35599"/>
    <cellStyle name="Note 3 3 6 2 2 2 2 3" xfId="16759"/>
    <cellStyle name="Note 3 3 6 2 2 2 2 4" xfId="27121"/>
    <cellStyle name="Note 3 3 6 2 2 2 2 5" xfId="29092"/>
    <cellStyle name="Note 3 3 6 2 2 2 3" xfId="5924"/>
    <cellStyle name="Note 3 3 6 2 2 2 3 2" xfId="11814"/>
    <cellStyle name="Note 3 3 6 2 2 2 3 2 2" xfId="23753"/>
    <cellStyle name="Note 3 3 6 2 2 2 3 2 3" xfId="32805"/>
    <cellStyle name="Note 3 3 6 2 2 2 3 2 4" xfId="36703"/>
    <cellStyle name="Note 3 3 6 2 2 2 3 3" xfId="17863"/>
    <cellStyle name="Note 3 3 6 2 2 2 3 4" xfId="28225"/>
    <cellStyle name="Note 3 3 6 2 2 2 3 5" xfId="33415"/>
    <cellStyle name="Note 3 3 6 2 2 2 4" xfId="8234"/>
    <cellStyle name="Note 3 3 6 2 2 2 4 2" xfId="20173"/>
    <cellStyle name="Note 3 3 6 2 2 2 4 3" xfId="29879"/>
    <cellStyle name="Note 3 3 6 2 2 2 4 4" xfId="34423"/>
    <cellStyle name="Note 3 3 6 2 2 2 5" xfId="14283"/>
    <cellStyle name="Note 3 3 6 2 2 2 6" xfId="25301"/>
    <cellStyle name="Note 3 3 6 2 2 2 7" xfId="24653"/>
    <cellStyle name="Note 3 3 6 2 2 3" xfId="2591"/>
    <cellStyle name="Note 3 3 6 2 2 3 2" xfId="5067"/>
    <cellStyle name="Note 3 3 6 2 2 3 2 2" xfId="10957"/>
    <cellStyle name="Note 3 3 6 2 2 3 2 2 2" xfId="22896"/>
    <cellStyle name="Note 3 3 6 2 2 3 2 2 3" xfId="31948"/>
    <cellStyle name="Note 3 3 6 2 2 3 2 2 4" xfId="35846"/>
    <cellStyle name="Note 3 3 6 2 2 3 2 3" xfId="17006"/>
    <cellStyle name="Note 3 3 6 2 2 3 2 4" xfId="27368"/>
    <cellStyle name="Note 3 3 6 2 2 3 2 5" xfId="24338"/>
    <cellStyle name="Note 3 3 6 2 2 3 3" xfId="6171"/>
    <cellStyle name="Note 3 3 6 2 2 3 3 2" xfId="12061"/>
    <cellStyle name="Note 3 3 6 2 2 3 3 2 2" xfId="24000"/>
    <cellStyle name="Note 3 3 6 2 2 3 3 2 3" xfId="33052"/>
    <cellStyle name="Note 3 3 6 2 2 3 3 2 4" xfId="36950"/>
    <cellStyle name="Note 3 3 6 2 2 3 3 3" xfId="18110"/>
    <cellStyle name="Note 3 3 6 2 2 3 3 4" xfId="28472"/>
    <cellStyle name="Note 3 3 6 2 2 3 3 5" xfId="33662"/>
    <cellStyle name="Note 3 3 6 2 2 3 4" xfId="8481"/>
    <cellStyle name="Note 3 3 6 2 2 3 4 2" xfId="20420"/>
    <cellStyle name="Note 3 3 6 2 2 3 4 3" xfId="30126"/>
    <cellStyle name="Note 3 3 6 2 2 3 4 4" xfId="34670"/>
    <cellStyle name="Note 3 3 6 2 2 3 5" xfId="14530"/>
    <cellStyle name="Note 3 3 6 2 2 3 6" xfId="25548"/>
    <cellStyle name="Note 3 3 6 2 2 3 7" xfId="28517"/>
    <cellStyle name="Note 3 3 6 2 2 4" xfId="4219"/>
    <cellStyle name="Note 3 3 6 2 2 4 2" xfId="10109"/>
    <cellStyle name="Note 3 3 6 2 2 4 2 2" xfId="22048"/>
    <cellStyle name="Note 3 3 6 2 2 4 2 3" xfId="31108"/>
    <cellStyle name="Note 3 3 6 2 2 4 2 4" xfId="35006"/>
    <cellStyle name="Note 3 3 6 2 2 4 3" xfId="16158"/>
    <cellStyle name="Note 3 3 6 2 2 4 4" xfId="26528"/>
    <cellStyle name="Note 3 3 6 2 2 4 5" xfId="29166"/>
    <cellStyle name="Note 3 3 6 2 2 5" xfId="5331"/>
    <cellStyle name="Note 3 3 6 2 2 5 2" xfId="11221"/>
    <cellStyle name="Note 3 3 6 2 2 5 2 2" xfId="23160"/>
    <cellStyle name="Note 3 3 6 2 2 5 2 3" xfId="32212"/>
    <cellStyle name="Note 3 3 6 2 2 5 2 4" xfId="36110"/>
    <cellStyle name="Note 3 3 6 2 2 5 3" xfId="17270"/>
    <cellStyle name="Note 3 3 6 2 2 5 4" xfId="27632"/>
    <cellStyle name="Note 3 3 6 2 2 5 5" xfId="26016"/>
    <cellStyle name="Note 3 3 6 2 2 6" xfId="13682"/>
    <cellStyle name="Note 3 3 6 2 3" xfId="1993"/>
    <cellStyle name="Note 3 3 6 2 3 2" xfId="4469"/>
    <cellStyle name="Note 3 3 6 2 3 2 2" xfId="10359"/>
    <cellStyle name="Note 3 3 6 2 3 2 2 2" xfId="22298"/>
    <cellStyle name="Note 3 3 6 2 3 2 2 3" xfId="31351"/>
    <cellStyle name="Note 3 3 6 2 3 2 2 4" xfId="35249"/>
    <cellStyle name="Note 3 3 6 2 3 2 3" xfId="16408"/>
    <cellStyle name="Note 3 3 6 2 3 2 4" xfId="26771"/>
    <cellStyle name="Note 3 3 6 2 3 2 5" xfId="28590"/>
    <cellStyle name="Note 3 3 6 2 3 3" xfId="5574"/>
    <cellStyle name="Note 3 3 6 2 3 3 2" xfId="11464"/>
    <cellStyle name="Note 3 3 6 2 3 3 2 2" xfId="23403"/>
    <cellStyle name="Note 3 3 6 2 3 3 2 3" xfId="32455"/>
    <cellStyle name="Note 3 3 6 2 3 3 2 4" xfId="36353"/>
    <cellStyle name="Note 3 3 6 2 3 3 3" xfId="17513"/>
    <cellStyle name="Note 3 3 6 2 3 3 4" xfId="27875"/>
    <cellStyle name="Note 3 3 6 2 3 3 5" xfId="30384"/>
    <cellStyle name="Note 3 3 6 2 3 4" xfId="7883"/>
    <cellStyle name="Note 3 3 6 2 3 4 2" xfId="19822"/>
    <cellStyle name="Note 3 3 6 2 3 4 3" xfId="29529"/>
    <cellStyle name="Note 3 3 6 2 3 4 4" xfId="34073"/>
    <cellStyle name="Note 3 3 6 2 3 5" xfId="13932"/>
    <cellStyle name="Note 3 3 6 2 3 6" xfId="24951"/>
    <cellStyle name="Note 3 3 6 2 3 7" xfId="29277"/>
    <cellStyle name="Note 3 3 6 2 4" xfId="2038"/>
    <cellStyle name="Note 3 3 6 2 4 2" xfId="4514"/>
    <cellStyle name="Note 3 3 6 2 4 2 2" xfId="10404"/>
    <cellStyle name="Note 3 3 6 2 4 2 2 2" xfId="22343"/>
    <cellStyle name="Note 3 3 6 2 4 2 2 3" xfId="31396"/>
    <cellStyle name="Note 3 3 6 2 4 2 2 4" xfId="35294"/>
    <cellStyle name="Note 3 3 6 2 4 2 3" xfId="16453"/>
    <cellStyle name="Note 3 3 6 2 4 2 4" xfId="26816"/>
    <cellStyle name="Note 3 3 6 2 4 2 5" xfId="24551"/>
    <cellStyle name="Note 3 3 6 2 4 3" xfId="5619"/>
    <cellStyle name="Note 3 3 6 2 4 3 2" xfId="11509"/>
    <cellStyle name="Note 3 3 6 2 4 3 2 2" xfId="23448"/>
    <cellStyle name="Note 3 3 6 2 4 3 2 3" xfId="32500"/>
    <cellStyle name="Note 3 3 6 2 4 3 2 4" xfId="36398"/>
    <cellStyle name="Note 3 3 6 2 4 3 3" xfId="17558"/>
    <cellStyle name="Note 3 3 6 2 4 3 4" xfId="27920"/>
    <cellStyle name="Note 3 3 6 2 4 3 5" xfId="33110"/>
    <cellStyle name="Note 3 3 6 2 4 4" xfId="7928"/>
    <cellStyle name="Note 3 3 6 2 4 4 2" xfId="19867"/>
    <cellStyle name="Note 3 3 6 2 4 4 3" xfId="29574"/>
    <cellStyle name="Note 3 3 6 2 4 4 4" xfId="34118"/>
    <cellStyle name="Note 3 3 6 2 4 5" xfId="13977"/>
    <cellStyle name="Note 3 3 6 2 4 6" xfId="24996"/>
    <cellStyle name="Note 3 3 6 2 4 7" xfId="30326"/>
    <cellStyle name="Note 3 3 6 2 5" xfId="2085"/>
    <cellStyle name="Note 3 3 6 2 5 2" xfId="4561"/>
    <cellStyle name="Note 3 3 6 2 5 2 2" xfId="10451"/>
    <cellStyle name="Note 3 3 6 2 5 2 2 2" xfId="22390"/>
    <cellStyle name="Note 3 3 6 2 5 2 2 3" xfId="31442"/>
    <cellStyle name="Note 3 3 6 2 5 2 2 4" xfId="35340"/>
    <cellStyle name="Note 3 3 6 2 5 2 3" xfId="16500"/>
    <cellStyle name="Note 3 3 6 2 5 2 4" xfId="26862"/>
    <cellStyle name="Note 3 3 6 2 5 2 5" xfId="26198"/>
    <cellStyle name="Note 3 3 6 2 5 3" xfId="5665"/>
    <cellStyle name="Note 3 3 6 2 5 3 2" xfId="11555"/>
    <cellStyle name="Note 3 3 6 2 5 3 2 2" xfId="23494"/>
    <cellStyle name="Note 3 3 6 2 5 3 2 3" xfId="32546"/>
    <cellStyle name="Note 3 3 6 2 5 3 2 4" xfId="36444"/>
    <cellStyle name="Note 3 3 6 2 5 3 3" xfId="17604"/>
    <cellStyle name="Note 3 3 6 2 5 3 4" xfId="27966"/>
    <cellStyle name="Note 3 3 6 2 5 3 5" xfId="33156"/>
    <cellStyle name="Note 3 3 6 2 5 4" xfId="7975"/>
    <cellStyle name="Note 3 3 6 2 5 4 2" xfId="19914"/>
    <cellStyle name="Note 3 3 6 2 5 4 3" xfId="29620"/>
    <cellStyle name="Note 3 3 6 2 5 4 4" xfId="34164"/>
    <cellStyle name="Note 3 3 6 2 5 5" xfId="14024"/>
    <cellStyle name="Note 3 3 6 2 5 6" xfId="25042"/>
    <cellStyle name="Note 3 3 6 2 5 7" xfId="29267"/>
    <cellStyle name="Note 3 3 6 2 6" xfId="3254"/>
    <cellStyle name="Note 3 3 6 2 6 2" xfId="9144"/>
    <cellStyle name="Note 3 3 6 2 6 2 2" xfId="21083"/>
    <cellStyle name="Note 3 3 6 2 6 2 3" xfId="30518"/>
    <cellStyle name="Note 3 3 6 2 6 2 4" xfId="34831"/>
    <cellStyle name="Note 3 3 6 2 6 3" xfId="15193"/>
    <cellStyle name="Note 3 3 6 2 6 4" xfId="25938"/>
    <cellStyle name="Note 3 3 6 2 6 5" xfId="30230"/>
    <cellStyle name="Note 3 3 6 2 7" xfId="5156"/>
    <cellStyle name="Note 3 3 6 2 7 2" xfId="11046"/>
    <cellStyle name="Note 3 3 6 2 7 2 2" xfId="22985"/>
    <cellStyle name="Note 3 3 6 2 7 2 3" xfId="32037"/>
    <cellStyle name="Note 3 3 6 2 7 2 4" xfId="35935"/>
    <cellStyle name="Note 3 3 6 2 7 3" xfId="17095"/>
    <cellStyle name="Note 3 3 6 2 7 4" xfId="27457"/>
    <cellStyle name="Note 3 3 6 2 7 5" xfId="28816"/>
    <cellStyle name="Note 3 3 6 2 8" xfId="6836"/>
    <cellStyle name="Note 3 3 6 2 8 2" xfId="18775"/>
    <cellStyle name="Note 3 3 6 2 8 3" xfId="28867"/>
    <cellStyle name="Note 3 3 6 2 8 4" xfId="33823"/>
    <cellStyle name="Note 3 3 6 2 9" xfId="12717"/>
    <cellStyle name="Note 3 3 6 3" xfId="1742"/>
    <cellStyle name="Note 3 3 6 3 2" xfId="2343"/>
    <cellStyle name="Note 3 3 6 3 2 2" xfId="4819"/>
    <cellStyle name="Note 3 3 6 3 2 2 2" xfId="10709"/>
    <cellStyle name="Note 3 3 6 3 2 2 2 2" xfId="22648"/>
    <cellStyle name="Note 3 3 6 3 2 2 2 3" xfId="31700"/>
    <cellStyle name="Note 3 3 6 3 2 2 2 4" xfId="35598"/>
    <cellStyle name="Note 3 3 6 3 2 2 3" xfId="16758"/>
    <cellStyle name="Note 3 3 6 3 2 2 4" xfId="27120"/>
    <cellStyle name="Note 3 3 6 3 2 2 5" xfId="25727"/>
    <cellStyle name="Note 3 3 6 3 2 3" xfId="5923"/>
    <cellStyle name="Note 3 3 6 3 2 3 2" xfId="11813"/>
    <cellStyle name="Note 3 3 6 3 2 3 2 2" xfId="23752"/>
    <cellStyle name="Note 3 3 6 3 2 3 2 3" xfId="32804"/>
    <cellStyle name="Note 3 3 6 3 2 3 2 4" xfId="36702"/>
    <cellStyle name="Note 3 3 6 3 2 3 3" xfId="17862"/>
    <cellStyle name="Note 3 3 6 3 2 3 4" xfId="28224"/>
    <cellStyle name="Note 3 3 6 3 2 3 5" xfId="33414"/>
    <cellStyle name="Note 3 3 6 3 2 4" xfId="8233"/>
    <cellStyle name="Note 3 3 6 3 2 4 2" xfId="20172"/>
    <cellStyle name="Note 3 3 6 3 2 4 3" xfId="29878"/>
    <cellStyle name="Note 3 3 6 3 2 4 4" xfId="34422"/>
    <cellStyle name="Note 3 3 6 3 2 5" xfId="14282"/>
    <cellStyle name="Note 3 3 6 3 2 6" xfId="25300"/>
    <cellStyle name="Note 3 3 6 3 2 7" xfId="26307"/>
    <cellStyle name="Note 3 3 6 3 3" xfId="2590"/>
    <cellStyle name="Note 3 3 6 3 3 2" xfId="5066"/>
    <cellStyle name="Note 3 3 6 3 3 2 2" xfId="10956"/>
    <cellStyle name="Note 3 3 6 3 3 2 2 2" xfId="22895"/>
    <cellStyle name="Note 3 3 6 3 3 2 2 3" xfId="31947"/>
    <cellStyle name="Note 3 3 6 3 3 2 2 4" xfId="35845"/>
    <cellStyle name="Note 3 3 6 3 3 2 3" xfId="17005"/>
    <cellStyle name="Note 3 3 6 3 3 2 4" xfId="27367"/>
    <cellStyle name="Note 3 3 6 3 3 2 5" xfId="24483"/>
    <cellStyle name="Note 3 3 6 3 3 3" xfId="6170"/>
    <cellStyle name="Note 3 3 6 3 3 3 2" xfId="12060"/>
    <cellStyle name="Note 3 3 6 3 3 3 2 2" xfId="23999"/>
    <cellStyle name="Note 3 3 6 3 3 3 2 3" xfId="33051"/>
    <cellStyle name="Note 3 3 6 3 3 3 2 4" xfId="36949"/>
    <cellStyle name="Note 3 3 6 3 3 3 3" xfId="18109"/>
    <cellStyle name="Note 3 3 6 3 3 3 4" xfId="28471"/>
    <cellStyle name="Note 3 3 6 3 3 3 5" xfId="33661"/>
    <cellStyle name="Note 3 3 6 3 3 4" xfId="8480"/>
    <cellStyle name="Note 3 3 6 3 3 4 2" xfId="20419"/>
    <cellStyle name="Note 3 3 6 3 3 4 3" xfId="30125"/>
    <cellStyle name="Note 3 3 6 3 3 4 4" xfId="34669"/>
    <cellStyle name="Note 3 3 6 3 3 5" xfId="14529"/>
    <cellStyle name="Note 3 3 6 3 3 6" xfId="25547"/>
    <cellStyle name="Note 3 3 6 3 3 7" xfId="12375"/>
    <cellStyle name="Note 3 3 6 3 4" xfId="4218"/>
    <cellStyle name="Note 3 3 6 3 4 2" xfId="10108"/>
    <cellStyle name="Note 3 3 6 3 4 2 2" xfId="22047"/>
    <cellStyle name="Note 3 3 6 3 4 2 3" xfId="31107"/>
    <cellStyle name="Note 3 3 6 3 4 2 4" xfId="35005"/>
    <cellStyle name="Note 3 3 6 3 4 3" xfId="16157"/>
    <cellStyle name="Note 3 3 6 3 4 4" xfId="26527"/>
    <cellStyle name="Note 3 3 6 3 4 5" xfId="25770"/>
    <cellStyle name="Note 3 3 6 3 5" xfId="5330"/>
    <cellStyle name="Note 3 3 6 3 5 2" xfId="11220"/>
    <cellStyle name="Note 3 3 6 3 5 2 2" xfId="23159"/>
    <cellStyle name="Note 3 3 6 3 5 2 3" xfId="32211"/>
    <cellStyle name="Note 3 3 6 3 5 2 4" xfId="36109"/>
    <cellStyle name="Note 3 3 6 3 5 3" xfId="17269"/>
    <cellStyle name="Note 3 3 6 3 5 4" xfId="27631"/>
    <cellStyle name="Note 3 3 6 3 5 5" xfId="30595"/>
    <cellStyle name="Note 3 3 6 3 6" xfId="13681"/>
    <cellStyle name="Note 3 3 6 4" xfId="2164"/>
    <cellStyle name="Note 3 3 6 4 2" xfId="4640"/>
    <cellStyle name="Note 3 3 6 4 2 2" xfId="10530"/>
    <cellStyle name="Note 3 3 6 4 2 2 2" xfId="22469"/>
    <cellStyle name="Note 3 3 6 4 2 2 3" xfId="31521"/>
    <cellStyle name="Note 3 3 6 4 2 2 4" xfId="35419"/>
    <cellStyle name="Note 3 3 6 4 2 3" xfId="16579"/>
    <cellStyle name="Note 3 3 6 4 2 4" xfId="26941"/>
    <cellStyle name="Note 3 3 6 4 2 5" xfId="24153"/>
    <cellStyle name="Note 3 3 6 4 3" xfId="5744"/>
    <cellStyle name="Note 3 3 6 4 3 2" xfId="11634"/>
    <cellStyle name="Note 3 3 6 4 3 2 2" xfId="23573"/>
    <cellStyle name="Note 3 3 6 4 3 2 3" xfId="32625"/>
    <cellStyle name="Note 3 3 6 4 3 2 4" xfId="36523"/>
    <cellStyle name="Note 3 3 6 4 3 3" xfId="17683"/>
    <cellStyle name="Note 3 3 6 4 3 4" xfId="28045"/>
    <cellStyle name="Note 3 3 6 4 3 5" xfId="33235"/>
    <cellStyle name="Note 3 3 6 4 4" xfId="8054"/>
    <cellStyle name="Note 3 3 6 4 4 2" xfId="19993"/>
    <cellStyle name="Note 3 3 6 4 4 3" xfId="29699"/>
    <cellStyle name="Note 3 3 6 4 4 4" xfId="34243"/>
    <cellStyle name="Note 3 3 6 4 5" xfId="14103"/>
    <cellStyle name="Note 3 3 6 4 6" xfId="25121"/>
    <cellStyle name="Note 3 3 6 4 7" xfId="30360"/>
    <cellStyle name="Note 3 3 6 5" xfId="2390"/>
    <cellStyle name="Note 3 3 6 5 2" xfId="4866"/>
    <cellStyle name="Note 3 3 6 5 2 2" xfId="10756"/>
    <cellStyle name="Note 3 3 6 5 2 2 2" xfId="22695"/>
    <cellStyle name="Note 3 3 6 5 2 2 3" xfId="31747"/>
    <cellStyle name="Note 3 3 6 5 2 2 4" xfId="35645"/>
    <cellStyle name="Note 3 3 6 5 2 3" xfId="16805"/>
    <cellStyle name="Note 3 3 6 5 2 4" xfId="27167"/>
    <cellStyle name="Note 3 3 6 5 2 5" xfId="30195"/>
    <cellStyle name="Note 3 3 6 5 3" xfId="5970"/>
    <cellStyle name="Note 3 3 6 5 3 2" xfId="11860"/>
    <cellStyle name="Note 3 3 6 5 3 2 2" xfId="23799"/>
    <cellStyle name="Note 3 3 6 5 3 2 3" xfId="32851"/>
    <cellStyle name="Note 3 3 6 5 3 2 4" xfId="36749"/>
    <cellStyle name="Note 3 3 6 5 3 3" xfId="17909"/>
    <cellStyle name="Note 3 3 6 5 3 4" xfId="28271"/>
    <cellStyle name="Note 3 3 6 5 3 5" xfId="33461"/>
    <cellStyle name="Note 3 3 6 5 4" xfId="8280"/>
    <cellStyle name="Note 3 3 6 5 4 2" xfId="20219"/>
    <cellStyle name="Note 3 3 6 5 4 3" xfId="29925"/>
    <cellStyle name="Note 3 3 6 5 4 4" xfId="34469"/>
    <cellStyle name="Note 3 3 6 5 5" xfId="14329"/>
    <cellStyle name="Note 3 3 6 5 6" xfId="25347"/>
    <cellStyle name="Note 3 3 6 5 7" xfId="28749"/>
    <cellStyle name="Note 3 3 6 6" xfId="2193"/>
    <cellStyle name="Note 3 3 6 6 2" xfId="4669"/>
    <cellStyle name="Note 3 3 6 6 2 2" xfId="10559"/>
    <cellStyle name="Note 3 3 6 6 2 2 2" xfId="22498"/>
    <cellStyle name="Note 3 3 6 6 2 2 3" xfId="31550"/>
    <cellStyle name="Note 3 3 6 6 2 2 4" xfId="35448"/>
    <cellStyle name="Note 3 3 6 6 2 3" xfId="16608"/>
    <cellStyle name="Note 3 3 6 6 2 4" xfId="26970"/>
    <cellStyle name="Note 3 3 6 6 2 5" xfId="30761"/>
    <cellStyle name="Note 3 3 6 6 3" xfId="5773"/>
    <cellStyle name="Note 3 3 6 6 3 2" xfId="11663"/>
    <cellStyle name="Note 3 3 6 6 3 2 2" xfId="23602"/>
    <cellStyle name="Note 3 3 6 6 3 2 3" xfId="32654"/>
    <cellStyle name="Note 3 3 6 6 3 2 4" xfId="36552"/>
    <cellStyle name="Note 3 3 6 6 3 3" xfId="17712"/>
    <cellStyle name="Note 3 3 6 6 3 4" xfId="28074"/>
    <cellStyle name="Note 3 3 6 6 3 5" xfId="33264"/>
    <cellStyle name="Note 3 3 6 6 4" xfId="8083"/>
    <cellStyle name="Note 3 3 6 6 4 2" xfId="20022"/>
    <cellStyle name="Note 3 3 6 6 4 3" xfId="29728"/>
    <cellStyle name="Note 3 3 6 6 4 4" xfId="34272"/>
    <cellStyle name="Note 3 3 6 6 5" xfId="14132"/>
    <cellStyle name="Note 3 3 6 6 6" xfId="25150"/>
    <cellStyle name="Note 3 3 6 6 7" xfId="24352"/>
    <cellStyle name="Note 3 3 6 7" xfId="2848"/>
    <cellStyle name="Note 3 3 6 7 2" xfId="8738"/>
    <cellStyle name="Note 3 3 6 7 2 2" xfId="20677"/>
    <cellStyle name="Note 3 3 6 7 2 3" xfId="30278"/>
    <cellStyle name="Note 3 3 6 7 2 4" xfId="34752"/>
    <cellStyle name="Note 3 3 6 7 3" xfId="14787"/>
    <cellStyle name="Note 3 3 6 7 4" xfId="25698"/>
    <cellStyle name="Note 3 3 6 7 5" xfId="28922"/>
    <cellStyle name="Note 3 3 6 8" xfId="6430"/>
    <cellStyle name="Note 3 3 6 8 2" xfId="18369"/>
    <cellStyle name="Note 3 3 6 8 3" xfId="28624"/>
    <cellStyle name="Note 3 3 6 8 4" xfId="33744"/>
    <cellStyle name="Note 3 3 7" xfId="596"/>
    <cellStyle name="Note 3 3 7 10" xfId="24187"/>
    <cellStyle name="Note 3 3 7 11" xfId="28550"/>
    <cellStyle name="Note 3 3 7 2" xfId="1744"/>
    <cellStyle name="Note 3 3 7 2 2" xfId="2345"/>
    <cellStyle name="Note 3 3 7 2 2 2" xfId="4821"/>
    <cellStyle name="Note 3 3 7 2 2 2 2" xfId="10711"/>
    <cellStyle name="Note 3 3 7 2 2 2 2 2" xfId="22650"/>
    <cellStyle name="Note 3 3 7 2 2 2 2 3" xfId="31702"/>
    <cellStyle name="Note 3 3 7 2 2 2 2 4" xfId="35600"/>
    <cellStyle name="Note 3 3 7 2 2 2 3" xfId="16760"/>
    <cellStyle name="Note 3 3 7 2 2 2 4" xfId="27122"/>
    <cellStyle name="Note 3 3 7 2 2 2 5" xfId="30741"/>
    <cellStyle name="Note 3 3 7 2 2 3" xfId="5925"/>
    <cellStyle name="Note 3 3 7 2 2 3 2" xfId="11815"/>
    <cellStyle name="Note 3 3 7 2 2 3 2 2" xfId="23754"/>
    <cellStyle name="Note 3 3 7 2 2 3 2 3" xfId="32806"/>
    <cellStyle name="Note 3 3 7 2 2 3 2 4" xfId="36704"/>
    <cellStyle name="Note 3 3 7 2 2 3 3" xfId="17864"/>
    <cellStyle name="Note 3 3 7 2 2 3 4" xfId="28226"/>
    <cellStyle name="Note 3 3 7 2 2 3 5" xfId="33416"/>
    <cellStyle name="Note 3 3 7 2 2 4" xfId="8235"/>
    <cellStyle name="Note 3 3 7 2 2 4 2" xfId="20174"/>
    <cellStyle name="Note 3 3 7 2 2 4 3" xfId="29880"/>
    <cellStyle name="Note 3 3 7 2 2 4 4" xfId="34424"/>
    <cellStyle name="Note 3 3 7 2 2 5" xfId="14284"/>
    <cellStyle name="Note 3 3 7 2 2 6" xfId="25302"/>
    <cellStyle name="Note 3 3 7 2 2 7" xfId="28789"/>
    <cellStyle name="Note 3 3 7 2 3" xfId="2592"/>
    <cellStyle name="Note 3 3 7 2 3 2" xfId="5068"/>
    <cellStyle name="Note 3 3 7 2 3 2 2" xfId="10958"/>
    <cellStyle name="Note 3 3 7 2 3 2 2 2" xfId="22897"/>
    <cellStyle name="Note 3 3 7 2 3 2 2 3" xfId="31949"/>
    <cellStyle name="Note 3 3 7 2 3 2 2 4" xfId="35847"/>
    <cellStyle name="Note 3 3 7 2 3 2 3" xfId="17007"/>
    <cellStyle name="Note 3 3 7 2 3 2 4" xfId="27369"/>
    <cellStyle name="Note 3 3 7 2 3 2 5" xfId="24089"/>
    <cellStyle name="Note 3 3 7 2 3 3" xfId="6172"/>
    <cellStyle name="Note 3 3 7 2 3 3 2" xfId="12062"/>
    <cellStyle name="Note 3 3 7 2 3 3 2 2" xfId="24001"/>
    <cellStyle name="Note 3 3 7 2 3 3 2 3" xfId="33053"/>
    <cellStyle name="Note 3 3 7 2 3 3 2 4" xfId="36951"/>
    <cellStyle name="Note 3 3 7 2 3 3 3" xfId="18111"/>
    <cellStyle name="Note 3 3 7 2 3 3 4" xfId="28473"/>
    <cellStyle name="Note 3 3 7 2 3 3 5" xfId="33663"/>
    <cellStyle name="Note 3 3 7 2 3 4" xfId="8482"/>
    <cellStyle name="Note 3 3 7 2 3 4 2" xfId="20421"/>
    <cellStyle name="Note 3 3 7 2 3 4 3" xfId="30127"/>
    <cellStyle name="Note 3 3 7 2 3 4 4" xfId="34671"/>
    <cellStyle name="Note 3 3 7 2 3 5" xfId="14531"/>
    <cellStyle name="Note 3 3 7 2 3 6" xfId="25549"/>
    <cellStyle name="Note 3 3 7 2 3 7" xfId="30171"/>
    <cellStyle name="Note 3 3 7 2 4" xfId="4220"/>
    <cellStyle name="Note 3 3 7 2 4 2" xfId="10110"/>
    <cellStyle name="Note 3 3 7 2 4 2 2" xfId="22049"/>
    <cellStyle name="Note 3 3 7 2 4 2 3" xfId="31109"/>
    <cellStyle name="Note 3 3 7 2 4 2 4" xfId="35007"/>
    <cellStyle name="Note 3 3 7 2 4 3" xfId="16159"/>
    <cellStyle name="Note 3 3 7 2 4 4" xfId="26529"/>
    <cellStyle name="Note 3 3 7 2 4 5" xfId="30815"/>
    <cellStyle name="Note 3 3 7 2 5" xfId="5332"/>
    <cellStyle name="Note 3 3 7 2 5 2" xfId="11222"/>
    <cellStyle name="Note 3 3 7 2 5 2 2" xfId="23161"/>
    <cellStyle name="Note 3 3 7 2 5 2 3" xfId="32213"/>
    <cellStyle name="Note 3 3 7 2 5 2 4" xfId="36111"/>
    <cellStyle name="Note 3 3 7 2 5 3" xfId="17271"/>
    <cellStyle name="Note 3 3 7 2 5 4" xfId="27633"/>
    <cellStyle name="Note 3 3 7 2 5 5" xfId="29030"/>
    <cellStyle name="Note 3 3 7 2 6" xfId="13683"/>
    <cellStyle name="Note 3 3 7 3" xfId="1915"/>
    <cellStyle name="Note 3 3 7 3 2" xfId="4391"/>
    <cellStyle name="Note 3 3 7 3 2 2" xfId="10281"/>
    <cellStyle name="Note 3 3 7 3 2 2 2" xfId="22220"/>
    <cellStyle name="Note 3 3 7 3 2 2 3" xfId="31273"/>
    <cellStyle name="Note 3 3 7 3 2 2 4" xfId="35171"/>
    <cellStyle name="Note 3 3 7 3 2 3" xfId="16330"/>
    <cellStyle name="Note 3 3 7 3 2 4" xfId="26693"/>
    <cellStyle name="Note 3 3 7 3 2 5" xfId="30340"/>
    <cellStyle name="Note 3 3 7 3 3" xfId="5496"/>
    <cellStyle name="Note 3 3 7 3 3 2" xfId="11386"/>
    <cellStyle name="Note 3 3 7 3 3 2 2" xfId="23325"/>
    <cellStyle name="Note 3 3 7 3 3 2 3" xfId="32377"/>
    <cellStyle name="Note 3 3 7 3 3 2 4" xfId="36275"/>
    <cellStyle name="Note 3 3 7 3 3 3" xfId="17435"/>
    <cellStyle name="Note 3 3 7 3 3 4" xfId="27797"/>
    <cellStyle name="Note 3 3 7 3 3 5" xfId="12133"/>
    <cellStyle name="Note 3 3 7 3 4" xfId="7805"/>
    <cellStyle name="Note 3 3 7 3 4 2" xfId="19744"/>
    <cellStyle name="Note 3 3 7 3 4 3" xfId="29451"/>
    <cellStyle name="Note 3 3 7 3 4 4" xfId="33995"/>
    <cellStyle name="Note 3 3 7 3 5" xfId="13854"/>
    <cellStyle name="Note 3 3 7 3 6" xfId="24873"/>
    <cellStyle name="Note 3 3 7 3 7" xfId="30937"/>
    <cellStyle name="Note 3 3 7 4" xfId="1972"/>
    <cellStyle name="Note 3 3 7 4 2" xfId="4448"/>
    <cellStyle name="Note 3 3 7 4 2 2" xfId="10338"/>
    <cellStyle name="Note 3 3 7 4 2 2 2" xfId="22277"/>
    <cellStyle name="Note 3 3 7 4 2 2 3" xfId="31330"/>
    <cellStyle name="Note 3 3 7 4 2 2 4" xfId="35228"/>
    <cellStyle name="Note 3 3 7 4 2 3" xfId="16387"/>
    <cellStyle name="Note 3 3 7 4 2 4" xfId="26750"/>
    <cellStyle name="Note 3 3 7 4 2 5" xfId="29139"/>
    <cellStyle name="Note 3 3 7 4 3" xfId="5553"/>
    <cellStyle name="Note 3 3 7 4 3 2" xfId="11443"/>
    <cellStyle name="Note 3 3 7 4 3 2 2" xfId="23382"/>
    <cellStyle name="Note 3 3 7 4 3 2 3" xfId="32434"/>
    <cellStyle name="Note 3 3 7 4 3 2 4" xfId="36332"/>
    <cellStyle name="Note 3 3 7 4 3 3" xfId="17492"/>
    <cellStyle name="Note 3 3 7 4 3 4" xfId="27854"/>
    <cellStyle name="Note 3 3 7 4 3 5" xfId="30651"/>
    <cellStyle name="Note 3 3 7 4 4" xfId="7862"/>
    <cellStyle name="Note 3 3 7 4 4 2" xfId="19801"/>
    <cellStyle name="Note 3 3 7 4 4 3" xfId="29508"/>
    <cellStyle name="Note 3 3 7 4 4 4" xfId="34052"/>
    <cellStyle name="Note 3 3 7 4 5" xfId="13911"/>
    <cellStyle name="Note 3 3 7 4 6" xfId="24930"/>
    <cellStyle name="Note 3 3 7 4 7" xfId="24704"/>
    <cellStyle name="Note 3 3 7 5" xfId="2377"/>
    <cellStyle name="Note 3 3 7 5 2" xfId="4853"/>
    <cellStyle name="Note 3 3 7 5 2 2" xfId="10743"/>
    <cellStyle name="Note 3 3 7 5 2 2 2" xfId="22682"/>
    <cellStyle name="Note 3 3 7 5 2 2 3" xfId="31734"/>
    <cellStyle name="Note 3 3 7 5 2 2 4" xfId="35632"/>
    <cellStyle name="Note 3 3 7 5 2 3" xfId="16792"/>
    <cellStyle name="Note 3 3 7 5 2 4" xfId="27154"/>
    <cellStyle name="Note 3 3 7 5 2 5" xfId="26161"/>
    <cellStyle name="Note 3 3 7 5 3" xfId="5957"/>
    <cellStyle name="Note 3 3 7 5 3 2" xfId="11847"/>
    <cellStyle name="Note 3 3 7 5 3 2 2" xfId="23786"/>
    <cellStyle name="Note 3 3 7 5 3 2 3" xfId="32838"/>
    <cellStyle name="Note 3 3 7 5 3 2 4" xfId="36736"/>
    <cellStyle name="Note 3 3 7 5 3 3" xfId="17896"/>
    <cellStyle name="Note 3 3 7 5 3 4" xfId="28258"/>
    <cellStyle name="Note 3 3 7 5 3 5" xfId="33448"/>
    <cellStyle name="Note 3 3 7 5 4" xfId="8267"/>
    <cellStyle name="Note 3 3 7 5 4 2" xfId="20206"/>
    <cellStyle name="Note 3 3 7 5 4 3" xfId="29912"/>
    <cellStyle name="Note 3 3 7 5 4 4" xfId="34456"/>
    <cellStyle name="Note 3 3 7 5 5" xfId="14316"/>
    <cellStyle name="Note 3 3 7 5 6" xfId="25334"/>
    <cellStyle name="Note 3 3 7 5 7" xfId="30496"/>
    <cellStyle name="Note 3 3 7 6" xfId="3073"/>
    <cellStyle name="Note 3 3 7 6 2" xfId="8963"/>
    <cellStyle name="Note 3 3 7 6 2 2" xfId="20902"/>
    <cellStyle name="Note 3 3 7 6 2 3" xfId="30421"/>
    <cellStyle name="Note 3 3 7 6 2 4" xfId="34783"/>
    <cellStyle name="Note 3 3 7 6 3" xfId="15012"/>
    <cellStyle name="Note 3 3 7 6 4" xfId="25841"/>
    <cellStyle name="Note 3 3 7 6 5" xfId="30842"/>
    <cellStyle name="Note 3 3 7 7" xfId="5108"/>
    <cellStyle name="Note 3 3 7 7 2" xfId="10998"/>
    <cellStyle name="Note 3 3 7 7 2 2" xfId="22937"/>
    <cellStyle name="Note 3 3 7 7 2 3" xfId="31989"/>
    <cellStyle name="Note 3 3 7 7 2 4" xfId="35887"/>
    <cellStyle name="Note 3 3 7 7 3" xfId="17047"/>
    <cellStyle name="Note 3 3 7 7 4" xfId="27409"/>
    <cellStyle name="Note 3 3 7 7 5" xfId="28832"/>
    <cellStyle name="Note 3 3 7 8" xfId="6655"/>
    <cellStyle name="Note 3 3 7 8 2" xfId="18594"/>
    <cellStyle name="Note 3 3 7 8 3" xfId="28770"/>
    <cellStyle name="Note 3 3 7 8 4" xfId="33775"/>
    <cellStyle name="Note 3 3 7 9" xfId="12536"/>
    <cellStyle name="Note 3 3 8" xfId="546"/>
    <cellStyle name="Note 3 3 8 10" xfId="24158"/>
    <cellStyle name="Note 3 3 8 11" xfId="24051"/>
    <cellStyle name="Note 3 3 8 2" xfId="1745"/>
    <cellStyle name="Note 3 3 8 2 2" xfId="2346"/>
    <cellStyle name="Note 3 3 8 2 2 2" xfId="4822"/>
    <cellStyle name="Note 3 3 8 2 2 2 2" xfId="10712"/>
    <cellStyle name="Note 3 3 8 2 2 2 2 2" xfId="22651"/>
    <cellStyle name="Note 3 3 8 2 2 2 2 3" xfId="31703"/>
    <cellStyle name="Note 3 3 8 2 2 2 2 4" xfId="35601"/>
    <cellStyle name="Note 3 3 8 2 2 2 3" xfId="16761"/>
    <cellStyle name="Note 3 3 8 2 2 2 4" xfId="27123"/>
    <cellStyle name="Note 3 3 8 2 2 2 5" xfId="26164"/>
    <cellStyle name="Note 3 3 8 2 2 3" xfId="5926"/>
    <cellStyle name="Note 3 3 8 2 2 3 2" xfId="11816"/>
    <cellStyle name="Note 3 3 8 2 2 3 2 2" xfId="23755"/>
    <cellStyle name="Note 3 3 8 2 2 3 2 3" xfId="32807"/>
    <cellStyle name="Note 3 3 8 2 2 3 2 4" xfId="36705"/>
    <cellStyle name="Note 3 3 8 2 2 3 3" xfId="17865"/>
    <cellStyle name="Note 3 3 8 2 2 3 4" xfId="28227"/>
    <cellStyle name="Note 3 3 8 2 2 3 5" xfId="33417"/>
    <cellStyle name="Note 3 3 8 2 2 4" xfId="8236"/>
    <cellStyle name="Note 3 3 8 2 2 4 2" xfId="20175"/>
    <cellStyle name="Note 3 3 8 2 2 4 3" xfId="29881"/>
    <cellStyle name="Note 3 3 8 2 2 4 4" xfId="34425"/>
    <cellStyle name="Note 3 3 8 2 2 5" xfId="14285"/>
    <cellStyle name="Note 3 3 8 2 2 6" xfId="25303"/>
    <cellStyle name="Note 3 3 8 2 2 7" xfId="30440"/>
    <cellStyle name="Note 3 3 8 2 3" xfId="2593"/>
    <cellStyle name="Note 3 3 8 2 3 2" xfId="5069"/>
    <cellStyle name="Note 3 3 8 2 3 2 2" xfId="10959"/>
    <cellStyle name="Note 3 3 8 2 3 2 2 2" xfId="22898"/>
    <cellStyle name="Note 3 3 8 2 3 2 2 3" xfId="31950"/>
    <cellStyle name="Note 3 3 8 2 3 2 2 4" xfId="35848"/>
    <cellStyle name="Note 3 3 8 2 3 2 3" xfId="17008"/>
    <cellStyle name="Note 3 3 8 2 3 2 4" xfId="27370"/>
    <cellStyle name="Note 3 3 8 2 3 2 5" xfId="12135"/>
    <cellStyle name="Note 3 3 8 2 3 3" xfId="6173"/>
    <cellStyle name="Note 3 3 8 2 3 3 2" xfId="12063"/>
    <cellStyle name="Note 3 3 8 2 3 3 2 2" xfId="24002"/>
    <cellStyle name="Note 3 3 8 2 3 3 2 3" xfId="33054"/>
    <cellStyle name="Note 3 3 8 2 3 3 2 4" xfId="36952"/>
    <cellStyle name="Note 3 3 8 2 3 3 3" xfId="18112"/>
    <cellStyle name="Note 3 3 8 2 3 3 4" xfId="28474"/>
    <cellStyle name="Note 3 3 8 2 3 3 5" xfId="33664"/>
    <cellStyle name="Note 3 3 8 2 3 4" xfId="8483"/>
    <cellStyle name="Note 3 3 8 2 3 4 2" xfId="20422"/>
    <cellStyle name="Note 3 3 8 2 3 4 3" xfId="30128"/>
    <cellStyle name="Note 3 3 8 2 3 4 4" xfId="34672"/>
    <cellStyle name="Note 3 3 8 2 3 5" xfId="14532"/>
    <cellStyle name="Note 3 3 8 2 3 6" xfId="25550"/>
    <cellStyle name="Note 3 3 8 2 3 7" xfId="25591"/>
    <cellStyle name="Note 3 3 8 2 4" xfId="4221"/>
    <cellStyle name="Note 3 3 8 2 4 2" xfId="10111"/>
    <cellStyle name="Note 3 3 8 2 4 2 2" xfId="22050"/>
    <cellStyle name="Note 3 3 8 2 4 2 3" xfId="31110"/>
    <cellStyle name="Note 3 3 8 2 4 2 4" xfId="35008"/>
    <cellStyle name="Note 3 3 8 2 4 3" xfId="16160"/>
    <cellStyle name="Note 3 3 8 2 4 4" xfId="26530"/>
    <cellStyle name="Note 3 3 8 2 4 5" xfId="26238"/>
    <cellStyle name="Note 3 3 8 2 5" xfId="5333"/>
    <cellStyle name="Note 3 3 8 2 5 2" xfId="11223"/>
    <cellStyle name="Note 3 3 8 2 5 2 2" xfId="23162"/>
    <cellStyle name="Note 3 3 8 2 5 2 3" xfId="32214"/>
    <cellStyle name="Note 3 3 8 2 5 2 4" xfId="36112"/>
    <cellStyle name="Note 3 3 8 2 5 3" xfId="17272"/>
    <cellStyle name="Note 3 3 8 2 5 4" xfId="27634"/>
    <cellStyle name="Note 3 3 8 2 5 5" xfId="30679"/>
    <cellStyle name="Note 3 3 8 2 6" xfId="13684"/>
    <cellStyle name="Note 3 3 8 3" xfId="1895"/>
    <cellStyle name="Note 3 3 8 3 2" xfId="4371"/>
    <cellStyle name="Note 3 3 8 3 2 2" xfId="10261"/>
    <cellStyle name="Note 3 3 8 3 2 2 2" xfId="22200"/>
    <cellStyle name="Note 3 3 8 3 2 2 3" xfId="31253"/>
    <cellStyle name="Note 3 3 8 3 2 2 4" xfId="35151"/>
    <cellStyle name="Note 3 3 8 3 2 3" xfId="16310"/>
    <cellStyle name="Note 3 3 8 3 2 4" xfId="26673"/>
    <cellStyle name="Note 3 3 8 3 2 5" xfId="24568"/>
    <cellStyle name="Note 3 3 8 3 3" xfId="5476"/>
    <cellStyle name="Note 3 3 8 3 3 2" xfId="11366"/>
    <cellStyle name="Note 3 3 8 3 3 2 2" xfId="23305"/>
    <cellStyle name="Note 3 3 8 3 3 2 3" xfId="32357"/>
    <cellStyle name="Note 3 3 8 3 3 2 4" xfId="36255"/>
    <cellStyle name="Note 3 3 8 3 3 3" xfId="17415"/>
    <cellStyle name="Note 3 3 8 3 3 4" xfId="27777"/>
    <cellStyle name="Note 3 3 8 3 3 5" xfId="30662"/>
    <cellStyle name="Note 3 3 8 3 4" xfId="7785"/>
    <cellStyle name="Note 3 3 8 3 4 2" xfId="19724"/>
    <cellStyle name="Note 3 3 8 3 4 3" xfId="29431"/>
    <cellStyle name="Note 3 3 8 3 4 4" xfId="33975"/>
    <cellStyle name="Note 3 3 8 3 5" xfId="13834"/>
    <cellStyle name="Note 3 3 8 3 6" xfId="24853"/>
    <cellStyle name="Note 3 3 8 3 7" xfId="30335"/>
    <cellStyle name="Note 3 3 8 4" xfId="2142"/>
    <cellStyle name="Note 3 3 8 4 2" xfId="4618"/>
    <cellStyle name="Note 3 3 8 4 2 2" xfId="10508"/>
    <cellStyle name="Note 3 3 8 4 2 2 2" xfId="22447"/>
    <cellStyle name="Note 3 3 8 4 2 2 3" xfId="31499"/>
    <cellStyle name="Note 3 3 8 4 2 2 4" xfId="35397"/>
    <cellStyle name="Note 3 3 8 4 2 3" xfId="16557"/>
    <cellStyle name="Note 3 3 8 4 2 4" xfId="26919"/>
    <cellStyle name="Note 3 3 8 4 2 5" xfId="25961"/>
    <cellStyle name="Note 3 3 8 4 3" xfId="5722"/>
    <cellStyle name="Note 3 3 8 4 3 2" xfId="11612"/>
    <cellStyle name="Note 3 3 8 4 3 2 2" xfId="23551"/>
    <cellStyle name="Note 3 3 8 4 3 2 3" xfId="32603"/>
    <cellStyle name="Note 3 3 8 4 3 2 4" xfId="36501"/>
    <cellStyle name="Note 3 3 8 4 3 3" xfId="17661"/>
    <cellStyle name="Note 3 3 8 4 3 4" xfId="28023"/>
    <cellStyle name="Note 3 3 8 4 3 5" xfId="33213"/>
    <cellStyle name="Note 3 3 8 4 4" xfId="8032"/>
    <cellStyle name="Note 3 3 8 4 4 2" xfId="19971"/>
    <cellStyle name="Note 3 3 8 4 4 3" xfId="29677"/>
    <cellStyle name="Note 3 3 8 4 4 4" xfId="34221"/>
    <cellStyle name="Note 3 3 8 4 5" xfId="14081"/>
    <cellStyle name="Note 3 3 8 4 6" xfId="25099"/>
    <cellStyle name="Note 3 3 8 4 7" xfId="30915"/>
    <cellStyle name="Note 3 3 8 5" xfId="2110"/>
    <cellStyle name="Note 3 3 8 5 2" xfId="4586"/>
    <cellStyle name="Note 3 3 8 5 2 2" xfId="10476"/>
    <cellStyle name="Note 3 3 8 5 2 2 2" xfId="22415"/>
    <cellStyle name="Note 3 3 8 5 2 2 3" xfId="31467"/>
    <cellStyle name="Note 3 3 8 5 2 2 4" xfId="35365"/>
    <cellStyle name="Note 3 3 8 5 2 3" xfId="16525"/>
    <cellStyle name="Note 3 3 8 5 2 4" xfId="26887"/>
    <cellStyle name="Note 3 3 8 5 2 5" xfId="24541"/>
    <cellStyle name="Note 3 3 8 5 3" xfId="5690"/>
    <cellStyle name="Note 3 3 8 5 3 2" xfId="11580"/>
    <cellStyle name="Note 3 3 8 5 3 2 2" xfId="23519"/>
    <cellStyle name="Note 3 3 8 5 3 2 3" xfId="32571"/>
    <cellStyle name="Note 3 3 8 5 3 2 4" xfId="36469"/>
    <cellStyle name="Note 3 3 8 5 3 3" xfId="17629"/>
    <cellStyle name="Note 3 3 8 5 3 4" xfId="27991"/>
    <cellStyle name="Note 3 3 8 5 3 5" xfId="33181"/>
    <cellStyle name="Note 3 3 8 5 4" xfId="8000"/>
    <cellStyle name="Note 3 3 8 5 4 2" xfId="19939"/>
    <cellStyle name="Note 3 3 8 5 4 3" xfId="29645"/>
    <cellStyle name="Note 3 3 8 5 4 4" xfId="34189"/>
    <cellStyle name="Note 3 3 8 5 5" xfId="14049"/>
    <cellStyle name="Note 3 3 8 5 6" xfId="25067"/>
    <cellStyle name="Note 3 3 8 5 7" xfId="26341"/>
    <cellStyle name="Note 3 3 8 6" xfId="3023"/>
    <cellStyle name="Note 3 3 8 6 2" xfId="8913"/>
    <cellStyle name="Note 3 3 8 6 2 2" xfId="20852"/>
    <cellStyle name="Note 3 3 8 6 2 3" xfId="30392"/>
    <cellStyle name="Note 3 3 8 6 2 4" xfId="34771"/>
    <cellStyle name="Note 3 3 8 6 3" xfId="14962"/>
    <cellStyle name="Note 3 3 8 6 4" xfId="25812"/>
    <cellStyle name="Note 3 3 8 6 5" xfId="25816"/>
    <cellStyle name="Note 3 3 8 7" xfId="5096"/>
    <cellStyle name="Note 3 3 8 7 2" xfId="10986"/>
    <cellStyle name="Note 3 3 8 7 2 2" xfId="22925"/>
    <cellStyle name="Note 3 3 8 7 2 3" xfId="31977"/>
    <cellStyle name="Note 3 3 8 7 2 4" xfId="35875"/>
    <cellStyle name="Note 3 3 8 7 3" xfId="17035"/>
    <cellStyle name="Note 3 3 8 7 4" xfId="27397"/>
    <cellStyle name="Note 3 3 8 7 5" xfId="30709"/>
    <cellStyle name="Note 3 3 8 8" xfId="6605"/>
    <cellStyle name="Note 3 3 8 8 2" xfId="18544"/>
    <cellStyle name="Note 3 3 8 8 3" xfId="28741"/>
    <cellStyle name="Note 3 3 8 8 4" xfId="33763"/>
    <cellStyle name="Note 3 3 8 9" xfId="12486"/>
    <cellStyle name="Note 3 3 9" xfId="1718"/>
    <cellStyle name="Note 3 3 9 2" xfId="2319"/>
    <cellStyle name="Note 3 3 9 2 2" xfId="4795"/>
    <cellStyle name="Note 3 3 9 2 2 2" xfId="10685"/>
    <cellStyle name="Note 3 3 9 2 2 2 2" xfId="22624"/>
    <cellStyle name="Note 3 3 9 2 2 2 3" xfId="31676"/>
    <cellStyle name="Note 3 3 9 2 2 2 4" xfId="35574"/>
    <cellStyle name="Note 3 3 9 2 2 3" xfId="16734"/>
    <cellStyle name="Note 3 3 9 2 2 4" xfId="27096"/>
    <cellStyle name="Note 3 3 9 2 2 5" xfId="29097"/>
    <cellStyle name="Note 3 3 9 2 3" xfId="5899"/>
    <cellStyle name="Note 3 3 9 2 3 2" xfId="11789"/>
    <cellStyle name="Note 3 3 9 2 3 2 2" xfId="23728"/>
    <cellStyle name="Note 3 3 9 2 3 2 3" xfId="32780"/>
    <cellStyle name="Note 3 3 9 2 3 2 4" xfId="36678"/>
    <cellStyle name="Note 3 3 9 2 3 3" xfId="17838"/>
    <cellStyle name="Note 3 3 9 2 3 4" xfId="28200"/>
    <cellStyle name="Note 3 3 9 2 3 5" xfId="33390"/>
    <cellStyle name="Note 3 3 9 2 4" xfId="8209"/>
    <cellStyle name="Note 3 3 9 2 4 2" xfId="20148"/>
    <cellStyle name="Note 3 3 9 2 4 3" xfId="29854"/>
    <cellStyle name="Note 3 3 9 2 4 4" xfId="34398"/>
    <cellStyle name="Note 3 3 9 2 5" xfId="14258"/>
    <cellStyle name="Note 3 3 9 2 6" xfId="25276"/>
    <cellStyle name="Note 3 3 9 2 7" xfId="24662"/>
    <cellStyle name="Note 3 3 9 3" xfId="2566"/>
    <cellStyle name="Note 3 3 9 3 2" xfId="5042"/>
    <cellStyle name="Note 3 3 9 3 2 2" xfId="10932"/>
    <cellStyle name="Note 3 3 9 3 2 2 2" xfId="22871"/>
    <cellStyle name="Note 3 3 9 3 2 2 3" xfId="31923"/>
    <cellStyle name="Note 3 3 9 3 2 2 4" xfId="35821"/>
    <cellStyle name="Note 3 3 9 3 2 3" xfId="16981"/>
    <cellStyle name="Note 3 3 9 3 2 4" xfId="27343"/>
    <cellStyle name="Note 3 3 9 3 2 5" xfId="30711"/>
    <cellStyle name="Note 3 3 9 3 3" xfId="6146"/>
    <cellStyle name="Note 3 3 9 3 3 2" xfId="12036"/>
    <cellStyle name="Note 3 3 9 3 3 2 2" xfId="23975"/>
    <cellStyle name="Note 3 3 9 3 3 2 3" xfId="33027"/>
    <cellStyle name="Note 3 3 9 3 3 2 4" xfId="36925"/>
    <cellStyle name="Note 3 3 9 3 3 3" xfId="18085"/>
    <cellStyle name="Note 3 3 9 3 3 4" xfId="28447"/>
    <cellStyle name="Note 3 3 9 3 3 5" xfId="33637"/>
    <cellStyle name="Note 3 3 9 3 4" xfId="8456"/>
    <cellStyle name="Note 3 3 9 3 4 2" xfId="20395"/>
    <cellStyle name="Note 3 3 9 3 4 3" xfId="30101"/>
    <cellStyle name="Note 3 3 9 3 4 4" xfId="34645"/>
    <cellStyle name="Note 3 3 9 3 5" xfId="14505"/>
    <cellStyle name="Note 3 3 9 3 6" xfId="25523"/>
    <cellStyle name="Note 3 3 9 3 7" xfId="30558"/>
    <cellStyle name="Note 3 3 9 4" xfId="4194"/>
    <cellStyle name="Note 3 3 9 4 2" xfId="10084"/>
    <cellStyle name="Note 3 3 9 4 2 2" xfId="22023"/>
    <cellStyle name="Note 3 3 9 4 2 3" xfId="31083"/>
    <cellStyle name="Note 3 3 9 4 2 4" xfId="34981"/>
    <cellStyle name="Note 3 3 9 4 3" xfId="16133"/>
    <cellStyle name="Note 3 3 9 4 4" xfId="26503"/>
    <cellStyle name="Note 3 3 9 4 5" xfId="25971"/>
    <cellStyle name="Note 3 3 9 5" xfId="5306"/>
    <cellStyle name="Note 3 3 9 5 2" xfId="11196"/>
    <cellStyle name="Note 3 3 9 5 2 2" xfId="23135"/>
    <cellStyle name="Note 3 3 9 5 2 3" xfId="32187"/>
    <cellStyle name="Note 3 3 9 5 2 4" xfId="36085"/>
    <cellStyle name="Note 3 3 9 5 3" xfId="17245"/>
    <cellStyle name="Note 3 3 9 5 4" xfId="27607"/>
    <cellStyle name="Note 3 3 9 5 5" xfId="28710"/>
    <cellStyle name="Note 3 3 9 6" xfId="13657"/>
    <cellStyle name="Note 3 4" xfId="169"/>
    <cellStyle name="Note 3 4 10" xfId="2719"/>
    <cellStyle name="Note 3 4 10 2" xfId="8609"/>
    <cellStyle name="Note 3 4 10 2 2" xfId="20548"/>
    <cellStyle name="Note 3 4 10 2 3" xfId="30208"/>
    <cellStyle name="Note 3 4 10 2 4" xfId="34715"/>
    <cellStyle name="Note 3 4 10 3" xfId="14658"/>
    <cellStyle name="Note 3 4 10 4" xfId="25628"/>
    <cellStyle name="Note 3 4 10 5" xfId="24619"/>
    <cellStyle name="Note 3 4 11" xfId="6301"/>
    <cellStyle name="Note 3 4 11 2" xfId="18240"/>
    <cellStyle name="Note 3 4 11 3" xfId="28554"/>
    <cellStyle name="Note 3 4 11 4" xfId="33707"/>
    <cellStyle name="Note 3 4 2" xfId="283"/>
    <cellStyle name="Note 3 4 2 2" xfId="759"/>
    <cellStyle name="Note 3 4 2 2 10" xfId="24273"/>
    <cellStyle name="Note 3 4 2 2 11" xfId="29309"/>
    <cellStyle name="Note 3 4 2 2 2" xfId="1748"/>
    <cellStyle name="Note 3 4 2 2 2 2" xfId="2349"/>
    <cellStyle name="Note 3 4 2 2 2 2 2" xfId="4825"/>
    <cellStyle name="Note 3 4 2 2 2 2 2 2" xfId="10715"/>
    <cellStyle name="Note 3 4 2 2 2 2 2 2 2" xfId="22654"/>
    <cellStyle name="Note 3 4 2 2 2 2 2 2 3" xfId="31706"/>
    <cellStyle name="Note 3 4 2 2 2 2 2 2 4" xfId="35604"/>
    <cellStyle name="Note 3 4 2 2 2 2 2 3" xfId="16764"/>
    <cellStyle name="Note 3 4 2 2 2 2 2 4" xfId="27126"/>
    <cellStyle name="Note 3 4 2 2 2 2 2 5" xfId="30548"/>
    <cellStyle name="Note 3 4 2 2 2 2 3" xfId="5929"/>
    <cellStyle name="Note 3 4 2 2 2 2 3 2" xfId="11819"/>
    <cellStyle name="Note 3 4 2 2 2 2 3 2 2" xfId="23758"/>
    <cellStyle name="Note 3 4 2 2 2 2 3 2 3" xfId="32810"/>
    <cellStyle name="Note 3 4 2 2 2 2 3 2 4" xfId="36708"/>
    <cellStyle name="Note 3 4 2 2 2 2 3 3" xfId="17868"/>
    <cellStyle name="Note 3 4 2 2 2 2 3 4" xfId="28230"/>
    <cellStyle name="Note 3 4 2 2 2 2 3 5" xfId="33420"/>
    <cellStyle name="Note 3 4 2 2 2 2 4" xfId="8239"/>
    <cellStyle name="Note 3 4 2 2 2 2 4 2" xfId="20178"/>
    <cellStyle name="Note 3 4 2 2 2 2 4 3" xfId="29884"/>
    <cellStyle name="Note 3 4 2 2 2 2 4 4" xfId="34428"/>
    <cellStyle name="Note 3 4 2 2 2 2 5" xfId="14288"/>
    <cellStyle name="Note 3 4 2 2 2 2 6" xfId="25306"/>
    <cellStyle name="Note 3 4 2 2 2 2 7" xfId="30890"/>
    <cellStyle name="Note 3 4 2 2 2 3" xfId="2596"/>
    <cellStyle name="Note 3 4 2 2 2 3 2" xfId="5072"/>
    <cellStyle name="Note 3 4 2 2 2 3 2 2" xfId="10962"/>
    <cellStyle name="Note 3 4 2 2 2 3 2 2 2" xfId="22901"/>
    <cellStyle name="Note 3 4 2 2 2 3 2 2 3" xfId="31953"/>
    <cellStyle name="Note 3 4 2 2 2 3 2 2 4" xfId="35851"/>
    <cellStyle name="Note 3 4 2 2 2 3 2 3" xfId="17011"/>
    <cellStyle name="Note 3 4 2 2 2 3 2 4" xfId="27373"/>
    <cellStyle name="Note 3 4 2 2 2 3 2 5" xfId="25604"/>
    <cellStyle name="Note 3 4 2 2 2 3 3" xfId="6176"/>
    <cellStyle name="Note 3 4 2 2 2 3 3 2" xfId="12066"/>
    <cellStyle name="Note 3 4 2 2 2 3 3 2 2" xfId="24005"/>
    <cellStyle name="Note 3 4 2 2 2 3 3 2 3" xfId="33057"/>
    <cellStyle name="Note 3 4 2 2 2 3 3 2 4" xfId="36955"/>
    <cellStyle name="Note 3 4 2 2 2 3 3 3" xfId="18115"/>
    <cellStyle name="Note 3 4 2 2 2 3 3 4" xfId="28477"/>
    <cellStyle name="Note 3 4 2 2 2 3 3 5" xfId="33667"/>
    <cellStyle name="Note 3 4 2 2 2 3 4" xfId="8486"/>
    <cellStyle name="Note 3 4 2 2 2 3 4 2" xfId="20425"/>
    <cellStyle name="Note 3 4 2 2 2 3 4 3" xfId="30131"/>
    <cellStyle name="Note 3 4 2 2 2 3 4 4" xfId="34675"/>
    <cellStyle name="Note 3 4 2 2 2 3 5" xfId="14535"/>
    <cellStyle name="Note 3 4 2 2 2 3 6" xfId="25553"/>
    <cellStyle name="Note 3 4 2 2 2 3 7" xfId="26276"/>
    <cellStyle name="Note 3 4 2 2 2 4" xfId="4224"/>
    <cellStyle name="Note 3 4 2 2 2 4 2" xfId="10114"/>
    <cellStyle name="Note 3 4 2 2 2 4 2 2" xfId="22053"/>
    <cellStyle name="Note 3 4 2 2 2 4 2 3" xfId="31113"/>
    <cellStyle name="Note 3 4 2 2 2 4 2 4" xfId="35011"/>
    <cellStyle name="Note 3 4 2 2 2 4 3" xfId="16163"/>
    <cellStyle name="Note 3 4 2 2 2 4 4" xfId="26533"/>
    <cellStyle name="Note 3 4 2 2 2 4 5" xfId="30591"/>
    <cellStyle name="Note 3 4 2 2 2 5" xfId="5336"/>
    <cellStyle name="Note 3 4 2 2 2 5 2" xfId="11226"/>
    <cellStyle name="Note 3 4 2 2 2 5 2 2" xfId="23165"/>
    <cellStyle name="Note 3 4 2 2 2 5 2 3" xfId="32217"/>
    <cellStyle name="Note 3 4 2 2 2 5 2 4" xfId="36115"/>
    <cellStyle name="Note 3 4 2 2 2 5 3" xfId="17275"/>
    <cellStyle name="Note 3 4 2 2 2 5 4" xfId="27637"/>
    <cellStyle name="Note 3 4 2 2 2 5 5" xfId="24361"/>
    <cellStyle name="Note 3 4 2 2 2 6" xfId="13687"/>
    <cellStyle name="Note 3 4 2 2 3" xfId="1979"/>
    <cellStyle name="Note 3 4 2 2 3 2" xfId="4455"/>
    <cellStyle name="Note 3 4 2 2 3 2 2" xfId="10345"/>
    <cellStyle name="Note 3 4 2 2 3 2 2 2" xfId="22284"/>
    <cellStyle name="Note 3 4 2 2 3 2 2 3" xfId="31337"/>
    <cellStyle name="Note 3 4 2 2 3 2 2 4" xfId="35235"/>
    <cellStyle name="Note 3 4 2 2 3 2 3" xfId="16394"/>
    <cellStyle name="Note 3 4 2 2 3 2 4" xfId="26757"/>
    <cellStyle name="Note 3 4 2 2 3 2 5" xfId="25736"/>
    <cellStyle name="Note 3 4 2 2 3 3" xfId="5560"/>
    <cellStyle name="Note 3 4 2 2 3 3 2" xfId="11450"/>
    <cellStyle name="Note 3 4 2 2 3 3 2 2" xfId="23389"/>
    <cellStyle name="Note 3 4 2 2 3 3 2 3" xfId="32441"/>
    <cellStyle name="Note 3 4 2 2 3 3 2 4" xfId="36339"/>
    <cellStyle name="Note 3 4 2 2 3 3 3" xfId="17499"/>
    <cellStyle name="Note 3 4 2 2 3 3 4" xfId="27861"/>
    <cellStyle name="Note 3 4 2 2 3 3 5" xfId="29000"/>
    <cellStyle name="Note 3 4 2 2 3 4" xfId="7869"/>
    <cellStyle name="Note 3 4 2 2 3 4 2" xfId="19808"/>
    <cellStyle name="Note 3 4 2 2 3 4 3" xfId="29515"/>
    <cellStyle name="Note 3 4 2 2 3 4 4" xfId="34059"/>
    <cellStyle name="Note 3 4 2 2 3 5" xfId="13918"/>
    <cellStyle name="Note 3 4 2 2 3 6" xfId="24937"/>
    <cellStyle name="Note 3 4 2 2 3 7" xfId="26355"/>
    <cellStyle name="Note 3 4 2 2 4" xfId="2191"/>
    <cellStyle name="Note 3 4 2 2 4 2" xfId="4667"/>
    <cellStyle name="Note 3 4 2 2 4 2 2" xfId="10557"/>
    <cellStyle name="Note 3 4 2 2 4 2 2 2" xfId="22496"/>
    <cellStyle name="Note 3 4 2 2 4 2 2 3" xfId="31548"/>
    <cellStyle name="Note 3 4 2 2 4 2 2 4" xfId="35446"/>
    <cellStyle name="Note 3 4 2 2 4 2 3" xfId="16606"/>
    <cellStyle name="Note 3 4 2 2 4 2 4" xfId="26968"/>
    <cellStyle name="Note 3 4 2 2 4 2 5" xfId="26034"/>
    <cellStyle name="Note 3 4 2 2 4 3" xfId="5771"/>
    <cellStyle name="Note 3 4 2 2 4 3 2" xfId="11661"/>
    <cellStyle name="Note 3 4 2 2 4 3 2 2" xfId="23600"/>
    <cellStyle name="Note 3 4 2 2 4 3 2 3" xfId="32652"/>
    <cellStyle name="Note 3 4 2 2 4 3 2 4" xfId="36550"/>
    <cellStyle name="Note 3 4 2 2 4 3 3" xfId="17710"/>
    <cellStyle name="Note 3 4 2 2 4 3 4" xfId="28072"/>
    <cellStyle name="Note 3 4 2 2 4 3 5" xfId="33262"/>
    <cellStyle name="Note 3 4 2 2 4 4" xfId="8081"/>
    <cellStyle name="Note 3 4 2 2 4 4 2" xfId="20020"/>
    <cellStyle name="Note 3 4 2 2 4 4 3" xfId="29726"/>
    <cellStyle name="Note 3 4 2 2 4 4 4" xfId="34270"/>
    <cellStyle name="Note 3 4 2 2 4 5" xfId="14130"/>
    <cellStyle name="Note 3 4 2 2 4 6" xfId="25148"/>
    <cellStyle name="Note 3 4 2 2 4 7" xfId="26331"/>
    <cellStyle name="Note 3 4 2 2 5" xfId="1876"/>
    <cellStyle name="Note 3 4 2 2 5 2" xfId="4352"/>
    <cellStyle name="Note 3 4 2 2 5 2 2" xfId="10242"/>
    <cellStyle name="Note 3 4 2 2 5 2 2 2" xfId="22181"/>
    <cellStyle name="Note 3 4 2 2 5 2 2 3" xfId="31234"/>
    <cellStyle name="Note 3 4 2 2 5 2 2 4" xfId="35132"/>
    <cellStyle name="Note 3 4 2 2 5 2 3" xfId="16291"/>
    <cellStyle name="Note 3 4 2 2 5 2 4" xfId="26654"/>
    <cellStyle name="Note 3 4 2 2 5 2 5" xfId="29151"/>
    <cellStyle name="Note 3 4 2 2 5 3" xfId="5457"/>
    <cellStyle name="Note 3 4 2 2 5 3 2" xfId="11347"/>
    <cellStyle name="Note 3 4 2 2 5 3 2 2" xfId="23286"/>
    <cellStyle name="Note 3 4 2 2 5 3 2 3" xfId="32338"/>
    <cellStyle name="Note 3 4 2 2 5 3 2 4" xfId="36236"/>
    <cellStyle name="Note 3 4 2 2 5 3 3" xfId="17396"/>
    <cellStyle name="Note 3 4 2 2 5 3 4" xfId="27758"/>
    <cellStyle name="Note 3 4 2 2 5 3 5" xfId="30546"/>
    <cellStyle name="Note 3 4 2 2 5 4" xfId="7766"/>
    <cellStyle name="Note 3 4 2 2 5 4 2" xfId="19705"/>
    <cellStyle name="Note 3 4 2 2 5 4 3" xfId="29412"/>
    <cellStyle name="Note 3 4 2 2 5 4 4" xfId="33956"/>
    <cellStyle name="Note 3 4 2 2 5 5" xfId="13815"/>
    <cellStyle name="Note 3 4 2 2 5 6" xfId="24834"/>
    <cellStyle name="Note 3 4 2 2 5 7" xfId="24716"/>
    <cellStyle name="Note 3 4 2 2 6" xfId="3236"/>
    <cellStyle name="Note 3 4 2 2 6 2" xfId="9126"/>
    <cellStyle name="Note 3 4 2 2 6 2 2" xfId="21065"/>
    <cellStyle name="Note 3 4 2 2 6 2 3" xfId="30505"/>
    <cellStyle name="Note 3 4 2 2 6 2 4" xfId="34818"/>
    <cellStyle name="Note 3 4 2 2 6 3" xfId="15175"/>
    <cellStyle name="Note 3 4 2 2 6 4" xfId="25925"/>
    <cellStyle name="Note 3 4 2 2 6 5" xfId="24174"/>
    <cellStyle name="Note 3 4 2 2 7" xfId="5143"/>
    <cellStyle name="Note 3 4 2 2 7 2" xfId="11033"/>
    <cellStyle name="Note 3 4 2 2 7 2 2" xfId="22972"/>
    <cellStyle name="Note 3 4 2 2 7 2 3" xfId="32024"/>
    <cellStyle name="Note 3 4 2 2 7 2 4" xfId="35922"/>
    <cellStyle name="Note 3 4 2 2 7 3" xfId="17082"/>
    <cellStyle name="Note 3 4 2 2 7 4" xfId="27444"/>
    <cellStyle name="Note 3 4 2 2 7 5" xfId="29054"/>
    <cellStyle name="Note 3 4 2 2 8" xfId="6818"/>
    <cellStyle name="Note 3 4 2 2 8 2" xfId="18757"/>
    <cellStyle name="Note 3 4 2 2 8 3" xfId="28854"/>
    <cellStyle name="Note 3 4 2 2 8 4" xfId="33810"/>
    <cellStyle name="Note 3 4 2 2 9" xfId="12699"/>
    <cellStyle name="Note 3 4 2 3" xfId="1747"/>
    <cellStyle name="Note 3 4 2 3 2" xfId="2348"/>
    <cellStyle name="Note 3 4 2 3 2 2" xfId="4824"/>
    <cellStyle name="Note 3 4 2 3 2 2 2" xfId="10714"/>
    <cellStyle name="Note 3 4 2 3 2 2 2 2" xfId="22653"/>
    <cellStyle name="Note 3 4 2 3 2 2 2 3" xfId="31705"/>
    <cellStyle name="Note 3 4 2 3 2 2 2 4" xfId="35603"/>
    <cellStyle name="Note 3 4 2 3 2 2 3" xfId="16763"/>
    <cellStyle name="Note 3 4 2 3 2 2 4" xfId="27125"/>
    <cellStyle name="Note 3 4 2 3 2 2 5" xfId="28897"/>
    <cellStyle name="Note 3 4 2 3 2 3" xfId="5928"/>
    <cellStyle name="Note 3 4 2 3 2 3 2" xfId="11818"/>
    <cellStyle name="Note 3 4 2 3 2 3 2 2" xfId="23757"/>
    <cellStyle name="Note 3 4 2 3 2 3 2 3" xfId="32809"/>
    <cellStyle name="Note 3 4 2 3 2 3 2 4" xfId="36707"/>
    <cellStyle name="Note 3 4 2 3 2 3 3" xfId="17867"/>
    <cellStyle name="Note 3 4 2 3 2 3 4" xfId="28229"/>
    <cellStyle name="Note 3 4 2 3 2 3 5" xfId="33419"/>
    <cellStyle name="Note 3 4 2 3 2 4" xfId="8238"/>
    <cellStyle name="Note 3 4 2 3 2 4 2" xfId="20177"/>
    <cellStyle name="Note 3 4 2 3 2 4 3" xfId="29883"/>
    <cellStyle name="Note 3 4 2 3 2 4 4" xfId="34427"/>
    <cellStyle name="Note 3 4 2 3 2 5" xfId="14287"/>
    <cellStyle name="Note 3 4 2 3 2 6" xfId="25305"/>
    <cellStyle name="Note 3 4 2 3 2 7" xfId="29237"/>
    <cellStyle name="Note 3 4 2 3 3" xfId="2595"/>
    <cellStyle name="Note 3 4 2 3 3 2" xfId="5071"/>
    <cellStyle name="Note 3 4 2 3 3 2 2" xfId="10961"/>
    <cellStyle name="Note 3 4 2 3 3 2 2 2" xfId="22900"/>
    <cellStyle name="Note 3 4 2 3 3 2 2 3" xfId="31952"/>
    <cellStyle name="Note 3 4 2 3 3 2 2 4" xfId="35850"/>
    <cellStyle name="Note 3 4 2 3 3 2 3" xfId="17010"/>
    <cellStyle name="Note 3 4 2 3 3 2 4" xfId="27372"/>
    <cellStyle name="Note 3 4 2 3 3 2 5" xfId="30183"/>
    <cellStyle name="Note 3 4 2 3 3 3" xfId="6175"/>
    <cellStyle name="Note 3 4 2 3 3 3 2" xfId="12065"/>
    <cellStyle name="Note 3 4 2 3 3 3 2 2" xfId="24004"/>
    <cellStyle name="Note 3 4 2 3 3 3 2 3" xfId="33056"/>
    <cellStyle name="Note 3 4 2 3 3 3 2 4" xfId="36954"/>
    <cellStyle name="Note 3 4 2 3 3 3 3" xfId="18114"/>
    <cellStyle name="Note 3 4 2 3 3 3 4" xfId="28476"/>
    <cellStyle name="Note 3 4 2 3 3 3 5" xfId="33666"/>
    <cellStyle name="Note 3 4 2 3 3 4" xfId="8485"/>
    <cellStyle name="Note 3 4 2 3 3 4 2" xfId="20424"/>
    <cellStyle name="Note 3 4 2 3 3 4 3" xfId="30130"/>
    <cellStyle name="Note 3 4 2 3 3 4 4" xfId="34674"/>
    <cellStyle name="Note 3 4 2 3 3 5" xfId="14534"/>
    <cellStyle name="Note 3 4 2 3 3 6" xfId="25552"/>
    <cellStyle name="Note 3 4 2 3 3 7" xfId="30853"/>
    <cellStyle name="Note 3 4 2 3 4" xfId="4223"/>
    <cellStyle name="Note 3 4 2 3 4 2" xfId="10113"/>
    <cellStyle name="Note 3 4 2 3 4 2 2" xfId="22052"/>
    <cellStyle name="Note 3 4 2 3 4 2 3" xfId="31112"/>
    <cellStyle name="Note 3 4 2 3 4 2 4" xfId="35010"/>
    <cellStyle name="Note 3 4 2 3 4 3" xfId="16162"/>
    <cellStyle name="Note 3 4 2 3 4 4" xfId="26532"/>
    <cellStyle name="Note 3 4 2 3 4 5" xfId="28942"/>
    <cellStyle name="Note 3 4 2 3 5" xfId="5335"/>
    <cellStyle name="Note 3 4 2 3 5 2" xfId="11225"/>
    <cellStyle name="Note 3 4 2 3 5 2 2" xfId="23164"/>
    <cellStyle name="Note 3 4 2 3 5 2 3" xfId="32216"/>
    <cellStyle name="Note 3 4 2 3 5 2 4" xfId="36114"/>
    <cellStyle name="Note 3 4 2 3 5 3" xfId="17274"/>
    <cellStyle name="Note 3 4 2 3 5 4" xfId="27636"/>
    <cellStyle name="Note 3 4 2 3 5 5" xfId="24449"/>
    <cellStyle name="Note 3 4 2 3 6" xfId="13686"/>
    <cellStyle name="Note 3 4 2 4" xfId="1863"/>
    <cellStyle name="Note 3 4 2 4 2" xfId="4339"/>
    <cellStyle name="Note 3 4 2 4 2 2" xfId="10229"/>
    <cellStyle name="Note 3 4 2 4 2 2 2" xfId="22168"/>
    <cellStyle name="Note 3 4 2 4 2 2 3" xfId="31221"/>
    <cellStyle name="Note 3 4 2 4 2 2 4" xfId="35119"/>
    <cellStyle name="Note 3 4 2 4 2 3" xfId="16278"/>
    <cellStyle name="Note 3 4 2 4 2 4" xfId="26641"/>
    <cellStyle name="Note 3 4 2 4 2 5" xfId="24572"/>
    <cellStyle name="Note 3 4 2 4 3" xfId="5444"/>
    <cellStyle name="Note 3 4 2 4 3 2" xfId="11334"/>
    <cellStyle name="Note 3 4 2 4 3 2 2" xfId="23273"/>
    <cellStyle name="Note 3 4 2 4 3 2 3" xfId="32325"/>
    <cellStyle name="Note 3 4 2 4 3 2 4" xfId="36223"/>
    <cellStyle name="Note 3 4 2 4 3 3" xfId="17383"/>
    <cellStyle name="Note 3 4 2 4 3 4" xfId="27745"/>
    <cellStyle name="Note 3 4 2 4 3 5" xfId="29016"/>
    <cellStyle name="Note 3 4 2 4 4" xfId="7753"/>
    <cellStyle name="Note 3 4 2 4 4 2" xfId="19692"/>
    <cellStyle name="Note 3 4 2 4 4 3" xfId="29399"/>
    <cellStyle name="Note 3 4 2 4 4 4" xfId="33943"/>
    <cellStyle name="Note 3 4 2 4 5" xfId="13802"/>
    <cellStyle name="Note 3 4 2 4 6" xfId="24821"/>
    <cellStyle name="Note 3 4 2 4 7" xfId="28694"/>
    <cellStyle name="Note 3 4 2 5" xfId="2124"/>
    <cellStyle name="Note 3 4 2 5 2" xfId="4600"/>
    <cellStyle name="Note 3 4 2 5 2 2" xfId="10490"/>
    <cellStyle name="Note 3 4 2 5 2 2 2" xfId="22429"/>
    <cellStyle name="Note 3 4 2 5 2 2 3" xfId="31481"/>
    <cellStyle name="Note 3 4 2 5 2 2 4" xfId="35379"/>
    <cellStyle name="Note 3 4 2 5 2 3" xfId="16539"/>
    <cellStyle name="Note 3 4 2 5 2 4" xfId="26901"/>
    <cellStyle name="Note 3 4 2 5 2 5" xfId="25580"/>
    <cellStyle name="Note 3 4 2 5 3" xfId="5704"/>
    <cellStyle name="Note 3 4 2 5 3 2" xfId="11594"/>
    <cellStyle name="Note 3 4 2 5 3 2 2" xfId="23533"/>
    <cellStyle name="Note 3 4 2 5 3 2 3" xfId="32585"/>
    <cellStyle name="Note 3 4 2 5 3 2 4" xfId="36483"/>
    <cellStyle name="Note 3 4 2 5 3 3" xfId="17643"/>
    <cellStyle name="Note 3 4 2 5 3 4" xfId="28005"/>
    <cellStyle name="Note 3 4 2 5 3 5" xfId="33195"/>
    <cellStyle name="Note 3 4 2 5 4" xfId="8014"/>
    <cellStyle name="Note 3 4 2 5 4 2" xfId="19953"/>
    <cellStyle name="Note 3 4 2 5 4 3" xfId="29659"/>
    <cellStyle name="Note 3 4 2 5 4 4" xfId="34203"/>
    <cellStyle name="Note 3 4 2 5 5" xfId="14063"/>
    <cellStyle name="Note 3 4 2 5 6" xfId="25081"/>
    <cellStyle name="Note 3 4 2 5 7" xfId="26045"/>
    <cellStyle name="Note 3 4 2 6" xfId="2037"/>
    <cellStyle name="Note 3 4 2 6 2" xfId="4513"/>
    <cellStyle name="Note 3 4 2 6 2 2" xfId="10403"/>
    <cellStyle name="Note 3 4 2 6 2 2 2" xfId="22342"/>
    <cellStyle name="Note 3 4 2 6 2 2 3" xfId="31395"/>
    <cellStyle name="Note 3 4 2 6 2 2 4" xfId="35293"/>
    <cellStyle name="Note 3 4 2 6 2 3" xfId="16452"/>
    <cellStyle name="Note 3 4 2 6 2 4" xfId="26815"/>
    <cellStyle name="Note 3 4 2 6 2 5" xfId="26204"/>
    <cellStyle name="Note 3 4 2 6 3" xfId="5618"/>
    <cellStyle name="Note 3 4 2 6 3 2" xfId="11508"/>
    <cellStyle name="Note 3 4 2 6 3 2 2" xfId="23447"/>
    <cellStyle name="Note 3 4 2 6 3 2 3" xfId="32499"/>
    <cellStyle name="Note 3 4 2 6 3 2 4" xfId="36397"/>
    <cellStyle name="Note 3 4 2 6 3 3" xfId="17557"/>
    <cellStyle name="Note 3 4 2 6 3 4" xfId="27919"/>
    <cellStyle name="Note 3 4 2 6 3 5" xfId="33109"/>
    <cellStyle name="Note 3 4 2 6 4" xfId="7927"/>
    <cellStyle name="Note 3 4 2 6 4 2" xfId="19866"/>
    <cellStyle name="Note 3 4 2 6 4 3" xfId="29573"/>
    <cellStyle name="Note 3 4 2 6 4 4" xfId="34117"/>
    <cellStyle name="Note 3 4 2 6 5" xfId="13976"/>
    <cellStyle name="Note 3 4 2 6 6" xfId="24995"/>
    <cellStyle name="Note 3 4 2 6 7" xfId="28675"/>
    <cellStyle name="Note 3 4 2 7" xfId="2830"/>
    <cellStyle name="Note 3 4 2 7 2" xfId="8720"/>
    <cellStyle name="Note 3 4 2 7 2 2" xfId="20659"/>
    <cellStyle name="Note 3 4 2 7 2 3" xfId="30265"/>
    <cellStyle name="Note 3 4 2 7 2 4" xfId="34739"/>
    <cellStyle name="Note 3 4 2 7 3" xfId="14769"/>
    <cellStyle name="Note 3 4 2 7 4" xfId="25685"/>
    <cellStyle name="Note 3 4 2 7 5" xfId="30845"/>
    <cellStyle name="Note 3 4 2 8" xfId="6412"/>
    <cellStyle name="Note 3 4 2 8 2" xfId="18351"/>
    <cellStyle name="Note 3 4 2 8 3" xfId="28611"/>
    <cellStyle name="Note 3 4 2 8 4" xfId="33731"/>
    <cellStyle name="Note 3 4 3" xfId="312"/>
    <cellStyle name="Note 3 4 3 2" xfId="788"/>
    <cellStyle name="Note 3 4 3 2 10" xfId="24297"/>
    <cellStyle name="Note 3 4 3 2 11" xfId="30961"/>
    <cellStyle name="Note 3 4 3 2 2" xfId="1750"/>
    <cellStyle name="Note 3 4 3 2 2 2" xfId="2351"/>
    <cellStyle name="Note 3 4 3 2 2 2 2" xfId="4827"/>
    <cellStyle name="Note 3 4 3 2 2 2 2 2" xfId="10717"/>
    <cellStyle name="Note 3 4 3 2 2 2 2 2 2" xfId="22656"/>
    <cellStyle name="Note 3 4 3 2 2 2 2 2 3" xfId="31708"/>
    <cellStyle name="Note 3 4 3 2 2 2 2 2 4" xfId="35606"/>
    <cellStyle name="Note 3 4 3 2 2 2 2 3" xfId="16766"/>
    <cellStyle name="Note 3 4 3 2 2 2 2 4" xfId="27128"/>
    <cellStyle name="Note 3 4 3 2 2 2 2 5" xfId="29093"/>
    <cellStyle name="Note 3 4 3 2 2 2 3" xfId="5931"/>
    <cellStyle name="Note 3 4 3 2 2 2 3 2" xfId="11821"/>
    <cellStyle name="Note 3 4 3 2 2 2 3 2 2" xfId="23760"/>
    <cellStyle name="Note 3 4 3 2 2 2 3 2 3" xfId="32812"/>
    <cellStyle name="Note 3 4 3 2 2 2 3 2 4" xfId="36710"/>
    <cellStyle name="Note 3 4 3 2 2 2 3 3" xfId="17870"/>
    <cellStyle name="Note 3 4 3 2 2 2 3 4" xfId="28232"/>
    <cellStyle name="Note 3 4 3 2 2 2 3 5" xfId="33422"/>
    <cellStyle name="Note 3 4 3 2 2 2 4" xfId="8241"/>
    <cellStyle name="Note 3 4 3 2 2 2 4 2" xfId="20180"/>
    <cellStyle name="Note 3 4 3 2 2 2 4 3" xfId="29886"/>
    <cellStyle name="Note 3 4 3 2 2 2 4 4" xfId="34430"/>
    <cellStyle name="Note 3 4 3 2 2 2 5" xfId="14290"/>
    <cellStyle name="Note 3 4 3 2 2 2 6" xfId="25308"/>
    <cellStyle name="Note 3 4 3 2 2 2 7" xfId="24658"/>
    <cellStyle name="Note 3 4 3 2 2 3" xfId="2598"/>
    <cellStyle name="Note 3 4 3 2 2 3 2" xfId="5074"/>
    <cellStyle name="Note 3 4 3 2 2 3 2 2" xfId="10964"/>
    <cellStyle name="Note 3 4 3 2 2 3 2 2 2" xfId="22903"/>
    <cellStyle name="Note 3 4 3 2 2 3 2 2 3" xfId="31955"/>
    <cellStyle name="Note 3 4 3 2 2 3 2 2 4" xfId="35853"/>
    <cellStyle name="Note 3 4 3 2 2 3 2 3" xfId="17013"/>
    <cellStyle name="Note 3 4 3 2 2 3 2 4" xfId="27375"/>
    <cellStyle name="Note 3 4 3 2 2 3 2 5" xfId="30705"/>
    <cellStyle name="Note 3 4 3 2 2 3 3" xfId="6178"/>
    <cellStyle name="Note 3 4 3 2 2 3 3 2" xfId="12068"/>
    <cellStyle name="Note 3 4 3 2 2 3 3 2 2" xfId="24007"/>
    <cellStyle name="Note 3 4 3 2 2 3 3 2 3" xfId="33059"/>
    <cellStyle name="Note 3 4 3 2 2 3 3 2 4" xfId="36957"/>
    <cellStyle name="Note 3 4 3 2 2 3 3 3" xfId="18117"/>
    <cellStyle name="Note 3 4 3 2 2 3 3 4" xfId="28479"/>
    <cellStyle name="Note 3 4 3 2 2 3 3 5" xfId="33669"/>
    <cellStyle name="Note 3 4 3 2 2 3 4" xfId="8488"/>
    <cellStyle name="Note 3 4 3 2 2 3 4 2" xfId="20427"/>
    <cellStyle name="Note 3 4 3 2 2 3 4 3" xfId="30133"/>
    <cellStyle name="Note 3 4 3 2 2 3 4 4" xfId="34677"/>
    <cellStyle name="Note 3 4 3 2 2 3 5" xfId="14537"/>
    <cellStyle name="Note 3 4 3 2 2 3 6" xfId="25555"/>
    <cellStyle name="Note 3 4 3 2 2 3 7" xfId="28758"/>
    <cellStyle name="Note 3 4 3 2 2 4" xfId="4226"/>
    <cellStyle name="Note 3 4 3 2 2 4 2" xfId="10116"/>
    <cellStyle name="Note 3 4 3 2 2 4 2 2" xfId="22055"/>
    <cellStyle name="Note 3 4 3 2 2 4 2 3" xfId="31115"/>
    <cellStyle name="Note 3 4 3 2 2 4 2 4" xfId="35013"/>
    <cellStyle name="Note 3 4 3 2 2 4 3" xfId="16165"/>
    <cellStyle name="Note 3 4 3 2 2 4 4" xfId="26535"/>
    <cellStyle name="Note 3 4 3 2 2 4 5" xfId="29167"/>
    <cellStyle name="Note 3 4 3 2 2 5" xfId="5338"/>
    <cellStyle name="Note 3 4 3 2 2 5 2" xfId="11228"/>
    <cellStyle name="Note 3 4 3 2 2 5 2 2" xfId="23167"/>
    <cellStyle name="Note 3 4 3 2 2 5 2 3" xfId="32219"/>
    <cellStyle name="Note 3 4 3 2 2 5 2 4" xfId="36117"/>
    <cellStyle name="Note 3 4 3 2 2 5 3" xfId="17277"/>
    <cellStyle name="Note 3 4 3 2 2 5 4" xfId="27639"/>
    <cellStyle name="Note 3 4 3 2 2 5 5" xfId="28685"/>
    <cellStyle name="Note 3 4 3 2 2 6" xfId="13689"/>
    <cellStyle name="Note 3 4 3 2 3" xfId="2004"/>
    <cellStyle name="Note 3 4 3 2 3 2" xfId="4480"/>
    <cellStyle name="Note 3 4 3 2 3 2 2" xfId="10370"/>
    <cellStyle name="Note 3 4 3 2 3 2 2 2" xfId="22309"/>
    <cellStyle name="Note 3 4 3 2 3 2 2 3" xfId="31362"/>
    <cellStyle name="Note 3 4 3 2 3 2 2 4" xfId="35260"/>
    <cellStyle name="Note 3 4 3 2 3 2 3" xfId="16419"/>
    <cellStyle name="Note 3 4 3 2 3 2 4" xfId="26782"/>
    <cellStyle name="Note 3 4 3 2 3 2 5" xfId="30785"/>
    <cellStyle name="Note 3 4 3 2 3 3" xfId="5585"/>
    <cellStyle name="Note 3 4 3 2 3 3 2" xfId="11475"/>
    <cellStyle name="Note 3 4 3 2 3 3 2 2" xfId="23414"/>
    <cellStyle name="Note 3 4 3 2 3 3 2 3" xfId="32466"/>
    <cellStyle name="Note 3 4 3 2 3 3 2 4" xfId="36364"/>
    <cellStyle name="Note 3 4 3 2 3 3 3" xfId="17524"/>
    <cellStyle name="Note 3 4 3 2 3 3 4" xfId="27886"/>
    <cellStyle name="Note 3 4 3 2 3 3 5" xfId="26071"/>
    <cellStyle name="Note 3 4 3 2 3 4" xfId="7894"/>
    <cellStyle name="Note 3 4 3 2 3 4 2" xfId="19833"/>
    <cellStyle name="Note 3 4 3 2 3 4 3" xfId="29540"/>
    <cellStyle name="Note 3 4 3 2 3 4 4" xfId="34084"/>
    <cellStyle name="Note 3 4 3 2 3 5" xfId="13943"/>
    <cellStyle name="Note 3 4 3 2 3 6" xfId="24962"/>
    <cellStyle name="Note 3 4 3 2 3 7" xfId="24238"/>
    <cellStyle name="Note 3 4 3 2 4" xfId="2073"/>
    <cellStyle name="Note 3 4 3 2 4 2" xfId="4549"/>
    <cellStyle name="Note 3 4 3 2 4 2 2" xfId="10439"/>
    <cellStyle name="Note 3 4 3 2 4 2 2 2" xfId="22378"/>
    <cellStyle name="Note 3 4 3 2 4 2 2 3" xfId="31430"/>
    <cellStyle name="Note 3 4 3 2 4 2 2 4" xfId="35328"/>
    <cellStyle name="Note 3 4 3 2 4 2 3" xfId="16488"/>
    <cellStyle name="Note 3 4 3 2 4 2 4" xfId="26850"/>
    <cellStyle name="Note 3 4 3 2 4 2 5" xfId="28542"/>
    <cellStyle name="Note 3 4 3 2 4 3" xfId="5653"/>
    <cellStyle name="Note 3 4 3 2 4 3 2" xfId="11543"/>
    <cellStyle name="Note 3 4 3 2 4 3 2 2" xfId="23482"/>
    <cellStyle name="Note 3 4 3 2 4 3 2 3" xfId="32534"/>
    <cellStyle name="Note 3 4 3 2 4 3 2 4" xfId="36432"/>
    <cellStyle name="Note 3 4 3 2 4 3 3" xfId="17592"/>
    <cellStyle name="Note 3 4 3 2 4 3 4" xfId="27954"/>
    <cellStyle name="Note 3 4 3 2 4 3 5" xfId="33144"/>
    <cellStyle name="Note 3 4 3 2 4 4" xfId="7963"/>
    <cellStyle name="Note 3 4 3 2 4 4 2" xfId="19902"/>
    <cellStyle name="Note 3 4 3 2 4 4 3" xfId="29608"/>
    <cellStyle name="Note 3 4 3 2 4 4 4" xfId="34152"/>
    <cellStyle name="Note 3 4 3 2 4 5" xfId="14012"/>
    <cellStyle name="Note 3 4 3 2 4 6" xfId="25030"/>
    <cellStyle name="Note 3 4 3 2 4 7" xfId="25583"/>
    <cellStyle name="Note 3 4 3 2 5" xfId="1870"/>
    <cellStyle name="Note 3 4 3 2 5 2" xfId="4346"/>
    <cellStyle name="Note 3 4 3 2 5 2 2" xfId="10236"/>
    <cellStyle name="Note 3 4 3 2 5 2 2 2" xfId="22175"/>
    <cellStyle name="Note 3 4 3 2 5 2 2 3" xfId="31228"/>
    <cellStyle name="Note 3 4 3 2 5 2 2 4" xfId="35126"/>
    <cellStyle name="Note 3 4 3 2 5 2 3" xfId="16285"/>
    <cellStyle name="Note 3 4 3 2 5 2 4" xfId="26648"/>
    <cellStyle name="Note 3 4 3 2 5 2 5" xfId="30799"/>
    <cellStyle name="Note 3 4 3 2 5 3" xfId="5451"/>
    <cellStyle name="Note 3 4 3 2 5 3 2" xfId="11341"/>
    <cellStyle name="Note 3 4 3 2 5 3 2 2" xfId="23280"/>
    <cellStyle name="Note 3 4 3 2 5 3 2 3" xfId="32332"/>
    <cellStyle name="Note 3 4 3 2 5 3 2 4" xfId="36230"/>
    <cellStyle name="Note 3 4 3 2 5 3 3" xfId="17390"/>
    <cellStyle name="Note 3 4 3 2 5 3 4" xfId="27752"/>
    <cellStyle name="Note 3 4 3 2 5 3 5" xfId="25724"/>
    <cellStyle name="Note 3 4 3 2 5 4" xfId="7760"/>
    <cellStyle name="Note 3 4 3 2 5 4 2" xfId="19699"/>
    <cellStyle name="Note 3 4 3 2 5 4 3" xfId="29406"/>
    <cellStyle name="Note 3 4 3 2 5 4 4" xfId="33950"/>
    <cellStyle name="Note 3 4 3 2 5 5" xfId="13809"/>
    <cellStyle name="Note 3 4 3 2 5 6" xfId="24828"/>
    <cellStyle name="Note 3 4 3 2 5 7" xfId="28936"/>
    <cellStyle name="Note 3 4 3 2 6" xfId="3265"/>
    <cellStyle name="Note 3 4 3 2 6 2" xfId="9155"/>
    <cellStyle name="Note 3 4 3 2 6 2 2" xfId="21094"/>
    <cellStyle name="Note 3 4 3 2 6 2 3" xfId="30529"/>
    <cellStyle name="Note 3 4 3 2 6 2 4" xfId="34842"/>
    <cellStyle name="Note 3 4 3 2 6 3" xfId="15204"/>
    <cellStyle name="Note 3 4 3 2 6 4" xfId="25949"/>
    <cellStyle name="Note 3 4 3 2 6 5" xfId="26258"/>
    <cellStyle name="Note 3 4 3 2 7" xfId="5167"/>
    <cellStyle name="Note 3 4 3 2 7 2" xfId="11057"/>
    <cellStyle name="Note 3 4 3 2 7 2 2" xfId="22996"/>
    <cellStyle name="Note 3 4 3 2 7 2 3" xfId="32048"/>
    <cellStyle name="Note 3 4 3 2 7 2 4" xfId="35946"/>
    <cellStyle name="Note 3 4 3 2 7 3" xfId="17106"/>
    <cellStyle name="Note 3 4 3 2 7 4" xfId="27468"/>
    <cellStyle name="Note 3 4 3 2 7 5" xfId="29050"/>
    <cellStyle name="Note 3 4 3 2 8" xfId="6847"/>
    <cellStyle name="Note 3 4 3 2 8 2" xfId="18786"/>
    <cellStyle name="Note 3 4 3 2 8 3" xfId="28878"/>
    <cellStyle name="Note 3 4 3 2 8 4" xfId="33834"/>
    <cellStyle name="Note 3 4 3 2 9" xfId="12728"/>
    <cellStyle name="Note 3 4 3 3" xfId="1749"/>
    <cellStyle name="Note 3 4 3 3 2" xfId="2350"/>
    <cellStyle name="Note 3 4 3 3 2 2" xfId="4826"/>
    <cellStyle name="Note 3 4 3 3 2 2 2" xfId="10716"/>
    <cellStyle name="Note 3 4 3 3 2 2 2 2" xfId="22655"/>
    <cellStyle name="Note 3 4 3 3 2 2 2 3" xfId="31707"/>
    <cellStyle name="Note 3 4 3 3 2 2 2 4" xfId="35605"/>
    <cellStyle name="Note 3 4 3 3 2 2 3" xfId="16765"/>
    <cellStyle name="Note 3 4 3 3 2 2 4" xfId="27127"/>
    <cellStyle name="Note 3 4 3 3 2 2 5" xfId="25968"/>
    <cellStyle name="Note 3 4 3 3 2 3" xfId="5930"/>
    <cellStyle name="Note 3 4 3 3 2 3 2" xfId="11820"/>
    <cellStyle name="Note 3 4 3 3 2 3 2 2" xfId="23759"/>
    <cellStyle name="Note 3 4 3 3 2 3 2 3" xfId="32811"/>
    <cellStyle name="Note 3 4 3 3 2 3 2 4" xfId="36709"/>
    <cellStyle name="Note 3 4 3 3 2 3 3" xfId="17869"/>
    <cellStyle name="Note 3 4 3 3 2 3 4" xfId="28231"/>
    <cellStyle name="Note 3 4 3 3 2 3 5" xfId="33421"/>
    <cellStyle name="Note 3 4 3 3 2 4" xfId="8240"/>
    <cellStyle name="Note 3 4 3 3 2 4 2" xfId="20179"/>
    <cellStyle name="Note 3 4 3 3 2 4 3" xfId="29885"/>
    <cellStyle name="Note 3 4 3 3 2 4 4" xfId="34429"/>
    <cellStyle name="Note 3 4 3 3 2 5" xfId="14289"/>
    <cellStyle name="Note 3 4 3 3 2 6" xfId="25307"/>
    <cellStyle name="Note 3 4 3 3 2 7" xfId="26312"/>
    <cellStyle name="Note 3 4 3 3 3" xfId="2597"/>
    <cellStyle name="Note 3 4 3 3 3 2" xfId="5073"/>
    <cellStyle name="Note 3 4 3 3 3 2 2" xfId="10963"/>
    <cellStyle name="Note 3 4 3 3 3 2 2 2" xfId="22902"/>
    <cellStyle name="Note 3 4 3 3 3 2 2 3" xfId="31954"/>
    <cellStyle name="Note 3 4 3 3 3 2 2 4" xfId="35852"/>
    <cellStyle name="Note 3 4 3 3 3 2 3" xfId="17012"/>
    <cellStyle name="Note 3 4 3 3 3 2 4" xfId="27374"/>
    <cellStyle name="Note 3 4 3 3 3 2 5" xfId="29056"/>
    <cellStyle name="Note 3 4 3 3 3 3" xfId="6177"/>
    <cellStyle name="Note 3 4 3 3 3 3 2" xfId="12067"/>
    <cellStyle name="Note 3 4 3 3 3 3 2 2" xfId="24006"/>
    <cellStyle name="Note 3 4 3 3 3 3 2 3" xfId="33058"/>
    <cellStyle name="Note 3 4 3 3 3 3 2 4" xfId="36956"/>
    <cellStyle name="Note 3 4 3 3 3 3 3" xfId="18116"/>
    <cellStyle name="Note 3 4 3 3 3 3 4" xfId="28478"/>
    <cellStyle name="Note 3 4 3 3 3 3 5" xfId="33668"/>
    <cellStyle name="Note 3 4 3 3 3 4" xfId="8487"/>
    <cellStyle name="Note 3 4 3 3 3 4 2" xfId="20426"/>
    <cellStyle name="Note 3 4 3 3 3 4 3" xfId="30132"/>
    <cellStyle name="Note 3 4 3 3 3 4 4" xfId="34676"/>
    <cellStyle name="Note 3 4 3 3 3 5" xfId="14536"/>
    <cellStyle name="Note 3 4 3 3 3 6" xfId="25554"/>
    <cellStyle name="Note 3 4 3 3 3 7" xfId="24621"/>
    <cellStyle name="Note 3 4 3 3 4" xfId="4225"/>
    <cellStyle name="Note 3 4 3 3 4 2" xfId="10115"/>
    <cellStyle name="Note 3 4 3 3 4 2 2" xfId="22054"/>
    <cellStyle name="Note 3 4 3 3 4 2 3" xfId="31114"/>
    <cellStyle name="Note 3 4 3 3 4 2 4" xfId="35012"/>
    <cellStyle name="Note 3 4 3 3 4 3" xfId="16164"/>
    <cellStyle name="Note 3 4 3 3 4 4" xfId="26534"/>
    <cellStyle name="Note 3 4 3 3 4 5" xfId="26012"/>
    <cellStyle name="Note 3 4 3 3 5" xfId="5337"/>
    <cellStyle name="Note 3 4 3 3 5 2" xfId="11227"/>
    <cellStyle name="Note 3 4 3 3 5 2 2" xfId="23166"/>
    <cellStyle name="Note 3 4 3 3 5 2 3" xfId="32218"/>
    <cellStyle name="Note 3 4 3 3 5 2 4" xfId="36116"/>
    <cellStyle name="Note 3 4 3 3 5 3" xfId="17276"/>
    <cellStyle name="Note 3 4 3 3 5 4" xfId="27638"/>
    <cellStyle name="Note 3 4 3 3 5 5" xfId="24116"/>
    <cellStyle name="Note 3 4 3 3 6" xfId="13688"/>
    <cellStyle name="Note 3 4 3 4" xfId="1810"/>
    <cellStyle name="Note 3 4 3 4 2" xfId="4286"/>
    <cellStyle name="Note 3 4 3 4 2 2" xfId="10176"/>
    <cellStyle name="Note 3 4 3 4 2 2 2" xfId="22115"/>
    <cellStyle name="Note 3 4 3 4 2 2 3" xfId="31168"/>
    <cellStyle name="Note 3 4 3 4 2 2 4" xfId="35066"/>
    <cellStyle name="Note 3 4 3 4 2 3" xfId="16225"/>
    <cellStyle name="Note 3 4 3 4 2 4" xfId="26588"/>
    <cellStyle name="Note 3 4 3 4 2 5" xfId="30399"/>
    <cellStyle name="Note 3 4 3 4 3" xfId="5391"/>
    <cellStyle name="Note 3 4 3 4 3 2" xfId="11281"/>
    <cellStyle name="Note 3 4 3 4 3 2 2" xfId="23220"/>
    <cellStyle name="Note 3 4 3 4 3 2 3" xfId="32272"/>
    <cellStyle name="Note 3 4 3 4 3 2 4" xfId="36170"/>
    <cellStyle name="Note 3 4 3 4 3 3" xfId="17330"/>
    <cellStyle name="Note 3 4 3 4 3 4" xfId="27692"/>
    <cellStyle name="Note 3 4 3 4 3 5" xfId="26089"/>
    <cellStyle name="Note 3 4 3 4 4" xfId="7700"/>
    <cellStyle name="Note 3 4 3 4 4 2" xfId="19639"/>
    <cellStyle name="Note 3 4 3 4 4 3" xfId="29346"/>
    <cellStyle name="Note 3 4 3 4 4 4" xfId="33890"/>
    <cellStyle name="Note 3 4 3 4 5" xfId="13749"/>
    <cellStyle name="Note 3 4 3 4 6" xfId="24768"/>
    <cellStyle name="Note 3 4 3 4 7" xfId="30956"/>
    <cellStyle name="Note 3 4 3 5" xfId="1974"/>
    <cellStyle name="Note 3 4 3 5 2" xfId="4450"/>
    <cellStyle name="Note 3 4 3 5 2 2" xfId="10340"/>
    <cellStyle name="Note 3 4 3 5 2 2 2" xfId="22279"/>
    <cellStyle name="Note 3 4 3 5 2 2 3" xfId="31332"/>
    <cellStyle name="Note 3 4 3 5 2 2 4" xfId="35230"/>
    <cellStyle name="Note 3 4 3 5 2 3" xfId="16389"/>
    <cellStyle name="Note 3 4 3 5 2 4" xfId="26752"/>
    <cellStyle name="Note 3 4 3 5 2 5" xfId="26211"/>
    <cellStyle name="Note 3 4 3 5 3" xfId="5555"/>
    <cellStyle name="Note 3 4 3 5 3 2" xfId="11445"/>
    <cellStyle name="Note 3 4 3 5 3 2 2" xfId="23384"/>
    <cellStyle name="Note 3 4 3 5 3 2 3" xfId="32436"/>
    <cellStyle name="Note 3 4 3 5 3 2 4" xfId="36334"/>
    <cellStyle name="Note 3 4 3 5 3 3" xfId="17494"/>
    <cellStyle name="Note 3 4 3 5 3 4" xfId="27856"/>
    <cellStyle name="Note 3 4 3 5 3 5" xfId="24421"/>
    <cellStyle name="Note 3 4 3 5 4" xfId="7864"/>
    <cellStyle name="Note 3 4 3 5 4 2" xfId="19803"/>
    <cellStyle name="Note 3 4 3 5 4 3" xfId="29510"/>
    <cellStyle name="Note 3 4 3 5 4 4" xfId="34054"/>
    <cellStyle name="Note 3 4 3 5 5" xfId="13913"/>
    <cellStyle name="Note 3 4 3 5 6" xfId="24932"/>
    <cellStyle name="Note 3 4 3 5 7" xfId="28659"/>
    <cellStyle name="Note 3 4 3 6" xfId="2119"/>
    <cellStyle name="Note 3 4 3 6 2" xfId="4595"/>
    <cellStyle name="Note 3 4 3 6 2 2" xfId="10485"/>
    <cellStyle name="Note 3 4 3 6 2 2 2" xfId="22424"/>
    <cellStyle name="Note 3 4 3 6 2 2 3" xfId="31476"/>
    <cellStyle name="Note 3 4 3 6 2 2 4" xfId="35374"/>
    <cellStyle name="Note 3 4 3 6 2 3" xfId="16534"/>
    <cellStyle name="Note 3 4 3 6 2 4" xfId="26896"/>
    <cellStyle name="Note 3 4 3 6 2 5" xfId="24046"/>
    <cellStyle name="Note 3 4 3 6 3" xfId="5699"/>
    <cellStyle name="Note 3 4 3 6 3 2" xfId="11589"/>
    <cellStyle name="Note 3 4 3 6 3 2 2" xfId="23528"/>
    <cellStyle name="Note 3 4 3 6 3 2 3" xfId="32580"/>
    <cellStyle name="Note 3 4 3 6 3 2 4" xfId="36478"/>
    <cellStyle name="Note 3 4 3 6 3 3" xfId="17638"/>
    <cellStyle name="Note 3 4 3 6 3 4" xfId="28000"/>
    <cellStyle name="Note 3 4 3 6 3 5" xfId="33190"/>
    <cellStyle name="Note 3 4 3 6 4" xfId="8009"/>
    <cellStyle name="Note 3 4 3 6 4 2" xfId="19948"/>
    <cellStyle name="Note 3 4 3 6 4 3" xfId="29654"/>
    <cellStyle name="Note 3 4 3 6 4 4" xfId="34198"/>
    <cellStyle name="Note 3 4 3 6 5" xfId="14058"/>
    <cellStyle name="Note 3 4 3 6 6" xfId="25076"/>
    <cellStyle name="Note 3 4 3 6 7" xfId="30916"/>
    <cellStyle name="Note 3 4 3 7" xfId="2859"/>
    <cellStyle name="Note 3 4 3 7 2" xfId="8749"/>
    <cellStyle name="Note 3 4 3 7 2 2" xfId="20688"/>
    <cellStyle name="Note 3 4 3 7 2 3" xfId="30289"/>
    <cellStyle name="Note 3 4 3 7 2 4" xfId="34763"/>
    <cellStyle name="Note 3 4 3 7 3" xfId="14798"/>
    <cellStyle name="Note 3 4 3 7 4" xfId="25709"/>
    <cellStyle name="Note 3 4 3 7 5" xfId="30185"/>
    <cellStyle name="Note 3 4 3 8" xfId="6441"/>
    <cellStyle name="Note 3 4 3 8 2" xfId="18380"/>
    <cellStyle name="Note 3 4 3 8 3" xfId="28635"/>
    <cellStyle name="Note 3 4 3 8 4" xfId="33755"/>
    <cellStyle name="Note 3 4 4" xfId="648"/>
    <cellStyle name="Note 3 4 4 10" xfId="24215"/>
    <cellStyle name="Note 3 4 4 11" xfId="30966"/>
    <cellStyle name="Note 3 4 4 2" xfId="1751"/>
    <cellStyle name="Note 3 4 4 2 2" xfId="2352"/>
    <cellStyle name="Note 3 4 4 2 2 2" xfId="4828"/>
    <cellStyle name="Note 3 4 4 2 2 2 2" xfId="10718"/>
    <cellStyle name="Note 3 4 4 2 2 2 2 2" xfId="22657"/>
    <cellStyle name="Note 3 4 4 2 2 2 2 3" xfId="31709"/>
    <cellStyle name="Note 3 4 4 2 2 2 2 4" xfId="35607"/>
    <cellStyle name="Note 3 4 4 2 2 2 3" xfId="16767"/>
    <cellStyle name="Note 3 4 4 2 2 2 4" xfId="27129"/>
    <cellStyle name="Note 3 4 4 2 2 2 5" xfId="30742"/>
    <cellStyle name="Note 3 4 4 2 2 3" xfId="5932"/>
    <cellStyle name="Note 3 4 4 2 2 3 2" xfId="11822"/>
    <cellStyle name="Note 3 4 4 2 2 3 2 2" xfId="23761"/>
    <cellStyle name="Note 3 4 4 2 2 3 2 3" xfId="32813"/>
    <cellStyle name="Note 3 4 4 2 2 3 2 4" xfId="36711"/>
    <cellStyle name="Note 3 4 4 2 2 3 3" xfId="17871"/>
    <cellStyle name="Note 3 4 4 2 2 3 4" xfId="28233"/>
    <cellStyle name="Note 3 4 4 2 2 3 5" xfId="33423"/>
    <cellStyle name="Note 3 4 4 2 2 4" xfId="8242"/>
    <cellStyle name="Note 3 4 4 2 2 4 2" xfId="20181"/>
    <cellStyle name="Note 3 4 4 2 2 4 3" xfId="29887"/>
    <cellStyle name="Note 3 4 4 2 2 4 4" xfId="34431"/>
    <cellStyle name="Note 3 4 4 2 2 5" xfId="14291"/>
    <cellStyle name="Note 3 4 4 2 2 6" xfId="25309"/>
    <cellStyle name="Note 3 4 4 2 2 7" xfId="24205"/>
    <cellStyle name="Note 3 4 4 2 3" xfId="2599"/>
    <cellStyle name="Note 3 4 4 2 3 2" xfId="5075"/>
    <cellStyle name="Note 3 4 4 2 3 2 2" xfId="10965"/>
    <cellStyle name="Note 3 4 4 2 3 2 2 2" xfId="22904"/>
    <cellStyle name="Note 3 4 4 2 3 2 2 3" xfId="31956"/>
    <cellStyle name="Note 3 4 4 2 3 2 2 4" xfId="35854"/>
    <cellStyle name="Note 3 4 4 2 3 2 3" xfId="17014"/>
    <cellStyle name="Note 3 4 4 2 3 2 4" xfId="27376"/>
    <cellStyle name="Note 3 4 4 2 3 2 5" xfId="26128"/>
    <cellStyle name="Note 3 4 4 2 3 3" xfId="6179"/>
    <cellStyle name="Note 3 4 4 2 3 3 2" xfId="12069"/>
    <cellStyle name="Note 3 4 4 2 3 3 2 2" xfId="24008"/>
    <cellStyle name="Note 3 4 4 2 3 3 2 3" xfId="33060"/>
    <cellStyle name="Note 3 4 4 2 3 3 2 4" xfId="36958"/>
    <cellStyle name="Note 3 4 4 2 3 3 3" xfId="18118"/>
    <cellStyle name="Note 3 4 4 2 3 3 4" xfId="28480"/>
    <cellStyle name="Note 3 4 4 2 3 3 5" xfId="33670"/>
    <cellStyle name="Note 3 4 4 2 3 4" xfId="8489"/>
    <cellStyle name="Note 3 4 4 2 3 4 2" xfId="20428"/>
    <cellStyle name="Note 3 4 4 2 3 4 3" xfId="30134"/>
    <cellStyle name="Note 3 4 4 2 3 4 4" xfId="34678"/>
    <cellStyle name="Note 3 4 4 2 3 5" xfId="14538"/>
    <cellStyle name="Note 3 4 4 2 3 6" xfId="25556"/>
    <cellStyle name="Note 3 4 4 2 3 7" xfId="30409"/>
    <cellStyle name="Note 3 4 4 2 4" xfId="4227"/>
    <cellStyle name="Note 3 4 4 2 4 2" xfId="10117"/>
    <cellStyle name="Note 3 4 4 2 4 2 2" xfId="22056"/>
    <cellStyle name="Note 3 4 4 2 4 2 3" xfId="31116"/>
    <cellStyle name="Note 3 4 4 2 4 2 4" xfId="35014"/>
    <cellStyle name="Note 3 4 4 2 4 3" xfId="16166"/>
    <cellStyle name="Note 3 4 4 2 4 4" xfId="26536"/>
    <cellStyle name="Note 3 4 4 2 4 5" xfId="30816"/>
    <cellStyle name="Note 3 4 4 2 5" xfId="5339"/>
    <cellStyle name="Note 3 4 4 2 5 2" xfId="11229"/>
    <cellStyle name="Note 3 4 4 2 5 2 2" xfId="23168"/>
    <cellStyle name="Note 3 4 4 2 5 2 3" xfId="32220"/>
    <cellStyle name="Note 3 4 4 2 5 2 4" xfId="36118"/>
    <cellStyle name="Note 3 4 4 2 5 3" xfId="17278"/>
    <cellStyle name="Note 3 4 4 2 5 4" xfId="27640"/>
    <cellStyle name="Note 3 4 4 2 5 5" xfId="30336"/>
    <cellStyle name="Note 3 4 4 2 6" xfId="13690"/>
    <cellStyle name="Note 3 4 4 3" xfId="1934"/>
    <cellStyle name="Note 3 4 4 3 2" xfId="4410"/>
    <cellStyle name="Note 3 4 4 3 2 2" xfId="10300"/>
    <cellStyle name="Note 3 4 4 3 2 2 2" xfId="22239"/>
    <cellStyle name="Note 3 4 4 3 2 2 3" xfId="31292"/>
    <cellStyle name="Note 3 4 4 3 2 2 4" xfId="35190"/>
    <cellStyle name="Note 3 4 4 3 2 3" xfId="16349"/>
    <cellStyle name="Note 3 4 4 3 2 4" xfId="26712"/>
    <cellStyle name="Note 3 4 4 3 2 5" xfId="30789"/>
    <cellStyle name="Note 3 4 4 3 3" xfId="5515"/>
    <cellStyle name="Note 3 4 4 3 3 2" xfId="11405"/>
    <cellStyle name="Note 3 4 4 3 3 2 2" xfId="23344"/>
    <cellStyle name="Note 3 4 4 3 3 2 3" xfId="32396"/>
    <cellStyle name="Note 3 4 4 3 3 2 4" xfId="36294"/>
    <cellStyle name="Note 3 4 4 3 3 3" xfId="17454"/>
    <cellStyle name="Note 3 4 4 3 3 4" xfId="27816"/>
    <cellStyle name="Note 3 4 4 3 3 5" xfId="29007"/>
    <cellStyle name="Note 3 4 4 3 4" xfId="7824"/>
    <cellStyle name="Note 3 4 4 3 4 2" xfId="19763"/>
    <cellStyle name="Note 3 4 4 3 4 3" xfId="29470"/>
    <cellStyle name="Note 3 4 4 3 4 4" xfId="34014"/>
    <cellStyle name="Note 3 4 4 3 5" xfId="13873"/>
    <cellStyle name="Note 3 4 4 3 6" xfId="24892"/>
    <cellStyle name="Note 3 4 4 3 7" xfId="30561"/>
    <cellStyle name="Note 3 4 4 4" xfId="2287"/>
    <cellStyle name="Note 3 4 4 4 2" xfId="4763"/>
    <cellStyle name="Note 3 4 4 4 2 2" xfId="10653"/>
    <cellStyle name="Note 3 4 4 4 2 2 2" xfId="22592"/>
    <cellStyle name="Note 3 4 4 4 2 2 3" xfId="31644"/>
    <cellStyle name="Note 3 4 4 4 2 2 4" xfId="35542"/>
    <cellStyle name="Note 3 4 4 4 2 3" xfId="16702"/>
    <cellStyle name="Note 3 4 4 4 2 4" xfId="27064"/>
    <cellStyle name="Note 3 4 4 4 2 5" xfId="25847"/>
    <cellStyle name="Note 3 4 4 4 3" xfId="5867"/>
    <cellStyle name="Note 3 4 4 4 3 2" xfId="11757"/>
    <cellStyle name="Note 3 4 4 4 3 2 2" xfId="23696"/>
    <cellStyle name="Note 3 4 4 4 3 2 3" xfId="32748"/>
    <cellStyle name="Note 3 4 4 4 3 2 4" xfId="36646"/>
    <cellStyle name="Note 3 4 4 4 3 3" xfId="17806"/>
    <cellStyle name="Note 3 4 4 4 3 4" xfId="28168"/>
    <cellStyle name="Note 3 4 4 4 3 5" xfId="33358"/>
    <cellStyle name="Note 3 4 4 4 4" xfId="8177"/>
    <cellStyle name="Note 3 4 4 4 4 2" xfId="20116"/>
    <cellStyle name="Note 3 4 4 4 4 3" xfId="29822"/>
    <cellStyle name="Note 3 4 4 4 4 4" xfId="34366"/>
    <cellStyle name="Note 3 4 4 4 5" xfId="14226"/>
    <cellStyle name="Note 3 4 4 4 6" xfId="25244"/>
    <cellStyle name="Note 3 4 4 4 7" xfId="26319"/>
    <cellStyle name="Note 3 4 4 5" xfId="2020"/>
    <cellStyle name="Note 3 4 4 5 2" xfId="4496"/>
    <cellStyle name="Note 3 4 4 5 2 2" xfId="10386"/>
    <cellStyle name="Note 3 4 4 5 2 2 2" xfId="22325"/>
    <cellStyle name="Note 3 4 4 5 2 2 3" xfId="31378"/>
    <cellStyle name="Note 3 4 4 5 2 2 4" xfId="35276"/>
    <cellStyle name="Note 3 4 4 5 2 3" xfId="16435"/>
    <cellStyle name="Note 3 4 4 5 2 4" xfId="26798"/>
    <cellStyle name="Note 3 4 4 5 2 5" xfId="29133"/>
    <cellStyle name="Note 3 4 4 5 3" xfId="5601"/>
    <cellStyle name="Note 3 4 4 5 3 2" xfId="11491"/>
    <cellStyle name="Note 3 4 4 5 3 2 2" xfId="23430"/>
    <cellStyle name="Note 3 4 4 5 3 2 3" xfId="32482"/>
    <cellStyle name="Note 3 4 4 5 3 2 4" xfId="36380"/>
    <cellStyle name="Note 3 4 4 5 3 3" xfId="17540"/>
    <cellStyle name="Note 3 4 4 5 3 4" xfId="27902"/>
    <cellStyle name="Note 3 4 4 5 3 5" xfId="33092"/>
    <cellStyle name="Note 3 4 4 5 4" xfId="7910"/>
    <cellStyle name="Note 3 4 4 5 4 2" xfId="19849"/>
    <cellStyle name="Note 3 4 4 5 4 3" xfId="29556"/>
    <cellStyle name="Note 3 4 4 5 4 4" xfId="34100"/>
    <cellStyle name="Note 3 4 4 5 5" xfId="13959"/>
    <cellStyle name="Note 3 4 4 5 6" xfId="24978"/>
    <cellStyle name="Note 3 4 4 5 7" xfId="24115"/>
    <cellStyle name="Note 3 4 4 6" xfId="3125"/>
    <cellStyle name="Note 3 4 4 6 2" xfId="9015"/>
    <cellStyle name="Note 3 4 4 6 2 2" xfId="20954"/>
    <cellStyle name="Note 3 4 4 6 2 3" xfId="30449"/>
    <cellStyle name="Note 3 4 4 6 2 4" xfId="34794"/>
    <cellStyle name="Note 3 4 4 6 3" xfId="15064"/>
    <cellStyle name="Note 3 4 4 6 4" xfId="25869"/>
    <cellStyle name="Note 3 4 4 6 5" xfId="24119"/>
    <cellStyle name="Note 3 4 4 7" xfId="5119"/>
    <cellStyle name="Note 3 4 4 7 2" xfId="11009"/>
    <cellStyle name="Note 3 4 4 7 2 2" xfId="22948"/>
    <cellStyle name="Note 3 4 4 7 2 3" xfId="32000"/>
    <cellStyle name="Note 3 4 4 7 2 4" xfId="35898"/>
    <cellStyle name="Note 3 4 4 7 3" xfId="17058"/>
    <cellStyle name="Note 3 4 4 7 4" xfId="27420"/>
    <cellStyle name="Note 3 4 4 7 5" xfId="30166"/>
    <cellStyle name="Note 3 4 4 8" xfId="6707"/>
    <cellStyle name="Note 3 4 4 8 2" xfId="18646"/>
    <cellStyle name="Note 3 4 4 8 3" xfId="28798"/>
    <cellStyle name="Note 3 4 4 8 4" xfId="33786"/>
    <cellStyle name="Note 3 4 4 9" xfId="12588"/>
    <cellStyle name="Note 3 4 5" xfId="958"/>
    <cellStyle name="Note 3 4 5 10" xfId="24409"/>
    <cellStyle name="Note 3 4 5 11" xfId="28751"/>
    <cellStyle name="Note 3 4 5 2" xfId="1752"/>
    <cellStyle name="Note 3 4 5 2 2" xfId="2353"/>
    <cellStyle name="Note 3 4 5 2 2 2" xfId="4829"/>
    <cellStyle name="Note 3 4 5 2 2 2 2" xfId="10719"/>
    <cellStyle name="Note 3 4 5 2 2 2 2 2" xfId="22658"/>
    <cellStyle name="Note 3 4 5 2 2 2 2 3" xfId="31710"/>
    <cellStyle name="Note 3 4 5 2 2 2 2 4" xfId="35608"/>
    <cellStyle name="Note 3 4 5 2 2 2 3" xfId="16768"/>
    <cellStyle name="Note 3 4 5 2 2 2 4" xfId="27130"/>
    <cellStyle name="Note 3 4 5 2 2 2 5" xfId="26165"/>
    <cellStyle name="Note 3 4 5 2 2 3" xfId="5933"/>
    <cellStyle name="Note 3 4 5 2 2 3 2" xfId="11823"/>
    <cellStyle name="Note 3 4 5 2 2 3 2 2" xfId="23762"/>
    <cellStyle name="Note 3 4 5 2 2 3 2 3" xfId="32814"/>
    <cellStyle name="Note 3 4 5 2 2 3 2 4" xfId="36712"/>
    <cellStyle name="Note 3 4 5 2 2 3 3" xfId="17872"/>
    <cellStyle name="Note 3 4 5 2 2 3 4" xfId="28234"/>
    <cellStyle name="Note 3 4 5 2 2 3 5" xfId="33424"/>
    <cellStyle name="Note 3 4 5 2 2 4" xfId="8243"/>
    <cellStyle name="Note 3 4 5 2 2 4 2" xfId="20182"/>
    <cellStyle name="Note 3 4 5 2 2 4 3" xfId="29888"/>
    <cellStyle name="Note 3 4 5 2 2 4 4" xfId="34432"/>
    <cellStyle name="Note 3 4 5 2 2 5" xfId="14292"/>
    <cellStyle name="Note 3 4 5 2 2 6" xfId="25310"/>
    <cellStyle name="Note 3 4 5 2 2 7" xfId="28674"/>
    <cellStyle name="Note 3 4 5 2 3" xfId="2600"/>
    <cellStyle name="Note 3 4 5 2 3 2" xfId="5076"/>
    <cellStyle name="Note 3 4 5 2 3 2 2" xfId="10966"/>
    <cellStyle name="Note 3 4 5 2 3 2 2 2" xfId="22905"/>
    <cellStyle name="Note 3 4 5 2 3 2 2 3" xfId="31957"/>
    <cellStyle name="Note 3 4 5 2 3 2 2 4" xfId="35855"/>
    <cellStyle name="Note 3 4 5 2 3 2 3" xfId="17015"/>
    <cellStyle name="Note 3 4 5 2 3 2 4" xfId="27377"/>
    <cellStyle name="Note 3 4 5 2 3 2 5" xfId="24475"/>
    <cellStyle name="Note 3 4 5 2 3 3" xfId="6180"/>
    <cellStyle name="Note 3 4 5 2 3 3 2" xfId="12070"/>
    <cellStyle name="Note 3 4 5 2 3 3 2 2" xfId="24009"/>
    <cellStyle name="Note 3 4 5 2 3 3 2 3" xfId="33061"/>
    <cellStyle name="Note 3 4 5 2 3 3 2 4" xfId="36959"/>
    <cellStyle name="Note 3 4 5 2 3 3 3" xfId="18119"/>
    <cellStyle name="Note 3 4 5 2 3 3 4" xfId="28481"/>
    <cellStyle name="Note 3 4 5 2 3 3 5" xfId="33671"/>
    <cellStyle name="Note 3 4 5 2 3 4" xfId="8490"/>
    <cellStyle name="Note 3 4 5 2 3 4 2" xfId="20429"/>
    <cellStyle name="Note 3 4 5 2 3 4 3" xfId="30135"/>
    <cellStyle name="Note 3 4 5 2 3 4 4" xfId="34679"/>
    <cellStyle name="Note 3 4 5 2 3 5" xfId="14539"/>
    <cellStyle name="Note 3 4 5 2 3 6" xfId="25557"/>
    <cellStyle name="Note 3 4 5 2 3 7" xfId="25829"/>
    <cellStyle name="Note 3 4 5 2 4" xfId="4228"/>
    <cellStyle name="Note 3 4 5 2 4 2" xfId="10118"/>
    <cellStyle name="Note 3 4 5 2 4 2 2" xfId="22057"/>
    <cellStyle name="Note 3 4 5 2 4 2 3" xfId="31117"/>
    <cellStyle name="Note 3 4 5 2 4 2 4" xfId="35015"/>
    <cellStyle name="Note 3 4 5 2 4 3" xfId="16167"/>
    <cellStyle name="Note 3 4 5 2 4 4" xfId="26537"/>
    <cellStyle name="Note 3 4 5 2 4 5" xfId="26239"/>
    <cellStyle name="Note 3 4 5 2 5" xfId="5340"/>
    <cellStyle name="Note 3 4 5 2 5 2" xfId="11230"/>
    <cellStyle name="Note 3 4 5 2 5 2 2" xfId="23169"/>
    <cellStyle name="Note 3 4 5 2 5 2 3" xfId="32221"/>
    <cellStyle name="Note 3 4 5 2 5 2 4" xfId="36119"/>
    <cellStyle name="Note 3 4 5 2 5 3" xfId="17279"/>
    <cellStyle name="Note 3 4 5 2 5 4" xfId="27641"/>
    <cellStyle name="Note 3 4 5 2 5 5" xfId="25757"/>
    <cellStyle name="Note 3 4 5 2 6" xfId="13691"/>
    <cellStyle name="Note 3 4 5 3" xfId="2050"/>
    <cellStyle name="Note 3 4 5 3 2" xfId="4526"/>
    <cellStyle name="Note 3 4 5 3 2 2" xfId="10416"/>
    <cellStyle name="Note 3 4 5 3 2 2 2" xfId="22355"/>
    <cellStyle name="Note 3 4 5 3 2 2 3" xfId="31408"/>
    <cellStyle name="Note 3 4 5 3 2 2 4" xfId="35306"/>
    <cellStyle name="Note 3 4 5 3 2 3" xfId="16465"/>
    <cellStyle name="Note 3 4 5 3 2 4" xfId="26828"/>
    <cellStyle name="Note 3 4 5 3 2 5" xfId="25889"/>
    <cellStyle name="Note 3 4 5 3 3" xfId="5631"/>
    <cellStyle name="Note 3 4 5 3 3 2" xfId="11521"/>
    <cellStyle name="Note 3 4 5 3 3 2 2" xfId="23460"/>
    <cellStyle name="Note 3 4 5 3 3 2 3" xfId="32512"/>
    <cellStyle name="Note 3 4 5 3 3 2 4" xfId="36410"/>
    <cellStyle name="Note 3 4 5 3 3 3" xfId="17570"/>
    <cellStyle name="Note 3 4 5 3 3 4" xfId="27932"/>
    <cellStyle name="Note 3 4 5 3 3 5" xfId="33122"/>
    <cellStyle name="Note 3 4 5 3 4" xfId="7940"/>
    <cellStyle name="Note 3 4 5 3 4 2" xfId="19879"/>
    <cellStyle name="Note 3 4 5 3 4 3" xfId="29586"/>
    <cellStyle name="Note 3 4 5 3 4 4" xfId="34130"/>
    <cellStyle name="Note 3 4 5 3 5" xfId="13989"/>
    <cellStyle name="Note 3 4 5 3 6" xfId="25008"/>
    <cellStyle name="Note 3 4 5 3 7" xfId="24696"/>
    <cellStyle name="Note 3 4 5 4" xfId="1833"/>
    <cellStyle name="Note 3 4 5 4 2" xfId="4309"/>
    <cellStyle name="Note 3 4 5 4 2 2" xfId="10199"/>
    <cellStyle name="Note 3 4 5 4 2 2 2" xfId="22138"/>
    <cellStyle name="Note 3 4 5 4 2 2 3" xfId="31191"/>
    <cellStyle name="Note 3 4 5 4 2 2 4" xfId="35089"/>
    <cellStyle name="Note 3 4 5 4 2 3" xfId="16248"/>
    <cellStyle name="Note 3 4 5 4 2 4" xfId="26611"/>
    <cellStyle name="Note 3 4 5 4 2 5" xfId="28737"/>
    <cellStyle name="Note 3 4 5 4 3" xfId="5414"/>
    <cellStyle name="Note 3 4 5 4 3 2" xfId="11304"/>
    <cellStyle name="Note 3 4 5 4 3 2 2" xfId="23243"/>
    <cellStyle name="Note 3 4 5 4 3 2 3" xfId="32295"/>
    <cellStyle name="Note 3 4 5 4 3 2 4" xfId="36193"/>
    <cellStyle name="Note 3 4 5 4 3 3" xfId="17353"/>
    <cellStyle name="Note 3 4 5 4 3 4" xfId="27715"/>
    <cellStyle name="Note 3 4 5 4 3 5" xfId="24440"/>
    <cellStyle name="Note 3 4 5 4 4" xfId="7723"/>
    <cellStyle name="Note 3 4 5 4 4 2" xfId="19662"/>
    <cellStyle name="Note 3 4 5 4 4 3" xfId="29369"/>
    <cellStyle name="Note 3 4 5 4 4 4" xfId="33913"/>
    <cellStyle name="Note 3 4 5 4 5" xfId="13772"/>
    <cellStyle name="Note 3 4 5 4 6" xfId="24791"/>
    <cellStyle name="Note 3 4 5 4 7" xfId="25789"/>
    <cellStyle name="Note 3 4 5 5" xfId="1942"/>
    <cellStyle name="Note 3 4 5 5 2" xfId="4418"/>
    <cellStyle name="Note 3 4 5 5 2 2" xfId="10308"/>
    <cellStyle name="Note 3 4 5 5 2 2 2" xfId="22247"/>
    <cellStyle name="Note 3 4 5 5 2 2 3" xfId="31300"/>
    <cellStyle name="Note 3 4 5 5 2 2 4" xfId="35198"/>
    <cellStyle name="Note 3 4 5 5 2 3" xfId="16357"/>
    <cellStyle name="Note 3 4 5 5 2 4" xfId="26720"/>
    <cellStyle name="Note 3 4 5 5 2 5" xfId="26215"/>
    <cellStyle name="Note 3 4 5 5 3" xfId="5523"/>
    <cellStyle name="Note 3 4 5 5 3 2" xfId="11413"/>
    <cellStyle name="Note 3 4 5 5 3 2 2" xfId="23352"/>
    <cellStyle name="Note 3 4 5 5 3 2 3" xfId="32404"/>
    <cellStyle name="Note 3 4 5 5 3 2 4" xfId="36302"/>
    <cellStyle name="Note 3 4 5 5 3 3" xfId="17462"/>
    <cellStyle name="Note 3 4 5 5 3 4" xfId="27824"/>
    <cellStyle name="Note 3 4 5 5 3 5" xfId="30657"/>
    <cellStyle name="Note 3 4 5 5 4" xfId="7832"/>
    <cellStyle name="Note 3 4 5 5 4 2" xfId="19771"/>
    <cellStyle name="Note 3 4 5 5 4 3" xfId="29478"/>
    <cellStyle name="Note 3 4 5 5 4 4" xfId="34022"/>
    <cellStyle name="Note 3 4 5 5 5" xfId="13881"/>
    <cellStyle name="Note 3 4 5 5 6" xfId="24900"/>
    <cellStyle name="Note 3 4 5 5 7" xfId="28595"/>
    <cellStyle name="Note 3 4 5 6" xfId="3435"/>
    <cellStyle name="Note 3 4 5 6 2" xfId="9325"/>
    <cellStyle name="Note 3 4 5 6 2 2" xfId="21264"/>
    <cellStyle name="Note 3 4 5 6 2 3" xfId="30639"/>
    <cellStyle name="Note 3 4 5 6 2 4" xfId="34859"/>
    <cellStyle name="Note 3 4 5 6 3" xfId="15374"/>
    <cellStyle name="Note 3 4 5 6 4" xfId="26062"/>
    <cellStyle name="Note 3 4 5 6 5" xfId="26017"/>
    <cellStyle name="Note 3 4 5 7" xfId="5184"/>
    <cellStyle name="Note 3 4 5 7 2" xfId="11074"/>
    <cellStyle name="Note 3 4 5 7 2 2" xfId="23013"/>
    <cellStyle name="Note 3 4 5 7 2 3" xfId="32065"/>
    <cellStyle name="Note 3 4 5 7 2 4" xfId="35963"/>
    <cellStyle name="Note 3 4 5 7 3" xfId="17123"/>
    <cellStyle name="Note 3 4 5 7 4" xfId="27485"/>
    <cellStyle name="Note 3 4 5 7 5" xfId="29043"/>
    <cellStyle name="Note 3 4 5 8" xfId="7017"/>
    <cellStyle name="Note 3 4 5 8 2" xfId="18956"/>
    <cellStyle name="Note 3 4 5 8 3" xfId="28990"/>
    <cellStyle name="Note 3 4 5 8 4" xfId="33851"/>
    <cellStyle name="Note 3 4 5 9" xfId="12898"/>
    <cellStyle name="Note 3 4 6" xfId="1746"/>
    <cellStyle name="Note 3 4 6 2" xfId="2347"/>
    <cellStyle name="Note 3 4 6 2 2" xfId="4823"/>
    <cellStyle name="Note 3 4 6 2 2 2" xfId="10713"/>
    <cellStyle name="Note 3 4 6 2 2 2 2" xfId="22652"/>
    <cellStyle name="Note 3 4 6 2 2 2 3" xfId="31704"/>
    <cellStyle name="Note 3 4 6 2 2 2 4" xfId="35602"/>
    <cellStyle name="Note 3 4 6 2 2 3" xfId="16762"/>
    <cellStyle name="Note 3 4 6 2 2 4" xfId="27124"/>
    <cellStyle name="Note 3 4 6 2 2 5" xfId="24511"/>
    <cellStyle name="Note 3 4 6 2 3" xfId="5927"/>
    <cellStyle name="Note 3 4 6 2 3 2" xfId="11817"/>
    <cellStyle name="Note 3 4 6 2 3 2 2" xfId="23756"/>
    <cellStyle name="Note 3 4 6 2 3 2 3" xfId="32808"/>
    <cellStyle name="Note 3 4 6 2 3 2 4" xfId="36706"/>
    <cellStyle name="Note 3 4 6 2 3 3" xfId="17866"/>
    <cellStyle name="Note 3 4 6 2 3 4" xfId="28228"/>
    <cellStyle name="Note 3 4 6 2 3 5" xfId="33418"/>
    <cellStyle name="Note 3 4 6 2 4" xfId="8237"/>
    <cellStyle name="Note 3 4 6 2 4 2" xfId="20176"/>
    <cellStyle name="Note 3 4 6 2 4 3" xfId="29882"/>
    <cellStyle name="Note 3 4 6 2 4 4" xfId="34426"/>
    <cellStyle name="Note 3 4 6 2 5" xfId="14286"/>
    <cellStyle name="Note 3 4 6 2 6" xfId="25304"/>
    <cellStyle name="Note 3 4 6 2 7" xfId="25860"/>
    <cellStyle name="Note 3 4 6 3" xfId="2594"/>
    <cellStyle name="Note 3 4 6 3 2" xfId="5070"/>
    <cellStyle name="Note 3 4 6 3 2 2" xfId="10960"/>
    <cellStyle name="Note 3 4 6 3 2 2 2" xfId="22899"/>
    <cellStyle name="Note 3 4 6 3 2 2 3" xfId="31951"/>
    <cellStyle name="Note 3 4 6 3 2 2 4" xfId="35849"/>
    <cellStyle name="Note 3 4 6 3 2 3" xfId="17009"/>
    <cellStyle name="Note 3 4 6 3 2 4" xfId="27371"/>
    <cellStyle name="Note 3 4 6 3 2 5" xfId="28530"/>
    <cellStyle name="Note 3 4 6 3 3" xfId="6174"/>
    <cellStyle name="Note 3 4 6 3 3 2" xfId="12064"/>
    <cellStyle name="Note 3 4 6 3 3 2 2" xfId="24003"/>
    <cellStyle name="Note 3 4 6 3 3 2 3" xfId="33055"/>
    <cellStyle name="Note 3 4 6 3 3 2 4" xfId="36953"/>
    <cellStyle name="Note 3 4 6 3 3 3" xfId="18113"/>
    <cellStyle name="Note 3 4 6 3 3 4" xfId="28475"/>
    <cellStyle name="Note 3 4 6 3 3 5" xfId="33665"/>
    <cellStyle name="Note 3 4 6 3 4" xfId="8484"/>
    <cellStyle name="Note 3 4 6 3 4 2" xfId="20423"/>
    <cellStyle name="Note 3 4 6 3 4 3" xfId="30129"/>
    <cellStyle name="Note 3 4 6 3 4 4" xfId="34673"/>
    <cellStyle name="Note 3 4 6 3 5" xfId="14533"/>
    <cellStyle name="Note 3 4 6 3 6" xfId="25551"/>
    <cellStyle name="Note 3 4 6 3 7" xfId="29201"/>
    <cellStyle name="Note 3 4 6 4" xfId="4222"/>
    <cellStyle name="Note 3 4 6 4 2" xfId="10112"/>
    <cellStyle name="Note 3 4 6 4 2 2" xfId="22051"/>
    <cellStyle name="Note 3 4 6 4 2 3" xfId="31111"/>
    <cellStyle name="Note 3 4 6 4 2 4" xfId="35009"/>
    <cellStyle name="Note 3 4 6 4 3" xfId="16161"/>
    <cellStyle name="Note 3 4 6 4 4" xfId="26531"/>
    <cellStyle name="Note 3 4 6 4 5" xfId="24585"/>
    <cellStyle name="Note 3 4 6 5" xfId="5334"/>
    <cellStyle name="Note 3 4 6 5 2" xfId="11224"/>
    <cellStyle name="Note 3 4 6 5 2 2" xfId="23163"/>
    <cellStyle name="Note 3 4 6 5 2 3" xfId="32215"/>
    <cellStyle name="Note 3 4 6 5 2 4" xfId="36113"/>
    <cellStyle name="Note 3 4 6 5 3" xfId="17273"/>
    <cellStyle name="Note 3 4 6 5 4" xfId="27635"/>
    <cellStyle name="Note 3 4 6 5 5" xfId="26102"/>
    <cellStyle name="Note 3 4 6 6" xfId="13685"/>
    <cellStyle name="Note 3 4 7" xfId="1902"/>
    <cellStyle name="Note 3 4 7 2" xfId="4378"/>
    <cellStyle name="Note 3 4 7 2 2" xfId="10268"/>
    <cellStyle name="Note 3 4 7 2 2 2" xfId="22207"/>
    <cellStyle name="Note 3 4 7 2 2 3" xfId="31260"/>
    <cellStyle name="Note 3 4 7 2 2 4" xfId="35158"/>
    <cellStyle name="Note 3 4 7 2 3" xfId="16317"/>
    <cellStyle name="Note 3 4 7 2 4" xfId="26680"/>
    <cellStyle name="Note 3 4 7 2 5" xfId="30795"/>
    <cellStyle name="Note 3 4 7 3" xfId="5483"/>
    <cellStyle name="Note 3 4 7 3 2" xfId="11373"/>
    <cellStyle name="Note 3 4 7 3 2 2" xfId="23312"/>
    <cellStyle name="Note 3 4 7 3 2 3" xfId="32364"/>
    <cellStyle name="Note 3 4 7 3 2 4" xfId="36262"/>
    <cellStyle name="Note 3 4 7 3 3" xfId="17422"/>
    <cellStyle name="Note 3 4 7 3 4" xfId="27784"/>
    <cellStyle name="Note 3 4 7 3 5" xfId="29011"/>
    <cellStyle name="Note 3 4 7 4" xfId="7792"/>
    <cellStyle name="Note 3 4 7 4 2" xfId="19731"/>
    <cellStyle name="Note 3 4 7 4 3" xfId="29438"/>
    <cellStyle name="Note 3 4 7 4 4" xfId="33982"/>
    <cellStyle name="Note 3 4 7 5" xfId="13841"/>
    <cellStyle name="Note 3 4 7 6" xfId="24860"/>
    <cellStyle name="Note 3 4 7 7" xfId="30578"/>
    <cellStyle name="Note 3 4 8" xfId="2421"/>
    <cellStyle name="Note 3 4 8 2" xfId="4897"/>
    <cellStyle name="Note 3 4 8 2 2" xfId="10787"/>
    <cellStyle name="Note 3 4 8 2 2 2" xfId="22726"/>
    <cellStyle name="Note 3 4 8 2 2 3" xfId="31778"/>
    <cellStyle name="Note 3 4 8 2 2 4" xfId="35676"/>
    <cellStyle name="Note 3 4 8 2 3" xfId="16836"/>
    <cellStyle name="Note 3 4 8 2 4" xfId="27198"/>
    <cellStyle name="Note 3 4 8 2 5" xfId="30253"/>
    <cellStyle name="Note 3 4 8 3" xfId="6001"/>
    <cellStyle name="Note 3 4 8 3 2" xfId="11891"/>
    <cellStyle name="Note 3 4 8 3 2 2" xfId="23830"/>
    <cellStyle name="Note 3 4 8 3 2 3" xfId="32882"/>
    <cellStyle name="Note 3 4 8 3 2 4" xfId="36780"/>
    <cellStyle name="Note 3 4 8 3 3" xfId="17940"/>
    <cellStyle name="Note 3 4 8 3 4" xfId="28302"/>
    <cellStyle name="Note 3 4 8 3 5" xfId="33492"/>
    <cellStyle name="Note 3 4 8 4" xfId="8311"/>
    <cellStyle name="Note 3 4 8 4 2" xfId="20250"/>
    <cellStyle name="Note 3 4 8 4 3" xfId="29956"/>
    <cellStyle name="Note 3 4 8 4 4" xfId="34500"/>
    <cellStyle name="Note 3 4 8 5" xfId="14360"/>
    <cellStyle name="Note 3 4 8 6" xfId="25378"/>
    <cellStyle name="Note 3 4 8 7" xfId="28981"/>
    <cellStyle name="Note 3 4 9" xfId="1874"/>
    <cellStyle name="Note 3 4 9 2" xfId="4350"/>
    <cellStyle name="Note 3 4 9 2 2" xfId="10240"/>
    <cellStyle name="Note 3 4 9 2 2 2" xfId="22179"/>
    <cellStyle name="Note 3 4 9 2 2 3" xfId="31232"/>
    <cellStyle name="Note 3 4 9 2 2 4" xfId="35130"/>
    <cellStyle name="Note 3 4 9 2 3" xfId="16289"/>
    <cellStyle name="Note 3 4 9 2 4" xfId="26652"/>
    <cellStyle name="Note 3 4 9 2 5" xfId="30613"/>
    <cellStyle name="Note 3 4 9 3" xfId="5455"/>
    <cellStyle name="Note 3 4 9 3 2" xfId="11345"/>
    <cellStyle name="Note 3 4 9 3 2 2" xfId="23284"/>
    <cellStyle name="Note 3 4 9 3 2 3" xfId="32336"/>
    <cellStyle name="Note 3 4 9 3 2 4" xfId="36234"/>
    <cellStyle name="Note 3 4 9 3 3" xfId="17394"/>
    <cellStyle name="Note 3 4 9 3 4" xfId="27756"/>
    <cellStyle name="Note 3 4 9 3 5" xfId="24433"/>
    <cellStyle name="Note 3 4 9 4" xfId="7764"/>
    <cellStyle name="Note 3 4 9 4 2" xfId="19703"/>
    <cellStyle name="Note 3 4 9 4 3" xfId="29410"/>
    <cellStyle name="Note 3 4 9 4 4" xfId="33954"/>
    <cellStyle name="Note 3 4 9 5" xfId="13813"/>
    <cellStyle name="Note 3 4 9 6" xfId="24832"/>
    <cellStyle name="Note 3 4 9 7" xfId="30948"/>
    <cellStyle name="Note 3 5" xfId="155"/>
    <cellStyle name="Note 3 5 10" xfId="2705"/>
    <cellStyle name="Note 3 5 10 2" xfId="8595"/>
    <cellStyle name="Note 3 5 10 2 2" xfId="20534"/>
    <cellStyle name="Note 3 5 10 2 3" xfId="30202"/>
    <cellStyle name="Note 3 5 10 2 4" xfId="34710"/>
    <cellStyle name="Note 3 5 10 3" xfId="14644"/>
    <cellStyle name="Note 3 5 10 4" xfId="25623"/>
    <cellStyle name="Note 3 5 10 5" xfId="28747"/>
    <cellStyle name="Note 3 5 11" xfId="6287"/>
    <cellStyle name="Note 3 5 11 2" xfId="18226"/>
    <cellStyle name="Note 3 5 11 3" xfId="28548"/>
    <cellStyle name="Note 3 5 11 4" xfId="33702"/>
    <cellStyle name="Note 3 5 2" xfId="269"/>
    <cellStyle name="Note 3 5 2 2" xfId="745"/>
    <cellStyle name="Note 3 5 2 2 10" xfId="24267"/>
    <cellStyle name="Note 3 5 2 2 11" xfId="30963"/>
    <cellStyle name="Note 3 5 2 2 2" xfId="1755"/>
    <cellStyle name="Note 3 5 2 2 2 2" xfId="2356"/>
    <cellStyle name="Note 3 5 2 2 2 2 2" xfId="4832"/>
    <cellStyle name="Note 3 5 2 2 2 2 2 2" xfId="10722"/>
    <cellStyle name="Note 3 5 2 2 2 2 2 2 2" xfId="22661"/>
    <cellStyle name="Note 3 5 2 2 2 2 2 2 3" xfId="31713"/>
    <cellStyle name="Note 3 5 2 2 2 2 2 2 4" xfId="35611"/>
    <cellStyle name="Note 3 5 2 2 2 2 2 3" xfId="16771"/>
    <cellStyle name="Note 3 5 2 2 2 2 2 4" xfId="27133"/>
    <cellStyle name="Note 3 5 2 2 2 2 2 5" xfId="24067"/>
    <cellStyle name="Note 3 5 2 2 2 2 3" xfId="5936"/>
    <cellStyle name="Note 3 5 2 2 2 2 3 2" xfId="11826"/>
    <cellStyle name="Note 3 5 2 2 2 2 3 2 2" xfId="23765"/>
    <cellStyle name="Note 3 5 2 2 2 2 3 2 3" xfId="32817"/>
    <cellStyle name="Note 3 5 2 2 2 2 3 2 4" xfId="36715"/>
    <cellStyle name="Note 3 5 2 2 2 2 3 3" xfId="17875"/>
    <cellStyle name="Note 3 5 2 2 2 2 3 4" xfId="28237"/>
    <cellStyle name="Note 3 5 2 2 2 2 3 5" xfId="33427"/>
    <cellStyle name="Note 3 5 2 2 2 2 4" xfId="8246"/>
    <cellStyle name="Note 3 5 2 2 2 2 4 2" xfId="20185"/>
    <cellStyle name="Note 3 5 2 2 2 2 4 3" xfId="29891"/>
    <cellStyle name="Note 3 5 2 2 2 2 4 4" xfId="34435"/>
    <cellStyle name="Note 3 5 2 2 2 2 5" xfId="14295"/>
    <cellStyle name="Note 3 5 2 2 2 2 6" xfId="25313"/>
    <cellStyle name="Note 3 5 2 2 2 2 7" xfId="29235"/>
    <cellStyle name="Note 3 5 2 2 2 3" xfId="2603"/>
    <cellStyle name="Note 3 5 2 2 2 3 2" xfId="5079"/>
    <cellStyle name="Note 3 5 2 2 2 3 2 2" xfId="10969"/>
    <cellStyle name="Note 3 5 2 2 2 3 2 2 2" xfId="22908"/>
    <cellStyle name="Note 3 5 2 2 2 3 2 2 3" xfId="31960"/>
    <cellStyle name="Note 3 5 2 2 2 3 2 2 4" xfId="35858"/>
    <cellStyle name="Note 3 5 2 2 2 3 2 3" xfId="17018"/>
    <cellStyle name="Note 3 5 2 2 2 3 2 4" xfId="27380"/>
    <cellStyle name="Note 3 5 2 2 2 3 2 5" xfId="25845"/>
    <cellStyle name="Note 3 5 2 2 2 3 3" xfId="6183"/>
    <cellStyle name="Note 3 5 2 2 2 3 3 2" xfId="12073"/>
    <cellStyle name="Note 3 5 2 2 2 3 3 2 2" xfId="24012"/>
    <cellStyle name="Note 3 5 2 2 2 3 3 2 3" xfId="33064"/>
    <cellStyle name="Note 3 5 2 2 2 3 3 2 4" xfId="36962"/>
    <cellStyle name="Note 3 5 2 2 2 3 3 3" xfId="18122"/>
    <cellStyle name="Note 3 5 2 2 2 3 3 4" xfId="28484"/>
    <cellStyle name="Note 3 5 2 2 2 3 3 5" xfId="33674"/>
    <cellStyle name="Note 3 5 2 2 2 3 4" xfId="8493"/>
    <cellStyle name="Note 3 5 2 2 2 3 4 2" xfId="20432"/>
    <cellStyle name="Note 3 5 2 2 2 3 4 3" xfId="30138"/>
    <cellStyle name="Note 3 5 2 2 2 3 4 4" xfId="34682"/>
    <cellStyle name="Note 3 5 2 2 2 3 5" xfId="14542"/>
    <cellStyle name="Note 3 5 2 2 2 3 6" xfId="25560"/>
    <cellStyle name="Note 3 5 2 2 2 3 7" xfId="26280"/>
    <cellStyle name="Note 3 5 2 2 2 4" xfId="4231"/>
    <cellStyle name="Note 3 5 2 2 2 4 2" xfId="10121"/>
    <cellStyle name="Note 3 5 2 2 2 4 2 2" xfId="22060"/>
    <cellStyle name="Note 3 5 2 2 2 4 2 3" xfId="31120"/>
    <cellStyle name="Note 3 5 2 2 2 4 2 4" xfId="35018"/>
    <cellStyle name="Note 3 5 2 2 2 4 3" xfId="16170"/>
    <cellStyle name="Note 3 5 2 2 2 4 4" xfId="26540"/>
    <cellStyle name="Note 3 5 2 2 2 4 5" xfId="24113"/>
    <cellStyle name="Note 3 5 2 2 2 5" xfId="5343"/>
    <cellStyle name="Note 3 5 2 2 2 5 2" xfId="11233"/>
    <cellStyle name="Note 3 5 2 2 2 5 2 2" xfId="23172"/>
    <cellStyle name="Note 3 5 2 2 2 5 2 3" xfId="32224"/>
    <cellStyle name="Note 3 5 2 2 2 5 2 4" xfId="36122"/>
    <cellStyle name="Note 3 5 2 2 2 5 3" xfId="17282"/>
    <cellStyle name="Note 3 5 2 2 2 5 4" xfId="27644"/>
    <cellStyle name="Note 3 5 2 2 2 5 5" xfId="26099"/>
    <cellStyle name="Note 3 5 2 2 2 6" xfId="13694"/>
    <cellStyle name="Note 3 5 2 2 3" xfId="1970"/>
    <cellStyle name="Note 3 5 2 2 3 2" xfId="4446"/>
    <cellStyle name="Note 3 5 2 2 3 2 2" xfId="10336"/>
    <cellStyle name="Note 3 5 2 2 3 2 2 2" xfId="22275"/>
    <cellStyle name="Note 3 5 2 2 3 2 2 3" xfId="31328"/>
    <cellStyle name="Note 3 5 2 2 3 2 2 4" xfId="35226"/>
    <cellStyle name="Note 3 5 2 2 3 2 3" xfId="16385"/>
    <cellStyle name="Note 3 5 2 2 3 2 4" xfId="26748"/>
    <cellStyle name="Note 3 5 2 2 3 2 5" xfId="30429"/>
    <cellStyle name="Note 3 5 2 2 3 3" xfId="5551"/>
    <cellStyle name="Note 3 5 2 2 3 3 2" xfId="11441"/>
    <cellStyle name="Note 3 5 2 2 3 3 2 2" xfId="23380"/>
    <cellStyle name="Note 3 5 2 2 3 3 2 3" xfId="32432"/>
    <cellStyle name="Note 3 5 2 2 3 3 2 4" xfId="36330"/>
    <cellStyle name="Note 3 5 2 2 3 3 3" xfId="17490"/>
    <cellStyle name="Note 3 5 2 2 3 3 4" xfId="27852"/>
    <cellStyle name="Note 3 5 2 2 3 3 5" xfId="25811"/>
    <cellStyle name="Note 3 5 2 2 3 4" xfId="7860"/>
    <cellStyle name="Note 3 5 2 2 3 4 2" xfId="19799"/>
    <cellStyle name="Note 3 5 2 2 3 4 3" xfId="29506"/>
    <cellStyle name="Note 3 5 2 2 3 4 4" xfId="34050"/>
    <cellStyle name="Note 3 5 2 2 3 5" xfId="13909"/>
    <cellStyle name="Note 3 5 2 2 3 6" xfId="24928"/>
    <cellStyle name="Note 3 5 2 2 3 7" xfId="30936"/>
    <cellStyle name="Note 3 5 2 2 4" xfId="2103"/>
    <cellStyle name="Note 3 5 2 2 4 2" xfId="4579"/>
    <cellStyle name="Note 3 5 2 2 4 2 2" xfId="10469"/>
    <cellStyle name="Note 3 5 2 2 4 2 2 2" xfId="22408"/>
    <cellStyle name="Note 3 5 2 2 4 2 2 3" xfId="31460"/>
    <cellStyle name="Note 3 5 2 2 4 2 2 4" xfId="35358"/>
    <cellStyle name="Note 3 5 2 2 4 2 3" xfId="16518"/>
    <cellStyle name="Note 3 5 2 2 4 2 4" xfId="26880"/>
    <cellStyle name="Note 3 5 2 2 4 2 5" xfId="24083"/>
    <cellStyle name="Note 3 5 2 2 4 3" xfId="5683"/>
    <cellStyle name="Note 3 5 2 2 4 3 2" xfId="11573"/>
    <cellStyle name="Note 3 5 2 2 4 3 2 2" xfId="23512"/>
    <cellStyle name="Note 3 5 2 2 4 3 2 3" xfId="32564"/>
    <cellStyle name="Note 3 5 2 2 4 3 2 4" xfId="36462"/>
    <cellStyle name="Note 3 5 2 2 4 3 3" xfId="17622"/>
    <cellStyle name="Note 3 5 2 2 4 3 4" xfId="27984"/>
    <cellStyle name="Note 3 5 2 2 4 3 5" xfId="33174"/>
    <cellStyle name="Note 3 5 2 2 4 4" xfId="7993"/>
    <cellStyle name="Note 3 5 2 2 4 4 2" xfId="19932"/>
    <cellStyle name="Note 3 5 2 2 4 4 3" xfId="29638"/>
    <cellStyle name="Note 3 5 2 2 4 4 4" xfId="34182"/>
    <cellStyle name="Note 3 5 2 2 4 5" xfId="14042"/>
    <cellStyle name="Note 3 5 2 2 4 6" xfId="25060"/>
    <cellStyle name="Note 3 5 2 2 4 7" xfId="26340"/>
    <cellStyle name="Note 3 5 2 2 5" xfId="2373"/>
    <cellStyle name="Note 3 5 2 2 5 2" xfId="4849"/>
    <cellStyle name="Note 3 5 2 2 5 2 2" xfId="10739"/>
    <cellStyle name="Note 3 5 2 2 5 2 2 2" xfId="22678"/>
    <cellStyle name="Note 3 5 2 2 5 2 2 3" xfId="31730"/>
    <cellStyle name="Note 3 5 2 2 5 2 2 4" xfId="35628"/>
    <cellStyle name="Note 3 5 2 2 5 2 3" xfId="16788"/>
    <cellStyle name="Note 3 5 2 2 5 2 4" xfId="27150"/>
    <cellStyle name="Note 3 5 2 2 5 2 5" xfId="30348"/>
    <cellStyle name="Note 3 5 2 2 5 3" xfId="5953"/>
    <cellStyle name="Note 3 5 2 2 5 3 2" xfId="11843"/>
    <cellStyle name="Note 3 5 2 2 5 3 2 2" xfId="23782"/>
    <cellStyle name="Note 3 5 2 2 5 3 2 3" xfId="32834"/>
    <cellStyle name="Note 3 5 2 2 5 3 2 4" xfId="36732"/>
    <cellStyle name="Note 3 5 2 2 5 3 3" xfId="17892"/>
    <cellStyle name="Note 3 5 2 2 5 3 4" xfId="28254"/>
    <cellStyle name="Note 3 5 2 2 5 3 5" xfId="33444"/>
    <cellStyle name="Note 3 5 2 2 5 4" xfId="8263"/>
    <cellStyle name="Note 3 5 2 2 5 4 2" xfId="20202"/>
    <cellStyle name="Note 3 5 2 2 5 4 3" xfId="29908"/>
    <cellStyle name="Note 3 5 2 2 5 4 4" xfId="34452"/>
    <cellStyle name="Note 3 5 2 2 5 5" xfId="14312"/>
    <cellStyle name="Note 3 5 2 2 5 6" xfId="25330"/>
    <cellStyle name="Note 3 5 2 2 5 7" xfId="30886"/>
    <cellStyle name="Note 3 5 2 2 6" xfId="3222"/>
    <cellStyle name="Note 3 5 2 2 6 2" xfId="9112"/>
    <cellStyle name="Note 3 5 2 2 6 2 2" xfId="21051"/>
    <cellStyle name="Note 3 5 2 2 6 2 3" xfId="30500"/>
    <cellStyle name="Note 3 5 2 2 6 2 4" xfId="34813"/>
    <cellStyle name="Note 3 5 2 2 6 3" xfId="15161"/>
    <cellStyle name="Note 3 5 2 2 6 4" xfId="25920"/>
    <cellStyle name="Note 3 5 2 2 6 5" xfId="28516"/>
    <cellStyle name="Note 3 5 2 2 7" xfId="5138"/>
    <cellStyle name="Note 3 5 2 2 7 2" xfId="11028"/>
    <cellStyle name="Note 3 5 2 2 7 2 2" xfId="22967"/>
    <cellStyle name="Note 3 5 2 2 7 2 3" xfId="32019"/>
    <cellStyle name="Note 3 5 2 2 7 2 4" xfId="35917"/>
    <cellStyle name="Note 3 5 2 2 7 3" xfId="17077"/>
    <cellStyle name="Note 3 5 2 2 7 4" xfId="27439"/>
    <cellStyle name="Note 3 5 2 2 7 5" xfId="26125"/>
    <cellStyle name="Note 3 5 2 2 8" xfId="6804"/>
    <cellStyle name="Note 3 5 2 2 8 2" xfId="18743"/>
    <cellStyle name="Note 3 5 2 2 8 3" xfId="28849"/>
    <cellStyle name="Note 3 5 2 2 8 4" xfId="33805"/>
    <cellStyle name="Note 3 5 2 2 9" xfId="12685"/>
    <cellStyle name="Note 3 5 2 3" xfId="1754"/>
    <cellStyle name="Note 3 5 2 3 2" xfId="2355"/>
    <cellStyle name="Note 3 5 2 3 2 2" xfId="4831"/>
    <cellStyle name="Note 3 5 2 3 2 2 2" xfId="10721"/>
    <cellStyle name="Note 3 5 2 3 2 2 2 2" xfId="22660"/>
    <cellStyle name="Note 3 5 2 3 2 2 2 3" xfId="31712"/>
    <cellStyle name="Note 3 5 2 3 2 2 2 4" xfId="35610"/>
    <cellStyle name="Note 3 5 2 3 2 2 3" xfId="16770"/>
    <cellStyle name="Note 3 5 2 3 2 2 4" xfId="27132"/>
    <cellStyle name="Note 3 5 2 3 2 2 5" xfId="24316"/>
    <cellStyle name="Note 3 5 2 3 2 3" xfId="5935"/>
    <cellStyle name="Note 3 5 2 3 2 3 2" xfId="11825"/>
    <cellStyle name="Note 3 5 2 3 2 3 2 2" xfId="23764"/>
    <cellStyle name="Note 3 5 2 3 2 3 2 3" xfId="32816"/>
    <cellStyle name="Note 3 5 2 3 2 3 2 4" xfId="36714"/>
    <cellStyle name="Note 3 5 2 3 2 3 3" xfId="17874"/>
    <cellStyle name="Note 3 5 2 3 2 3 4" xfId="28236"/>
    <cellStyle name="Note 3 5 2 3 2 3 5" xfId="33426"/>
    <cellStyle name="Note 3 5 2 3 2 4" xfId="8245"/>
    <cellStyle name="Note 3 5 2 3 2 4 2" xfId="20184"/>
    <cellStyle name="Note 3 5 2 3 2 4 3" xfId="29890"/>
    <cellStyle name="Note 3 5 2 3 2 4 4" xfId="34434"/>
    <cellStyle name="Note 3 5 2 3 2 5" xfId="14294"/>
    <cellStyle name="Note 3 5 2 3 2 6" xfId="25312"/>
    <cellStyle name="Note 3 5 2 3 2 7" xfId="25745"/>
    <cellStyle name="Note 3 5 2 3 3" xfId="2602"/>
    <cellStyle name="Note 3 5 2 3 3 2" xfId="5078"/>
    <cellStyle name="Note 3 5 2 3 3 2 2" xfId="10968"/>
    <cellStyle name="Note 3 5 2 3 3 2 2 2" xfId="22907"/>
    <cellStyle name="Note 3 5 2 3 3 2 2 3" xfId="31959"/>
    <cellStyle name="Note 3 5 2 3 3 2 2 4" xfId="35857"/>
    <cellStyle name="Note 3 5 2 3 3 2 3" xfId="17017"/>
    <cellStyle name="Note 3 5 2 3 3 2 4" xfId="27379"/>
    <cellStyle name="Note 3 5 2 3 3 2 5" xfId="30425"/>
    <cellStyle name="Note 3 5 2 3 3 3" xfId="6182"/>
    <cellStyle name="Note 3 5 2 3 3 3 2" xfId="12072"/>
    <cellStyle name="Note 3 5 2 3 3 3 2 2" xfId="24011"/>
    <cellStyle name="Note 3 5 2 3 3 3 2 3" xfId="33063"/>
    <cellStyle name="Note 3 5 2 3 3 3 2 4" xfId="36961"/>
    <cellStyle name="Note 3 5 2 3 3 3 3" xfId="18121"/>
    <cellStyle name="Note 3 5 2 3 3 3 4" xfId="28483"/>
    <cellStyle name="Note 3 5 2 3 3 3 5" xfId="33673"/>
    <cellStyle name="Note 3 5 2 3 3 4" xfId="8492"/>
    <cellStyle name="Note 3 5 2 3 3 4 2" xfId="20431"/>
    <cellStyle name="Note 3 5 2 3 3 4 3" xfId="30137"/>
    <cellStyle name="Note 3 5 2 3 3 4 4" xfId="34681"/>
    <cellStyle name="Note 3 5 2 3 3 5" xfId="14541"/>
    <cellStyle name="Note 3 5 2 3 3 6" xfId="25559"/>
    <cellStyle name="Note 3 5 2 3 3 7" xfId="30858"/>
    <cellStyle name="Note 3 5 2 3 4" xfId="4230"/>
    <cellStyle name="Note 3 5 2 3 4 2" xfId="10120"/>
    <cellStyle name="Note 3 5 2 3 4 2 2" xfId="22059"/>
    <cellStyle name="Note 3 5 2 3 4 2 3" xfId="31119"/>
    <cellStyle name="Note 3 5 2 3 4 2 4" xfId="35017"/>
    <cellStyle name="Note 3 5 2 3 4 3" xfId="16169"/>
    <cellStyle name="Note 3 5 2 3 4 4" xfId="26539"/>
    <cellStyle name="Note 3 5 2 3 4 5" xfId="24358"/>
    <cellStyle name="Note 3 5 2 3 5" xfId="5342"/>
    <cellStyle name="Note 3 5 2 3 5 2" xfId="11232"/>
    <cellStyle name="Note 3 5 2 3 5 2 2" xfId="23171"/>
    <cellStyle name="Note 3 5 2 3 5 2 3" xfId="32223"/>
    <cellStyle name="Note 3 5 2 3 5 2 4" xfId="36121"/>
    <cellStyle name="Note 3 5 2 3 5 3" xfId="17281"/>
    <cellStyle name="Note 3 5 2 3 5 4" xfId="27643"/>
    <cellStyle name="Note 3 5 2 3 5 5" xfId="30676"/>
    <cellStyle name="Note 3 5 2 3 6" xfId="13693"/>
    <cellStyle name="Note 3 5 2 4" xfId="2176"/>
    <cellStyle name="Note 3 5 2 4 2" xfId="4652"/>
    <cellStyle name="Note 3 5 2 4 2 2" xfId="10542"/>
    <cellStyle name="Note 3 5 2 4 2 2 2" xfId="22481"/>
    <cellStyle name="Note 3 5 2 4 2 2 3" xfId="31533"/>
    <cellStyle name="Note 3 5 2 4 2 2 4" xfId="35431"/>
    <cellStyle name="Note 3 5 2 4 2 3" xfId="16591"/>
    <cellStyle name="Note 3 5 2 4 2 4" xfId="26953"/>
    <cellStyle name="Note 3 5 2 4 2 5" xfId="29114"/>
    <cellStyle name="Note 3 5 2 4 3" xfId="5756"/>
    <cellStyle name="Note 3 5 2 4 3 2" xfId="11646"/>
    <cellStyle name="Note 3 5 2 4 3 2 2" xfId="23585"/>
    <cellStyle name="Note 3 5 2 4 3 2 3" xfId="32637"/>
    <cellStyle name="Note 3 5 2 4 3 2 4" xfId="36535"/>
    <cellStyle name="Note 3 5 2 4 3 3" xfId="17695"/>
    <cellStyle name="Note 3 5 2 4 3 4" xfId="28057"/>
    <cellStyle name="Note 3 5 2 4 3 5" xfId="33247"/>
    <cellStyle name="Note 3 5 2 4 4" xfId="8066"/>
    <cellStyle name="Note 3 5 2 4 4 2" xfId="20005"/>
    <cellStyle name="Note 3 5 2 4 4 3" xfId="29711"/>
    <cellStyle name="Note 3 5 2 4 4 4" xfId="34255"/>
    <cellStyle name="Note 3 5 2 4 5" xfId="14115"/>
    <cellStyle name="Note 3 5 2 4 6" xfId="25133"/>
    <cellStyle name="Note 3 5 2 4 7" xfId="24679"/>
    <cellStyle name="Note 3 5 2 5" xfId="2401"/>
    <cellStyle name="Note 3 5 2 5 2" xfId="4877"/>
    <cellStyle name="Note 3 5 2 5 2 2" xfId="10767"/>
    <cellStyle name="Note 3 5 2 5 2 2 2" xfId="22706"/>
    <cellStyle name="Note 3 5 2 5 2 2 3" xfId="31758"/>
    <cellStyle name="Note 3 5 2 5 2 2 4" xfId="35656"/>
    <cellStyle name="Note 3 5 2 5 2 3" xfId="16816"/>
    <cellStyle name="Note 3 5 2 5 2 4" xfId="27178"/>
    <cellStyle name="Note 3 5 2 5 2 5" xfId="26159"/>
    <cellStyle name="Note 3 5 2 5 3" xfId="5981"/>
    <cellStyle name="Note 3 5 2 5 3 2" xfId="11871"/>
    <cellStyle name="Note 3 5 2 5 3 2 2" xfId="23810"/>
    <cellStyle name="Note 3 5 2 5 3 2 3" xfId="32862"/>
    <cellStyle name="Note 3 5 2 5 3 2 4" xfId="36760"/>
    <cellStyle name="Note 3 5 2 5 3 3" xfId="17920"/>
    <cellStyle name="Note 3 5 2 5 3 4" xfId="28282"/>
    <cellStyle name="Note 3 5 2 5 3 5" xfId="33472"/>
    <cellStyle name="Note 3 5 2 5 4" xfId="8291"/>
    <cellStyle name="Note 3 5 2 5 4 2" xfId="20230"/>
    <cellStyle name="Note 3 5 2 5 4 3" xfId="29936"/>
    <cellStyle name="Note 3 5 2 5 4 4" xfId="34480"/>
    <cellStyle name="Note 3 5 2 5 5" xfId="14340"/>
    <cellStyle name="Note 3 5 2 5 6" xfId="25358"/>
    <cellStyle name="Note 3 5 2 5 7" xfId="29228"/>
    <cellStyle name="Note 3 5 2 6" xfId="2400"/>
    <cellStyle name="Note 3 5 2 6 2" xfId="4876"/>
    <cellStyle name="Note 3 5 2 6 2 2" xfId="10766"/>
    <cellStyle name="Note 3 5 2 6 2 2 2" xfId="22705"/>
    <cellStyle name="Note 3 5 2 6 2 2 3" xfId="31757"/>
    <cellStyle name="Note 3 5 2 6 2 2 4" xfId="35655"/>
    <cellStyle name="Note 3 5 2 6 2 3" xfId="16815"/>
    <cellStyle name="Note 3 5 2 6 2 4" xfId="27177"/>
    <cellStyle name="Note 3 5 2 6 2 5" xfId="30736"/>
    <cellStyle name="Note 3 5 2 6 3" xfId="5980"/>
    <cellStyle name="Note 3 5 2 6 3 2" xfId="11870"/>
    <cellStyle name="Note 3 5 2 6 3 2 2" xfId="23809"/>
    <cellStyle name="Note 3 5 2 6 3 2 3" xfId="32861"/>
    <cellStyle name="Note 3 5 2 6 3 2 4" xfId="36759"/>
    <cellStyle name="Note 3 5 2 6 3 3" xfId="17919"/>
    <cellStyle name="Note 3 5 2 6 3 4" xfId="28281"/>
    <cellStyle name="Note 3 5 2 6 3 5" xfId="33471"/>
    <cellStyle name="Note 3 5 2 6 4" xfId="8290"/>
    <cellStyle name="Note 3 5 2 6 4 2" xfId="20229"/>
    <cellStyle name="Note 3 5 2 6 4 3" xfId="29935"/>
    <cellStyle name="Note 3 5 2 6 4 4" xfId="34479"/>
    <cellStyle name="Note 3 5 2 6 5" xfId="14339"/>
    <cellStyle name="Note 3 5 2 6 6" xfId="25357"/>
    <cellStyle name="Note 3 5 2 6 7" xfId="25722"/>
    <cellStyle name="Note 3 5 2 7" xfId="2816"/>
    <cellStyle name="Note 3 5 2 7 2" xfId="8706"/>
    <cellStyle name="Note 3 5 2 7 2 2" xfId="20645"/>
    <cellStyle name="Note 3 5 2 7 2 3" xfId="30260"/>
    <cellStyle name="Note 3 5 2 7 2 4" xfId="34734"/>
    <cellStyle name="Note 3 5 2 7 3" xfId="14755"/>
    <cellStyle name="Note 3 5 2 7 4" xfId="25680"/>
    <cellStyle name="Note 3 5 2 7 5" xfId="24617"/>
    <cellStyle name="Note 3 5 2 8" xfId="6398"/>
    <cellStyle name="Note 3 5 2 8 2" xfId="18337"/>
    <cellStyle name="Note 3 5 2 8 3" xfId="28606"/>
    <cellStyle name="Note 3 5 2 8 4" xfId="33726"/>
    <cellStyle name="Note 3 5 3" xfId="307"/>
    <cellStyle name="Note 3 5 3 2" xfId="783"/>
    <cellStyle name="Note 3 5 3 2 10" xfId="24292"/>
    <cellStyle name="Note 3 5 3 2 11" xfId="24727"/>
    <cellStyle name="Note 3 5 3 2 2" xfId="1757"/>
    <cellStyle name="Note 3 5 3 2 2 2" xfId="2358"/>
    <cellStyle name="Note 3 5 3 2 2 2 2" xfId="4834"/>
    <cellStyle name="Note 3 5 3 2 2 2 2 2" xfId="10724"/>
    <cellStyle name="Note 3 5 3 2 2 2 2 2 2" xfId="22663"/>
    <cellStyle name="Note 3 5 3 2 2 2 2 2 3" xfId="31715"/>
    <cellStyle name="Note 3 5 3 2 2 2 2 2 4" xfId="35613"/>
    <cellStyle name="Note 3 5 3 2 2 2 2 3" xfId="16773"/>
    <cellStyle name="Note 3 5 3 2 2 2 2 4" xfId="27135"/>
    <cellStyle name="Note 3 5 3 2 2 2 2 5" xfId="30227"/>
    <cellStyle name="Note 3 5 3 2 2 2 3" xfId="5938"/>
    <cellStyle name="Note 3 5 3 2 2 2 3 2" xfId="11828"/>
    <cellStyle name="Note 3 5 3 2 2 2 3 2 2" xfId="23767"/>
    <cellStyle name="Note 3 5 3 2 2 2 3 2 3" xfId="32819"/>
    <cellStyle name="Note 3 5 3 2 2 2 3 2 4" xfId="36717"/>
    <cellStyle name="Note 3 5 3 2 2 2 3 3" xfId="17877"/>
    <cellStyle name="Note 3 5 3 2 2 2 3 4" xfId="28239"/>
    <cellStyle name="Note 3 5 3 2 2 2 3 5" xfId="33429"/>
    <cellStyle name="Note 3 5 3 2 2 2 4" xfId="8248"/>
    <cellStyle name="Note 3 5 3 2 2 2 4 2" xfId="20187"/>
    <cellStyle name="Note 3 5 3 2 2 2 4 3" xfId="29893"/>
    <cellStyle name="Note 3 5 3 2 2 2 4 4" xfId="34437"/>
    <cellStyle name="Note 3 5 3 2 2 2 5" xfId="14297"/>
    <cellStyle name="Note 3 5 3 2 2 2 6" xfId="25315"/>
    <cellStyle name="Note 3 5 3 2 2 2 7" xfId="26310"/>
    <cellStyle name="Note 3 5 3 2 2 3" xfId="2605"/>
    <cellStyle name="Note 3 5 3 2 2 3 2" xfId="5081"/>
    <cellStyle name="Note 3 5 3 2 2 3 2 2" xfId="10971"/>
    <cellStyle name="Note 3 5 3 2 2 3 2 2 2" xfId="22910"/>
    <cellStyle name="Note 3 5 3 2 2 3 2 2 3" xfId="31962"/>
    <cellStyle name="Note 3 5 3 2 2 3 2 2 4" xfId="35860"/>
    <cellStyle name="Note 3 5 3 2 2 3 2 3" xfId="17020"/>
    <cellStyle name="Note 3 5 3 2 2 3 2 4" xfId="27382"/>
    <cellStyle name="Note 3 5 3 2 2 3 2 5" xfId="30710"/>
    <cellStyle name="Note 3 5 3 2 2 3 3" xfId="6185"/>
    <cellStyle name="Note 3 5 3 2 2 3 3 2" xfId="12075"/>
    <cellStyle name="Note 3 5 3 2 2 3 3 2 2" xfId="24014"/>
    <cellStyle name="Note 3 5 3 2 2 3 3 2 3" xfId="33066"/>
    <cellStyle name="Note 3 5 3 2 2 3 3 2 4" xfId="36964"/>
    <cellStyle name="Note 3 5 3 2 2 3 3 3" xfId="18124"/>
    <cellStyle name="Note 3 5 3 2 2 3 3 4" xfId="28486"/>
    <cellStyle name="Note 3 5 3 2 2 3 3 5" xfId="33676"/>
    <cellStyle name="Note 3 5 3 2 2 3 4" xfId="8495"/>
    <cellStyle name="Note 3 5 3 2 2 3 4 2" xfId="20434"/>
    <cellStyle name="Note 3 5 3 2 2 3 4 3" xfId="30140"/>
    <cellStyle name="Note 3 5 3 2 2 3 4 4" xfId="34684"/>
    <cellStyle name="Note 3 5 3 2 2 3 5" xfId="14544"/>
    <cellStyle name="Note 3 5 3 2 2 3 6" xfId="25562"/>
    <cellStyle name="Note 3 5 3 2 2 3 7" xfId="24175"/>
    <cellStyle name="Note 3 5 3 2 2 4" xfId="4233"/>
    <cellStyle name="Note 3 5 3 2 2 4 2" xfId="10123"/>
    <cellStyle name="Note 3 5 3 2 2 4 2 2" xfId="22062"/>
    <cellStyle name="Note 3 5 3 2 2 4 2 3" xfId="31122"/>
    <cellStyle name="Note 3 5 3 2 2 4 2 4" xfId="35020"/>
    <cellStyle name="Note 3 5 3 2 2 4 3" xfId="16172"/>
    <cellStyle name="Note 3 5 3 2 2 4 4" xfId="26542"/>
    <cellStyle name="Note 3 5 3 2 2 4 5" xfId="28543"/>
    <cellStyle name="Note 3 5 3 2 2 5" xfId="5345"/>
    <cellStyle name="Note 3 5 3 2 2 5 2" xfId="11235"/>
    <cellStyle name="Note 3 5 3 2 2 5 2 2" xfId="23174"/>
    <cellStyle name="Note 3 5 3 2 2 5 2 3" xfId="32226"/>
    <cellStyle name="Note 3 5 3 2 2 5 2 4" xfId="36124"/>
    <cellStyle name="Note 3 5 3 2 2 5 3" xfId="17284"/>
    <cellStyle name="Note 3 5 3 2 2 5 4" xfId="27646"/>
    <cellStyle name="Note 3 5 3 2 2 5 5" xfId="28928"/>
    <cellStyle name="Note 3 5 3 2 2 6" xfId="13696"/>
    <cellStyle name="Note 3 5 3 2 3" xfId="1999"/>
    <cellStyle name="Note 3 5 3 2 3 2" xfId="4475"/>
    <cellStyle name="Note 3 5 3 2 3 2 2" xfId="10365"/>
    <cellStyle name="Note 3 5 3 2 3 2 2 2" xfId="22304"/>
    <cellStyle name="Note 3 5 3 2 3 2 2 3" xfId="31357"/>
    <cellStyle name="Note 3 5 3 2 3 2 2 4" xfId="35255"/>
    <cellStyle name="Note 3 5 3 2 3 2 3" xfId="16414"/>
    <cellStyle name="Note 3 5 3 2 3 2 4" xfId="26777"/>
    <cellStyle name="Note 3 5 3 2 3 2 5" xfId="24554"/>
    <cellStyle name="Note 3 5 3 2 3 3" xfId="5580"/>
    <cellStyle name="Note 3 5 3 2 3 3 2" xfId="11470"/>
    <cellStyle name="Note 3 5 3 2 3 3 2 2" xfId="23409"/>
    <cellStyle name="Note 3 5 3 2 3 3 2 3" xfId="32461"/>
    <cellStyle name="Note 3 5 3 2 3 3 2 4" xfId="36359"/>
    <cellStyle name="Note 3 5 3 2 3 3 3" xfId="17519"/>
    <cellStyle name="Note 3 5 3 2 3 3 4" xfId="27881"/>
    <cellStyle name="Note 3 5 3 2 3 3 5" xfId="28976"/>
    <cellStyle name="Note 3 5 3 2 3 4" xfId="7889"/>
    <cellStyle name="Note 3 5 3 2 3 4 2" xfId="19828"/>
    <cellStyle name="Note 3 5 3 2 3 4 3" xfId="29535"/>
    <cellStyle name="Note 3 5 3 2 3 4 4" xfId="34079"/>
    <cellStyle name="Note 3 5 3 2 3 5" xfId="13938"/>
    <cellStyle name="Note 3 5 3 2 3 6" xfId="24957"/>
    <cellStyle name="Note 3 5 3 2 3 7" xfId="25893"/>
    <cellStyle name="Note 3 5 3 2 4" xfId="1782"/>
    <cellStyle name="Note 3 5 3 2 4 2" xfId="4258"/>
    <cellStyle name="Note 3 5 3 2 4 2 2" xfId="10148"/>
    <cellStyle name="Note 3 5 3 2 4 2 2 2" xfId="22087"/>
    <cellStyle name="Note 3 5 3 2 4 2 2 3" xfId="31140"/>
    <cellStyle name="Note 3 5 3 2 4 2 2 4" xfId="35038"/>
    <cellStyle name="Note 3 5 3 2 4 2 3" xfId="16197"/>
    <cellStyle name="Note 3 5 3 2 4 2 4" xfId="26560"/>
    <cellStyle name="Note 3 5 3 2 4 2 5" xfId="29163"/>
    <cellStyle name="Note 3 5 3 2 4 3" xfId="5363"/>
    <cellStyle name="Note 3 5 3 2 4 3 2" xfId="11253"/>
    <cellStyle name="Note 3 5 3 2 4 3 2 2" xfId="23192"/>
    <cellStyle name="Note 3 5 3 2 4 3 2 3" xfId="32244"/>
    <cellStyle name="Note 3 5 3 2 4 3 2 4" xfId="36142"/>
    <cellStyle name="Note 3 5 3 2 4 3 3" xfId="17302"/>
    <cellStyle name="Note 3 5 3 2 4 3 4" xfId="27664"/>
    <cellStyle name="Note 3 5 3 2 4 3 5" xfId="25877"/>
    <cellStyle name="Note 3 5 3 2 4 4" xfId="7672"/>
    <cellStyle name="Note 3 5 3 2 4 4 2" xfId="19611"/>
    <cellStyle name="Note 3 5 3 2 4 4 3" xfId="29318"/>
    <cellStyle name="Note 3 5 3 2 4 4 4" xfId="33862"/>
    <cellStyle name="Note 3 5 3 2 4 5" xfId="13721"/>
    <cellStyle name="Note 3 5 3 2 4 6" xfId="24740"/>
    <cellStyle name="Note 3 5 3 2 4 7" xfId="12305"/>
    <cellStyle name="Note 3 5 3 2 5" xfId="2375"/>
    <cellStyle name="Note 3 5 3 2 5 2" xfId="4851"/>
    <cellStyle name="Note 3 5 3 2 5 2 2" xfId="10741"/>
    <cellStyle name="Note 3 5 3 2 5 2 2 2" xfId="22680"/>
    <cellStyle name="Note 3 5 3 2 5 2 2 3" xfId="31732"/>
    <cellStyle name="Note 3 5 3 2 5 2 2 4" xfId="35630"/>
    <cellStyle name="Note 3 5 3 2 5 2 3" xfId="16790"/>
    <cellStyle name="Note 3 5 3 2 5 2 4" xfId="27152"/>
    <cellStyle name="Note 3 5 3 2 5 2 5" xfId="29089"/>
    <cellStyle name="Note 3 5 3 2 5 3" xfId="5955"/>
    <cellStyle name="Note 3 5 3 2 5 3 2" xfId="11845"/>
    <cellStyle name="Note 3 5 3 2 5 3 2 2" xfId="23784"/>
    <cellStyle name="Note 3 5 3 2 5 3 2 3" xfId="32836"/>
    <cellStyle name="Note 3 5 3 2 5 3 2 4" xfId="36734"/>
    <cellStyle name="Note 3 5 3 2 5 3 3" xfId="17894"/>
    <cellStyle name="Note 3 5 3 2 5 3 4" xfId="28256"/>
    <cellStyle name="Note 3 5 3 2 5 3 5" xfId="33446"/>
    <cellStyle name="Note 3 5 3 2 5 4" xfId="8265"/>
    <cellStyle name="Note 3 5 3 2 5 4 2" xfId="20204"/>
    <cellStyle name="Note 3 5 3 2 5 4 3" xfId="29910"/>
    <cellStyle name="Note 3 5 3 2 5 4 4" xfId="34454"/>
    <cellStyle name="Note 3 5 3 2 5 5" xfId="14314"/>
    <cellStyle name="Note 3 5 3 2 5 6" xfId="25332"/>
    <cellStyle name="Note 3 5 3 2 5 7" xfId="24654"/>
    <cellStyle name="Note 3 5 3 2 6" xfId="3260"/>
    <cellStyle name="Note 3 5 3 2 6 2" xfId="9150"/>
    <cellStyle name="Note 3 5 3 2 6 2 2" xfId="21089"/>
    <cellStyle name="Note 3 5 3 2 6 2 3" xfId="30524"/>
    <cellStyle name="Note 3 5 3 2 6 2 4" xfId="34837"/>
    <cellStyle name="Note 3 5 3 2 6 3" xfId="15199"/>
    <cellStyle name="Note 3 5 3 2 6 4" xfId="25944"/>
    <cellStyle name="Note 3 5 3 2 6 5" xfId="28820"/>
    <cellStyle name="Note 3 5 3 2 7" xfId="5162"/>
    <cellStyle name="Note 3 5 3 2 7 2" xfId="11052"/>
    <cellStyle name="Note 3 5 3 2 7 2 2" xfId="22991"/>
    <cellStyle name="Note 3 5 3 2 7 2 3" xfId="32043"/>
    <cellStyle name="Note 3 5 3 2 7 2 4" xfId="35941"/>
    <cellStyle name="Note 3 5 3 2 7 3" xfId="17101"/>
    <cellStyle name="Note 3 5 3 2 7 4" xfId="27463"/>
    <cellStyle name="Note 3 5 3 2 7 5" xfId="24471"/>
    <cellStyle name="Note 3 5 3 2 8" xfId="6842"/>
    <cellStyle name="Note 3 5 3 2 8 2" xfId="18781"/>
    <cellStyle name="Note 3 5 3 2 8 3" xfId="28873"/>
    <cellStyle name="Note 3 5 3 2 8 4" xfId="33829"/>
    <cellStyle name="Note 3 5 3 2 9" xfId="12723"/>
    <cellStyle name="Note 3 5 3 3" xfId="1756"/>
    <cellStyle name="Note 3 5 3 3 2" xfId="2357"/>
    <cellStyle name="Note 3 5 3 3 2 2" xfId="4833"/>
    <cellStyle name="Note 3 5 3 3 2 2 2" xfId="10723"/>
    <cellStyle name="Note 3 5 3 3 2 2 2 2" xfId="22662"/>
    <cellStyle name="Note 3 5 3 3 2 2 2 3" xfId="31714"/>
    <cellStyle name="Note 3 5 3 3 2 2 2 4" xfId="35612"/>
    <cellStyle name="Note 3 5 3 3 2 2 3" xfId="16772"/>
    <cellStyle name="Note 3 5 3 3 2 2 4" xfId="27134"/>
    <cellStyle name="Note 3 5 3 3 2 2 5" xfId="28572"/>
    <cellStyle name="Note 3 5 3 3 2 3" xfId="5937"/>
    <cellStyle name="Note 3 5 3 3 2 3 2" xfId="11827"/>
    <cellStyle name="Note 3 5 3 3 2 3 2 2" xfId="23766"/>
    <cellStyle name="Note 3 5 3 3 2 3 2 3" xfId="32818"/>
    <cellStyle name="Note 3 5 3 3 2 3 2 4" xfId="36716"/>
    <cellStyle name="Note 3 5 3 3 2 3 3" xfId="17876"/>
    <cellStyle name="Note 3 5 3 3 2 3 4" xfId="28238"/>
    <cellStyle name="Note 3 5 3 3 2 3 5" xfId="33428"/>
    <cellStyle name="Note 3 5 3 3 2 4" xfId="8247"/>
    <cellStyle name="Note 3 5 3 3 2 4 2" xfId="20186"/>
    <cellStyle name="Note 3 5 3 3 2 4 3" xfId="29892"/>
    <cellStyle name="Note 3 5 3 3 2 4 4" xfId="34436"/>
    <cellStyle name="Note 3 5 3 3 2 5" xfId="14296"/>
    <cellStyle name="Note 3 5 3 3 2 6" xfId="25314"/>
    <cellStyle name="Note 3 5 3 3 2 7" xfId="30888"/>
    <cellStyle name="Note 3 5 3 3 3" xfId="2604"/>
    <cellStyle name="Note 3 5 3 3 3 2" xfId="5080"/>
    <cellStyle name="Note 3 5 3 3 3 2 2" xfId="10970"/>
    <cellStyle name="Note 3 5 3 3 3 2 2 2" xfId="22909"/>
    <cellStyle name="Note 3 5 3 3 3 2 2 3" xfId="31961"/>
    <cellStyle name="Note 3 5 3 3 3 2 2 4" xfId="35859"/>
    <cellStyle name="Note 3 5 3 3 3 2 3" xfId="17019"/>
    <cellStyle name="Note 3 5 3 3 3 2 4" xfId="27381"/>
    <cellStyle name="Note 3 5 3 3 3 2 5" xfId="29061"/>
    <cellStyle name="Note 3 5 3 3 3 3" xfId="6184"/>
    <cellStyle name="Note 3 5 3 3 3 3 2" xfId="12074"/>
    <cellStyle name="Note 3 5 3 3 3 3 2 2" xfId="24013"/>
    <cellStyle name="Note 3 5 3 3 3 3 2 3" xfId="33065"/>
    <cellStyle name="Note 3 5 3 3 3 3 2 4" xfId="36963"/>
    <cellStyle name="Note 3 5 3 3 3 3 3" xfId="18123"/>
    <cellStyle name="Note 3 5 3 3 3 3 4" xfId="28485"/>
    <cellStyle name="Note 3 5 3 3 3 3 5" xfId="33675"/>
    <cellStyle name="Note 3 5 3 3 3 4" xfId="8494"/>
    <cellStyle name="Note 3 5 3 3 3 4 2" xfId="20433"/>
    <cellStyle name="Note 3 5 3 3 3 4 3" xfId="30139"/>
    <cellStyle name="Note 3 5 3 3 3 4 4" xfId="34683"/>
    <cellStyle name="Note 3 5 3 3 3 5" xfId="14543"/>
    <cellStyle name="Note 3 5 3 3 3 6" xfId="25561"/>
    <cellStyle name="Note 3 5 3 3 3 7" xfId="24626"/>
    <cellStyle name="Note 3 5 3 3 4" xfId="4232"/>
    <cellStyle name="Note 3 5 3 3 4 2" xfId="10122"/>
    <cellStyle name="Note 3 5 3 3 4 2 2" xfId="22061"/>
    <cellStyle name="Note 3 5 3 3 4 2 3" xfId="31121"/>
    <cellStyle name="Note 3 5 3 3 4 2 4" xfId="35019"/>
    <cellStyle name="Note 3 5 3 3 4 3" xfId="16171"/>
    <cellStyle name="Note 3 5 3 3 4 4" xfId="26541"/>
    <cellStyle name="Note 3 5 3 3 4 5" xfId="12132"/>
    <cellStyle name="Note 3 5 3 3 5" xfId="5344"/>
    <cellStyle name="Note 3 5 3 3 5 2" xfId="11234"/>
    <cellStyle name="Note 3 5 3 3 5 2 2" xfId="23173"/>
    <cellStyle name="Note 3 5 3 3 5 2 3" xfId="32225"/>
    <cellStyle name="Note 3 5 3 3 5 2 4" xfId="36123"/>
    <cellStyle name="Note 3 5 3 3 5 3" xfId="17283"/>
    <cellStyle name="Note 3 5 3 3 5 4" xfId="27645"/>
    <cellStyle name="Note 3 5 3 3 5 5" xfId="24446"/>
    <cellStyle name="Note 3 5 3 3 6" xfId="13695"/>
    <cellStyle name="Note 3 5 3 4" xfId="1919"/>
    <cellStyle name="Note 3 5 3 4 2" xfId="4395"/>
    <cellStyle name="Note 3 5 3 4 2 2" xfId="10285"/>
    <cellStyle name="Note 3 5 3 4 2 2 2" xfId="22224"/>
    <cellStyle name="Note 3 5 3 4 2 2 3" xfId="31277"/>
    <cellStyle name="Note 3 5 3 4 2 2 4" xfId="35175"/>
    <cellStyle name="Note 3 5 3 4 2 3" xfId="16334"/>
    <cellStyle name="Note 3 5 3 4 2 4" xfId="26697"/>
    <cellStyle name="Note 3 5 3 4 2 5" xfId="26216"/>
    <cellStyle name="Note 3 5 3 4 3" xfId="5500"/>
    <cellStyle name="Note 3 5 3 4 3 2" xfId="11390"/>
    <cellStyle name="Note 3 5 3 4 3 2 2" xfId="23329"/>
    <cellStyle name="Note 3 5 3 4 3 2 3" xfId="32381"/>
    <cellStyle name="Note 3 5 3 4 3 2 4" xfId="36279"/>
    <cellStyle name="Note 3 5 3 4 3 3" xfId="17439"/>
    <cellStyle name="Note 3 5 3 4 3 4" xfId="27801"/>
    <cellStyle name="Note 3 5 3 4 3 5" xfId="29004"/>
    <cellStyle name="Note 3 5 3 4 4" xfId="7809"/>
    <cellStyle name="Note 3 5 3 4 4 2" xfId="19748"/>
    <cellStyle name="Note 3 5 3 4 4 3" xfId="29455"/>
    <cellStyle name="Note 3 5 3 4 4 4" xfId="33999"/>
    <cellStyle name="Note 3 5 3 4 5" xfId="13858"/>
    <cellStyle name="Note 3 5 3 4 6" xfId="24877"/>
    <cellStyle name="Note 3 5 3 4 7" xfId="30434"/>
    <cellStyle name="Note 3 5 3 5" xfId="1831"/>
    <cellStyle name="Note 3 5 3 5 2" xfId="4307"/>
    <cellStyle name="Note 3 5 3 5 2 2" xfId="10197"/>
    <cellStyle name="Note 3 5 3 5 2 2 2" xfId="22136"/>
    <cellStyle name="Note 3 5 3 5 2 2 3" xfId="31189"/>
    <cellStyle name="Note 3 5 3 5 2 2 4" xfId="35087"/>
    <cellStyle name="Note 3 5 3 5 2 3" xfId="16246"/>
    <cellStyle name="Note 3 5 3 5 2 4" xfId="26609"/>
    <cellStyle name="Note 3 5 3 5 2 5" xfId="24310"/>
    <cellStyle name="Note 3 5 3 5 3" xfId="5412"/>
    <cellStyle name="Note 3 5 3 5 3 2" xfId="11302"/>
    <cellStyle name="Note 3 5 3 5 3 2 2" xfId="23241"/>
    <cellStyle name="Note 3 5 3 5 3 2 3" xfId="32293"/>
    <cellStyle name="Note 3 5 3 5 3 2 4" xfId="36191"/>
    <cellStyle name="Note 3 5 3 5 3 3" xfId="17351"/>
    <cellStyle name="Note 3 5 3 5 3 4" xfId="27713"/>
    <cellStyle name="Note 3 5 3 5 3 5" xfId="30670"/>
    <cellStyle name="Note 3 5 3 5 4" xfId="7721"/>
    <cellStyle name="Note 3 5 3 5 4 2" xfId="19660"/>
    <cellStyle name="Note 3 5 3 5 4 3" xfId="29367"/>
    <cellStyle name="Note 3 5 3 5 4 4" xfId="33911"/>
    <cellStyle name="Note 3 5 3 5 5" xfId="13770"/>
    <cellStyle name="Note 3 5 3 5 6" xfId="24789"/>
    <cellStyle name="Note 3 5 3 5 7" xfId="28717"/>
    <cellStyle name="Note 3 5 3 6" xfId="2404"/>
    <cellStyle name="Note 3 5 3 6 2" xfId="4880"/>
    <cellStyle name="Note 3 5 3 6 2 2" xfId="10770"/>
    <cellStyle name="Note 3 5 3 6 2 2 2" xfId="22709"/>
    <cellStyle name="Note 3 5 3 6 2 2 3" xfId="31761"/>
    <cellStyle name="Note 3 5 3 6 2 2 4" xfId="35659"/>
    <cellStyle name="Note 3 5 3 6 2 3" xfId="16819"/>
    <cellStyle name="Note 3 5 3 6 2 4" xfId="27181"/>
    <cellStyle name="Note 3 5 3 6 2 5" xfId="28671"/>
    <cellStyle name="Note 3 5 3 6 3" xfId="5984"/>
    <cellStyle name="Note 3 5 3 6 3 2" xfId="11874"/>
    <cellStyle name="Note 3 5 3 6 3 2 2" xfId="23813"/>
    <cellStyle name="Note 3 5 3 6 3 2 3" xfId="32865"/>
    <cellStyle name="Note 3 5 3 6 3 2 4" xfId="36763"/>
    <cellStyle name="Note 3 5 3 6 3 3" xfId="17923"/>
    <cellStyle name="Note 3 5 3 6 3 4" xfId="28285"/>
    <cellStyle name="Note 3 5 3 6 3 5" xfId="33475"/>
    <cellStyle name="Note 3 5 3 6 4" xfId="8294"/>
    <cellStyle name="Note 3 5 3 6 4 2" xfId="20233"/>
    <cellStyle name="Note 3 5 3 6 4 3" xfId="29939"/>
    <cellStyle name="Note 3 5 3 6 4 4" xfId="34483"/>
    <cellStyle name="Note 3 5 3 6 5" xfId="14343"/>
    <cellStyle name="Note 3 5 3 6 6" xfId="25361"/>
    <cellStyle name="Note 3 5 3 6 7" xfId="24649"/>
    <cellStyle name="Note 3 5 3 7" xfId="2854"/>
    <cellStyle name="Note 3 5 3 7 2" xfId="8744"/>
    <cellStyle name="Note 3 5 3 7 2 2" xfId="20683"/>
    <cellStyle name="Note 3 5 3 7 2 3" xfId="30284"/>
    <cellStyle name="Note 3 5 3 7 2 4" xfId="34758"/>
    <cellStyle name="Note 3 5 3 7 3" xfId="14793"/>
    <cellStyle name="Note 3 5 3 7 4" xfId="25704"/>
    <cellStyle name="Note 3 5 3 7 5" xfId="24616"/>
    <cellStyle name="Note 3 5 3 8" xfId="6436"/>
    <cellStyle name="Note 3 5 3 8 2" xfId="18375"/>
    <cellStyle name="Note 3 5 3 8 3" xfId="28630"/>
    <cellStyle name="Note 3 5 3 8 4" xfId="33750"/>
    <cellStyle name="Note 3 5 4" xfId="634"/>
    <cellStyle name="Note 3 5 4 10" xfId="24209"/>
    <cellStyle name="Note 3 5 4 11" xfId="26384"/>
    <cellStyle name="Note 3 5 4 2" xfId="1758"/>
    <cellStyle name="Note 3 5 4 2 2" xfId="2359"/>
    <cellStyle name="Note 3 5 4 2 2 2" xfId="4835"/>
    <cellStyle name="Note 3 5 4 2 2 2 2" xfId="10725"/>
    <cellStyle name="Note 3 5 4 2 2 2 2 2" xfId="22664"/>
    <cellStyle name="Note 3 5 4 2 2 2 2 3" xfId="31716"/>
    <cellStyle name="Note 3 5 4 2 2 2 2 4" xfId="35614"/>
    <cellStyle name="Note 3 5 4 2 2 2 3" xfId="16774"/>
    <cellStyle name="Note 3 5 4 2 2 2 4" xfId="27136"/>
    <cellStyle name="Note 3 5 4 2 2 2 5" xfId="25647"/>
    <cellStyle name="Note 3 5 4 2 2 3" xfId="5939"/>
    <cellStyle name="Note 3 5 4 2 2 3 2" xfId="11829"/>
    <cellStyle name="Note 3 5 4 2 2 3 2 2" xfId="23768"/>
    <cellStyle name="Note 3 5 4 2 2 3 2 3" xfId="32820"/>
    <cellStyle name="Note 3 5 4 2 2 3 2 4" xfId="36718"/>
    <cellStyle name="Note 3 5 4 2 2 3 3" xfId="17878"/>
    <cellStyle name="Note 3 5 4 2 2 3 4" xfId="28240"/>
    <cellStyle name="Note 3 5 4 2 2 3 5" xfId="33430"/>
    <cellStyle name="Note 3 5 4 2 2 4" xfId="8249"/>
    <cellStyle name="Note 3 5 4 2 2 4 2" xfId="20188"/>
    <cellStyle name="Note 3 5 4 2 2 4 3" xfId="29894"/>
    <cellStyle name="Note 3 5 4 2 2 4 4" xfId="34438"/>
    <cellStyle name="Note 3 5 4 2 2 5" xfId="14298"/>
    <cellStyle name="Note 3 5 4 2 2 6" xfId="25316"/>
    <cellStyle name="Note 3 5 4 2 2 7" xfId="24656"/>
    <cellStyle name="Note 3 5 4 2 3" xfId="2606"/>
    <cellStyle name="Note 3 5 4 2 3 2" xfId="5082"/>
    <cellStyle name="Note 3 5 4 2 3 2 2" xfId="10972"/>
    <cellStyle name="Note 3 5 4 2 3 2 2 2" xfId="22911"/>
    <cellStyle name="Note 3 5 4 2 3 2 2 3" xfId="31963"/>
    <cellStyle name="Note 3 5 4 2 3 2 2 4" xfId="35861"/>
    <cellStyle name="Note 3 5 4 2 3 2 3" xfId="17021"/>
    <cellStyle name="Note 3 5 4 2 3 2 4" xfId="27383"/>
    <cellStyle name="Note 3 5 4 2 3 2 5" xfId="26133"/>
    <cellStyle name="Note 3 5 4 2 3 3" xfId="6186"/>
    <cellStyle name="Note 3 5 4 2 3 3 2" xfId="12076"/>
    <cellStyle name="Note 3 5 4 2 3 3 2 2" xfId="24015"/>
    <cellStyle name="Note 3 5 4 2 3 3 2 3" xfId="33067"/>
    <cellStyle name="Note 3 5 4 2 3 3 2 4" xfId="36965"/>
    <cellStyle name="Note 3 5 4 2 3 3 3" xfId="18125"/>
    <cellStyle name="Note 3 5 4 2 3 3 4" xfId="28487"/>
    <cellStyle name="Note 3 5 4 2 3 3 5" xfId="33677"/>
    <cellStyle name="Note 3 5 4 2 3 4" xfId="8496"/>
    <cellStyle name="Note 3 5 4 2 3 4 2" xfId="20435"/>
    <cellStyle name="Note 3 5 4 2 3 4 3" xfId="30141"/>
    <cellStyle name="Note 3 5 4 2 3 4 4" xfId="34685"/>
    <cellStyle name="Note 3 5 4 2 3 5" xfId="14545"/>
    <cellStyle name="Note 3 5 4 2 3 6" xfId="25563"/>
    <cellStyle name="Note 3 5 4 2 3 7" xfId="28656"/>
    <cellStyle name="Note 3 5 4 2 4" xfId="4234"/>
    <cellStyle name="Note 3 5 4 2 4 2" xfId="10124"/>
    <cellStyle name="Note 3 5 4 2 4 2 2" xfId="22063"/>
    <cellStyle name="Note 3 5 4 2 4 2 3" xfId="31123"/>
    <cellStyle name="Note 3 5 4 2 4 2 4" xfId="35021"/>
    <cellStyle name="Note 3 5 4 2 4 3" xfId="16173"/>
    <cellStyle name="Note 3 5 4 2 4 4" xfId="26543"/>
    <cellStyle name="Note 3 5 4 2 4 5" xfId="30197"/>
    <cellStyle name="Note 3 5 4 2 5" xfId="5346"/>
    <cellStyle name="Note 3 5 4 2 5 2" xfId="11236"/>
    <cellStyle name="Note 3 5 4 2 5 2 2" xfId="23175"/>
    <cellStyle name="Note 3 5 4 2 5 2 3" xfId="32227"/>
    <cellStyle name="Note 3 5 4 2 5 2 4" xfId="36125"/>
    <cellStyle name="Note 3 5 4 2 5 3" xfId="17285"/>
    <cellStyle name="Note 3 5 4 2 5 4" xfId="27647"/>
    <cellStyle name="Note 3 5 4 2 5 5" xfId="30579"/>
    <cellStyle name="Note 3 5 4 2 6" xfId="13697"/>
    <cellStyle name="Note 3 5 4 3" xfId="1926"/>
    <cellStyle name="Note 3 5 4 3 2" xfId="4402"/>
    <cellStyle name="Note 3 5 4 3 2 2" xfId="10292"/>
    <cellStyle name="Note 3 5 4 3 2 2 2" xfId="22231"/>
    <cellStyle name="Note 3 5 4 3 2 2 3" xfId="31284"/>
    <cellStyle name="Note 3 5 4 3 2 2 4" xfId="35182"/>
    <cellStyle name="Note 3 5 4 3 2 3" xfId="16341"/>
    <cellStyle name="Note 3 5 4 3 2 4" xfId="26704"/>
    <cellStyle name="Note 3 5 4 3 2 5" xfId="26217"/>
    <cellStyle name="Note 3 5 4 3 3" xfId="5507"/>
    <cellStyle name="Note 3 5 4 3 3 2" xfId="11397"/>
    <cellStyle name="Note 3 5 4 3 3 2 2" xfId="23336"/>
    <cellStyle name="Note 3 5 4 3 3 2 3" xfId="32388"/>
    <cellStyle name="Note 3 5 4 3 3 2 4" xfId="36286"/>
    <cellStyle name="Note 3 5 4 3 3 3" xfId="17446"/>
    <cellStyle name="Note 3 5 4 3 3 4" xfId="27808"/>
    <cellStyle name="Note 3 5 4 3 3 5" xfId="29009"/>
    <cellStyle name="Note 3 5 4 3 4" xfId="7816"/>
    <cellStyle name="Note 3 5 4 3 4 2" xfId="19755"/>
    <cellStyle name="Note 3 5 4 3 4 3" xfId="29462"/>
    <cellStyle name="Note 3 5 4 3 4 4" xfId="34006"/>
    <cellStyle name="Note 3 5 4 3 5" xfId="13865"/>
    <cellStyle name="Note 3 5 4 3 6" xfId="24884"/>
    <cellStyle name="Note 3 5 4 3 7" xfId="28668"/>
    <cellStyle name="Note 3 5 4 4" xfId="1865"/>
    <cellStyle name="Note 3 5 4 4 2" xfId="4341"/>
    <cellStyle name="Note 3 5 4 4 2 2" xfId="10231"/>
    <cellStyle name="Note 3 5 4 4 2 2 2" xfId="22170"/>
    <cellStyle name="Note 3 5 4 4 2 2 3" xfId="31223"/>
    <cellStyle name="Note 3 5 4 4 2 2 4" xfId="35121"/>
    <cellStyle name="Note 3 5 4 4 2 3" xfId="16280"/>
    <cellStyle name="Note 3 5 4 4 2 4" xfId="26643"/>
    <cellStyle name="Note 3 5 4 4 2 5" xfId="24146"/>
    <cellStyle name="Note 3 5 4 4 3" xfId="5446"/>
    <cellStyle name="Note 3 5 4 4 3 2" xfId="11336"/>
    <cellStyle name="Note 3 5 4 4 3 2 2" xfId="23275"/>
    <cellStyle name="Note 3 5 4 4 3 2 3" xfId="32327"/>
    <cellStyle name="Note 3 5 4 4 3 2 4" xfId="36225"/>
    <cellStyle name="Note 3 5 4 4 3 3" xfId="17385"/>
    <cellStyle name="Note 3 5 4 4 3 4" xfId="27747"/>
    <cellStyle name="Note 3 5 4 4 3 5" xfId="26088"/>
    <cellStyle name="Note 3 5 4 4 4" xfId="7755"/>
    <cellStyle name="Note 3 5 4 4 4 2" xfId="19694"/>
    <cellStyle name="Note 3 5 4 4 4 3" xfId="29401"/>
    <cellStyle name="Note 3 5 4 4 4 4" xfId="33945"/>
    <cellStyle name="Note 3 5 4 4 5" xfId="13804"/>
    <cellStyle name="Note 3 5 4 4 6" xfId="24823"/>
    <cellStyle name="Note 3 5 4 4 7" xfId="25765"/>
    <cellStyle name="Note 3 5 4 5" xfId="2440"/>
    <cellStyle name="Note 3 5 4 5 2" xfId="4916"/>
    <cellStyle name="Note 3 5 4 5 2 2" xfId="10806"/>
    <cellStyle name="Note 3 5 4 5 2 2 2" xfId="22745"/>
    <cellStyle name="Note 3 5 4 5 2 2 3" xfId="31797"/>
    <cellStyle name="Note 3 5 4 5 2 2 4" xfId="35695"/>
    <cellStyle name="Note 3 5 4 5 2 3" xfId="16855"/>
    <cellStyle name="Note 3 5 4 5 2 4" xfId="27217"/>
    <cellStyle name="Note 3 5 4 5 2 5" xfId="25579"/>
    <cellStyle name="Note 3 5 4 5 3" xfId="6020"/>
    <cellStyle name="Note 3 5 4 5 3 2" xfId="11910"/>
    <cellStyle name="Note 3 5 4 5 3 2 2" xfId="23849"/>
    <cellStyle name="Note 3 5 4 5 3 2 3" xfId="32901"/>
    <cellStyle name="Note 3 5 4 5 3 2 4" xfId="36799"/>
    <cellStyle name="Note 3 5 4 5 3 3" xfId="17959"/>
    <cellStyle name="Note 3 5 4 5 3 4" xfId="28321"/>
    <cellStyle name="Note 3 5 4 5 3 5" xfId="33511"/>
    <cellStyle name="Note 3 5 4 5 4" xfId="8330"/>
    <cellStyle name="Note 3 5 4 5 4 2" xfId="20269"/>
    <cellStyle name="Note 3 5 4 5 4 3" xfId="29975"/>
    <cellStyle name="Note 3 5 4 5 4 4" xfId="34519"/>
    <cellStyle name="Note 3 5 4 5 5" xfId="14379"/>
    <cellStyle name="Note 3 5 4 5 6" xfId="25397"/>
    <cellStyle name="Note 3 5 4 5 7" xfId="26044"/>
    <cellStyle name="Note 3 5 4 6" xfId="3111"/>
    <cellStyle name="Note 3 5 4 6 2" xfId="9001"/>
    <cellStyle name="Note 3 5 4 6 2 2" xfId="20940"/>
    <cellStyle name="Note 3 5 4 6 2 3" xfId="30444"/>
    <cellStyle name="Note 3 5 4 6 2 4" xfId="34789"/>
    <cellStyle name="Note 3 5 4 6 3" xfId="15050"/>
    <cellStyle name="Note 3 5 4 6 4" xfId="25864"/>
    <cellStyle name="Note 3 5 4 6 5" xfId="30356"/>
    <cellStyle name="Note 3 5 4 7" xfId="5114"/>
    <cellStyle name="Note 3 5 4 7 2" xfId="11004"/>
    <cellStyle name="Note 3 5 4 7 2 2" xfId="22943"/>
    <cellStyle name="Note 3 5 4 7 2 3" xfId="31995"/>
    <cellStyle name="Note 3 5 4 7 2 4" xfId="35893"/>
    <cellStyle name="Note 3 5 4 7 3" xfId="17053"/>
    <cellStyle name="Note 3 5 4 7 4" xfId="27415"/>
    <cellStyle name="Note 3 5 4 7 5" xfId="24477"/>
    <cellStyle name="Note 3 5 4 8" xfId="6693"/>
    <cellStyle name="Note 3 5 4 8 2" xfId="18632"/>
    <cellStyle name="Note 3 5 4 8 3" xfId="28793"/>
    <cellStyle name="Note 3 5 4 8 4" xfId="33781"/>
    <cellStyle name="Note 3 5 4 9" xfId="12574"/>
    <cellStyle name="Note 3 5 5" xfId="953"/>
    <cellStyle name="Note 3 5 5 10" xfId="24404"/>
    <cellStyle name="Note 3 5 5 11" xfId="12248"/>
    <cellStyle name="Note 3 5 5 2" xfId="1759"/>
    <cellStyle name="Note 3 5 5 2 2" xfId="2360"/>
    <cellStyle name="Note 3 5 5 2 2 2" xfId="4836"/>
    <cellStyle name="Note 3 5 5 2 2 2 2" xfId="10726"/>
    <cellStyle name="Note 3 5 5 2 2 2 2 2" xfId="22665"/>
    <cellStyle name="Note 3 5 5 2 2 2 2 3" xfId="31717"/>
    <cellStyle name="Note 3 5 5 2 2 2 2 4" xfId="35615"/>
    <cellStyle name="Note 3 5 5 2 2 2 3" xfId="16775"/>
    <cellStyle name="Note 3 5 5 2 2 2 4" xfId="27137"/>
    <cellStyle name="Note 3 5 5 2 2 2 5" xfId="29088"/>
    <cellStyle name="Note 3 5 5 2 2 3" xfId="5940"/>
    <cellStyle name="Note 3 5 5 2 2 3 2" xfId="11830"/>
    <cellStyle name="Note 3 5 5 2 2 3 2 2" xfId="23769"/>
    <cellStyle name="Note 3 5 5 2 2 3 2 3" xfId="32821"/>
    <cellStyle name="Note 3 5 5 2 2 3 2 4" xfId="36719"/>
    <cellStyle name="Note 3 5 5 2 2 3 3" xfId="17879"/>
    <cellStyle name="Note 3 5 5 2 2 3 4" xfId="28241"/>
    <cellStyle name="Note 3 5 5 2 2 3 5" xfId="33431"/>
    <cellStyle name="Note 3 5 5 2 2 4" xfId="8250"/>
    <cellStyle name="Note 3 5 5 2 2 4 2" xfId="20189"/>
    <cellStyle name="Note 3 5 5 2 2 4 3" xfId="29895"/>
    <cellStyle name="Note 3 5 5 2 2 4 4" xfId="34439"/>
    <cellStyle name="Note 3 5 5 2 2 5" xfId="14299"/>
    <cellStyle name="Note 3 5 5 2 2 6" xfId="25317"/>
    <cellStyle name="Note 3 5 5 2 2 7" xfId="28916"/>
    <cellStyle name="Note 3 5 5 2 3" xfId="2607"/>
    <cellStyle name="Note 3 5 5 2 3 2" xfId="5083"/>
    <cellStyle name="Note 3 5 5 2 3 2 2" xfId="10973"/>
    <cellStyle name="Note 3 5 5 2 3 2 2 2" xfId="22912"/>
    <cellStyle name="Note 3 5 5 2 3 2 2 3" xfId="31964"/>
    <cellStyle name="Note 3 5 5 2 3 2 2 4" xfId="35862"/>
    <cellStyle name="Note 3 5 5 2 3 2 3" xfId="17022"/>
    <cellStyle name="Note 3 5 5 2 3 2 4" xfId="27384"/>
    <cellStyle name="Note 3 5 5 2 3 2 5" xfId="24480"/>
    <cellStyle name="Note 3 5 5 2 3 3" xfId="6187"/>
    <cellStyle name="Note 3 5 5 2 3 3 2" xfId="12077"/>
    <cellStyle name="Note 3 5 5 2 3 3 2 2" xfId="24016"/>
    <cellStyle name="Note 3 5 5 2 3 3 2 3" xfId="33068"/>
    <cellStyle name="Note 3 5 5 2 3 3 2 4" xfId="36966"/>
    <cellStyle name="Note 3 5 5 2 3 3 3" xfId="18126"/>
    <cellStyle name="Note 3 5 5 2 3 3 4" xfId="28488"/>
    <cellStyle name="Note 3 5 5 2 3 3 5" xfId="33678"/>
    <cellStyle name="Note 3 5 5 2 3 4" xfId="8497"/>
    <cellStyle name="Note 3 5 5 2 3 4 2" xfId="20436"/>
    <cellStyle name="Note 3 5 5 2 3 4 3" xfId="30142"/>
    <cellStyle name="Note 3 5 5 2 3 4 4" xfId="34686"/>
    <cellStyle name="Note 3 5 5 2 3 5" xfId="14546"/>
    <cellStyle name="Note 3 5 5 2 3 6" xfId="25564"/>
    <cellStyle name="Note 3 5 5 2 3 7" xfId="30309"/>
    <cellStyle name="Note 3 5 5 2 4" xfId="4235"/>
    <cellStyle name="Note 3 5 5 2 4 2" xfId="10125"/>
    <cellStyle name="Note 3 5 5 2 4 2 2" xfId="22064"/>
    <cellStyle name="Note 3 5 5 2 4 2 3" xfId="31124"/>
    <cellStyle name="Note 3 5 5 2 4 2 4" xfId="35022"/>
    <cellStyle name="Note 3 5 5 2 4 3" xfId="16174"/>
    <cellStyle name="Note 3 5 5 2 4 4" xfId="26544"/>
    <cellStyle name="Note 3 5 5 2 4 5" xfId="25618"/>
    <cellStyle name="Note 3 5 5 2 5" xfId="5347"/>
    <cellStyle name="Note 3 5 5 2 5 2" xfId="11237"/>
    <cellStyle name="Note 3 5 5 2 5 2 2" xfId="23176"/>
    <cellStyle name="Note 3 5 5 2 5 2 3" xfId="32228"/>
    <cellStyle name="Note 3 5 5 2 5 2 4" xfId="36126"/>
    <cellStyle name="Note 3 5 5 2 5 3" xfId="17286"/>
    <cellStyle name="Note 3 5 5 2 5 4" xfId="27648"/>
    <cellStyle name="Note 3 5 5 2 5 5" xfId="26000"/>
    <cellStyle name="Note 3 5 5 2 6" xfId="13698"/>
    <cellStyle name="Note 3 5 5 3" xfId="2045"/>
    <cellStyle name="Note 3 5 5 3 2" xfId="4521"/>
    <cellStyle name="Note 3 5 5 3 2 2" xfId="10411"/>
    <cellStyle name="Note 3 5 5 3 2 2 2" xfId="22350"/>
    <cellStyle name="Note 3 5 5 3 2 2 3" xfId="31403"/>
    <cellStyle name="Note 3 5 5 3 2 2 4" xfId="35301"/>
    <cellStyle name="Note 3 5 5 3 2 3" xfId="16460"/>
    <cellStyle name="Note 3 5 5 3 2 4" xfId="26823"/>
    <cellStyle name="Note 3 5 5 3 2 5" xfId="30776"/>
    <cellStyle name="Note 3 5 5 3 3" xfId="5626"/>
    <cellStyle name="Note 3 5 5 3 3 2" xfId="11516"/>
    <cellStyle name="Note 3 5 5 3 3 2 2" xfId="23455"/>
    <cellStyle name="Note 3 5 5 3 3 2 3" xfId="32507"/>
    <cellStyle name="Note 3 5 5 3 3 2 4" xfId="36405"/>
    <cellStyle name="Note 3 5 5 3 3 3" xfId="17565"/>
    <cellStyle name="Note 3 5 5 3 3 4" xfId="27927"/>
    <cellStyle name="Note 3 5 5 3 3 5" xfId="33117"/>
    <cellStyle name="Note 3 5 5 3 4" xfId="7935"/>
    <cellStyle name="Note 3 5 5 3 4 2" xfId="19874"/>
    <cellStyle name="Note 3 5 5 3 4 3" xfId="29581"/>
    <cellStyle name="Note 3 5 5 3 4 4" xfId="34125"/>
    <cellStyle name="Note 3 5 5 3 5" xfId="13984"/>
    <cellStyle name="Note 3 5 5 3 6" xfId="25003"/>
    <cellStyle name="Note 3 5 5 3 7" xfId="30568"/>
    <cellStyle name="Note 3 5 5 4" xfId="2014"/>
    <cellStyle name="Note 3 5 5 4 2" xfId="4490"/>
    <cellStyle name="Note 3 5 5 4 2 2" xfId="10380"/>
    <cellStyle name="Note 3 5 5 4 2 2 2" xfId="22319"/>
    <cellStyle name="Note 3 5 5 4 2 2 3" xfId="31372"/>
    <cellStyle name="Note 3 5 5 4 2 2 4" xfId="35270"/>
    <cellStyle name="Note 3 5 5 4 2 3" xfId="16429"/>
    <cellStyle name="Note 3 5 5 4 2 4" xfId="26792"/>
    <cellStyle name="Note 3 5 5 4 2 5" xfId="30769"/>
    <cellStyle name="Note 3 5 5 4 3" xfId="5595"/>
    <cellStyle name="Note 3 5 5 4 3 2" xfId="11485"/>
    <cellStyle name="Note 3 5 5 4 3 2 2" xfId="23424"/>
    <cellStyle name="Note 3 5 5 4 3 2 3" xfId="32476"/>
    <cellStyle name="Note 3 5 5 4 3 2 4" xfId="36374"/>
    <cellStyle name="Note 3 5 5 4 3 3" xfId="17534"/>
    <cellStyle name="Note 3 5 5 4 3 4" xfId="27896"/>
    <cellStyle name="Note 3 5 5 4 3 5" xfId="33086"/>
    <cellStyle name="Note 3 5 5 4 4" xfId="7904"/>
    <cellStyle name="Note 3 5 5 4 4 2" xfId="19843"/>
    <cellStyle name="Note 3 5 5 4 4 3" xfId="29550"/>
    <cellStyle name="Note 3 5 5 4 4 4" xfId="34094"/>
    <cellStyle name="Note 3 5 5 4 5" xfId="13953"/>
    <cellStyle name="Note 3 5 5 4 6" xfId="24972"/>
    <cellStyle name="Note 3 5 5 4 7" xfId="26014"/>
    <cellStyle name="Note 3 5 5 5" xfId="2403"/>
    <cellStyle name="Note 3 5 5 5 2" xfId="4879"/>
    <cellStyle name="Note 3 5 5 5 2 2" xfId="10769"/>
    <cellStyle name="Note 3 5 5 5 2 2 2" xfId="22708"/>
    <cellStyle name="Note 3 5 5 5 2 2 3" xfId="31760"/>
    <cellStyle name="Note 3 5 5 5 2 2 4" xfId="35658"/>
    <cellStyle name="Note 3 5 5 5 2 3" xfId="16818"/>
    <cellStyle name="Note 3 5 5 5 2 4" xfId="27180"/>
    <cellStyle name="Note 3 5 5 5 2 5" xfId="24201"/>
    <cellStyle name="Note 3 5 5 5 3" xfId="5983"/>
    <cellStyle name="Note 3 5 5 5 3 2" xfId="11873"/>
    <cellStyle name="Note 3 5 5 5 3 2 2" xfId="23812"/>
    <cellStyle name="Note 3 5 5 5 3 2 3" xfId="32864"/>
    <cellStyle name="Note 3 5 5 5 3 2 4" xfId="36762"/>
    <cellStyle name="Note 3 5 5 5 3 3" xfId="17922"/>
    <cellStyle name="Note 3 5 5 5 3 4" xfId="28284"/>
    <cellStyle name="Note 3 5 5 5 3 5" xfId="33474"/>
    <cellStyle name="Note 3 5 5 5 4" xfId="8293"/>
    <cellStyle name="Note 3 5 5 5 4 2" xfId="20232"/>
    <cellStyle name="Note 3 5 5 5 4 3" xfId="29938"/>
    <cellStyle name="Note 3 5 5 5 4 4" xfId="34482"/>
    <cellStyle name="Note 3 5 5 5 5" xfId="14342"/>
    <cellStyle name="Note 3 5 5 5 6" xfId="25360"/>
    <cellStyle name="Note 3 5 5 5 7" xfId="26303"/>
    <cellStyle name="Note 3 5 5 6" xfId="3430"/>
    <cellStyle name="Note 3 5 5 6 2" xfId="9320"/>
    <cellStyle name="Note 3 5 5 6 2 2" xfId="21259"/>
    <cellStyle name="Note 3 5 5 6 2 3" xfId="30634"/>
    <cellStyle name="Note 3 5 5 6 2 4" xfId="34854"/>
    <cellStyle name="Note 3 5 5 6 3" xfId="15369"/>
    <cellStyle name="Note 3 5 5 6 4" xfId="26057"/>
    <cellStyle name="Note 3 5 5 6 5" xfId="30832"/>
    <cellStyle name="Note 3 5 5 7" xfId="5179"/>
    <cellStyle name="Note 3 5 5 7 2" xfId="11069"/>
    <cellStyle name="Note 3 5 5 7 2 2" xfId="23008"/>
    <cellStyle name="Note 3 5 5 7 2 3" xfId="32060"/>
    <cellStyle name="Note 3 5 5 7 2 4" xfId="35958"/>
    <cellStyle name="Note 3 5 5 7 3" xfId="17118"/>
    <cellStyle name="Note 3 5 5 7 4" xfId="27480"/>
    <cellStyle name="Note 3 5 5 7 5" xfId="24110"/>
    <cellStyle name="Note 3 5 5 8" xfId="7012"/>
    <cellStyle name="Note 3 5 5 8 2" xfId="18951"/>
    <cellStyle name="Note 3 5 5 8 3" xfId="28985"/>
    <cellStyle name="Note 3 5 5 8 4" xfId="33846"/>
    <cellStyle name="Note 3 5 5 9" xfId="12893"/>
    <cellStyle name="Note 3 5 6" xfId="1753"/>
    <cellStyle name="Note 3 5 6 2" xfId="2354"/>
    <cellStyle name="Note 3 5 6 2 2" xfId="4830"/>
    <cellStyle name="Note 3 5 6 2 2 2" xfId="10720"/>
    <cellStyle name="Note 3 5 6 2 2 2 2" xfId="22659"/>
    <cellStyle name="Note 3 5 6 2 2 2 3" xfId="31711"/>
    <cellStyle name="Note 3 5 6 2 2 2 4" xfId="35609"/>
    <cellStyle name="Note 3 5 6 2 2 3" xfId="16769"/>
    <cellStyle name="Note 3 5 6 2 2 4" xfId="27131"/>
    <cellStyle name="Note 3 5 6 2 2 5" xfId="24512"/>
    <cellStyle name="Note 3 5 6 2 3" xfId="5934"/>
    <cellStyle name="Note 3 5 6 2 3 2" xfId="11824"/>
    <cellStyle name="Note 3 5 6 2 3 2 2" xfId="23763"/>
    <cellStyle name="Note 3 5 6 2 3 2 3" xfId="32815"/>
    <cellStyle name="Note 3 5 6 2 3 2 4" xfId="36713"/>
    <cellStyle name="Note 3 5 6 2 3 3" xfId="17873"/>
    <cellStyle name="Note 3 5 6 2 3 4" xfId="28235"/>
    <cellStyle name="Note 3 5 6 2 3 5" xfId="33425"/>
    <cellStyle name="Note 3 5 6 2 4" xfId="8244"/>
    <cellStyle name="Note 3 5 6 2 4 2" xfId="20183"/>
    <cellStyle name="Note 3 5 6 2 4 3" xfId="29889"/>
    <cellStyle name="Note 3 5 6 2 4 4" xfId="34433"/>
    <cellStyle name="Note 3 5 6 2 5" xfId="14293"/>
    <cellStyle name="Note 3 5 6 2 6" xfId="25311"/>
    <cellStyle name="Note 3 5 6 2 7" xfId="30325"/>
    <cellStyle name="Note 3 5 6 3" xfId="2601"/>
    <cellStyle name="Note 3 5 6 3 2" xfId="5077"/>
    <cellStyle name="Note 3 5 6 3 2 2" xfId="10967"/>
    <cellStyle name="Note 3 5 6 3 2 2 2" xfId="22906"/>
    <cellStyle name="Note 3 5 6 3 2 2 3" xfId="31958"/>
    <cellStyle name="Note 3 5 6 3 2 2 4" xfId="35856"/>
    <cellStyle name="Note 3 5 6 3 2 3" xfId="17016"/>
    <cellStyle name="Note 3 5 6 3 2 4" xfId="27378"/>
    <cellStyle name="Note 3 5 6 3 2 5" xfId="28774"/>
    <cellStyle name="Note 3 5 6 3 3" xfId="6181"/>
    <cellStyle name="Note 3 5 6 3 3 2" xfId="12071"/>
    <cellStyle name="Note 3 5 6 3 3 2 2" xfId="24010"/>
    <cellStyle name="Note 3 5 6 3 3 2 3" xfId="33062"/>
    <cellStyle name="Note 3 5 6 3 3 2 4" xfId="36960"/>
    <cellStyle name="Note 3 5 6 3 3 3" xfId="18120"/>
    <cellStyle name="Note 3 5 6 3 3 4" xfId="28482"/>
    <cellStyle name="Note 3 5 6 3 3 5" xfId="33672"/>
    <cellStyle name="Note 3 5 6 3 4" xfId="8491"/>
    <cellStyle name="Note 3 5 6 3 4 2" xfId="20430"/>
    <cellStyle name="Note 3 5 6 3 4 3" xfId="30136"/>
    <cellStyle name="Note 3 5 6 3 4 4" xfId="34680"/>
    <cellStyle name="Note 3 5 6 3 5" xfId="14540"/>
    <cellStyle name="Note 3 5 6 3 6" xfId="25558"/>
    <cellStyle name="Note 3 5 6 3 7" xfId="29205"/>
    <cellStyle name="Note 3 5 6 4" xfId="4229"/>
    <cellStyle name="Note 3 5 6 4 2" xfId="10119"/>
    <cellStyle name="Note 3 5 6 4 2 2" xfId="22058"/>
    <cellStyle name="Note 3 5 6 4 2 3" xfId="31118"/>
    <cellStyle name="Note 3 5 6 4 2 4" xfId="35016"/>
    <cellStyle name="Note 3 5 6 4 3" xfId="16168"/>
    <cellStyle name="Note 3 5 6 4 4" xfId="26538"/>
    <cellStyle name="Note 3 5 6 4 5" xfId="24586"/>
    <cellStyle name="Note 3 5 6 5" xfId="5341"/>
    <cellStyle name="Note 3 5 6 5 2" xfId="11231"/>
    <cellStyle name="Note 3 5 6 5 2 2" xfId="23170"/>
    <cellStyle name="Note 3 5 6 5 2 3" xfId="32222"/>
    <cellStyle name="Note 3 5 6 5 2 4" xfId="36120"/>
    <cellStyle name="Note 3 5 6 5 3" xfId="17280"/>
    <cellStyle name="Note 3 5 6 5 4" xfId="27642"/>
    <cellStyle name="Note 3 5 6 5 5" xfId="29027"/>
    <cellStyle name="Note 3 5 6 6" xfId="13692"/>
    <cellStyle name="Note 3 5 7" xfId="2190"/>
    <cellStyle name="Note 3 5 7 2" xfId="4666"/>
    <cellStyle name="Note 3 5 7 2 2" xfId="10556"/>
    <cellStyle name="Note 3 5 7 2 2 2" xfId="22495"/>
    <cellStyle name="Note 3 5 7 2 2 3" xfId="31547"/>
    <cellStyle name="Note 3 5 7 2 2 4" xfId="35445"/>
    <cellStyle name="Note 3 5 7 2 3" xfId="16605"/>
    <cellStyle name="Note 3 5 7 2 4" xfId="26967"/>
    <cellStyle name="Note 3 5 7 2 5" xfId="30612"/>
    <cellStyle name="Note 3 5 7 3" xfId="5770"/>
    <cellStyle name="Note 3 5 7 3 2" xfId="11660"/>
    <cellStyle name="Note 3 5 7 3 2 2" xfId="23599"/>
    <cellStyle name="Note 3 5 7 3 2 3" xfId="32651"/>
    <cellStyle name="Note 3 5 7 3 2 4" xfId="36549"/>
    <cellStyle name="Note 3 5 7 3 3" xfId="17709"/>
    <cellStyle name="Note 3 5 7 3 4" xfId="28071"/>
    <cellStyle name="Note 3 5 7 3 5" xfId="33261"/>
    <cellStyle name="Note 3 5 7 4" xfId="8080"/>
    <cellStyle name="Note 3 5 7 4 2" xfId="20019"/>
    <cellStyle name="Note 3 5 7 4 3" xfId="29725"/>
    <cellStyle name="Note 3 5 7 4 4" xfId="34269"/>
    <cellStyle name="Note 3 5 7 5" xfId="14129"/>
    <cellStyle name="Note 3 5 7 6" xfId="25147"/>
    <cellStyle name="Note 3 5 7 7" xfId="30909"/>
    <cellStyle name="Note 3 5 8" xfId="2424"/>
    <cellStyle name="Note 3 5 8 2" xfId="4900"/>
    <cellStyle name="Note 3 5 8 2 2" xfId="10790"/>
    <cellStyle name="Note 3 5 8 2 2 2" xfId="22729"/>
    <cellStyle name="Note 3 5 8 2 2 3" xfId="31781"/>
    <cellStyle name="Note 3 5 8 2 2 4" xfId="35679"/>
    <cellStyle name="Note 3 5 8 2 3" xfId="16839"/>
    <cellStyle name="Note 3 5 8 2 4" xfId="27201"/>
    <cellStyle name="Note 3 5 8 2 5" xfId="30732"/>
    <cellStyle name="Note 3 5 8 3" xfId="6004"/>
    <cellStyle name="Note 3 5 8 3 2" xfId="11894"/>
    <cellStyle name="Note 3 5 8 3 2 2" xfId="23833"/>
    <cellStyle name="Note 3 5 8 3 2 3" xfId="32885"/>
    <cellStyle name="Note 3 5 8 3 2 4" xfId="36783"/>
    <cellStyle name="Note 3 5 8 3 3" xfId="17943"/>
    <cellStyle name="Note 3 5 8 3 4" xfId="28305"/>
    <cellStyle name="Note 3 5 8 3 5" xfId="33495"/>
    <cellStyle name="Note 3 5 8 4" xfId="8314"/>
    <cellStyle name="Note 3 5 8 4 2" xfId="20253"/>
    <cellStyle name="Note 3 5 8 4 3" xfId="29959"/>
    <cellStyle name="Note 3 5 8 4 4" xfId="34503"/>
    <cellStyle name="Note 3 5 8 5" xfId="14363"/>
    <cellStyle name="Note 3 5 8 6" xfId="25381"/>
    <cellStyle name="Note 3 5 8 7" xfId="29227"/>
    <cellStyle name="Note 3 5 9" xfId="2446"/>
    <cellStyle name="Note 3 5 9 2" xfId="4922"/>
    <cellStyle name="Note 3 5 9 2 2" xfId="10812"/>
    <cellStyle name="Note 3 5 9 2 2 2" xfId="22751"/>
    <cellStyle name="Note 3 5 9 2 2 3" xfId="31803"/>
    <cellStyle name="Note 3 5 9 2 2 4" xfId="35701"/>
    <cellStyle name="Note 3 5 9 2 3" xfId="16861"/>
    <cellStyle name="Note 3 5 9 2 4" xfId="27223"/>
    <cellStyle name="Note 3 5 9 2 5" xfId="26152"/>
    <cellStyle name="Note 3 5 9 3" xfId="6026"/>
    <cellStyle name="Note 3 5 9 3 2" xfId="11916"/>
    <cellStyle name="Note 3 5 9 3 2 2" xfId="23855"/>
    <cellStyle name="Note 3 5 9 3 2 3" xfId="32907"/>
    <cellStyle name="Note 3 5 9 3 2 4" xfId="36805"/>
    <cellStyle name="Note 3 5 9 3 3" xfId="17965"/>
    <cellStyle name="Note 3 5 9 3 4" xfId="28327"/>
    <cellStyle name="Note 3 5 9 3 5" xfId="33517"/>
    <cellStyle name="Note 3 5 9 4" xfId="8336"/>
    <cellStyle name="Note 3 5 9 4 2" xfId="20275"/>
    <cellStyle name="Note 3 5 9 4 3" xfId="29981"/>
    <cellStyle name="Note 3 5 9 4 4" xfId="34525"/>
    <cellStyle name="Note 3 5 9 5" xfId="14385"/>
    <cellStyle name="Note 3 5 9 6" xfId="25403"/>
    <cellStyle name="Note 3 5 9 7" xfId="24147"/>
    <cellStyle name="Note 3 6" xfId="131"/>
    <cellStyle name="Note 3 6 10" xfId="2681"/>
    <cellStyle name="Note 3 6 10 2" xfId="8571"/>
    <cellStyle name="Note 3 6 10 2 2" xfId="20510"/>
    <cellStyle name="Note 3 6 10 2 3" xfId="30190"/>
    <cellStyle name="Note 3 6 10 2 4" xfId="34707"/>
    <cellStyle name="Note 3 6 10 3" xfId="14620"/>
    <cellStyle name="Note 3 6 10 4" xfId="25611"/>
    <cellStyle name="Note 3 6 10 5" xfId="24622"/>
    <cellStyle name="Note 3 6 11" xfId="6263"/>
    <cellStyle name="Note 3 6 11 2" xfId="18202"/>
    <cellStyle name="Note 3 6 11 3" xfId="28537"/>
    <cellStyle name="Note 3 6 11 4" xfId="33699"/>
    <cellStyle name="Note 3 6 2" xfId="245"/>
    <cellStyle name="Note 3 6 2 2" xfId="721"/>
    <cellStyle name="Note 3 6 2 2 10" xfId="24256"/>
    <cellStyle name="Note 3 6 2 2 11" xfId="24731"/>
    <cellStyle name="Note 3 6 2 2 2" xfId="1762"/>
    <cellStyle name="Note 3 6 2 2 2 2" xfId="2363"/>
    <cellStyle name="Note 3 6 2 2 2 2 2" xfId="4839"/>
    <cellStyle name="Note 3 6 2 2 2 2 2 2" xfId="10729"/>
    <cellStyle name="Note 3 6 2 2 2 2 2 2 2" xfId="22668"/>
    <cellStyle name="Note 3 6 2 2 2 2 2 2 3" xfId="31720"/>
    <cellStyle name="Note 3 6 2 2 2 2 2 2 4" xfId="35618"/>
    <cellStyle name="Note 3 6 2 2 2 2 2 3" xfId="16778"/>
    <cellStyle name="Note 3 6 2 2 2 2 2 4" xfId="27140"/>
    <cellStyle name="Note 3 6 2 2 2 2 2 5" xfId="24507"/>
    <cellStyle name="Note 3 6 2 2 2 2 3" xfId="5943"/>
    <cellStyle name="Note 3 6 2 2 2 2 3 2" xfId="11833"/>
    <cellStyle name="Note 3 6 2 2 2 2 3 2 2" xfId="23772"/>
    <cellStyle name="Note 3 6 2 2 2 2 3 2 3" xfId="32824"/>
    <cellStyle name="Note 3 6 2 2 2 2 3 2 4" xfId="36722"/>
    <cellStyle name="Note 3 6 2 2 2 2 3 3" xfId="17882"/>
    <cellStyle name="Note 3 6 2 2 2 2 3 4" xfId="28244"/>
    <cellStyle name="Note 3 6 2 2 2 2 3 5" xfId="33434"/>
    <cellStyle name="Note 3 6 2 2 2 2 4" xfId="8253"/>
    <cellStyle name="Note 3 6 2 2 2 2 4 2" xfId="20192"/>
    <cellStyle name="Note 3 6 2 2 2 2 4 3" xfId="29898"/>
    <cellStyle name="Note 3 6 2 2 2 2 4 4" xfId="34442"/>
    <cellStyle name="Note 3 6 2 2 2 2 5" xfId="14302"/>
    <cellStyle name="Note 3 6 2 2 2 2 6" xfId="25320"/>
    <cellStyle name="Note 3 6 2 2 2 2 7" xfId="29236"/>
    <cellStyle name="Note 3 6 2 2 2 3" xfId="2610"/>
    <cellStyle name="Note 3 6 2 2 2 3 2" xfId="5086"/>
    <cellStyle name="Note 3 6 2 2 2 3 2 2" xfId="10976"/>
    <cellStyle name="Note 3 6 2 2 2 3 2 2 2" xfId="22915"/>
    <cellStyle name="Note 3 6 2 2 2 3 2 2 3" xfId="31967"/>
    <cellStyle name="Note 3 6 2 2 2 3 2 2 4" xfId="35865"/>
    <cellStyle name="Note 3 6 2 2 2 3 2 3" xfId="17025"/>
    <cellStyle name="Note 3 6 2 2 2 3 2 4" xfId="27387"/>
    <cellStyle name="Note 3 6 2 2 2 3 2 5" xfId="30314"/>
    <cellStyle name="Note 3 6 2 2 2 3 3" xfId="6190"/>
    <cellStyle name="Note 3 6 2 2 2 3 3 2" xfId="12080"/>
    <cellStyle name="Note 3 6 2 2 2 3 3 2 2" xfId="24019"/>
    <cellStyle name="Note 3 6 2 2 2 3 3 2 3" xfId="33071"/>
    <cellStyle name="Note 3 6 2 2 2 3 3 2 4" xfId="36969"/>
    <cellStyle name="Note 3 6 2 2 2 3 3 3" xfId="18129"/>
    <cellStyle name="Note 3 6 2 2 2 3 3 4" xfId="28491"/>
    <cellStyle name="Note 3 6 2 2 2 3 3 5" xfId="33681"/>
    <cellStyle name="Note 3 6 2 2 2 3 4" xfId="8500"/>
    <cellStyle name="Note 3 6 2 2 2 3 4 2" xfId="20439"/>
    <cellStyle name="Note 3 6 2 2 2 3 4 3" xfId="30145"/>
    <cellStyle name="Note 3 6 2 2 2 3 4 4" xfId="34689"/>
    <cellStyle name="Note 3 6 2 2 2 3 5" xfId="14549"/>
    <cellStyle name="Note 3 6 2 2 2 3 6" xfId="25567"/>
    <cellStyle name="Note 3 6 2 2 2 3 7" xfId="30856"/>
    <cellStyle name="Note 3 6 2 2 2 4" xfId="4238"/>
    <cellStyle name="Note 3 6 2 2 2 4 2" xfId="10128"/>
    <cellStyle name="Note 3 6 2 2 2 4 2 2" xfId="22067"/>
    <cellStyle name="Note 3 6 2 2 2 4 2 3" xfId="31127"/>
    <cellStyle name="Note 3 6 2 2 2 4 2 4" xfId="35025"/>
    <cellStyle name="Note 3 6 2 2 2 4 3" xfId="16177"/>
    <cellStyle name="Note 3 6 2 2 2 4 4" xfId="26547"/>
    <cellStyle name="Note 3 6 2 2 2 4 5" xfId="26232"/>
    <cellStyle name="Note 3 6 2 2 2 5" xfId="5350"/>
    <cellStyle name="Note 3 6 2 2 2 5 2" xfId="11240"/>
    <cellStyle name="Note 3 6 2 2 2 5 2 2" xfId="23179"/>
    <cellStyle name="Note 3 6 2 2 2 5 2 3" xfId="32231"/>
    <cellStyle name="Note 3 6 2 2 2 5 2 4" xfId="36129"/>
    <cellStyle name="Note 3 6 2 2 2 5 3" xfId="17289"/>
    <cellStyle name="Note 3 6 2 2 2 5 4" xfId="27651"/>
    <cellStyle name="Note 3 6 2 2 2 5 5" xfId="26100"/>
    <cellStyle name="Note 3 6 2 2 2 6" xfId="13701"/>
    <cellStyle name="Note 3 6 2 2 3" xfId="1961"/>
    <cellStyle name="Note 3 6 2 2 3 2" xfId="4437"/>
    <cellStyle name="Note 3 6 2 2 3 2 2" xfId="10327"/>
    <cellStyle name="Note 3 6 2 2 3 2 2 2" xfId="22266"/>
    <cellStyle name="Note 3 6 2 2 3 2 2 3" xfId="31319"/>
    <cellStyle name="Note 3 6 2 2 3 2 2 4" xfId="35217"/>
    <cellStyle name="Note 3 6 2 2 3 2 3" xfId="16376"/>
    <cellStyle name="Note 3 6 2 2 3 2 4" xfId="26739"/>
    <cellStyle name="Note 3 6 2 2 3 2 5" xfId="12134"/>
    <cellStyle name="Note 3 6 2 2 3 3" xfId="5542"/>
    <cellStyle name="Note 3 6 2 2 3 3 2" xfId="11432"/>
    <cellStyle name="Note 3 6 2 2 3 3 2 2" xfId="23371"/>
    <cellStyle name="Note 3 6 2 2 3 3 2 3" xfId="32423"/>
    <cellStyle name="Note 3 6 2 2 3 3 2 4" xfId="36321"/>
    <cellStyle name="Note 3 6 2 2 3 3 3" xfId="17481"/>
    <cellStyle name="Note 3 6 2 2 3 3 4" xfId="27843"/>
    <cellStyle name="Note 3 6 2 2 3 3 5" xfId="24258"/>
    <cellStyle name="Note 3 6 2 2 3 4" xfId="7851"/>
    <cellStyle name="Note 3 6 2 2 3 4 2" xfId="19790"/>
    <cellStyle name="Note 3 6 2 2 3 4 3" xfId="29497"/>
    <cellStyle name="Note 3 6 2 2 3 4 4" xfId="34041"/>
    <cellStyle name="Note 3 6 2 2 3 5" xfId="13900"/>
    <cellStyle name="Note 3 6 2 2 3 6" xfId="24919"/>
    <cellStyle name="Note 3 6 2 2 3 7" xfId="25593"/>
    <cellStyle name="Note 3 6 2 2 4" xfId="2064"/>
    <cellStyle name="Note 3 6 2 2 4 2" xfId="4540"/>
    <cellStyle name="Note 3 6 2 2 4 2 2" xfId="10430"/>
    <cellStyle name="Note 3 6 2 2 4 2 2 2" xfId="22369"/>
    <cellStyle name="Note 3 6 2 2 4 2 2 3" xfId="31421"/>
    <cellStyle name="Note 3 6 2 2 4 2 2 4" xfId="35319"/>
    <cellStyle name="Note 3 6 2 2 4 2 3" xfId="16479"/>
    <cellStyle name="Note 3 6 2 2 4 2 4" xfId="26841"/>
    <cellStyle name="Note 3 6 2 2 4 2 5" xfId="30590"/>
    <cellStyle name="Note 3 6 2 2 4 3" xfId="5644"/>
    <cellStyle name="Note 3 6 2 2 4 3 2" xfId="11534"/>
    <cellStyle name="Note 3 6 2 2 4 3 2 2" xfId="23473"/>
    <cellStyle name="Note 3 6 2 2 4 3 2 3" xfId="32525"/>
    <cellStyle name="Note 3 6 2 2 4 3 2 4" xfId="36423"/>
    <cellStyle name="Note 3 6 2 2 4 3 3" xfId="17583"/>
    <cellStyle name="Note 3 6 2 2 4 3 4" xfId="27945"/>
    <cellStyle name="Note 3 6 2 2 4 3 5" xfId="33135"/>
    <cellStyle name="Note 3 6 2 2 4 4" xfId="7954"/>
    <cellStyle name="Note 3 6 2 2 4 4 2" xfId="19893"/>
    <cellStyle name="Note 3 6 2 2 4 4 3" xfId="29599"/>
    <cellStyle name="Note 3 6 2 2 4 4 4" xfId="34143"/>
    <cellStyle name="Note 3 6 2 2 4 5" xfId="14003"/>
    <cellStyle name="Note 3 6 2 2 4 6" xfId="25021"/>
    <cellStyle name="Note 3 6 2 2 4 7" xfId="30926"/>
    <cellStyle name="Note 3 6 2 2 5" xfId="2022"/>
    <cellStyle name="Note 3 6 2 2 5 2" xfId="4498"/>
    <cellStyle name="Note 3 6 2 2 5 2 2" xfId="10388"/>
    <cellStyle name="Note 3 6 2 2 5 2 2 2" xfId="22327"/>
    <cellStyle name="Note 3 6 2 2 5 2 2 3" xfId="31380"/>
    <cellStyle name="Note 3 6 2 2 5 2 2 4" xfId="35278"/>
    <cellStyle name="Note 3 6 2 2 5 2 3" xfId="16437"/>
    <cellStyle name="Note 3 6 2 2 5 2 4" xfId="26800"/>
    <cellStyle name="Note 3 6 2 2 5 2 5" xfId="26205"/>
    <cellStyle name="Note 3 6 2 2 5 3" xfId="5603"/>
    <cellStyle name="Note 3 6 2 2 5 3 2" xfId="11493"/>
    <cellStyle name="Note 3 6 2 2 5 3 2 2" xfId="23432"/>
    <cellStyle name="Note 3 6 2 2 5 3 2 3" xfId="32484"/>
    <cellStyle name="Note 3 6 2 2 5 3 2 4" xfId="36382"/>
    <cellStyle name="Note 3 6 2 2 5 3 3" xfId="17542"/>
    <cellStyle name="Note 3 6 2 2 5 3 4" xfId="27904"/>
    <cellStyle name="Note 3 6 2 2 5 3 5" xfId="33094"/>
    <cellStyle name="Note 3 6 2 2 5 4" xfId="7912"/>
    <cellStyle name="Note 3 6 2 2 5 4 2" xfId="19851"/>
    <cellStyle name="Note 3 6 2 2 5 4 3" xfId="29558"/>
    <cellStyle name="Note 3 6 2 2 5 4 4" xfId="34102"/>
    <cellStyle name="Note 3 6 2 2 5 5" xfId="13961"/>
    <cellStyle name="Note 3 6 2 2 5 6" xfId="24980"/>
    <cellStyle name="Note 3 6 2 2 5 7" xfId="28545"/>
    <cellStyle name="Note 3 6 2 2 6" xfId="3198"/>
    <cellStyle name="Note 3 6 2 2 6 2" xfId="9088"/>
    <cellStyle name="Note 3 6 2 2 6 2 2" xfId="21027"/>
    <cellStyle name="Note 3 6 2 2 6 2 3" xfId="30488"/>
    <cellStyle name="Note 3 6 2 2 6 2 4" xfId="34810"/>
    <cellStyle name="Note 3 6 2 2 6 3" xfId="15137"/>
    <cellStyle name="Note 3 6 2 2 6 4" xfId="25908"/>
    <cellStyle name="Note 3 6 2 2 6 5" xfId="25976"/>
    <cellStyle name="Note 3 6 2 2 7" xfId="5135"/>
    <cellStyle name="Note 3 6 2 2 7 2" xfId="11025"/>
    <cellStyle name="Note 3 6 2 2 7 2 2" xfId="22964"/>
    <cellStyle name="Note 3 6 2 2 7 2 3" xfId="32016"/>
    <cellStyle name="Note 3 6 2 2 7 2 4" xfId="35914"/>
    <cellStyle name="Note 3 6 2 2 7 3" xfId="17074"/>
    <cellStyle name="Note 3 6 2 2 7 4" xfId="27436"/>
    <cellStyle name="Note 3 6 2 2 7 5" xfId="25725"/>
    <cellStyle name="Note 3 6 2 2 8" xfId="6780"/>
    <cellStyle name="Note 3 6 2 2 8 2" xfId="18719"/>
    <cellStyle name="Note 3 6 2 2 8 3" xfId="28837"/>
    <cellStyle name="Note 3 6 2 2 8 4" xfId="33802"/>
    <cellStyle name="Note 3 6 2 2 9" xfId="12661"/>
    <cellStyle name="Note 3 6 2 3" xfId="1761"/>
    <cellStyle name="Note 3 6 2 3 2" xfId="2362"/>
    <cellStyle name="Note 3 6 2 3 2 2" xfId="4838"/>
    <cellStyle name="Note 3 6 2 3 2 2 2" xfId="10728"/>
    <cellStyle name="Note 3 6 2 3 2 2 2 2" xfId="22667"/>
    <cellStyle name="Note 3 6 2 3 2 2 2 3" xfId="31719"/>
    <cellStyle name="Note 3 6 2 3 2 2 2 4" xfId="35617"/>
    <cellStyle name="Note 3 6 2 3 2 2 3" xfId="16777"/>
    <cellStyle name="Note 3 6 2 3 2 2 4" xfId="27139"/>
    <cellStyle name="Note 3 6 2 3 2 2 5" xfId="26160"/>
    <cellStyle name="Note 3 6 2 3 2 3" xfId="5942"/>
    <cellStyle name="Note 3 6 2 3 2 3 2" xfId="11832"/>
    <cellStyle name="Note 3 6 2 3 2 3 2 2" xfId="23771"/>
    <cellStyle name="Note 3 6 2 3 2 3 2 3" xfId="32823"/>
    <cellStyle name="Note 3 6 2 3 2 3 2 4" xfId="36721"/>
    <cellStyle name="Note 3 6 2 3 2 3 3" xfId="17881"/>
    <cellStyle name="Note 3 6 2 3 2 3 4" xfId="28243"/>
    <cellStyle name="Note 3 6 2 3 2 3 5" xfId="33433"/>
    <cellStyle name="Note 3 6 2 3 2 4" xfId="8252"/>
    <cellStyle name="Note 3 6 2 3 2 4 2" xfId="20191"/>
    <cellStyle name="Note 3 6 2 3 2 4 3" xfId="29897"/>
    <cellStyle name="Note 3 6 2 3 2 4 4" xfId="34441"/>
    <cellStyle name="Note 3 6 2 3 2 5" xfId="14301"/>
    <cellStyle name="Note 3 6 2 3 2 6" xfId="25319"/>
    <cellStyle name="Note 3 6 2 3 2 7" xfId="25988"/>
    <cellStyle name="Note 3 6 2 3 3" xfId="2609"/>
    <cellStyle name="Note 3 6 2 3 3 2" xfId="5085"/>
    <cellStyle name="Note 3 6 2 3 3 2 2" xfId="10975"/>
    <cellStyle name="Note 3 6 2 3 3 2 2 2" xfId="22914"/>
    <cellStyle name="Note 3 6 2 3 3 2 2 3" xfId="31966"/>
    <cellStyle name="Note 3 6 2 3 3 2 2 4" xfId="35864"/>
    <cellStyle name="Note 3 6 2 3 3 2 3" xfId="17024"/>
    <cellStyle name="Note 3 6 2 3 3 2 4" xfId="27386"/>
    <cellStyle name="Note 3 6 2 3 3 2 5" xfId="28661"/>
    <cellStyle name="Note 3 6 2 3 3 3" xfId="6189"/>
    <cellStyle name="Note 3 6 2 3 3 3 2" xfId="12079"/>
    <cellStyle name="Note 3 6 2 3 3 3 2 2" xfId="24018"/>
    <cellStyle name="Note 3 6 2 3 3 3 2 3" xfId="33070"/>
    <cellStyle name="Note 3 6 2 3 3 3 2 4" xfId="36968"/>
    <cellStyle name="Note 3 6 2 3 3 3 3" xfId="18128"/>
    <cellStyle name="Note 3 6 2 3 3 3 4" xfId="28490"/>
    <cellStyle name="Note 3 6 2 3 3 3 5" xfId="33680"/>
    <cellStyle name="Note 3 6 2 3 3 4" xfId="8499"/>
    <cellStyle name="Note 3 6 2 3 3 4 2" xfId="20438"/>
    <cellStyle name="Note 3 6 2 3 3 4 3" xfId="30144"/>
    <cellStyle name="Note 3 6 2 3 3 4 4" xfId="34688"/>
    <cellStyle name="Note 3 6 2 3 3 5" xfId="14548"/>
    <cellStyle name="Note 3 6 2 3 3 6" xfId="25566"/>
    <cellStyle name="Note 3 6 2 3 3 7" xfId="29203"/>
    <cellStyle name="Note 3 6 2 3 4" xfId="4237"/>
    <cellStyle name="Note 3 6 2 3 4 2" xfId="10127"/>
    <cellStyle name="Note 3 6 2 3 4 2 2" xfId="22066"/>
    <cellStyle name="Note 3 6 2 3 4 2 3" xfId="31126"/>
    <cellStyle name="Note 3 6 2 3 4 2 4" xfId="35024"/>
    <cellStyle name="Note 3 6 2 3 4 3" xfId="16176"/>
    <cellStyle name="Note 3 6 2 3 4 4" xfId="26546"/>
    <cellStyle name="Note 3 6 2 3 4 5" xfId="30809"/>
    <cellStyle name="Note 3 6 2 3 5" xfId="5349"/>
    <cellStyle name="Note 3 6 2 3 5 2" xfId="11239"/>
    <cellStyle name="Note 3 6 2 3 5 2 2" xfId="23178"/>
    <cellStyle name="Note 3 6 2 3 5 2 3" xfId="32230"/>
    <cellStyle name="Note 3 6 2 3 5 2 4" xfId="36128"/>
    <cellStyle name="Note 3 6 2 3 5 3" xfId="17288"/>
    <cellStyle name="Note 3 6 2 3 5 4" xfId="27650"/>
    <cellStyle name="Note 3 6 2 3 5 5" xfId="30677"/>
    <cellStyle name="Note 3 6 2 3 6" xfId="13700"/>
    <cellStyle name="Note 3 6 2 4" xfId="2178"/>
    <cellStyle name="Note 3 6 2 4 2" xfId="4654"/>
    <cellStyle name="Note 3 6 2 4 2 2" xfId="10544"/>
    <cellStyle name="Note 3 6 2 4 2 2 2" xfId="22483"/>
    <cellStyle name="Note 3 6 2 4 2 2 3" xfId="31535"/>
    <cellStyle name="Note 3 6 2 4 2 2 4" xfId="35433"/>
    <cellStyle name="Note 3 6 2 4 2 3" xfId="16593"/>
    <cellStyle name="Note 3 6 2 4 2 4" xfId="26955"/>
    <cellStyle name="Note 3 6 2 4 2 5" xfId="26186"/>
    <cellStyle name="Note 3 6 2 4 3" xfId="5758"/>
    <cellStyle name="Note 3 6 2 4 3 2" xfId="11648"/>
    <cellStyle name="Note 3 6 2 4 3 2 2" xfId="23587"/>
    <cellStyle name="Note 3 6 2 4 3 2 3" xfId="32639"/>
    <cellStyle name="Note 3 6 2 4 3 2 4" xfId="36537"/>
    <cellStyle name="Note 3 6 2 4 3 3" xfId="17697"/>
    <cellStyle name="Note 3 6 2 4 3 4" xfId="28059"/>
    <cellStyle name="Note 3 6 2 4 3 5" xfId="33249"/>
    <cellStyle name="Note 3 6 2 4 4" xfId="8068"/>
    <cellStyle name="Note 3 6 2 4 4 2" xfId="20007"/>
    <cellStyle name="Note 3 6 2 4 4 3" xfId="29713"/>
    <cellStyle name="Note 3 6 2 4 4 4" xfId="34257"/>
    <cellStyle name="Note 3 6 2 4 5" xfId="14117"/>
    <cellStyle name="Note 3 6 2 4 6" xfId="25135"/>
    <cellStyle name="Note 3 6 2 4 7" xfId="24124"/>
    <cellStyle name="Note 3 6 2 5" xfId="2405"/>
    <cellStyle name="Note 3 6 2 5 2" xfId="4881"/>
    <cellStyle name="Note 3 6 2 5 2 2" xfId="10771"/>
    <cellStyle name="Note 3 6 2 5 2 2 2" xfId="22710"/>
    <cellStyle name="Note 3 6 2 5 2 2 3" xfId="31762"/>
    <cellStyle name="Note 3 6 2 5 2 2 4" xfId="35660"/>
    <cellStyle name="Note 3 6 2 5 2 3" xfId="16820"/>
    <cellStyle name="Note 3 6 2 5 2 4" xfId="27182"/>
    <cellStyle name="Note 3 6 2 5 2 5" xfId="30323"/>
    <cellStyle name="Note 3 6 2 5 3" xfId="5985"/>
    <cellStyle name="Note 3 6 2 5 3 2" xfId="11875"/>
    <cellStyle name="Note 3 6 2 5 3 2 2" xfId="23814"/>
    <cellStyle name="Note 3 6 2 5 3 2 3" xfId="32866"/>
    <cellStyle name="Note 3 6 2 5 3 2 4" xfId="36764"/>
    <cellStyle name="Note 3 6 2 5 3 3" xfId="17924"/>
    <cellStyle name="Note 3 6 2 5 3 4" xfId="28286"/>
    <cellStyle name="Note 3 6 2 5 3 5" xfId="33476"/>
    <cellStyle name="Note 3 6 2 5 4" xfId="8295"/>
    <cellStyle name="Note 3 6 2 5 4 2" xfId="20234"/>
    <cellStyle name="Note 3 6 2 5 4 3" xfId="29940"/>
    <cellStyle name="Note 3 6 2 5 4 4" xfId="34484"/>
    <cellStyle name="Note 3 6 2 5 5" xfId="14344"/>
    <cellStyle name="Note 3 6 2 5 6" xfId="25362"/>
    <cellStyle name="Note 3 6 2 5 7" xfId="28893"/>
    <cellStyle name="Note 3 6 2 6" xfId="1829"/>
    <cellStyle name="Note 3 6 2 6 2" xfId="4305"/>
    <cellStyle name="Note 3 6 2 6 2 2" xfId="10195"/>
    <cellStyle name="Note 3 6 2 6 2 2 2" xfId="22134"/>
    <cellStyle name="Note 3 6 2 6 2 2 3" xfId="31187"/>
    <cellStyle name="Note 3 6 2 6 2 2 4" xfId="35085"/>
    <cellStyle name="Note 3 6 2 6 2 3" xfId="16244"/>
    <cellStyle name="Note 3 6 2 6 2 4" xfId="26607"/>
    <cellStyle name="Note 3 6 2 6 2 5" xfId="26229"/>
    <cellStyle name="Note 3 6 2 6 3" xfId="5410"/>
    <cellStyle name="Note 3 6 2 6 3 2" xfId="11300"/>
    <cellStyle name="Note 3 6 2 6 3 2 2" xfId="23239"/>
    <cellStyle name="Note 3 6 2 6 3 2 3" xfId="32291"/>
    <cellStyle name="Note 3 6 2 6 3 2 4" xfId="36189"/>
    <cellStyle name="Note 3 6 2 6 3 3" xfId="17349"/>
    <cellStyle name="Note 3 6 2 6 3 4" xfId="27711"/>
    <cellStyle name="Note 3 6 2 6 3 5" xfId="25974"/>
    <cellStyle name="Note 3 6 2 6 4" xfId="7719"/>
    <cellStyle name="Note 3 6 2 6 4 2" xfId="19658"/>
    <cellStyle name="Note 3 6 2 6 4 3" xfId="29365"/>
    <cellStyle name="Note 3 6 2 6 4 4" xfId="33909"/>
    <cellStyle name="Note 3 6 2 6 5" xfId="13768"/>
    <cellStyle name="Note 3 6 2 6 6" xfId="24787"/>
    <cellStyle name="Note 3 6 2 6 7" xfId="24387"/>
    <cellStyle name="Note 3 6 2 7" xfId="2792"/>
    <cellStyle name="Note 3 6 2 7 2" xfId="8682"/>
    <cellStyle name="Note 3 6 2 7 2 2" xfId="20621"/>
    <cellStyle name="Note 3 6 2 7 2 3" xfId="30248"/>
    <cellStyle name="Note 3 6 2 7 2 4" xfId="34731"/>
    <cellStyle name="Note 3 6 2 7 3" xfId="14731"/>
    <cellStyle name="Note 3 6 2 7 4" xfId="25668"/>
    <cellStyle name="Note 3 6 2 7 5" xfId="24375"/>
    <cellStyle name="Note 3 6 2 8" xfId="6374"/>
    <cellStyle name="Note 3 6 2 8 2" xfId="18313"/>
    <cellStyle name="Note 3 6 2 8 3" xfId="28594"/>
    <cellStyle name="Note 3 6 2 8 4" xfId="33723"/>
    <cellStyle name="Note 3 6 3" xfId="304"/>
    <cellStyle name="Note 3 6 3 2" xfId="780"/>
    <cellStyle name="Note 3 6 3 2 10" xfId="24289"/>
    <cellStyle name="Note 3 6 3 2 11" xfId="29306"/>
    <cellStyle name="Note 3 6 3 2 2" xfId="1764"/>
    <cellStyle name="Note 3 6 3 2 2 2" xfId="2365"/>
    <cellStyle name="Note 3 6 3 2 2 2 2" xfId="4841"/>
    <cellStyle name="Note 3 6 3 2 2 2 2 2" xfId="10731"/>
    <cellStyle name="Note 3 6 3 2 2 2 2 2 2" xfId="22670"/>
    <cellStyle name="Note 3 6 3 2 2 2 2 2 3" xfId="31722"/>
    <cellStyle name="Note 3 6 3 2 2 2 2 2 4" xfId="35620"/>
    <cellStyle name="Note 3 6 3 2 2 2 2 3" xfId="16780"/>
    <cellStyle name="Note 3 6 3 2 2 2 2 4" xfId="27142"/>
    <cellStyle name="Note 3 6 3 2 2 2 2 5" xfId="30468"/>
    <cellStyle name="Note 3 6 3 2 2 2 3" xfId="5945"/>
    <cellStyle name="Note 3 6 3 2 2 2 3 2" xfId="11835"/>
    <cellStyle name="Note 3 6 3 2 2 2 3 2 2" xfId="23774"/>
    <cellStyle name="Note 3 6 3 2 2 2 3 2 3" xfId="32826"/>
    <cellStyle name="Note 3 6 3 2 2 2 3 2 4" xfId="36724"/>
    <cellStyle name="Note 3 6 3 2 2 2 3 3" xfId="17884"/>
    <cellStyle name="Note 3 6 3 2 2 2 3 4" xfId="28246"/>
    <cellStyle name="Note 3 6 3 2 2 2 3 5" xfId="33436"/>
    <cellStyle name="Note 3 6 3 2 2 2 4" xfId="8255"/>
    <cellStyle name="Note 3 6 3 2 2 2 4 2" xfId="20194"/>
    <cellStyle name="Note 3 6 3 2 2 2 4 3" xfId="29900"/>
    <cellStyle name="Note 3 6 3 2 2 2 4 4" xfId="34444"/>
    <cellStyle name="Note 3 6 3 2 2 2 5" xfId="14304"/>
    <cellStyle name="Note 3 6 3 2 2 2 6" xfId="25322"/>
    <cellStyle name="Note 3 6 3 2 2 2 7" xfId="26311"/>
    <cellStyle name="Note 3 6 3 2 2 3" xfId="2612"/>
    <cellStyle name="Note 3 6 3 2 2 3 2" xfId="5088"/>
    <cellStyle name="Note 3 6 3 2 2 3 2 2" xfId="10978"/>
    <cellStyle name="Note 3 6 3 2 2 3 2 2 2" xfId="22917"/>
    <cellStyle name="Note 3 6 3 2 2 3 2 2 3" xfId="31969"/>
    <cellStyle name="Note 3 6 3 2 2 3 2 2 4" xfId="35867"/>
    <cellStyle name="Note 3 6 3 2 2 3 2 3" xfId="17027"/>
    <cellStyle name="Note 3 6 3 2 2 3 2 4" xfId="27389"/>
    <cellStyle name="Note 3 6 3 2 2 3 2 5" xfId="29059"/>
    <cellStyle name="Note 3 6 3 2 2 3 3" xfId="6192"/>
    <cellStyle name="Note 3 6 3 2 2 3 3 2" xfId="12082"/>
    <cellStyle name="Note 3 6 3 2 2 3 3 2 2" xfId="24021"/>
    <cellStyle name="Note 3 6 3 2 2 3 3 2 3" xfId="33073"/>
    <cellStyle name="Note 3 6 3 2 2 3 3 2 4" xfId="36971"/>
    <cellStyle name="Note 3 6 3 2 2 3 3 3" xfId="18131"/>
    <cellStyle name="Note 3 6 3 2 2 3 3 4" xfId="28493"/>
    <cellStyle name="Note 3 6 3 2 2 3 3 5" xfId="33683"/>
    <cellStyle name="Note 3 6 3 2 2 3 4" xfId="8502"/>
    <cellStyle name="Note 3 6 3 2 2 3 4 2" xfId="20441"/>
    <cellStyle name="Note 3 6 3 2 2 3 4 3" xfId="30147"/>
    <cellStyle name="Note 3 6 3 2 2 3 4 4" xfId="34691"/>
    <cellStyle name="Note 3 6 3 2 2 3 5" xfId="14551"/>
    <cellStyle name="Note 3 6 3 2 2 3 6" xfId="25569"/>
    <cellStyle name="Note 3 6 3 2 2 3 7" xfId="24624"/>
    <cellStyle name="Note 3 6 3 2 2 4" xfId="4240"/>
    <cellStyle name="Note 3 6 3 2 2 4 2" xfId="10130"/>
    <cellStyle name="Note 3 6 3 2 2 4 2 2" xfId="22069"/>
    <cellStyle name="Note 3 6 3 2 2 4 2 3" xfId="31129"/>
    <cellStyle name="Note 3 6 3 2 2 4 2 4" xfId="35027"/>
    <cellStyle name="Note 3 6 3 2 2 4 3" xfId="16179"/>
    <cellStyle name="Note 3 6 3 2 2 4 4" xfId="26549"/>
    <cellStyle name="Note 3 6 3 2 2 4 5" xfId="28788"/>
    <cellStyle name="Note 3 6 3 2 2 5" xfId="5352"/>
    <cellStyle name="Note 3 6 3 2 2 5 2" xfId="11242"/>
    <cellStyle name="Note 3 6 3 2 2 5 2 2" xfId="23181"/>
    <cellStyle name="Note 3 6 3 2 2 5 2 3" xfId="32233"/>
    <cellStyle name="Note 3 6 3 2 2 5 2 4" xfId="36131"/>
    <cellStyle name="Note 3 6 3 2 2 5 3" xfId="17291"/>
    <cellStyle name="Note 3 6 3 2 2 5 4" xfId="27653"/>
    <cellStyle name="Note 3 6 3 2 2 5 5" xfId="24346"/>
    <cellStyle name="Note 3 6 3 2 2 6" xfId="13703"/>
    <cellStyle name="Note 3 6 3 2 3" xfId="1996"/>
    <cellStyle name="Note 3 6 3 2 3 2" xfId="4472"/>
    <cellStyle name="Note 3 6 3 2 3 2 2" xfId="10362"/>
    <cellStyle name="Note 3 6 3 2 3 2 2 2" xfId="22301"/>
    <cellStyle name="Note 3 6 3 2 3 2 2 3" xfId="31354"/>
    <cellStyle name="Note 3 6 3 2 3 2 2 4" xfId="35252"/>
    <cellStyle name="Note 3 6 3 2 3 2 3" xfId="16411"/>
    <cellStyle name="Note 3 6 3 2 3 2 4" xfId="26774"/>
    <cellStyle name="Note 3 6 3 2 3 2 5" xfId="29135"/>
    <cellStyle name="Note 3 6 3 2 3 3" xfId="5577"/>
    <cellStyle name="Note 3 6 3 2 3 3 2" xfId="11467"/>
    <cellStyle name="Note 3 6 3 2 3 3 2 2" xfId="23406"/>
    <cellStyle name="Note 3 6 3 2 3 3 2 3" xfId="32458"/>
    <cellStyle name="Note 3 6 3 2 3 3 2 4" xfId="36356"/>
    <cellStyle name="Note 3 6 3 2 3 3 3" xfId="17516"/>
    <cellStyle name="Note 3 6 3 2 3 3 4" xfId="27878"/>
    <cellStyle name="Note 3 6 3 2 3 3 5" xfId="30647"/>
    <cellStyle name="Note 3 6 3 2 3 4" xfId="7886"/>
    <cellStyle name="Note 3 6 3 2 3 4 2" xfId="19825"/>
    <cellStyle name="Note 3 6 3 2 3 4 3" xfId="29532"/>
    <cellStyle name="Note 3 6 3 2 3 4 4" xfId="34076"/>
    <cellStyle name="Note 3 6 3 2 3 5" xfId="13935"/>
    <cellStyle name="Note 3 6 3 2 3 6" xfId="24954"/>
    <cellStyle name="Note 3 6 3 2 3 7" xfId="24698"/>
    <cellStyle name="Note 3 6 3 2 4" xfId="1783"/>
    <cellStyle name="Note 3 6 3 2 4 2" xfId="4259"/>
    <cellStyle name="Note 3 6 3 2 4 2 2" xfId="10149"/>
    <cellStyle name="Note 3 6 3 2 4 2 2 2" xfId="22088"/>
    <cellStyle name="Note 3 6 3 2 4 2 2 3" xfId="31141"/>
    <cellStyle name="Note 3 6 3 2 4 2 2 4" xfId="35039"/>
    <cellStyle name="Note 3 6 3 2 4 2 3" xfId="16198"/>
    <cellStyle name="Note 3 6 3 2 4 2 4" xfId="26561"/>
    <cellStyle name="Note 3 6 3 2 4 2 5" xfId="30812"/>
    <cellStyle name="Note 3 6 3 2 4 3" xfId="5364"/>
    <cellStyle name="Note 3 6 3 2 4 3 2" xfId="11254"/>
    <cellStyle name="Note 3 6 3 2 4 3 2 2" xfId="23193"/>
    <cellStyle name="Note 3 6 3 2 4 3 2 3" xfId="32245"/>
    <cellStyle name="Note 3 6 3 2 4 3 2 4" xfId="36143"/>
    <cellStyle name="Note 3 6 3 2 4 3 3" xfId="17303"/>
    <cellStyle name="Note 3 6 3 2 4 3 4" xfId="27665"/>
    <cellStyle name="Note 3 6 3 2 4 3 5" xfId="29026"/>
    <cellStyle name="Note 3 6 3 2 4 4" xfId="7673"/>
    <cellStyle name="Note 3 6 3 2 4 4 2" xfId="19612"/>
    <cellStyle name="Note 3 6 3 2 4 4 3" xfId="29319"/>
    <cellStyle name="Note 3 6 3 2 4 4 4" xfId="33863"/>
    <cellStyle name="Note 3 6 3 2 4 5" xfId="13722"/>
    <cellStyle name="Note 3 6 3 2 4 6" xfId="24741"/>
    <cellStyle name="Note 3 6 3 2 4 7" xfId="24059"/>
    <cellStyle name="Note 3 6 3 2 5" xfId="2084"/>
    <cellStyle name="Note 3 6 3 2 5 2" xfId="4560"/>
    <cellStyle name="Note 3 6 3 2 5 2 2" xfId="10450"/>
    <cellStyle name="Note 3 6 3 2 5 2 2 2" xfId="22389"/>
    <cellStyle name="Note 3 6 3 2 5 2 2 3" xfId="31441"/>
    <cellStyle name="Note 3 6 3 2 5 2 2 4" xfId="35339"/>
    <cellStyle name="Note 3 6 3 2 5 2 3" xfId="16499"/>
    <cellStyle name="Note 3 6 3 2 5 2 4" xfId="26861"/>
    <cellStyle name="Note 3 6 3 2 5 2 5" xfId="30775"/>
    <cellStyle name="Note 3 6 3 2 5 3" xfId="5664"/>
    <cellStyle name="Note 3 6 3 2 5 3 2" xfId="11554"/>
    <cellStyle name="Note 3 6 3 2 5 3 2 2" xfId="23493"/>
    <cellStyle name="Note 3 6 3 2 5 3 2 3" xfId="32545"/>
    <cellStyle name="Note 3 6 3 2 5 3 2 4" xfId="36443"/>
    <cellStyle name="Note 3 6 3 2 5 3 3" xfId="17603"/>
    <cellStyle name="Note 3 6 3 2 5 3 4" xfId="27965"/>
    <cellStyle name="Note 3 6 3 2 5 3 5" xfId="33155"/>
    <cellStyle name="Note 3 6 3 2 5 4" xfId="7974"/>
    <cellStyle name="Note 3 6 3 2 5 4 2" xfId="19913"/>
    <cellStyle name="Note 3 6 3 2 5 4 3" xfId="29619"/>
    <cellStyle name="Note 3 6 3 2 5 4 4" xfId="34163"/>
    <cellStyle name="Note 3 6 3 2 5 5" xfId="14023"/>
    <cellStyle name="Note 3 6 3 2 5 6" xfId="25041"/>
    <cellStyle name="Note 3 6 3 2 5 7" xfId="25723"/>
    <cellStyle name="Note 3 6 3 2 6" xfId="3257"/>
    <cellStyle name="Note 3 6 3 2 6 2" xfId="9147"/>
    <cellStyle name="Note 3 6 3 2 6 2 2" xfId="21086"/>
    <cellStyle name="Note 3 6 3 2 6 2 3" xfId="30521"/>
    <cellStyle name="Note 3 6 3 2 6 2 4" xfId="34834"/>
    <cellStyle name="Note 3 6 3 2 6 3" xfId="15196"/>
    <cellStyle name="Note 3 6 3 2 6 4" xfId="25941"/>
    <cellStyle name="Note 3 6 3 2 6 5" xfId="30835"/>
    <cellStyle name="Note 3 6 3 2 7" xfId="5159"/>
    <cellStyle name="Note 3 6 3 2 7 2" xfId="11049"/>
    <cellStyle name="Note 3 6 3 2 7 2 2" xfId="22988"/>
    <cellStyle name="Note 3 6 3 2 7 2 3" xfId="32040"/>
    <cellStyle name="Note 3 6 3 2 7 2 4" xfId="35938"/>
    <cellStyle name="Note 3 6 3 2 7 3" xfId="17098"/>
    <cellStyle name="Note 3 6 3 2 7 4" xfId="27460"/>
    <cellStyle name="Note 3 6 3 2 7 5" xfId="29052"/>
    <cellStyle name="Note 3 6 3 2 8" xfId="6839"/>
    <cellStyle name="Note 3 6 3 2 8 2" xfId="18778"/>
    <cellStyle name="Note 3 6 3 2 8 3" xfId="28870"/>
    <cellStyle name="Note 3 6 3 2 8 4" xfId="33826"/>
    <cellStyle name="Note 3 6 3 2 9" xfId="12720"/>
    <cellStyle name="Note 3 6 3 3" xfId="1763"/>
    <cellStyle name="Note 3 6 3 3 2" xfId="2364"/>
    <cellStyle name="Note 3 6 3 3 2 2" xfId="4840"/>
    <cellStyle name="Note 3 6 3 3 2 2 2" xfId="10730"/>
    <cellStyle name="Note 3 6 3 3 2 2 2 2" xfId="22669"/>
    <cellStyle name="Note 3 6 3 3 2 2 2 3" xfId="31721"/>
    <cellStyle name="Note 3 6 3 3 2 2 2 4" xfId="35619"/>
    <cellStyle name="Note 3 6 3 3 2 2 3" xfId="16779"/>
    <cellStyle name="Note 3 6 3 3 2 2 4" xfId="27141"/>
    <cellStyle name="Note 3 6 3 3 2 2 5" xfId="28817"/>
    <cellStyle name="Note 3 6 3 3 2 3" xfId="5944"/>
    <cellStyle name="Note 3 6 3 3 2 3 2" xfId="11834"/>
    <cellStyle name="Note 3 6 3 3 2 3 2 2" xfId="23773"/>
    <cellStyle name="Note 3 6 3 3 2 3 2 3" xfId="32825"/>
    <cellStyle name="Note 3 6 3 3 2 3 2 4" xfId="36723"/>
    <cellStyle name="Note 3 6 3 3 2 3 3" xfId="17883"/>
    <cellStyle name="Note 3 6 3 3 2 3 4" xfId="28245"/>
    <cellStyle name="Note 3 6 3 3 2 3 5" xfId="33435"/>
    <cellStyle name="Note 3 6 3 3 2 4" xfId="8254"/>
    <cellStyle name="Note 3 6 3 3 2 4 2" xfId="20193"/>
    <cellStyle name="Note 3 6 3 3 2 4 3" xfId="29899"/>
    <cellStyle name="Note 3 6 3 3 2 4 4" xfId="34443"/>
    <cellStyle name="Note 3 6 3 3 2 5" xfId="14303"/>
    <cellStyle name="Note 3 6 3 3 2 6" xfId="25321"/>
    <cellStyle name="Note 3 6 3 3 2 7" xfId="30889"/>
    <cellStyle name="Note 3 6 3 3 3" xfId="2611"/>
    <cellStyle name="Note 3 6 3 3 3 2" xfId="5087"/>
    <cellStyle name="Note 3 6 3 3 3 2 2" xfId="10977"/>
    <cellStyle name="Note 3 6 3 3 3 2 2 2" xfId="22916"/>
    <cellStyle name="Note 3 6 3 3 3 2 2 3" xfId="31968"/>
    <cellStyle name="Note 3 6 3 3 3 2 2 4" xfId="35866"/>
    <cellStyle name="Note 3 6 3 3 3 2 3" xfId="17026"/>
    <cellStyle name="Note 3 6 3 3 3 2 4" xfId="27388"/>
    <cellStyle name="Note 3 6 3 3 3 2 5" xfId="25734"/>
    <cellStyle name="Note 3 6 3 3 3 3" xfId="6191"/>
    <cellStyle name="Note 3 6 3 3 3 3 2" xfId="12081"/>
    <cellStyle name="Note 3 6 3 3 3 3 2 2" xfId="24020"/>
    <cellStyle name="Note 3 6 3 3 3 3 2 3" xfId="33072"/>
    <cellStyle name="Note 3 6 3 3 3 3 2 4" xfId="36970"/>
    <cellStyle name="Note 3 6 3 3 3 3 3" xfId="18130"/>
    <cellStyle name="Note 3 6 3 3 3 3 4" xfId="28492"/>
    <cellStyle name="Note 3 6 3 3 3 3 5" xfId="33682"/>
    <cellStyle name="Note 3 6 3 3 3 4" xfId="8501"/>
    <cellStyle name="Note 3 6 3 3 3 4 2" xfId="20440"/>
    <cellStyle name="Note 3 6 3 3 3 4 3" xfId="30146"/>
    <cellStyle name="Note 3 6 3 3 3 4 4" xfId="34690"/>
    <cellStyle name="Note 3 6 3 3 3 5" xfId="14550"/>
    <cellStyle name="Note 3 6 3 3 3 6" xfId="25568"/>
    <cellStyle name="Note 3 6 3 3 3 7" xfId="26278"/>
    <cellStyle name="Note 3 6 3 3 4" xfId="4239"/>
    <cellStyle name="Note 3 6 3 3 4 2" xfId="10129"/>
    <cellStyle name="Note 3 6 3 3 4 2 2" xfId="22068"/>
    <cellStyle name="Note 3 6 3 3 4 2 3" xfId="31128"/>
    <cellStyle name="Note 3 6 3 3 4 2 4" xfId="35026"/>
    <cellStyle name="Note 3 6 3 3 4 3" xfId="16178"/>
    <cellStyle name="Note 3 6 3 3 4 4" xfId="26548"/>
    <cellStyle name="Note 3 6 3 3 4 5" xfId="24579"/>
    <cellStyle name="Note 3 6 3 3 5" xfId="5351"/>
    <cellStyle name="Note 3 6 3 3 5 2" xfId="11241"/>
    <cellStyle name="Note 3 6 3 3 5 2 2" xfId="23180"/>
    <cellStyle name="Note 3 6 3 3 5 2 3" xfId="32232"/>
    <cellStyle name="Note 3 6 3 3 5 2 4" xfId="36130"/>
    <cellStyle name="Note 3 6 3 3 5 3" xfId="17290"/>
    <cellStyle name="Note 3 6 3 3 5 4" xfId="27652"/>
    <cellStyle name="Note 3 6 3 3 5 5" xfId="24447"/>
    <cellStyle name="Note 3 6 3 3 6" xfId="13702"/>
    <cellStyle name="Note 3 6 3 4" xfId="1822"/>
    <cellStyle name="Note 3 6 3 4 2" xfId="4298"/>
    <cellStyle name="Note 3 6 3 4 2 2" xfId="10188"/>
    <cellStyle name="Note 3 6 3 4 2 2 2" xfId="22127"/>
    <cellStyle name="Note 3 6 3 4 2 2 3" xfId="31180"/>
    <cellStyle name="Note 3 6 3 4 2 2 4" xfId="35078"/>
    <cellStyle name="Note 3 6 3 4 2 3" xfId="16237"/>
    <cellStyle name="Note 3 6 3 4 2 4" xfId="26600"/>
    <cellStyle name="Note 3 6 3 4 2 5" xfId="26228"/>
    <cellStyle name="Note 3 6 3 4 3" xfId="5403"/>
    <cellStyle name="Note 3 6 3 4 3 2" xfId="11293"/>
    <cellStyle name="Note 3 6 3 4 3 2 2" xfId="23232"/>
    <cellStyle name="Note 3 6 3 4 3 2 3" xfId="32284"/>
    <cellStyle name="Note 3 6 3 4 3 2 4" xfId="36182"/>
    <cellStyle name="Note 3 6 3 4 3 3" xfId="17342"/>
    <cellStyle name="Note 3 6 3 4 3 4" xfId="27704"/>
    <cellStyle name="Note 3 6 3 4 3 5" xfId="25733"/>
    <cellStyle name="Note 3 6 3 4 4" xfId="7712"/>
    <cellStyle name="Note 3 6 3 4 4 2" xfId="19651"/>
    <cellStyle name="Note 3 6 3 4 4 3" xfId="29358"/>
    <cellStyle name="Note 3 6 3 4 4 4" xfId="33902"/>
    <cellStyle name="Note 3 6 3 4 5" xfId="13761"/>
    <cellStyle name="Note 3 6 3 4 6" xfId="24780"/>
    <cellStyle name="Note 3 6 3 4 7" xfId="28967"/>
    <cellStyle name="Note 3 6 3 5" xfId="2181"/>
    <cellStyle name="Note 3 6 3 5 2" xfId="4657"/>
    <cellStyle name="Note 3 6 3 5 2 2" xfId="10547"/>
    <cellStyle name="Note 3 6 3 5 2 2 2" xfId="22486"/>
    <cellStyle name="Note 3 6 3 5 2 2 3" xfId="31538"/>
    <cellStyle name="Note 3 6 3 5 2 2 4" xfId="35436"/>
    <cellStyle name="Note 3 6 3 5 2 3" xfId="16596"/>
    <cellStyle name="Note 3 6 3 5 2 4" xfId="26958"/>
    <cellStyle name="Note 3 6 3 5 2 5" xfId="24145"/>
    <cellStyle name="Note 3 6 3 5 3" xfId="5761"/>
    <cellStyle name="Note 3 6 3 5 3 2" xfId="11651"/>
    <cellStyle name="Note 3 6 3 5 3 2 2" xfId="23590"/>
    <cellStyle name="Note 3 6 3 5 3 2 3" xfId="32642"/>
    <cellStyle name="Note 3 6 3 5 3 2 4" xfId="36540"/>
    <cellStyle name="Note 3 6 3 5 3 3" xfId="17700"/>
    <cellStyle name="Note 3 6 3 5 3 4" xfId="28062"/>
    <cellStyle name="Note 3 6 3 5 3 5" xfId="33252"/>
    <cellStyle name="Note 3 6 3 5 4" xfId="8071"/>
    <cellStyle name="Note 3 6 3 5 4 2" xfId="20010"/>
    <cellStyle name="Note 3 6 3 5 4 3" xfId="29716"/>
    <cellStyle name="Note 3 6 3 5 4 4" xfId="34260"/>
    <cellStyle name="Note 3 6 3 5 5" xfId="14120"/>
    <cellStyle name="Note 3 6 3 5 6" xfId="25138"/>
    <cellStyle name="Note 3 6 3 5 7" xfId="25764"/>
    <cellStyle name="Note 3 6 3 6" xfId="1844"/>
    <cellStyle name="Note 3 6 3 6 2" xfId="4320"/>
    <cellStyle name="Note 3 6 3 6 2 2" xfId="10210"/>
    <cellStyle name="Note 3 6 3 6 2 2 2" xfId="22149"/>
    <cellStyle name="Note 3 6 3 6 2 2 3" xfId="31202"/>
    <cellStyle name="Note 3 6 3 6 2 2 4" xfId="35100"/>
    <cellStyle name="Note 3 6 3 6 2 3" xfId="16259"/>
    <cellStyle name="Note 3 6 3 6 2 4" xfId="26622"/>
    <cellStyle name="Note 3 6 3 6 2 5" xfId="30804"/>
    <cellStyle name="Note 3 6 3 6 3" xfId="5425"/>
    <cellStyle name="Note 3 6 3 6 3 2" xfId="11315"/>
    <cellStyle name="Note 3 6 3 6 3 2 2" xfId="23254"/>
    <cellStyle name="Note 3 6 3 6 3 2 3" xfId="32306"/>
    <cellStyle name="Note 3 6 3 6 3 2 4" xfId="36204"/>
    <cellStyle name="Note 3 6 3 6 3 3" xfId="17364"/>
    <cellStyle name="Note 3 6 3 6 3 4" xfId="27726"/>
    <cellStyle name="Note 3 6 3 6 3 5" xfId="30481"/>
    <cellStyle name="Note 3 6 3 6 4" xfId="7734"/>
    <cellStyle name="Note 3 6 3 6 4 2" xfId="19673"/>
    <cellStyle name="Note 3 6 3 6 4 3" xfId="29380"/>
    <cellStyle name="Note 3 6 3 6 4 4" xfId="33924"/>
    <cellStyle name="Note 3 6 3 6 5" xfId="13783"/>
    <cellStyle name="Note 3 6 3 6 6" xfId="24802"/>
    <cellStyle name="Note 3 6 3 6 7" xfId="24720"/>
    <cellStyle name="Note 3 6 3 7" xfId="2851"/>
    <cellStyle name="Note 3 6 3 7 2" xfId="8741"/>
    <cellStyle name="Note 3 6 3 7 2 2" xfId="20680"/>
    <cellStyle name="Note 3 6 3 7 2 3" xfId="30281"/>
    <cellStyle name="Note 3 6 3 7 2 4" xfId="34755"/>
    <cellStyle name="Note 3 6 3 7 3" xfId="14790"/>
    <cellStyle name="Note 3 6 3 7 4" xfId="25701"/>
    <cellStyle name="Note 3 6 3 7 5" xfId="29196"/>
    <cellStyle name="Note 3 6 3 8" xfId="6433"/>
    <cellStyle name="Note 3 6 3 8 2" xfId="18372"/>
    <cellStyle name="Note 3 6 3 8 3" xfId="28627"/>
    <cellStyle name="Note 3 6 3 8 4" xfId="33747"/>
    <cellStyle name="Note 3 6 4" xfId="610"/>
    <cellStyle name="Note 3 6 4 10" xfId="24197"/>
    <cellStyle name="Note 3 6 4 11" xfId="24211"/>
    <cellStyle name="Note 3 6 4 2" xfId="1765"/>
    <cellStyle name="Note 3 6 4 2 2" xfId="2366"/>
    <cellStyle name="Note 3 6 4 2 2 2" xfId="4842"/>
    <cellStyle name="Note 3 6 4 2 2 2 2" xfId="10732"/>
    <cellStyle name="Note 3 6 4 2 2 2 2 2" xfId="22671"/>
    <cellStyle name="Note 3 6 4 2 2 2 2 3" xfId="31723"/>
    <cellStyle name="Note 3 6 4 2 2 2 2 4" xfId="35621"/>
    <cellStyle name="Note 3 6 4 2 2 2 3" xfId="16781"/>
    <cellStyle name="Note 3 6 4 2 2 2 4" xfId="27143"/>
    <cellStyle name="Note 3 6 4 2 2 2 5" xfId="25888"/>
    <cellStyle name="Note 3 6 4 2 2 3" xfId="5946"/>
    <cellStyle name="Note 3 6 4 2 2 3 2" xfId="11836"/>
    <cellStyle name="Note 3 6 4 2 2 3 2 2" xfId="23775"/>
    <cellStyle name="Note 3 6 4 2 2 3 2 3" xfId="32827"/>
    <cellStyle name="Note 3 6 4 2 2 3 2 4" xfId="36725"/>
    <cellStyle name="Note 3 6 4 2 2 3 3" xfId="17885"/>
    <cellStyle name="Note 3 6 4 2 2 3 4" xfId="28247"/>
    <cellStyle name="Note 3 6 4 2 2 3 5" xfId="33437"/>
    <cellStyle name="Note 3 6 4 2 2 4" xfId="8256"/>
    <cellStyle name="Note 3 6 4 2 2 4 2" xfId="20195"/>
    <cellStyle name="Note 3 6 4 2 2 4 3" xfId="29901"/>
    <cellStyle name="Note 3 6 4 2 2 4 4" xfId="34445"/>
    <cellStyle name="Note 3 6 4 2 2 5" xfId="14305"/>
    <cellStyle name="Note 3 6 4 2 2 6" xfId="25323"/>
    <cellStyle name="Note 3 6 4 2 2 7" xfId="24657"/>
    <cellStyle name="Note 3 6 4 2 3" xfId="2613"/>
    <cellStyle name="Note 3 6 4 2 3 2" xfId="5089"/>
    <cellStyle name="Note 3 6 4 2 3 2 2" xfId="10979"/>
    <cellStyle name="Note 3 6 4 2 3 2 2 2" xfId="22918"/>
    <cellStyle name="Note 3 6 4 2 3 2 2 3" xfId="31970"/>
    <cellStyle name="Note 3 6 4 2 3 2 2 4" xfId="35868"/>
    <cellStyle name="Note 3 6 4 2 3 2 3" xfId="17028"/>
    <cellStyle name="Note 3 6 4 2 3 2 4" xfId="27390"/>
    <cellStyle name="Note 3 6 4 2 3 2 5" xfId="30708"/>
    <cellStyle name="Note 3 6 4 2 3 3" xfId="6193"/>
    <cellStyle name="Note 3 6 4 2 3 3 2" xfId="12083"/>
    <cellStyle name="Note 3 6 4 2 3 3 2 2" xfId="24022"/>
    <cellStyle name="Note 3 6 4 2 3 3 2 3" xfId="33074"/>
    <cellStyle name="Note 3 6 4 2 3 3 2 4" xfId="36972"/>
    <cellStyle name="Note 3 6 4 2 3 3 3" xfId="18132"/>
    <cellStyle name="Note 3 6 4 2 3 3 4" xfId="28494"/>
    <cellStyle name="Note 3 6 4 2 3 3 5" xfId="33684"/>
    <cellStyle name="Note 3 6 4 2 3 4" xfId="8503"/>
    <cellStyle name="Note 3 6 4 2 3 4 2" xfId="20442"/>
    <cellStyle name="Note 3 6 4 2 3 4 3" xfId="30148"/>
    <cellStyle name="Note 3 6 4 2 3 4 4" xfId="34692"/>
    <cellStyle name="Note 3 6 4 2 3 5" xfId="14552"/>
    <cellStyle name="Note 3 6 4 2 3 6" xfId="25570"/>
    <cellStyle name="Note 3 6 4 2 3 7" xfId="28899"/>
    <cellStyle name="Note 3 6 4 2 4" xfId="4241"/>
    <cellStyle name="Note 3 6 4 2 4 2" xfId="10131"/>
    <cellStyle name="Note 3 6 4 2 4 2 2" xfId="22070"/>
    <cellStyle name="Note 3 6 4 2 4 2 3" xfId="31130"/>
    <cellStyle name="Note 3 6 4 2 4 2 4" xfId="35028"/>
    <cellStyle name="Note 3 6 4 2 4 3" xfId="16180"/>
    <cellStyle name="Note 3 6 4 2 4 4" xfId="26550"/>
    <cellStyle name="Note 3 6 4 2 4 5" xfId="30439"/>
    <cellStyle name="Note 3 6 4 2 5" xfId="5353"/>
    <cellStyle name="Note 3 6 4 2 5 2" xfId="11243"/>
    <cellStyle name="Note 3 6 4 2 5 2 2" xfId="23182"/>
    <cellStyle name="Note 3 6 4 2 5 2 3" xfId="32234"/>
    <cellStyle name="Note 3 6 4 2 5 2 4" xfId="36132"/>
    <cellStyle name="Note 3 6 4 2 5 3" xfId="17292"/>
    <cellStyle name="Note 3 6 4 2 5 4" xfId="27654"/>
    <cellStyle name="Note 3 6 4 2 5 5" xfId="24101"/>
    <cellStyle name="Note 3 6 4 2 6" xfId="13704"/>
    <cellStyle name="Note 3 6 4 3" xfId="1918"/>
    <cellStyle name="Note 3 6 4 3 2" xfId="4394"/>
    <cellStyle name="Note 3 6 4 3 2 2" xfId="10284"/>
    <cellStyle name="Note 3 6 4 3 2 2 2" xfId="22223"/>
    <cellStyle name="Note 3 6 4 3 2 2 3" xfId="31276"/>
    <cellStyle name="Note 3 6 4 3 2 2 4" xfId="35174"/>
    <cellStyle name="Note 3 6 4 3 2 3" xfId="16333"/>
    <cellStyle name="Note 3 6 4 3 2 4" xfId="26696"/>
    <cellStyle name="Note 3 6 4 3 2 5" xfId="30793"/>
    <cellStyle name="Note 3 6 4 3 3" xfId="5499"/>
    <cellStyle name="Note 3 6 4 3 3 2" xfId="11389"/>
    <cellStyle name="Note 3 6 4 3 3 2 2" xfId="23328"/>
    <cellStyle name="Note 3 6 4 3 3 2 3" xfId="32380"/>
    <cellStyle name="Note 3 6 4 3 3 2 4" xfId="36278"/>
    <cellStyle name="Note 3 6 4 3 3 3" xfId="17438"/>
    <cellStyle name="Note 3 6 4 3 3 4" xfId="27800"/>
    <cellStyle name="Note 3 6 4 3 3 5" xfId="25614"/>
    <cellStyle name="Note 3 6 4 3 4" xfId="7808"/>
    <cellStyle name="Note 3 6 4 3 4 2" xfId="19747"/>
    <cellStyle name="Note 3 6 4 3 4 3" xfId="29454"/>
    <cellStyle name="Note 3 6 4 3 4 4" xfId="33998"/>
    <cellStyle name="Note 3 6 4 3 5" xfId="13857"/>
    <cellStyle name="Note 3 6 4 3 6" xfId="24876"/>
    <cellStyle name="Note 3 6 4 3 7" xfId="28783"/>
    <cellStyle name="Note 3 6 4 4" xfId="1880"/>
    <cellStyle name="Note 3 6 4 4 2" xfId="4356"/>
    <cellStyle name="Note 3 6 4 4 2 2" xfId="10246"/>
    <cellStyle name="Note 3 6 4 4 2 2 2" xfId="22185"/>
    <cellStyle name="Note 3 6 4 4 2 2 3" xfId="31238"/>
    <cellStyle name="Note 3 6 4 4 2 2 4" xfId="35136"/>
    <cellStyle name="Note 3 6 4 4 2 3" xfId="16295"/>
    <cellStyle name="Note 3 6 4 4 2 4" xfId="26658"/>
    <cellStyle name="Note 3 6 4 4 2 5" xfId="24384"/>
    <cellStyle name="Note 3 6 4 4 3" xfId="5461"/>
    <cellStyle name="Note 3 6 4 4 3 2" xfId="11351"/>
    <cellStyle name="Note 3 6 4 4 3 2 2" xfId="23290"/>
    <cellStyle name="Note 3 6 4 4 3 2 3" xfId="32342"/>
    <cellStyle name="Note 3 6 4 4 3 2 4" xfId="36240"/>
    <cellStyle name="Note 3 6 4 4 3 3" xfId="17400"/>
    <cellStyle name="Note 3 6 4 4 3 4" xfId="27762"/>
    <cellStyle name="Note 3 6 4 4 3 5" xfId="26087"/>
    <cellStyle name="Note 3 6 4 4 4" xfId="7770"/>
    <cellStyle name="Note 3 6 4 4 4 2" xfId="19709"/>
    <cellStyle name="Note 3 6 4 4 4 3" xfId="29416"/>
    <cellStyle name="Note 3 6 4 4 4 4" xfId="33960"/>
    <cellStyle name="Note 3 6 4 4 5" xfId="13819"/>
    <cellStyle name="Note 3 6 4 4 6" xfId="24838"/>
    <cellStyle name="Note 3 6 4 4 7" xfId="30224"/>
    <cellStyle name="Note 3 6 4 5" xfId="1861"/>
    <cellStyle name="Note 3 6 4 5 2" xfId="4337"/>
    <cellStyle name="Note 3 6 4 5 2 2" xfId="10227"/>
    <cellStyle name="Note 3 6 4 5 2 2 2" xfId="22166"/>
    <cellStyle name="Note 3 6 4 5 2 2 3" xfId="31219"/>
    <cellStyle name="Note 3 6 4 5 2 2 4" xfId="35117"/>
    <cellStyle name="Note 3 6 4 5 2 3" xfId="16276"/>
    <cellStyle name="Note 3 6 4 5 2 4" xfId="26639"/>
    <cellStyle name="Note 3 6 4 5 2 5" xfId="30802"/>
    <cellStyle name="Note 3 6 4 5 3" xfId="5442"/>
    <cellStyle name="Note 3 6 4 5 3 2" xfId="11332"/>
    <cellStyle name="Note 3 6 4 5 3 2 2" xfId="23271"/>
    <cellStyle name="Note 3 6 4 5 3 2 3" xfId="32323"/>
    <cellStyle name="Note 3 6 4 5 3 2 4" xfId="36221"/>
    <cellStyle name="Note 3 6 4 5 3 3" xfId="17381"/>
    <cellStyle name="Note 3 6 4 5 3 4" xfId="27743"/>
    <cellStyle name="Note 3 6 4 5 3 5" xfId="30404"/>
    <cellStyle name="Note 3 6 4 5 4" xfId="7751"/>
    <cellStyle name="Note 3 6 4 5 4 2" xfId="19690"/>
    <cellStyle name="Note 3 6 4 5 4 3" xfId="29397"/>
    <cellStyle name="Note 3 6 4 5 4 4" xfId="33941"/>
    <cellStyle name="Note 3 6 4 5 5" xfId="13800"/>
    <cellStyle name="Note 3 6 4 5 6" xfId="24819"/>
    <cellStyle name="Note 3 6 4 5 7" xfId="24369"/>
    <cellStyle name="Note 3 6 4 6" xfId="3087"/>
    <cellStyle name="Note 3 6 4 6 2" xfId="8977"/>
    <cellStyle name="Note 3 6 4 6 2 2" xfId="20916"/>
    <cellStyle name="Note 3 6 4 6 2 3" xfId="30433"/>
    <cellStyle name="Note 3 6 4 6 2 4" xfId="34786"/>
    <cellStyle name="Note 3 6 4 6 3" xfId="15026"/>
    <cellStyle name="Note 3 6 4 6 4" xfId="25852"/>
    <cellStyle name="Note 3 6 4 6 5" xfId="26033"/>
    <cellStyle name="Note 3 6 4 7" xfId="5111"/>
    <cellStyle name="Note 3 6 4 7 2" xfId="11001"/>
    <cellStyle name="Note 3 6 4 7 2 2" xfId="22940"/>
    <cellStyle name="Note 3 6 4 7 2 3" xfId="31992"/>
    <cellStyle name="Note 3 6 4 7 2 4" xfId="35890"/>
    <cellStyle name="Note 3 6 4 7 3" xfId="17050"/>
    <cellStyle name="Note 3 6 4 7 4" xfId="27412"/>
    <cellStyle name="Note 3 6 4 7 5" xfId="29058"/>
    <cellStyle name="Note 3 6 4 8" xfId="6669"/>
    <cellStyle name="Note 3 6 4 8 2" xfId="18608"/>
    <cellStyle name="Note 3 6 4 8 3" xfId="28782"/>
    <cellStyle name="Note 3 6 4 8 4" xfId="33778"/>
    <cellStyle name="Note 3 6 4 9" xfId="12550"/>
    <cellStyle name="Note 3 6 5" xfId="552"/>
    <cellStyle name="Note 3 6 5 10" xfId="24162"/>
    <cellStyle name="Note 3 6 5 11" xfId="29314"/>
    <cellStyle name="Note 3 6 5 2" xfId="1766"/>
    <cellStyle name="Note 3 6 5 2 2" xfId="2367"/>
    <cellStyle name="Note 3 6 5 2 2 2" xfId="4843"/>
    <cellStyle name="Note 3 6 5 2 2 2 2" xfId="10733"/>
    <cellStyle name="Note 3 6 5 2 2 2 2 2" xfId="22672"/>
    <cellStyle name="Note 3 6 5 2 2 2 2 3" xfId="31724"/>
    <cellStyle name="Note 3 6 5 2 2 2 2 4" xfId="35622"/>
    <cellStyle name="Note 3 6 5 2 2 2 3" xfId="16782"/>
    <cellStyle name="Note 3 6 5 2 2 2 4" xfId="27144"/>
    <cellStyle name="Note 3 6 5 2 2 2 5" xfId="29091"/>
    <cellStyle name="Note 3 6 5 2 2 3" xfId="5947"/>
    <cellStyle name="Note 3 6 5 2 2 3 2" xfId="11837"/>
    <cellStyle name="Note 3 6 5 2 2 3 2 2" xfId="23776"/>
    <cellStyle name="Note 3 6 5 2 2 3 2 3" xfId="32828"/>
    <cellStyle name="Note 3 6 5 2 2 3 2 4" xfId="36726"/>
    <cellStyle name="Note 3 6 5 2 2 3 3" xfId="17886"/>
    <cellStyle name="Note 3 6 5 2 2 3 4" xfId="28248"/>
    <cellStyle name="Note 3 6 5 2 2 3 5" xfId="33438"/>
    <cellStyle name="Note 3 6 5 2 2 4" xfId="8257"/>
    <cellStyle name="Note 3 6 5 2 2 4 2" xfId="20196"/>
    <cellStyle name="Note 3 6 5 2 2 4 3" xfId="29902"/>
    <cellStyle name="Note 3 6 5 2 2 4 4" xfId="34446"/>
    <cellStyle name="Note 3 6 5 2 2 5" xfId="14306"/>
    <cellStyle name="Note 3 6 5 2 2 6" xfId="25324"/>
    <cellStyle name="Note 3 6 5 2 2 7" xfId="24334"/>
    <cellStyle name="Note 3 6 5 2 3" xfId="2614"/>
    <cellStyle name="Note 3 6 5 2 3 2" xfId="5090"/>
    <cellStyle name="Note 3 6 5 2 3 2 2" xfId="10980"/>
    <cellStyle name="Note 3 6 5 2 3 2 2 2" xfId="22919"/>
    <cellStyle name="Note 3 6 5 2 3 2 2 3" xfId="31971"/>
    <cellStyle name="Note 3 6 5 2 3 2 2 4" xfId="35869"/>
    <cellStyle name="Note 3 6 5 2 3 2 3" xfId="17029"/>
    <cellStyle name="Note 3 6 5 2 3 2 4" xfId="27391"/>
    <cellStyle name="Note 3 6 5 2 3 2 5" xfId="26131"/>
    <cellStyle name="Note 3 6 5 2 3 3" xfId="6194"/>
    <cellStyle name="Note 3 6 5 2 3 3 2" xfId="12084"/>
    <cellStyle name="Note 3 6 5 2 3 3 2 2" xfId="24023"/>
    <cellStyle name="Note 3 6 5 2 3 3 2 3" xfId="33075"/>
    <cellStyle name="Note 3 6 5 2 3 3 2 4" xfId="36973"/>
    <cellStyle name="Note 3 6 5 2 3 3 3" xfId="18133"/>
    <cellStyle name="Note 3 6 5 2 3 3 4" xfId="28495"/>
    <cellStyle name="Note 3 6 5 2 3 3 5" xfId="33685"/>
    <cellStyle name="Note 3 6 5 2 3 4" xfId="8504"/>
    <cellStyle name="Note 3 6 5 2 3 4 2" xfId="20443"/>
    <cellStyle name="Note 3 6 5 2 3 4 3" xfId="30149"/>
    <cellStyle name="Note 3 6 5 2 3 4 4" xfId="34693"/>
    <cellStyle name="Note 3 6 5 2 3 5" xfId="14553"/>
    <cellStyle name="Note 3 6 5 2 3 6" xfId="25571"/>
    <cellStyle name="Note 3 6 5 2 3 7" xfId="30550"/>
    <cellStyle name="Note 3 6 5 2 4" xfId="4242"/>
    <cellStyle name="Note 3 6 5 2 4 2" xfId="10132"/>
    <cellStyle name="Note 3 6 5 2 4 2 2" xfId="22071"/>
    <cellStyle name="Note 3 6 5 2 4 2 3" xfId="31131"/>
    <cellStyle name="Note 3 6 5 2 4 2 4" xfId="35029"/>
    <cellStyle name="Note 3 6 5 2 4 3" xfId="16181"/>
    <cellStyle name="Note 3 6 5 2 4 4" xfId="26551"/>
    <cellStyle name="Note 3 6 5 2 4 5" xfId="25858"/>
    <cellStyle name="Note 3 6 5 2 5" xfId="5354"/>
    <cellStyle name="Note 3 6 5 2 5 2" xfId="11244"/>
    <cellStyle name="Note 3 6 5 2 5 2 2" xfId="23183"/>
    <cellStyle name="Note 3 6 5 2 5 2 3" xfId="32235"/>
    <cellStyle name="Note 3 6 5 2 5 2 4" xfId="36133"/>
    <cellStyle name="Note 3 6 5 2 5 3" xfId="17293"/>
    <cellStyle name="Note 3 6 5 2 5 4" xfId="27655"/>
    <cellStyle name="Note 3 6 5 2 5 5" xfId="28562"/>
    <cellStyle name="Note 3 6 5 2 6" xfId="13705"/>
    <cellStyle name="Note 3 6 5 3" xfId="1898"/>
    <cellStyle name="Note 3 6 5 3 2" xfId="4374"/>
    <cellStyle name="Note 3 6 5 3 2 2" xfId="10264"/>
    <cellStyle name="Note 3 6 5 3 2 2 2" xfId="22203"/>
    <cellStyle name="Note 3 6 5 3 2 2 3" xfId="31256"/>
    <cellStyle name="Note 3 6 5 3 2 2 4" xfId="35154"/>
    <cellStyle name="Note 3 6 5 3 2 3" xfId="16313"/>
    <cellStyle name="Note 3 6 5 3 2 4" xfId="26676"/>
    <cellStyle name="Note 3 6 5 3 2 5" xfId="28706"/>
    <cellStyle name="Note 3 6 5 3 3" xfId="5479"/>
    <cellStyle name="Note 3 6 5 3 3 2" xfId="11369"/>
    <cellStyle name="Note 3 6 5 3 3 2 2" xfId="23308"/>
    <cellStyle name="Note 3 6 5 3 3 2 3" xfId="32360"/>
    <cellStyle name="Note 3 6 5 3 3 2 4" xfId="36258"/>
    <cellStyle name="Note 3 6 5 3 3 3" xfId="17418"/>
    <cellStyle name="Note 3 6 5 3 3 4" xfId="27780"/>
    <cellStyle name="Note 3 6 5 3 3 5" xfId="24231"/>
    <cellStyle name="Note 3 6 5 3 4" xfId="7788"/>
    <cellStyle name="Note 3 6 5 3 4 2" xfId="19727"/>
    <cellStyle name="Note 3 6 5 3 4 3" xfId="29434"/>
    <cellStyle name="Note 3 6 5 3 4 4" xfId="33978"/>
    <cellStyle name="Note 3 6 5 3 5" xfId="13837"/>
    <cellStyle name="Note 3 6 5 3 6" xfId="24856"/>
    <cellStyle name="Note 3 6 5 3 7" xfId="30944"/>
    <cellStyle name="Note 3 6 5 4" xfId="2019"/>
    <cellStyle name="Note 3 6 5 4 2" xfId="4495"/>
    <cellStyle name="Note 3 6 5 4 2 2" xfId="10385"/>
    <cellStyle name="Note 3 6 5 4 2 2 2" xfId="22324"/>
    <cellStyle name="Note 3 6 5 4 2 2 3" xfId="31377"/>
    <cellStyle name="Note 3 6 5 4 2 2 4" xfId="35275"/>
    <cellStyle name="Note 3 6 5 4 2 3" xfId="16434"/>
    <cellStyle name="Note 3 6 5 4 2 4" xfId="26797"/>
    <cellStyle name="Note 3 6 5 4 2 5" xfId="25827"/>
    <cellStyle name="Note 3 6 5 4 3" xfId="5600"/>
    <cellStyle name="Note 3 6 5 4 3 2" xfId="11490"/>
    <cellStyle name="Note 3 6 5 4 3 2 2" xfId="23429"/>
    <cellStyle name="Note 3 6 5 4 3 2 3" xfId="32481"/>
    <cellStyle name="Note 3 6 5 4 3 2 4" xfId="36379"/>
    <cellStyle name="Note 3 6 5 4 3 3" xfId="17539"/>
    <cellStyle name="Note 3 6 5 4 3 4" xfId="27901"/>
    <cellStyle name="Note 3 6 5 4 3 5" xfId="33091"/>
    <cellStyle name="Note 3 6 5 4 4" xfId="7909"/>
    <cellStyle name="Note 3 6 5 4 4 2" xfId="19848"/>
    <cellStyle name="Note 3 6 5 4 4 3" xfId="29555"/>
    <cellStyle name="Note 3 6 5 4 4 4" xfId="34099"/>
    <cellStyle name="Note 3 6 5 4 5" xfId="13958"/>
    <cellStyle name="Note 3 6 5 4 6" xfId="24977"/>
    <cellStyle name="Note 3 6 5 4 7" xfId="24360"/>
    <cellStyle name="Note 3 6 5 5" xfId="2434"/>
    <cellStyle name="Note 3 6 5 5 2" xfId="4910"/>
    <cellStyle name="Note 3 6 5 5 2 2" xfId="10800"/>
    <cellStyle name="Note 3 6 5 5 2 2 2" xfId="22739"/>
    <cellStyle name="Note 3 6 5 5 2 2 3" xfId="31791"/>
    <cellStyle name="Note 3 6 5 5 2 2 4" xfId="35689"/>
    <cellStyle name="Note 3 6 5 5 2 3" xfId="16849"/>
    <cellStyle name="Note 3 6 5 5 2 4" xfId="27211"/>
    <cellStyle name="Note 3 6 5 5 2 5" xfId="24260"/>
    <cellStyle name="Note 3 6 5 5 3" xfId="6014"/>
    <cellStyle name="Note 3 6 5 5 3 2" xfId="11904"/>
    <cellStyle name="Note 3 6 5 5 3 2 2" xfId="23843"/>
    <cellStyle name="Note 3 6 5 5 3 2 3" xfId="32895"/>
    <cellStyle name="Note 3 6 5 5 3 2 4" xfId="36793"/>
    <cellStyle name="Note 3 6 5 5 3 3" xfId="17953"/>
    <cellStyle name="Note 3 6 5 5 3 4" xfId="28315"/>
    <cellStyle name="Note 3 6 5 5 3 5" xfId="33505"/>
    <cellStyle name="Note 3 6 5 5 4" xfId="8324"/>
    <cellStyle name="Note 3 6 5 5 4 2" xfId="20263"/>
    <cellStyle name="Note 3 6 5 5 4 3" xfId="29969"/>
    <cellStyle name="Note 3 6 5 5 4 4" xfId="34513"/>
    <cellStyle name="Note 3 6 5 5 5" xfId="14373"/>
    <cellStyle name="Note 3 6 5 5 6" xfId="25391"/>
    <cellStyle name="Note 3 6 5 5 7" xfId="29224"/>
    <cellStyle name="Note 3 6 5 6" xfId="3029"/>
    <cellStyle name="Note 3 6 5 6 2" xfId="8919"/>
    <cellStyle name="Note 3 6 5 6 2 2" xfId="20858"/>
    <cellStyle name="Note 3 6 5 6 2 3" xfId="30396"/>
    <cellStyle name="Note 3 6 5 6 2 4" xfId="34773"/>
    <cellStyle name="Note 3 6 5 6 3" xfId="14968"/>
    <cellStyle name="Note 3 6 5 6 4" xfId="25817"/>
    <cellStyle name="Note 3 6 5 6 5" xfId="28646"/>
    <cellStyle name="Note 3 6 5 7" xfId="5098"/>
    <cellStyle name="Note 3 6 5 7 2" xfId="10988"/>
    <cellStyle name="Note 3 6 5 7 2 2" xfId="22927"/>
    <cellStyle name="Note 3 6 5 7 2 3" xfId="31979"/>
    <cellStyle name="Note 3 6 5 7 2 4" xfId="35877"/>
    <cellStyle name="Note 3 6 5 7 3" xfId="17037"/>
    <cellStyle name="Note 3 6 5 7 4" xfId="27399"/>
    <cellStyle name="Note 3 6 5 7 5" xfId="24479"/>
    <cellStyle name="Note 3 6 5 8" xfId="6611"/>
    <cellStyle name="Note 3 6 5 8 2" xfId="18550"/>
    <cellStyle name="Note 3 6 5 8 3" xfId="28745"/>
    <cellStyle name="Note 3 6 5 8 4" xfId="33765"/>
    <cellStyle name="Note 3 6 5 9" xfId="12492"/>
    <cellStyle name="Note 3 6 6" xfId="1760"/>
    <cellStyle name="Note 3 6 6 2" xfId="2361"/>
    <cellStyle name="Note 3 6 6 2 2" xfId="4837"/>
    <cellStyle name="Note 3 6 6 2 2 2" xfId="10727"/>
    <cellStyle name="Note 3 6 6 2 2 2 2" xfId="22666"/>
    <cellStyle name="Note 3 6 6 2 2 2 3" xfId="31718"/>
    <cellStyle name="Note 3 6 6 2 2 2 4" xfId="35616"/>
    <cellStyle name="Note 3 6 6 2 2 3" xfId="16776"/>
    <cellStyle name="Note 3 6 6 2 2 4" xfId="27138"/>
    <cellStyle name="Note 3 6 6 2 2 5" xfId="30737"/>
    <cellStyle name="Note 3 6 6 2 3" xfId="5941"/>
    <cellStyle name="Note 3 6 6 2 3 2" xfId="11831"/>
    <cellStyle name="Note 3 6 6 2 3 2 2" xfId="23770"/>
    <cellStyle name="Note 3 6 6 2 3 2 3" xfId="32822"/>
    <cellStyle name="Note 3 6 6 2 3 2 4" xfId="36720"/>
    <cellStyle name="Note 3 6 6 2 3 3" xfId="17880"/>
    <cellStyle name="Note 3 6 6 2 3 4" xfId="28242"/>
    <cellStyle name="Note 3 6 6 2 3 5" xfId="33432"/>
    <cellStyle name="Note 3 6 6 2 4" xfId="8251"/>
    <cellStyle name="Note 3 6 6 2 4 2" xfId="20190"/>
    <cellStyle name="Note 3 6 6 2 4 3" xfId="29896"/>
    <cellStyle name="Note 3 6 6 2 4 4" xfId="34440"/>
    <cellStyle name="Note 3 6 6 2 5" xfId="14300"/>
    <cellStyle name="Note 3 6 6 2 6" xfId="25318"/>
    <cellStyle name="Note 3 6 6 2 7" xfId="30567"/>
    <cellStyle name="Note 3 6 6 3" xfId="2608"/>
    <cellStyle name="Note 3 6 6 3 2" xfId="5084"/>
    <cellStyle name="Note 3 6 6 3 2 2" xfId="10974"/>
    <cellStyle name="Note 3 6 6 3 2 2 2" xfId="22913"/>
    <cellStyle name="Note 3 6 6 3 2 2 3" xfId="31965"/>
    <cellStyle name="Note 3 6 6 3 2 2 4" xfId="35863"/>
    <cellStyle name="Note 3 6 6 3 2 3" xfId="17023"/>
    <cellStyle name="Note 3 6 6 3 2 4" xfId="27385"/>
    <cellStyle name="Note 3 6 6 3 2 5" xfId="24191"/>
    <cellStyle name="Note 3 6 6 3 3" xfId="6188"/>
    <cellStyle name="Note 3 6 6 3 3 2" xfId="12078"/>
    <cellStyle name="Note 3 6 6 3 3 2 2" xfId="24017"/>
    <cellStyle name="Note 3 6 6 3 3 2 3" xfId="33069"/>
    <cellStyle name="Note 3 6 6 3 3 2 4" xfId="36967"/>
    <cellStyle name="Note 3 6 6 3 3 3" xfId="18127"/>
    <cellStyle name="Note 3 6 6 3 3 4" xfId="28489"/>
    <cellStyle name="Note 3 6 6 3 3 5" xfId="33679"/>
    <cellStyle name="Note 3 6 6 3 4" xfId="8498"/>
    <cellStyle name="Note 3 6 6 3 4 2" xfId="20437"/>
    <cellStyle name="Note 3 6 6 3 4 3" xfId="30143"/>
    <cellStyle name="Note 3 6 6 3 4 4" xfId="34687"/>
    <cellStyle name="Note 3 6 6 3 5" xfId="14547"/>
    <cellStyle name="Note 3 6 6 3 6" xfId="25565"/>
    <cellStyle name="Note 3 6 6 3 7" xfId="25729"/>
    <cellStyle name="Note 3 6 6 4" xfId="4236"/>
    <cellStyle name="Note 3 6 6 4 2" xfId="10126"/>
    <cellStyle name="Note 3 6 6 4 2 2" xfId="22065"/>
    <cellStyle name="Note 3 6 6 4 2 3" xfId="31125"/>
    <cellStyle name="Note 3 6 6 4 2 4" xfId="35023"/>
    <cellStyle name="Note 3 6 6 4 3" xfId="16175"/>
    <cellStyle name="Note 3 6 6 4 4" xfId="26545"/>
    <cellStyle name="Note 3 6 6 4 5" xfId="29160"/>
    <cellStyle name="Note 3 6 6 5" xfId="5348"/>
    <cellStyle name="Note 3 6 6 5 2" xfId="11238"/>
    <cellStyle name="Note 3 6 6 5 2 2" xfId="23177"/>
    <cellStyle name="Note 3 6 6 5 2 3" xfId="32229"/>
    <cellStyle name="Note 3 6 6 5 2 4" xfId="36127"/>
    <cellStyle name="Note 3 6 6 5 3" xfId="17287"/>
    <cellStyle name="Note 3 6 6 5 4" xfId="27649"/>
    <cellStyle name="Note 3 6 6 5 5" xfId="29028"/>
    <cellStyle name="Note 3 6 6 6" xfId="13699"/>
    <cellStyle name="Note 3 6 7" xfId="2194"/>
    <cellStyle name="Note 3 6 7 2" xfId="4670"/>
    <cellStyle name="Note 3 6 7 2 2" xfId="10560"/>
    <cellStyle name="Note 3 6 7 2 2 2" xfId="22499"/>
    <cellStyle name="Note 3 6 7 2 2 3" xfId="31551"/>
    <cellStyle name="Note 3 6 7 2 2 4" xfId="35449"/>
    <cellStyle name="Note 3 6 7 2 3" xfId="16609"/>
    <cellStyle name="Note 3 6 7 2 4" xfId="26971"/>
    <cellStyle name="Note 3 6 7 2 5" xfId="26184"/>
    <cellStyle name="Note 3 6 7 3" xfId="5774"/>
    <cellStyle name="Note 3 6 7 3 2" xfId="11664"/>
    <cellStyle name="Note 3 6 7 3 2 2" xfId="23603"/>
    <cellStyle name="Note 3 6 7 3 2 3" xfId="32655"/>
    <cellStyle name="Note 3 6 7 3 2 4" xfId="36553"/>
    <cellStyle name="Note 3 6 7 3 3" xfId="17713"/>
    <cellStyle name="Note 3 6 7 3 4" xfId="28075"/>
    <cellStyle name="Note 3 6 7 3 5" xfId="33265"/>
    <cellStyle name="Note 3 6 7 4" xfId="8084"/>
    <cellStyle name="Note 3 6 7 4 2" xfId="20023"/>
    <cellStyle name="Note 3 6 7 4 3" xfId="29729"/>
    <cellStyle name="Note 3 6 7 4 4" xfId="34273"/>
    <cellStyle name="Note 3 6 7 5" xfId="14133"/>
    <cellStyle name="Note 3 6 7 6" xfId="25151"/>
    <cellStyle name="Note 3 6 7 7" xfId="24107"/>
    <cellStyle name="Note 3 6 8" xfId="2427"/>
    <cellStyle name="Note 3 6 8 2" xfId="4903"/>
    <cellStyle name="Note 3 6 8 2 2" xfId="10793"/>
    <cellStyle name="Note 3 6 8 2 2 2" xfId="22732"/>
    <cellStyle name="Note 3 6 8 2 2 3" xfId="31784"/>
    <cellStyle name="Note 3 6 8 2 2 4" xfId="35682"/>
    <cellStyle name="Note 3 6 8 2 3" xfId="16842"/>
    <cellStyle name="Note 3 6 8 2 4" xfId="27204"/>
    <cellStyle name="Note 3 6 8 2 5" xfId="28842"/>
    <cellStyle name="Note 3 6 8 3" xfId="6007"/>
    <cellStyle name="Note 3 6 8 3 2" xfId="11897"/>
    <cellStyle name="Note 3 6 8 3 2 2" xfId="23836"/>
    <cellStyle name="Note 3 6 8 3 2 3" xfId="32888"/>
    <cellStyle name="Note 3 6 8 3 2 4" xfId="36786"/>
    <cellStyle name="Note 3 6 8 3 3" xfId="17946"/>
    <cellStyle name="Note 3 6 8 3 4" xfId="28308"/>
    <cellStyle name="Note 3 6 8 3 5" xfId="33498"/>
    <cellStyle name="Note 3 6 8 4" xfId="8317"/>
    <cellStyle name="Note 3 6 8 4 2" xfId="20256"/>
    <cellStyle name="Note 3 6 8 4 3" xfId="29962"/>
    <cellStyle name="Note 3 6 8 4 4" xfId="34506"/>
    <cellStyle name="Note 3 6 8 5" xfId="14366"/>
    <cellStyle name="Note 3 6 8 6" xfId="25384"/>
    <cellStyle name="Note 3 6 8 7" xfId="24648"/>
    <cellStyle name="Note 3 6 9" xfId="2448"/>
    <cellStyle name="Note 3 6 9 2" xfId="4924"/>
    <cellStyle name="Note 3 6 9 2 2" xfId="10814"/>
    <cellStyle name="Note 3 6 9 2 2 2" xfId="22753"/>
    <cellStyle name="Note 3 6 9 2 2 3" xfId="31805"/>
    <cellStyle name="Note 3 6 9 2 2 4" xfId="35703"/>
    <cellStyle name="Note 3 6 9 2 3" xfId="16863"/>
    <cellStyle name="Note 3 6 9 2 4" xfId="27225"/>
    <cellStyle name="Note 3 6 9 2 5" xfId="24161"/>
    <cellStyle name="Note 3 6 9 3" xfId="6028"/>
    <cellStyle name="Note 3 6 9 3 2" xfId="11918"/>
    <cellStyle name="Note 3 6 9 3 2 2" xfId="23857"/>
    <cellStyle name="Note 3 6 9 3 2 3" xfId="32909"/>
    <cellStyle name="Note 3 6 9 3 2 4" xfId="36807"/>
    <cellStyle name="Note 3 6 9 3 3" xfId="17967"/>
    <cellStyle name="Note 3 6 9 3 4" xfId="28329"/>
    <cellStyle name="Note 3 6 9 3 5" xfId="33519"/>
    <cellStyle name="Note 3 6 9 4" xfId="8338"/>
    <cellStyle name="Note 3 6 9 4 2" xfId="20277"/>
    <cellStyle name="Note 3 6 9 4 3" xfId="29983"/>
    <cellStyle name="Note 3 6 9 4 4" xfId="34527"/>
    <cellStyle name="Note 3 6 9 5" xfId="14387"/>
    <cellStyle name="Note 3 6 9 6" xfId="25405"/>
    <cellStyle name="Note 3 6 9 7" xfId="30374"/>
    <cellStyle name="Note 3 7" xfId="229"/>
    <cellStyle name="Note 3 7 2" xfId="705"/>
    <cellStyle name="Note 3 7 2 10" xfId="24243"/>
    <cellStyle name="Note 3 7 2 11" xfId="24269"/>
    <cellStyle name="Note 3 7 2 2" xfId="1768"/>
    <cellStyle name="Note 3 7 2 2 2" xfId="2369"/>
    <cellStyle name="Note 3 7 2 2 2 2" xfId="4845"/>
    <cellStyle name="Note 3 7 2 2 2 2 2" xfId="10735"/>
    <cellStyle name="Note 3 7 2 2 2 2 2 2" xfId="22674"/>
    <cellStyle name="Note 3 7 2 2 2 2 2 3" xfId="31726"/>
    <cellStyle name="Note 3 7 2 2 2 2 2 4" xfId="35624"/>
    <cellStyle name="Note 3 7 2 2 2 2 3" xfId="16784"/>
    <cellStyle name="Note 3 7 2 2 2 2 4" xfId="27146"/>
    <cellStyle name="Note 3 7 2 2 2 2 5" xfId="26163"/>
    <cellStyle name="Note 3 7 2 2 2 3" xfId="5949"/>
    <cellStyle name="Note 3 7 2 2 2 3 2" xfId="11839"/>
    <cellStyle name="Note 3 7 2 2 2 3 2 2" xfId="23778"/>
    <cellStyle name="Note 3 7 2 2 2 3 2 3" xfId="32830"/>
    <cellStyle name="Note 3 7 2 2 2 3 2 4" xfId="36728"/>
    <cellStyle name="Note 3 7 2 2 2 3 3" xfId="17888"/>
    <cellStyle name="Note 3 7 2 2 2 3 4" xfId="28250"/>
    <cellStyle name="Note 3 7 2 2 2 3 5" xfId="33440"/>
    <cellStyle name="Note 3 7 2 2 2 4" xfId="8259"/>
    <cellStyle name="Note 3 7 2 2 2 4 2" xfId="20198"/>
    <cellStyle name="Note 3 7 2 2 2 4 3" xfId="29904"/>
    <cellStyle name="Note 3 7 2 2 2 4 4" xfId="34448"/>
    <cellStyle name="Note 3 7 2 2 2 5" xfId="14308"/>
    <cellStyle name="Note 3 7 2 2 2 6" xfId="25326"/>
    <cellStyle name="Note 3 7 2 2 2 7" xfId="28602"/>
    <cellStyle name="Note 3 7 2 2 3" xfId="2616"/>
    <cellStyle name="Note 3 7 2 2 3 2" xfId="5092"/>
    <cellStyle name="Note 3 7 2 2 3 2 2" xfId="10982"/>
    <cellStyle name="Note 3 7 2 2 3 2 2 2" xfId="22921"/>
    <cellStyle name="Note 3 7 2 2 3 2 2 3" xfId="31973"/>
    <cellStyle name="Note 3 7 2 2 3 2 2 4" xfId="35871"/>
    <cellStyle name="Note 3 7 2 2 3 2 3" xfId="17031"/>
    <cellStyle name="Note 3 7 2 2 3 2 4" xfId="27393"/>
    <cellStyle name="Note 3 7 2 2 3 2 5" xfId="28904"/>
    <cellStyle name="Note 3 7 2 2 3 3" xfId="6196"/>
    <cellStyle name="Note 3 7 2 2 3 3 2" xfId="12086"/>
    <cellStyle name="Note 3 7 2 2 3 3 2 2" xfId="24025"/>
    <cellStyle name="Note 3 7 2 2 3 3 2 3" xfId="33077"/>
    <cellStyle name="Note 3 7 2 2 3 3 2 4" xfId="36975"/>
    <cellStyle name="Note 3 7 2 2 3 3 3" xfId="18135"/>
    <cellStyle name="Note 3 7 2 2 3 3 4" xfId="28497"/>
    <cellStyle name="Note 3 7 2 2 3 3 5" xfId="33687"/>
    <cellStyle name="Note 3 7 2 2 3 4" xfId="8506"/>
    <cellStyle name="Note 3 7 2 2 3 4 2" xfId="20445"/>
    <cellStyle name="Note 3 7 2 2 3 4 3" xfId="30151"/>
    <cellStyle name="Note 3 7 2 2 3 4 4" xfId="34695"/>
    <cellStyle name="Note 3 7 2 2 3 5" xfId="14555"/>
    <cellStyle name="Note 3 7 2 2 3 6" xfId="25573"/>
    <cellStyle name="Note 3 7 2 2 3 7" xfId="29204"/>
    <cellStyle name="Note 3 7 2 2 4" xfId="4244"/>
    <cellStyle name="Note 3 7 2 2 4 2" xfId="10134"/>
    <cellStyle name="Note 3 7 2 2 4 2 2" xfId="22073"/>
    <cellStyle name="Note 3 7 2 2 4 2 3" xfId="31133"/>
    <cellStyle name="Note 3 7 2 2 4 2 4" xfId="35031"/>
    <cellStyle name="Note 3 7 2 2 4 3" xfId="16183"/>
    <cellStyle name="Note 3 7 2 2 4 4" xfId="26553"/>
    <cellStyle name="Note 3 7 2 2 4 5" xfId="30813"/>
    <cellStyle name="Note 3 7 2 2 5" xfId="5356"/>
    <cellStyle name="Note 3 7 2 2 5 2" xfId="11246"/>
    <cellStyle name="Note 3 7 2 2 5 2 2" xfId="23185"/>
    <cellStyle name="Note 3 7 2 2 5 2 3" xfId="32237"/>
    <cellStyle name="Note 3 7 2 2 5 2 4" xfId="36135"/>
    <cellStyle name="Note 3 7 2 2 5 3" xfId="17295"/>
    <cellStyle name="Note 3 7 2 2 5 4" xfId="27657"/>
    <cellStyle name="Note 3 7 2 2 5 5" xfId="25636"/>
    <cellStyle name="Note 3 7 2 2 6" xfId="13707"/>
    <cellStyle name="Note 3 7 2 3" xfId="1955"/>
    <cellStyle name="Note 3 7 2 3 2" xfId="4431"/>
    <cellStyle name="Note 3 7 2 3 2 2" xfId="10321"/>
    <cellStyle name="Note 3 7 2 3 2 2 2" xfId="22260"/>
    <cellStyle name="Note 3 7 2 3 2 2 3" xfId="31313"/>
    <cellStyle name="Note 3 7 2 3 2 2 4" xfId="35211"/>
    <cellStyle name="Note 3 7 2 3 2 3" xfId="16370"/>
    <cellStyle name="Note 3 7 2 3 2 4" xfId="26733"/>
    <cellStyle name="Note 3 7 2 3 2 5" xfId="29142"/>
    <cellStyle name="Note 3 7 2 3 3" xfId="5536"/>
    <cellStyle name="Note 3 7 2 3 3 2" xfId="11426"/>
    <cellStyle name="Note 3 7 2 3 3 2 2" xfId="23365"/>
    <cellStyle name="Note 3 7 2 3 3 2 3" xfId="32417"/>
    <cellStyle name="Note 3 7 2 3 3 2 4" xfId="36315"/>
    <cellStyle name="Note 3 7 2 3 3 3" xfId="17475"/>
    <cellStyle name="Note 3 7 2 3 3 4" xfId="27837"/>
    <cellStyle name="Note 3 7 2 3 3 5" xfId="30491"/>
    <cellStyle name="Note 3 7 2 3 4" xfId="7845"/>
    <cellStyle name="Note 3 7 2 3 4 2" xfId="19784"/>
    <cellStyle name="Note 3 7 2 3 4 3" xfId="29491"/>
    <cellStyle name="Note 3 7 2 3 4 4" xfId="34035"/>
    <cellStyle name="Note 3 7 2 3 5" xfId="13894"/>
    <cellStyle name="Note 3 7 2 3 6" xfId="24913"/>
    <cellStyle name="Note 3 7 2 3 7" xfId="24707"/>
    <cellStyle name="Note 3 7 2 4" xfId="2063"/>
    <cellStyle name="Note 3 7 2 4 2" xfId="4539"/>
    <cellStyle name="Note 3 7 2 4 2 2" xfId="10429"/>
    <cellStyle name="Note 3 7 2 4 2 2 2" xfId="22368"/>
    <cellStyle name="Note 3 7 2 4 2 2 3" xfId="31420"/>
    <cellStyle name="Note 3 7 2 4 2 2 4" xfId="35318"/>
    <cellStyle name="Note 3 7 2 4 2 3" xfId="16478"/>
    <cellStyle name="Note 3 7 2 4 2 4" xfId="26840"/>
    <cellStyle name="Note 3 7 2 4 2 5" xfId="28941"/>
    <cellStyle name="Note 3 7 2 4 3" xfId="5643"/>
    <cellStyle name="Note 3 7 2 4 3 2" xfId="11533"/>
    <cellStyle name="Note 3 7 2 4 3 2 2" xfId="23472"/>
    <cellStyle name="Note 3 7 2 4 3 2 3" xfId="32524"/>
    <cellStyle name="Note 3 7 2 4 3 2 4" xfId="36422"/>
    <cellStyle name="Note 3 7 2 4 3 3" xfId="17582"/>
    <cellStyle name="Note 3 7 2 4 3 4" xfId="27944"/>
    <cellStyle name="Note 3 7 2 4 3 5" xfId="33134"/>
    <cellStyle name="Note 3 7 2 4 4" xfId="7953"/>
    <cellStyle name="Note 3 7 2 4 4 2" xfId="19892"/>
    <cellStyle name="Note 3 7 2 4 4 3" xfId="29598"/>
    <cellStyle name="Note 3 7 2 4 4 4" xfId="34142"/>
    <cellStyle name="Note 3 7 2 4 5" xfId="14002"/>
    <cellStyle name="Note 3 7 2 4 6" xfId="25020"/>
    <cellStyle name="Note 3 7 2 4 7" xfId="29273"/>
    <cellStyle name="Note 3 7 2 5" xfId="2411"/>
    <cellStyle name="Note 3 7 2 5 2" xfId="4887"/>
    <cellStyle name="Note 3 7 2 5 2 2" xfId="10777"/>
    <cellStyle name="Note 3 7 2 5 2 2 2" xfId="22716"/>
    <cellStyle name="Note 3 7 2 5 2 2 3" xfId="31768"/>
    <cellStyle name="Note 3 7 2 5 2 2 4" xfId="35666"/>
    <cellStyle name="Note 3 7 2 5 2 3" xfId="16826"/>
    <cellStyle name="Note 3 7 2 5 2 4" xfId="27188"/>
    <cellStyle name="Note 3 7 2 5 2 5" xfId="28913"/>
    <cellStyle name="Note 3 7 2 5 3" xfId="5991"/>
    <cellStyle name="Note 3 7 2 5 3 2" xfId="11881"/>
    <cellStyle name="Note 3 7 2 5 3 2 2" xfId="23820"/>
    <cellStyle name="Note 3 7 2 5 3 2 3" xfId="32872"/>
    <cellStyle name="Note 3 7 2 5 3 2 4" xfId="36770"/>
    <cellStyle name="Note 3 7 2 5 3 3" xfId="17930"/>
    <cellStyle name="Note 3 7 2 5 3 4" xfId="28292"/>
    <cellStyle name="Note 3 7 2 5 3 5" xfId="33482"/>
    <cellStyle name="Note 3 7 2 5 4" xfId="8301"/>
    <cellStyle name="Note 3 7 2 5 4 2" xfId="20240"/>
    <cellStyle name="Note 3 7 2 5 4 3" xfId="29946"/>
    <cellStyle name="Note 3 7 2 5 4 4" xfId="34490"/>
    <cellStyle name="Note 3 7 2 5 5" xfId="14350"/>
    <cellStyle name="Note 3 7 2 5 6" xfId="25368"/>
    <cellStyle name="Note 3 7 2 5 7" xfId="24650"/>
    <cellStyle name="Note 3 7 2 6" xfId="3182"/>
    <cellStyle name="Note 3 7 2 6 2" xfId="9072"/>
    <cellStyle name="Note 3 7 2 6 2 2" xfId="21011"/>
    <cellStyle name="Note 3 7 2 6 2 3" xfId="30477"/>
    <cellStyle name="Note 3 7 2 6 2 4" xfId="34805"/>
    <cellStyle name="Note 3 7 2 6 3" xfId="15121"/>
    <cellStyle name="Note 3 7 2 6 4" xfId="25897"/>
    <cellStyle name="Note 3 7 2 6 5" xfId="30426"/>
    <cellStyle name="Note 3 7 2 7" xfId="5130"/>
    <cellStyle name="Note 3 7 2 7 2" xfId="11020"/>
    <cellStyle name="Note 3 7 2 7 2 2" xfId="22959"/>
    <cellStyle name="Note 3 7 2 7 2 3" xfId="32011"/>
    <cellStyle name="Note 3 7 2 7 2 4" xfId="35909"/>
    <cellStyle name="Note 3 7 2 7 3" xfId="17069"/>
    <cellStyle name="Note 3 7 2 7 4" xfId="27431"/>
    <cellStyle name="Note 3 7 2 7 5" xfId="26127"/>
    <cellStyle name="Note 3 7 2 8" xfId="6764"/>
    <cellStyle name="Note 3 7 2 8 2" xfId="18703"/>
    <cellStyle name="Note 3 7 2 8 3" xfId="28826"/>
    <cellStyle name="Note 3 7 2 8 4" xfId="33797"/>
    <cellStyle name="Note 3 7 2 9" xfId="12645"/>
    <cellStyle name="Note 3 7 3" xfId="1767"/>
    <cellStyle name="Note 3 7 3 2" xfId="2368"/>
    <cellStyle name="Note 3 7 3 2 2" xfId="4844"/>
    <cellStyle name="Note 3 7 3 2 2 2" xfId="10734"/>
    <cellStyle name="Note 3 7 3 2 2 2 2" xfId="22673"/>
    <cellStyle name="Note 3 7 3 2 2 2 3" xfId="31725"/>
    <cellStyle name="Note 3 7 3 2 2 2 4" xfId="35623"/>
    <cellStyle name="Note 3 7 3 2 2 3" xfId="16783"/>
    <cellStyle name="Note 3 7 3 2 2 4" xfId="27145"/>
    <cellStyle name="Note 3 7 3 2 2 5" xfId="30740"/>
    <cellStyle name="Note 3 7 3 2 3" xfId="5948"/>
    <cellStyle name="Note 3 7 3 2 3 2" xfId="11838"/>
    <cellStyle name="Note 3 7 3 2 3 2 2" xfId="23777"/>
    <cellStyle name="Note 3 7 3 2 3 2 3" xfId="32829"/>
    <cellStyle name="Note 3 7 3 2 3 2 4" xfId="36727"/>
    <cellStyle name="Note 3 7 3 2 3 3" xfId="17887"/>
    <cellStyle name="Note 3 7 3 2 3 4" xfId="28249"/>
    <cellStyle name="Note 3 7 3 2 3 5" xfId="33439"/>
    <cellStyle name="Note 3 7 3 2 4" xfId="8258"/>
    <cellStyle name="Note 3 7 3 2 4 2" xfId="20197"/>
    <cellStyle name="Note 3 7 3 2 4 3" xfId="29903"/>
    <cellStyle name="Note 3 7 3 2 4 4" xfId="34447"/>
    <cellStyle name="Note 3 7 3 2 5" xfId="14307"/>
    <cellStyle name="Note 3 7 3 2 6" xfId="25325"/>
    <cellStyle name="Note 3 7 3 2 7" xfId="24085"/>
    <cellStyle name="Note 3 7 3 3" xfId="2615"/>
    <cellStyle name="Note 3 7 3 3 2" xfId="5091"/>
    <cellStyle name="Note 3 7 3 3 2 2" xfId="10981"/>
    <cellStyle name="Note 3 7 3 3 2 2 2" xfId="22920"/>
    <cellStyle name="Note 3 7 3 3 2 2 3" xfId="31972"/>
    <cellStyle name="Note 3 7 3 3 2 2 4" xfId="35870"/>
    <cellStyle name="Note 3 7 3 3 2 3" xfId="17030"/>
    <cellStyle name="Note 3 7 3 3 2 4" xfId="27392"/>
    <cellStyle name="Note 3 7 3 3 2 5" xfId="24478"/>
    <cellStyle name="Note 3 7 3 3 3" xfId="6195"/>
    <cellStyle name="Note 3 7 3 3 3 2" xfId="12085"/>
    <cellStyle name="Note 3 7 3 3 3 2 2" xfId="24024"/>
    <cellStyle name="Note 3 7 3 3 3 2 3" xfId="33076"/>
    <cellStyle name="Note 3 7 3 3 3 2 4" xfId="36974"/>
    <cellStyle name="Note 3 7 3 3 3 3" xfId="18134"/>
    <cellStyle name="Note 3 7 3 3 3 4" xfId="28496"/>
    <cellStyle name="Note 3 7 3 3 3 5" xfId="33686"/>
    <cellStyle name="Note 3 7 3 3 4" xfId="8505"/>
    <cellStyle name="Note 3 7 3 3 4 2" xfId="20444"/>
    <cellStyle name="Note 3 7 3 3 4 3" xfId="30150"/>
    <cellStyle name="Note 3 7 3 3 4 4" xfId="34694"/>
    <cellStyle name="Note 3 7 3 3 5" xfId="14554"/>
    <cellStyle name="Note 3 7 3 3 6" xfId="25572"/>
    <cellStyle name="Note 3 7 3 3 7" xfId="25970"/>
    <cellStyle name="Note 3 7 3 4" xfId="4243"/>
    <cellStyle name="Note 3 7 3 4 2" xfId="10133"/>
    <cellStyle name="Note 3 7 3 4 2 2" xfId="22072"/>
    <cellStyle name="Note 3 7 3 4 2 3" xfId="31132"/>
    <cellStyle name="Note 3 7 3 4 2 4" xfId="35030"/>
    <cellStyle name="Note 3 7 3 4 3" xfId="16182"/>
    <cellStyle name="Note 3 7 3 4 4" xfId="26552"/>
    <cellStyle name="Note 3 7 3 4 5" xfId="29164"/>
    <cellStyle name="Note 3 7 3 5" xfId="5355"/>
    <cellStyle name="Note 3 7 3 5 2" xfId="11245"/>
    <cellStyle name="Note 3 7 3 5 2 2" xfId="23184"/>
    <cellStyle name="Note 3 7 3 5 2 3" xfId="32236"/>
    <cellStyle name="Note 3 7 3 5 2 4" xfId="36134"/>
    <cellStyle name="Note 3 7 3 5 3" xfId="17294"/>
    <cellStyle name="Note 3 7 3 5 4" xfId="27656"/>
    <cellStyle name="Note 3 7 3 5 5" xfId="30216"/>
    <cellStyle name="Note 3 7 3 6" xfId="13706"/>
    <cellStyle name="Note 3 7 4" xfId="1787"/>
    <cellStyle name="Note 3 7 4 2" xfId="4263"/>
    <cellStyle name="Note 3 7 4 2 2" xfId="10153"/>
    <cellStyle name="Note 3 7 4 2 2 2" xfId="22092"/>
    <cellStyle name="Note 3 7 4 2 2 3" xfId="31145"/>
    <cellStyle name="Note 3 7 4 2 2 4" xfId="35043"/>
    <cellStyle name="Note 3 7 4 2 3" xfId="16202"/>
    <cellStyle name="Note 3 7 4 2 4" xfId="26565"/>
    <cellStyle name="Note 3 7 4 2 5" xfId="24084"/>
    <cellStyle name="Note 3 7 4 3" xfId="5368"/>
    <cellStyle name="Note 3 7 4 3 2" xfId="11258"/>
    <cellStyle name="Note 3 7 4 3 2 2" xfId="23197"/>
    <cellStyle name="Note 3 7 4 3 2 3" xfId="32249"/>
    <cellStyle name="Note 3 7 4 3 2 4" xfId="36147"/>
    <cellStyle name="Note 3 7 4 3 3" xfId="17307"/>
    <cellStyle name="Note 3 7 4 3 4" xfId="27669"/>
    <cellStyle name="Note 3 7 4 3 5" xfId="24223"/>
    <cellStyle name="Note 3 7 4 4" xfId="7677"/>
    <cellStyle name="Note 3 7 4 4 2" xfId="19616"/>
    <cellStyle name="Note 3 7 4 4 3" xfId="29323"/>
    <cellStyle name="Note 3 7 4 4 4" xfId="33867"/>
    <cellStyle name="Note 3 7 4 5" xfId="13726"/>
    <cellStyle name="Note 3 7 4 6" xfId="24745"/>
    <cellStyle name="Note 3 7 4 7" xfId="24057"/>
    <cellStyle name="Note 3 7 5" xfId="2406"/>
    <cellStyle name="Note 3 7 5 2" xfId="4882"/>
    <cellStyle name="Note 3 7 5 2 2" xfId="10772"/>
    <cellStyle name="Note 3 7 5 2 2 2" xfId="22711"/>
    <cellStyle name="Note 3 7 5 2 2 3" xfId="31763"/>
    <cellStyle name="Note 3 7 5 2 2 4" xfId="35661"/>
    <cellStyle name="Note 3 7 5 2 3" xfId="16821"/>
    <cellStyle name="Note 3 7 5 2 4" xfId="27183"/>
    <cellStyle name="Note 3 7 5 2 5" xfId="25743"/>
    <cellStyle name="Note 3 7 5 3" xfId="5986"/>
    <cellStyle name="Note 3 7 5 3 2" xfId="11876"/>
    <cellStyle name="Note 3 7 5 3 2 2" xfId="23815"/>
    <cellStyle name="Note 3 7 5 3 2 3" xfId="32867"/>
    <cellStyle name="Note 3 7 5 3 2 4" xfId="36765"/>
    <cellStyle name="Note 3 7 5 3 3" xfId="17925"/>
    <cellStyle name="Note 3 7 5 3 4" xfId="28287"/>
    <cellStyle name="Note 3 7 5 3 5" xfId="33477"/>
    <cellStyle name="Note 3 7 5 4" xfId="8296"/>
    <cellStyle name="Note 3 7 5 4 2" xfId="20235"/>
    <cellStyle name="Note 3 7 5 4 3" xfId="29941"/>
    <cellStyle name="Note 3 7 5 4 4" xfId="34485"/>
    <cellStyle name="Note 3 7 5 5" xfId="14345"/>
    <cellStyle name="Note 3 7 5 6" xfId="25363"/>
    <cellStyle name="Note 3 7 5 7" xfId="30544"/>
    <cellStyle name="Note 3 7 6" xfId="1818"/>
    <cellStyle name="Note 3 7 6 2" xfId="4294"/>
    <cellStyle name="Note 3 7 6 2 2" xfId="10184"/>
    <cellStyle name="Note 3 7 6 2 2 2" xfId="22123"/>
    <cellStyle name="Note 3 7 6 2 2 3" xfId="31176"/>
    <cellStyle name="Note 3 7 6 2 2 4" xfId="35074"/>
    <cellStyle name="Note 3 7 6 2 3" xfId="16233"/>
    <cellStyle name="Note 3 7 6 2 4" xfId="26596"/>
    <cellStyle name="Note 3 7 6 2 5" xfId="30301"/>
    <cellStyle name="Note 3 7 6 3" xfId="5399"/>
    <cellStyle name="Note 3 7 6 3 2" xfId="11289"/>
    <cellStyle name="Note 3 7 6 3 2 2" xfId="23228"/>
    <cellStyle name="Note 3 7 6 3 2 3" xfId="32280"/>
    <cellStyle name="Note 3 7 6 3 2 4" xfId="36178"/>
    <cellStyle name="Note 3 7 6 3 3" xfId="17338"/>
    <cellStyle name="Note 3 7 6 3 4" xfId="27700"/>
    <cellStyle name="Note 3 7 6 3 5" xfId="24441"/>
    <cellStyle name="Note 3 7 6 4" xfId="7708"/>
    <cellStyle name="Note 3 7 6 4 2" xfId="19647"/>
    <cellStyle name="Note 3 7 6 4 3" xfId="29354"/>
    <cellStyle name="Note 3 7 6 4 4" xfId="33898"/>
    <cellStyle name="Note 3 7 6 5" xfId="13757"/>
    <cellStyle name="Note 3 7 6 6" xfId="24776"/>
    <cellStyle name="Note 3 7 6 7" xfId="29300"/>
    <cellStyle name="Note 3 7 7" xfId="2776"/>
    <cellStyle name="Note 3 7 7 2" xfId="8666"/>
    <cellStyle name="Note 3 7 7 2 2" xfId="20605"/>
    <cellStyle name="Note 3 7 7 2 3" xfId="30236"/>
    <cellStyle name="Note 3 7 7 2 4" xfId="34726"/>
    <cellStyle name="Note 3 7 7 3" xfId="14715"/>
    <cellStyle name="Note 3 7 7 4" xfId="25656"/>
    <cellStyle name="Note 3 7 7 5" xfId="24383"/>
    <cellStyle name="Note 3 7 8" xfId="6358"/>
    <cellStyle name="Note 3 7 8 2" xfId="18297"/>
    <cellStyle name="Note 3 7 8 3" xfId="28582"/>
    <cellStyle name="Note 3 7 8 4" xfId="33718"/>
    <cellStyle name="Note 3 8" xfId="299"/>
    <cellStyle name="Note 3 8 2" xfId="775"/>
    <cellStyle name="Note 3 8 2 10" xfId="24284"/>
    <cellStyle name="Note 3 8 2 11" xfId="30164"/>
    <cellStyle name="Note 3 8 2 2" xfId="1770"/>
    <cellStyle name="Note 3 8 2 2 2" xfId="2371"/>
    <cellStyle name="Note 3 8 2 2 2 2" xfId="4847"/>
    <cellStyle name="Note 3 8 2 2 2 2 2" xfId="10737"/>
    <cellStyle name="Note 3 8 2 2 2 2 2 2" xfId="22676"/>
    <cellStyle name="Note 3 8 2 2 2 2 2 3" xfId="31728"/>
    <cellStyle name="Note 3 8 2 2 2 2 2 4" xfId="35626"/>
    <cellStyle name="Note 3 8 2 2 2 2 3" xfId="16786"/>
    <cellStyle name="Note 3 8 2 2 2 2 4" xfId="27148"/>
    <cellStyle name="Note 3 8 2 2 2 2 5" xfId="24233"/>
    <cellStyle name="Note 3 8 2 2 2 3" xfId="5951"/>
    <cellStyle name="Note 3 8 2 2 2 3 2" xfId="11841"/>
    <cellStyle name="Note 3 8 2 2 2 3 2 2" xfId="23780"/>
    <cellStyle name="Note 3 8 2 2 2 3 2 3" xfId="32832"/>
    <cellStyle name="Note 3 8 2 2 2 3 2 4" xfId="36730"/>
    <cellStyle name="Note 3 8 2 2 2 3 3" xfId="17890"/>
    <cellStyle name="Note 3 8 2 2 2 3 4" xfId="28252"/>
    <cellStyle name="Note 3 8 2 2 2 3 5" xfId="33442"/>
    <cellStyle name="Note 3 8 2 2 2 4" xfId="8261"/>
    <cellStyle name="Note 3 8 2 2 2 4 2" xfId="20200"/>
    <cellStyle name="Note 3 8 2 2 2 4 3" xfId="29906"/>
    <cellStyle name="Note 3 8 2 2 2 4 4" xfId="34450"/>
    <cellStyle name="Note 3 8 2 2 2 5" xfId="14310"/>
    <cellStyle name="Note 3 8 2 2 2 6" xfId="25328"/>
    <cellStyle name="Note 3 8 2 2 2 7" xfId="25676"/>
    <cellStyle name="Note 3 8 2 2 3" xfId="2618"/>
    <cellStyle name="Note 3 8 2 2 3 2" xfId="5094"/>
    <cellStyle name="Note 3 8 2 2 3 2 2" xfId="10984"/>
    <cellStyle name="Note 3 8 2 2 3 2 2 2" xfId="22923"/>
    <cellStyle name="Note 3 8 2 2 3 2 2 3" xfId="31975"/>
    <cellStyle name="Note 3 8 2 2 3 2 2 4" xfId="35873"/>
    <cellStyle name="Note 3 8 2 2 3 2 3" xfId="17033"/>
    <cellStyle name="Note 3 8 2 2 3 2 4" xfId="27395"/>
    <cellStyle name="Note 3 8 2 2 3 2 5" xfId="25975"/>
    <cellStyle name="Note 3 8 2 2 3 3" xfId="6198"/>
    <cellStyle name="Note 3 8 2 2 3 3 2" xfId="12088"/>
    <cellStyle name="Note 3 8 2 2 3 3 2 2" xfId="24027"/>
    <cellStyle name="Note 3 8 2 2 3 3 2 3" xfId="33079"/>
    <cellStyle name="Note 3 8 2 2 3 3 2 4" xfId="36977"/>
    <cellStyle name="Note 3 8 2 2 3 3 3" xfId="18137"/>
    <cellStyle name="Note 3 8 2 2 3 3 4" xfId="28499"/>
    <cellStyle name="Note 3 8 2 2 3 3 5" xfId="33689"/>
    <cellStyle name="Note 3 8 2 2 3 4" xfId="8508"/>
    <cellStyle name="Note 3 8 2 2 3 4 2" xfId="20447"/>
    <cellStyle name="Note 3 8 2 2 3 4 3" xfId="30153"/>
    <cellStyle name="Note 3 8 2 2 3 4 4" xfId="34697"/>
    <cellStyle name="Note 3 8 2 2 3 5" xfId="14557"/>
    <cellStyle name="Note 3 8 2 2 3 6" xfId="25575"/>
    <cellStyle name="Note 3 8 2 2 3 7" xfId="26279"/>
    <cellStyle name="Note 3 8 2 2 4" xfId="4246"/>
    <cellStyle name="Note 3 8 2 2 4 2" xfId="10136"/>
    <cellStyle name="Note 3 8 2 2 4 2 2" xfId="22075"/>
    <cellStyle name="Note 3 8 2 2 4 2 3" xfId="31135"/>
    <cellStyle name="Note 3 8 2 2 4 2 4" xfId="35033"/>
    <cellStyle name="Note 3 8 2 2 4 3" xfId="16185"/>
    <cellStyle name="Note 3 8 2 2 4 4" xfId="26555"/>
    <cellStyle name="Note 3 8 2 2 4 5" xfId="24583"/>
    <cellStyle name="Note 3 8 2 2 5" xfId="5358"/>
    <cellStyle name="Note 3 8 2 2 5 2" xfId="11248"/>
    <cellStyle name="Note 3 8 2 2 5 2 2" xfId="23187"/>
    <cellStyle name="Note 3 8 2 2 5 2 3" xfId="32239"/>
    <cellStyle name="Note 3 8 2 2 5 2 4" xfId="36137"/>
    <cellStyle name="Note 3 8 2 2 5 3" xfId="17297"/>
    <cellStyle name="Note 3 8 2 2 5 4" xfId="27659"/>
    <cellStyle name="Note 3 8 2 2 5 5" xfId="30672"/>
    <cellStyle name="Note 3 8 2 2 6" xfId="13709"/>
    <cellStyle name="Note 3 8 2 3" xfId="1991"/>
    <cellStyle name="Note 3 8 2 3 2" xfId="4467"/>
    <cellStyle name="Note 3 8 2 3 2 2" xfId="10357"/>
    <cellStyle name="Note 3 8 2 3 2 2 2" xfId="22296"/>
    <cellStyle name="Note 3 8 2 3 2 2 3" xfId="31349"/>
    <cellStyle name="Note 3 8 2 3 2 2 4" xfId="35247"/>
    <cellStyle name="Note 3 8 2 3 2 3" xfId="16406"/>
    <cellStyle name="Note 3 8 2 3 2 4" xfId="26769"/>
    <cellStyle name="Note 3 8 2 3 2 5" xfId="24324"/>
    <cellStyle name="Note 3 8 2 3 3" xfId="5572"/>
    <cellStyle name="Note 3 8 2 3 3 2" xfId="11462"/>
    <cellStyle name="Note 3 8 2 3 3 2 2" xfId="23401"/>
    <cellStyle name="Note 3 8 2 3 3 2 3" xfId="32453"/>
    <cellStyle name="Note 3 8 2 3 3 2 4" xfId="36351"/>
    <cellStyle name="Note 3 8 2 3 3 3" xfId="17511"/>
    <cellStyle name="Note 3 8 2 3 3 4" xfId="27873"/>
    <cellStyle name="Note 3 8 2 3 3 5" xfId="24052"/>
    <cellStyle name="Note 3 8 2 3 4" xfId="7881"/>
    <cellStyle name="Note 3 8 2 3 4 2" xfId="19820"/>
    <cellStyle name="Note 3 8 2 3 4 3" xfId="29527"/>
    <cellStyle name="Note 3 8 2 3 4 4" xfId="34071"/>
    <cellStyle name="Note 3 8 2 3 5" xfId="13930"/>
    <cellStyle name="Note 3 8 2 3 6" xfId="24949"/>
    <cellStyle name="Note 3 8 2 3 7" xfId="30232"/>
    <cellStyle name="Note 3 8 2 4" xfId="2144"/>
    <cellStyle name="Note 3 8 2 4 2" xfId="4620"/>
    <cellStyle name="Note 3 8 2 4 2 2" xfId="10510"/>
    <cellStyle name="Note 3 8 2 4 2 2 2" xfId="22449"/>
    <cellStyle name="Note 3 8 2 4 2 2 3" xfId="31501"/>
    <cellStyle name="Note 3 8 2 4 2 2 4" xfId="35399"/>
    <cellStyle name="Note 3 8 2 4 2 3" xfId="16559"/>
    <cellStyle name="Note 3 8 2 4 2 4" xfId="26921"/>
    <cellStyle name="Note 3 8 2 4 2 5" xfId="30767"/>
    <cellStyle name="Note 3 8 2 4 3" xfId="5724"/>
    <cellStyle name="Note 3 8 2 4 3 2" xfId="11614"/>
    <cellStyle name="Note 3 8 2 4 3 2 2" xfId="23553"/>
    <cellStyle name="Note 3 8 2 4 3 2 3" xfId="32605"/>
    <cellStyle name="Note 3 8 2 4 3 2 4" xfId="36503"/>
    <cellStyle name="Note 3 8 2 4 3 3" xfId="17663"/>
    <cellStyle name="Note 3 8 2 4 3 4" xfId="28025"/>
    <cellStyle name="Note 3 8 2 4 3 5" xfId="33215"/>
    <cellStyle name="Note 3 8 2 4 4" xfId="8034"/>
    <cellStyle name="Note 3 8 2 4 4 2" xfId="19973"/>
    <cellStyle name="Note 3 8 2 4 4 3" xfId="29679"/>
    <cellStyle name="Note 3 8 2 4 4 4" xfId="34223"/>
    <cellStyle name="Note 3 8 2 4 5" xfId="14083"/>
    <cellStyle name="Note 3 8 2 4 6" xfId="25101"/>
    <cellStyle name="Note 3 8 2 4 7" xfId="24683"/>
    <cellStyle name="Note 3 8 2 5" xfId="1922"/>
    <cellStyle name="Note 3 8 2 5 2" xfId="4398"/>
    <cellStyle name="Note 3 8 2 5 2 2" xfId="10288"/>
    <cellStyle name="Note 3 8 2 5 2 2 2" xfId="22227"/>
    <cellStyle name="Note 3 8 2 5 2 2 3" xfId="31280"/>
    <cellStyle name="Note 3 8 2 5 2 2 4" xfId="35178"/>
    <cellStyle name="Note 3 8 2 5 2 3" xfId="16337"/>
    <cellStyle name="Note 3 8 2 5 2 4" xfId="26700"/>
    <cellStyle name="Note 3 8 2 5 2 5" xfId="30582"/>
    <cellStyle name="Note 3 8 2 5 3" xfId="5503"/>
    <cellStyle name="Note 3 8 2 5 3 2" xfId="11393"/>
    <cellStyle name="Note 3 8 2 5 3 2 2" xfId="23332"/>
    <cellStyle name="Note 3 8 2 5 3 2 3" xfId="32384"/>
    <cellStyle name="Note 3 8 2 5 3 2 4" xfId="36282"/>
    <cellStyle name="Note 3 8 2 5 3 3" xfId="17442"/>
    <cellStyle name="Note 3 8 2 5 3 4" xfId="27804"/>
    <cellStyle name="Note 3 8 2 5 3 5" xfId="24423"/>
    <cellStyle name="Note 3 8 2 5 4" xfId="7812"/>
    <cellStyle name="Note 3 8 2 5 4 2" xfId="19751"/>
    <cellStyle name="Note 3 8 2 5 4 3" xfId="29458"/>
    <cellStyle name="Note 3 8 2 5 4 4" xfId="34002"/>
    <cellStyle name="Note 3 8 2 5 5" xfId="13861"/>
    <cellStyle name="Note 3 8 2 5 6" xfId="24880"/>
    <cellStyle name="Note 3 8 2 5 7" xfId="30942"/>
    <cellStyle name="Note 3 8 2 6" xfId="3252"/>
    <cellStyle name="Note 3 8 2 6 2" xfId="9142"/>
    <cellStyle name="Note 3 8 2 6 2 2" xfId="21081"/>
    <cellStyle name="Note 3 8 2 6 2 3" xfId="30516"/>
    <cellStyle name="Note 3 8 2 6 2 4" xfId="34829"/>
    <cellStyle name="Note 3 8 2 6 3" xfId="15191"/>
    <cellStyle name="Note 3 8 2 6 4" xfId="25936"/>
    <cellStyle name="Note 3 8 2 6 5" xfId="24066"/>
    <cellStyle name="Note 3 8 2 7" xfId="5154"/>
    <cellStyle name="Note 3 8 2 7 2" xfId="11044"/>
    <cellStyle name="Note 3 8 2 7 2 2" xfId="22983"/>
    <cellStyle name="Note 3 8 2 7 2 3" xfId="32035"/>
    <cellStyle name="Note 3 8 2 7 2 4" xfId="35933"/>
    <cellStyle name="Note 3 8 2 7 3" xfId="17093"/>
    <cellStyle name="Note 3 8 2 7 4" xfId="27455"/>
    <cellStyle name="Note 3 8 2 7 5" xfId="26121"/>
    <cellStyle name="Note 3 8 2 8" xfId="6834"/>
    <cellStyle name="Note 3 8 2 8 2" xfId="18773"/>
    <cellStyle name="Note 3 8 2 8 3" xfId="28865"/>
    <cellStyle name="Note 3 8 2 8 4" xfId="33821"/>
    <cellStyle name="Note 3 8 2 9" xfId="12715"/>
    <cellStyle name="Note 3 8 3" xfId="1769"/>
    <cellStyle name="Note 3 8 3 2" xfId="2370"/>
    <cellStyle name="Note 3 8 3 2 2" xfId="4846"/>
    <cellStyle name="Note 3 8 3 2 2 2" xfId="10736"/>
    <cellStyle name="Note 3 8 3 2 2 2 2" xfId="22675"/>
    <cellStyle name="Note 3 8 3 2 2 2 3" xfId="31727"/>
    <cellStyle name="Note 3 8 3 2 2 2 4" xfId="35625"/>
    <cellStyle name="Note 3 8 3 2 2 3" xfId="16785"/>
    <cellStyle name="Note 3 8 3 2 2 4" xfId="27147"/>
    <cellStyle name="Note 3 8 3 2 2 5" xfId="24510"/>
    <cellStyle name="Note 3 8 3 2 3" xfId="5950"/>
    <cellStyle name="Note 3 8 3 2 3 2" xfId="11840"/>
    <cellStyle name="Note 3 8 3 2 3 2 2" xfId="23779"/>
    <cellStyle name="Note 3 8 3 2 3 2 3" xfId="32831"/>
    <cellStyle name="Note 3 8 3 2 3 2 4" xfId="36729"/>
    <cellStyle name="Note 3 8 3 2 3 3" xfId="17889"/>
    <cellStyle name="Note 3 8 3 2 3 4" xfId="28251"/>
    <cellStyle name="Note 3 8 3 2 3 5" xfId="33441"/>
    <cellStyle name="Note 3 8 3 2 4" xfId="8260"/>
    <cellStyle name="Note 3 8 3 2 4 2" xfId="20199"/>
    <cellStyle name="Note 3 8 3 2 4 3" xfId="29905"/>
    <cellStyle name="Note 3 8 3 2 4 4" xfId="34449"/>
    <cellStyle name="Note 3 8 3 2 5" xfId="14309"/>
    <cellStyle name="Note 3 8 3 2 6" xfId="25327"/>
    <cellStyle name="Note 3 8 3 2 7" xfId="30256"/>
    <cellStyle name="Note 3 8 3 3" xfId="2617"/>
    <cellStyle name="Note 3 8 3 3 2" xfId="5093"/>
    <cellStyle name="Note 3 8 3 3 2 2" xfId="10983"/>
    <cellStyle name="Note 3 8 3 3 2 2 2" xfId="22922"/>
    <cellStyle name="Note 3 8 3 3 2 2 3" xfId="31974"/>
    <cellStyle name="Note 3 8 3 3 2 2 4" xfId="35872"/>
    <cellStyle name="Note 3 8 3 3 2 3" xfId="17032"/>
    <cellStyle name="Note 3 8 3 3 2 4" xfId="27394"/>
    <cellStyle name="Note 3 8 3 3 2 5" xfId="30555"/>
    <cellStyle name="Note 3 8 3 3 3" xfId="6197"/>
    <cellStyle name="Note 3 8 3 3 3 2" xfId="12087"/>
    <cellStyle name="Note 3 8 3 3 3 2 2" xfId="24026"/>
    <cellStyle name="Note 3 8 3 3 3 2 3" xfId="33078"/>
    <cellStyle name="Note 3 8 3 3 3 2 4" xfId="36976"/>
    <cellStyle name="Note 3 8 3 3 3 3" xfId="18136"/>
    <cellStyle name="Note 3 8 3 3 3 4" xfId="28498"/>
    <cellStyle name="Note 3 8 3 3 3 5" xfId="33688"/>
    <cellStyle name="Note 3 8 3 3 4" xfId="8507"/>
    <cellStyle name="Note 3 8 3 3 4 2" xfId="20446"/>
    <cellStyle name="Note 3 8 3 3 4 3" xfId="30152"/>
    <cellStyle name="Note 3 8 3 3 4 4" xfId="34696"/>
    <cellStyle name="Note 3 8 3 3 5" xfId="14556"/>
    <cellStyle name="Note 3 8 3 3 6" xfId="25574"/>
    <cellStyle name="Note 3 8 3 3 7" xfId="30857"/>
    <cellStyle name="Note 3 8 3 4" xfId="4245"/>
    <cellStyle name="Note 3 8 3 4 2" xfId="10135"/>
    <cellStyle name="Note 3 8 3 4 2 2" xfId="22074"/>
    <cellStyle name="Note 3 8 3 4 2 3" xfId="31134"/>
    <cellStyle name="Note 3 8 3 4 2 4" xfId="35032"/>
    <cellStyle name="Note 3 8 3 4 3" xfId="16184"/>
    <cellStyle name="Note 3 8 3 4 4" xfId="26554"/>
    <cellStyle name="Note 3 8 3 4 5" xfId="26236"/>
    <cellStyle name="Note 3 8 3 5" xfId="5357"/>
    <cellStyle name="Note 3 8 3 5 2" xfId="11247"/>
    <cellStyle name="Note 3 8 3 5 2 2" xfId="23186"/>
    <cellStyle name="Note 3 8 3 5 2 3" xfId="32238"/>
    <cellStyle name="Note 3 8 3 5 2 4" xfId="36136"/>
    <cellStyle name="Note 3 8 3 5 3" xfId="17296"/>
    <cellStyle name="Note 3 8 3 5 4" xfId="27658"/>
    <cellStyle name="Note 3 8 3 5 5" xfId="29023"/>
    <cellStyle name="Note 3 8 3 6" xfId="13708"/>
    <cellStyle name="Note 3 8 4" xfId="1900"/>
    <cellStyle name="Note 3 8 4 2" xfId="4376"/>
    <cellStyle name="Note 3 8 4 2 2" xfId="10266"/>
    <cellStyle name="Note 3 8 4 2 2 2" xfId="22205"/>
    <cellStyle name="Note 3 8 4 2 2 3" xfId="31258"/>
    <cellStyle name="Note 3 8 4 2 2 4" xfId="35156"/>
    <cellStyle name="Note 3 8 4 2 3" xfId="16315"/>
    <cellStyle name="Note 3 8 4 2 4" xfId="26678"/>
    <cellStyle name="Note 3 8 4 2 5" xfId="25779"/>
    <cellStyle name="Note 3 8 4 3" xfId="5481"/>
    <cellStyle name="Note 3 8 4 3 2" xfId="11371"/>
    <cellStyle name="Note 3 8 4 3 2 2" xfId="23310"/>
    <cellStyle name="Note 3 8 4 3 2 3" xfId="32362"/>
    <cellStyle name="Note 3 8 4 3 2 4" xfId="36260"/>
    <cellStyle name="Note 3 8 4 3 3" xfId="17420"/>
    <cellStyle name="Note 3 8 4 3 4" xfId="27782"/>
    <cellStyle name="Note 3 8 4 3 5" xfId="30345"/>
    <cellStyle name="Note 3 8 4 4" xfId="7790"/>
    <cellStyle name="Note 3 8 4 4 2" xfId="19729"/>
    <cellStyle name="Note 3 8 4 4 3" xfId="29436"/>
    <cellStyle name="Note 3 8 4 4 4" xfId="33980"/>
    <cellStyle name="Note 3 8 4 5" xfId="13839"/>
    <cellStyle name="Note 3 8 4 6" xfId="24858"/>
    <cellStyle name="Note 3 8 4 7" xfId="24712"/>
    <cellStyle name="Note 3 8 5" xfId="2101"/>
    <cellStyle name="Note 3 8 5 2" xfId="4577"/>
    <cellStyle name="Note 3 8 5 2 2" xfId="10467"/>
    <cellStyle name="Note 3 8 5 2 2 2" xfId="22406"/>
    <cellStyle name="Note 3 8 5 2 2 3" xfId="31458"/>
    <cellStyle name="Note 3 8 5 2 2 4" xfId="35356"/>
    <cellStyle name="Note 3 8 5 2 3" xfId="16516"/>
    <cellStyle name="Note 3 8 5 2 4" xfId="26878"/>
    <cellStyle name="Note 3 8 5 2 5" xfId="24544"/>
    <cellStyle name="Note 3 8 5 3" xfId="5681"/>
    <cellStyle name="Note 3 8 5 3 2" xfId="11571"/>
    <cellStyle name="Note 3 8 5 3 2 2" xfId="23510"/>
    <cellStyle name="Note 3 8 5 3 2 3" xfId="32562"/>
    <cellStyle name="Note 3 8 5 3 2 4" xfId="36460"/>
    <cellStyle name="Note 3 8 5 3 3" xfId="17620"/>
    <cellStyle name="Note 3 8 5 3 4" xfId="27982"/>
    <cellStyle name="Note 3 8 5 3 5" xfId="33172"/>
    <cellStyle name="Note 3 8 5 4" xfId="7991"/>
    <cellStyle name="Note 3 8 5 4 2" xfId="19930"/>
    <cellStyle name="Note 3 8 5 4 3" xfId="29636"/>
    <cellStyle name="Note 3 8 5 4 4" xfId="34180"/>
    <cellStyle name="Note 3 8 5 5" xfId="14040"/>
    <cellStyle name="Note 3 8 5 6" xfId="25058"/>
    <cellStyle name="Note 3 8 5 7" xfId="29265"/>
    <cellStyle name="Note 3 8 6" xfId="2414"/>
    <cellStyle name="Note 3 8 6 2" xfId="4890"/>
    <cellStyle name="Note 3 8 6 2 2" xfId="10780"/>
    <cellStyle name="Note 3 8 6 2 2 2" xfId="22719"/>
    <cellStyle name="Note 3 8 6 2 2 3" xfId="31771"/>
    <cellStyle name="Note 3 8 6 2 2 4" xfId="35669"/>
    <cellStyle name="Note 3 8 6 2 3" xfId="16829"/>
    <cellStyle name="Note 3 8 6 2 4" xfId="27191"/>
    <cellStyle name="Note 3 8 6 2 5" xfId="29086"/>
    <cellStyle name="Note 3 8 6 3" xfId="5994"/>
    <cellStyle name="Note 3 8 6 3 2" xfId="11884"/>
    <cellStyle name="Note 3 8 6 3 2 2" xfId="23823"/>
    <cellStyle name="Note 3 8 6 3 2 3" xfId="32875"/>
    <cellStyle name="Note 3 8 6 3 2 4" xfId="36773"/>
    <cellStyle name="Note 3 8 6 3 3" xfId="17933"/>
    <cellStyle name="Note 3 8 6 3 4" xfId="28295"/>
    <cellStyle name="Note 3 8 6 3 5" xfId="33485"/>
    <cellStyle name="Note 3 8 6 4" xfId="8304"/>
    <cellStyle name="Note 3 8 6 4 2" xfId="20243"/>
    <cellStyle name="Note 3 8 6 4 3" xfId="29949"/>
    <cellStyle name="Note 3 8 6 4 4" xfId="34493"/>
    <cellStyle name="Note 3 8 6 5" xfId="14353"/>
    <cellStyle name="Note 3 8 6 6" xfId="25371"/>
    <cellStyle name="Note 3 8 6 7" xfId="28738"/>
    <cellStyle name="Note 3 8 7" xfId="2846"/>
    <cellStyle name="Note 3 8 7 2" xfId="8736"/>
    <cellStyle name="Note 3 8 7 2 2" xfId="20675"/>
    <cellStyle name="Note 3 8 7 2 3" xfId="30276"/>
    <cellStyle name="Note 3 8 7 2 4" xfId="34750"/>
    <cellStyle name="Note 3 8 7 3" xfId="14785"/>
    <cellStyle name="Note 3 8 7 4" xfId="25696"/>
    <cellStyle name="Note 3 8 7 5" xfId="26270"/>
    <cellStyle name="Note 3 8 8" xfId="6428"/>
    <cellStyle name="Note 3 8 8 2" xfId="18367"/>
    <cellStyle name="Note 3 8 8 3" xfId="28622"/>
    <cellStyle name="Note 3 8 8 4" xfId="33742"/>
    <cellStyle name="Note 3 9" xfId="594"/>
    <cellStyle name="Note 3 9 10" xfId="24185"/>
    <cellStyle name="Note 3 9 11" xfId="24239"/>
    <cellStyle name="Note 3 9 2" xfId="1771"/>
    <cellStyle name="Note 3 9 2 2" xfId="2372"/>
    <cellStyle name="Note 3 9 2 2 2" xfId="4848"/>
    <cellStyle name="Note 3 9 2 2 2 2" xfId="10738"/>
    <cellStyle name="Note 3 9 2 2 2 2 2" xfId="22677"/>
    <cellStyle name="Note 3 9 2 2 2 2 3" xfId="31729"/>
    <cellStyle name="Note 3 9 2 2 2 2 4" xfId="35627"/>
    <cellStyle name="Note 3 9 2 2 2 3" xfId="16787"/>
    <cellStyle name="Note 3 9 2 2 2 4" xfId="27149"/>
    <cellStyle name="Note 3 9 2 2 2 5" xfId="28698"/>
    <cellStyle name="Note 3 9 2 2 3" xfId="5952"/>
    <cellStyle name="Note 3 9 2 2 3 2" xfId="11842"/>
    <cellStyle name="Note 3 9 2 2 3 2 2" xfId="23781"/>
    <cellStyle name="Note 3 9 2 2 3 2 3" xfId="32833"/>
    <cellStyle name="Note 3 9 2 2 3 2 4" xfId="36731"/>
    <cellStyle name="Note 3 9 2 2 3 3" xfId="17891"/>
    <cellStyle name="Note 3 9 2 2 3 4" xfId="28253"/>
    <cellStyle name="Note 3 9 2 2 3 5" xfId="33443"/>
    <cellStyle name="Note 3 9 2 2 4" xfId="8262"/>
    <cellStyle name="Note 3 9 2 2 4 2" xfId="20201"/>
    <cellStyle name="Note 3 9 2 2 4 3" xfId="29907"/>
    <cellStyle name="Note 3 9 2 2 4 4" xfId="34451"/>
    <cellStyle name="Note 3 9 2 2 5" xfId="14311"/>
    <cellStyle name="Note 3 9 2 2 6" xfId="25329"/>
    <cellStyle name="Note 3 9 2 2 7" xfId="29233"/>
    <cellStyle name="Note 3 9 2 3" xfId="2619"/>
    <cellStyle name="Note 3 9 2 3 2" xfId="5095"/>
    <cellStyle name="Note 3 9 2 3 2 2" xfId="10985"/>
    <cellStyle name="Note 3 9 2 3 2 2 2" xfId="22924"/>
    <cellStyle name="Note 3 9 2 3 2 2 3" xfId="31976"/>
    <cellStyle name="Note 3 9 2 3 2 2 4" xfId="35874"/>
    <cellStyle name="Note 3 9 2 3 2 3" xfId="17034"/>
    <cellStyle name="Note 3 9 2 3 2 4" xfId="27396"/>
    <cellStyle name="Note 3 9 2 3 2 5" xfId="29060"/>
    <cellStyle name="Note 3 9 2 3 3" xfId="6199"/>
    <cellStyle name="Note 3 9 2 3 3 2" xfId="12089"/>
    <cellStyle name="Note 3 9 2 3 3 2 2" xfId="24028"/>
    <cellStyle name="Note 3 9 2 3 3 2 3" xfId="33080"/>
    <cellStyle name="Note 3 9 2 3 3 2 4" xfId="36978"/>
    <cellStyle name="Note 3 9 2 3 3 3" xfId="18138"/>
    <cellStyle name="Note 3 9 2 3 3 4" xfId="28500"/>
    <cellStyle name="Note 3 9 2 3 3 5" xfId="33690"/>
    <cellStyle name="Note 3 9 2 3 4" xfId="8509"/>
    <cellStyle name="Note 3 9 2 3 4 2" xfId="20448"/>
    <cellStyle name="Note 3 9 2 3 4 3" xfId="30154"/>
    <cellStyle name="Note 3 9 2 3 4 4" xfId="34698"/>
    <cellStyle name="Note 3 9 2 3 5" xfId="14558"/>
    <cellStyle name="Note 3 9 2 3 6" xfId="25576"/>
    <cellStyle name="Note 3 9 2 3 7" xfId="24625"/>
    <cellStyle name="Note 3 9 2 4" xfId="4247"/>
    <cellStyle name="Note 3 9 2 4 2" xfId="10137"/>
    <cellStyle name="Note 3 9 2 4 2 2" xfId="22076"/>
    <cellStyle name="Note 3 9 2 4 2 3" xfId="31136"/>
    <cellStyle name="Note 3 9 2 4 2 4" xfId="35034"/>
    <cellStyle name="Note 3 9 2 4 3" xfId="16186"/>
    <cellStyle name="Note 3 9 2 4 4" xfId="26556"/>
    <cellStyle name="Note 3 9 2 4 5" xfId="24203"/>
    <cellStyle name="Note 3 9 2 5" xfId="5359"/>
    <cellStyle name="Note 3 9 2 5 2" xfId="11249"/>
    <cellStyle name="Note 3 9 2 5 2 2" xfId="23188"/>
    <cellStyle name="Note 3 9 2 5 2 3" xfId="32240"/>
    <cellStyle name="Note 3 9 2 5 2 4" xfId="36138"/>
    <cellStyle name="Note 3 9 2 5 3" xfId="17298"/>
    <cellStyle name="Note 3 9 2 5 4" xfId="27660"/>
    <cellStyle name="Note 3 9 2 5 5" xfId="26095"/>
    <cellStyle name="Note 3 9 2 6" xfId="13710"/>
    <cellStyle name="Note 3 9 3" xfId="1913"/>
    <cellStyle name="Note 3 9 3 2" xfId="4389"/>
    <cellStyle name="Note 3 9 3 2 2" xfId="10279"/>
    <cellStyle name="Note 3 9 3 2 2 2" xfId="22218"/>
    <cellStyle name="Note 3 9 3 2 2 3" xfId="31271"/>
    <cellStyle name="Note 3 9 3 2 2 4" xfId="35169"/>
    <cellStyle name="Note 3 9 3 2 3" xfId="16328"/>
    <cellStyle name="Note 3 9 3 2 4" xfId="26691"/>
    <cellStyle name="Note 3 9 3 2 5" xfId="24121"/>
    <cellStyle name="Note 3 9 3 3" xfId="5494"/>
    <cellStyle name="Note 3 9 3 3 2" xfId="11384"/>
    <cellStyle name="Note 3 9 3 3 2 2" xfId="23323"/>
    <cellStyle name="Note 3 9 3 3 2 3" xfId="32375"/>
    <cellStyle name="Note 3 9 3 3 2 4" xfId="36273"/>
    <cellStyle name="Note 3 9 3 3 3" xfId="17433"/>
    <cellStyle name="Note 3 9 3 3 4" xfId="27795"/>
    <cellStyle name="Note 3 9 3 3 5" xfId="24354"/>
    <cellStyle name="Note 3 9 3 4" xfId="7803"/>
    <cellStyle name="Note 3 9 3 4 2" xfId="19742"/>
    <cellStyle name="Note 3 9 3 4 3" xfId="29449"/>
    <cellStyle name="Note 3 9 3 4 4" xfId="33993"/>
    <cellStyle name="Note 3 9 3 5" xfId="13852"/>
    <cellStyle name="Note 3 9 3 6" xfId="24871"/>
    <cellStyle name="Note 3 9 3 7" xfId="25612"/>
    <cellStyle name="Note 3 9 4" xfId="1817"/>
    <cellStyle name="Note 3 9 4 2" xfId="4293"/>
    <cellStyle name="Note 3 9 4 2 2" xfId="10183"/>
    <cellStyle name="Note 3 9 4 2 2 2" xfId="22122"/>
    <cellStyle name="Note 3 9 4 2 2 3" xfId="31175"/>
    <cellStyle name="Note 3 9 4 2 2 4" xfId="35073"/>
    <cellStyle name="Note 3 9 4 2 3" xfId="16232"/>
    <cellStyle name="Note 3 9 4 2 4" xfId="26595"/>
    <cellStyle name="Note 3 9 4 2 5" xfId="28648"/>
    <cellStyle name="Note 3 9 4 3" xfId="5398"/>
    <cellStyle name="Note 3 9 4 3 2" xfId="11288"/>
    <cellStyle name="Note 3 9 4 3 2 2" xfId="23227"/>
    <cellStyle name="Note 3 9 4 3 2 3" xfId="32279"/>
    <cellStyle name="Note 3 9 4 3 2 4" xfId="36177"/>
    <cellStyle name="Note 3 9 4 3 3" xfId="17337"/>
    <cellStyle name="Note 3 9 4 3 4" xfId="27699"/>
    <cellStyle name="Note 3 9 4 3 5" xfId="26094"/>
    <cellStyle name="Note 3 9 4 4" xfId="7707"/>
    <cellStyle name="Note 3 9 4 4 2" xfId="19646"/>
    <cellStyle name="Note 3 9 4 4 3" xfId="29353"/>
    <cellStyle name="Note 3 9 4 4 4" xfId="33897"/>
    <cellStyle name="Note 3 9 4 5" xfId="13756"/>
    <cellStyle name="Note 3 9 4 6" xfId="24775"/>
    <cellStyle name="Note 3 9 4 7" xfId="25796"/>
    <cellStyle name="Note 3 9 5" xfId="2443"/>
    <cellStyle name="Note 3 9 5 2" xfId="4919"/>
    <cellStyle name="Note 3 9 5 2 2" xfId="10809"/>
    <cellStyle name="Note 3 9 5 2 2 2" xfId="22748"/>
    <cellStyle name="Note 3 9 5 2 2 3" xfId="31800"/>
    <cellStyle name="Note 3 9 5 2 2 4" xfId="35698"/>
    <cellStyle name="Note 3 9 5 2 3" xfId="16858"/>
    <cellStyle name="Note 3 9 5 2 4" xfId="27220"/>
    <cellStyle name="Note 3 9 5 2 5" xfId="25815"/>
    <cellStyle name="Note 3 9 5 3" xfId="6023"/>
    <cellStyle name="Note 3 9 5 3 2" xfId="11913"/>
    <cellStyle name="Note 3 9 5 3 2 2" xfId="23852"/>
    <cellStyle name="Note 3 9 5 3 2 3" xfId="32904"/>
    <cellStyle name="Note 3 9 5 3 2 4" xfId="36802"/>
    <cellStyle name="Note 3 9 5 3 3" xfId="17962"/>
    <cellStyle name="Note 3 9 5 3 4" xfId="28324"/>
    <cellStyle name="Note 3 9 5 3 5" xfId="33514"/>
    <cellStyle name="Note 3 9 5 4" xfId="8333"/>
    <cellStyle name="Note 3 9 5 4 2" xfId="20272"/>
    <cellStyle name="Note 3 9 5 4 3" xfId="29978"/>
    <cellStyle name="Note 3 9 5 4 4" xfId="34522"/>
    <cellStyle name="Note 3 9 5 5" xfId="14382"/>
    <cellStyle name="Note 3 9 5 6" xfId="25400"/>
    <cellStyle name="Note 3 9 5 7" xfId="26300"/>
    <cellStyle name="Note 3 9 6" xfId="3071"/>
    <cellStyle name="Note 3 9 6 2" xfId="8961"/>
    <cellStyle name="Note 3 9 6 2 2" xfId="20900"/>
    <cellStyle name="Note 3 9 6 2 3" xfId="30419"/>
    <cellStyle name="Note 3 9 6 2 4" xfId="34781"/>
    <cellStyle name="Note 3 9 6 3" xfId="15010"/>
    <cellStyle name="Note 3 9 6 4" xfId="25839"/>
    <cellStyle name="Note 3 9 6 5" xfId="26041"/>
    <cellStyle name="Note 3 9 7" xfId="5106"/>
    <cellStyle name="Note 3 9 7 2" xfId="10996"/>
    <cellStyle name="Note 3 9 7 2 2" xfId="22935"/>
    <cellStyle name="Note 3 9 7 2 3" xfId="31987"/>
    <cellStyle name="Note 3 9 7 2 4" xfId="35885"/>
    <cellStyle name="Note 3 9 7 3" xfId="17045"/>
    <cellStyle name="Note 3 9 7 4" xfId="27407"/>
    <cellStyle name="Note 3 9 7 5" xfId="26129"/>
    <cellStyle name="Note 3 9 8" xfId="6653"/>
    <cellStyle name="Note 3 9 8 2" xfId="18592"/>
    <cellStyle name="Note 3 9 8 3" xfId="28768"/>
    <cellStyle name="Note 3 9 8 4" xfId="33773"/>
    <cellStyle name="Note 3 9 9" xfId="12534"/>
    <cellStyle name="Note 4" xfId="119"/>
    <cellStyle name="Note 4 2" xfId="233"/>
    <cellStyle name="Note 4 2 2" xfId="709"/>
    <cellStyle name="Note 4 2 2 2" xfId="1774"/>
    <cellStyle name="Note 4 2 2 2 2" xfId="4250"/>
    <cellStyle name="Note 4 2 2 2 2 2" xfId="10140"/>
    <cellStyle name="Note 4 2 2 2 2 2 2" xfId="22079"/>
    <cellStyle name="Note 4 2 2 2 2 3" xfId="16189"/>
    <cellStyle name="Note 4 2 2 2 3" xfId="7664"/>
    <cellStyle name="Note 4 2 2 2 3 2" xfId="19603"/>
    <cellStyle name="Note 4 2 2 2 4" xfId="13713"/>
    <cellStyle name="Note 4 2 2 3" xfId="3186"/>
    <cellStyle name="Note 4 2 2 3 2" xfId="9076"/>
    <cellStyle name="Note 4 2 2 3 2 2" xfId="21015"/>
    <cellStyle name="Note 4 2 2 3 3" xfId="15125"/>
    <cellStyle name="Note 4 2 2 4" xfId="6768"/>
    <cellStyle name="Note 4 2 2 4 2" xfId="18707"/>
    <cellStyle name="Note 4 2 2 5" xfId="12649"/>
    <cellStyle name="Note 4 2 3" xfId="1773"/>
    <cellStyle name="Note 4 2 3 2" xfId="4249"/>
    <cellStyle name="Note 4 2 3 2 2" xfId="10139"/>
    <cellStyle name="Note 4 2 3 2 2 2" xfId="22078"/>
    <cellStyle name="Note 4 2 3 2 3" xfId="16188"/>
    <cellStyle name="Note 4 2 3 3" xfId="7663"/>
    <cellStyle name="Note 4 2 3 3 2" xfId="19602"/>
    <cellStyle name="Note 4 2 3 4" xfId="13712"/>
    <cellStyle name="Note 4 2 4" xfId="2780"/>
    <cellStyle name="Note 4 2 4 2" xfId="8670"/>
    <cellStyle name="Note 4 2 4 2 2" xfId="20609"/>
    <cellStyle name="Note 4 2 4 3" xfId="14719"/>
    <cellStyle name="Note 4 2 5" xfId="6362"/>
    <cellStyle name="Note 4 2 5 2" xfId="18301"/>
    <cellStyle name="Note 4 2 6" xfId="12250"/>
    <cellStyle name="Note 4 3" xfId="598"/>
    <cellStyle name="Note 4 3 2" xfId="1775"/>
    <cellStyle name="Note 4 3 2 2" xfId="4251"/>
    <cellStyle name="Note 4 3 2 2 2" xfId="10141"/>
    <cellStyle name="Note 4 3 2 2 2 2" xfId="22080"/>
    <cellStyle name="Note 4 3 2 2 3" xfId="16190"/>
    <cellStyle name="Note 4 3 2 3" xfId="7665"/>
    <cellStyle name="Note 4 3 2 3 2" xfId="19604"/>
    <cellStyle name="Note 4 3 2 4" xfId="13714"/>
    <cellStyle name="Note 4 3 3" xfId="3075"/>
    <cellStyle name="Note 4 3 3 2" xfId="8965"/>
    <cellStyle name="Note 4 3 3 2 2" xfId="20904"/>
    <cellStyle name="Note 4 3 3 3" xfId="15014"/>
    <cellStyle name="Note 4 3 4" xfId="6657"/>
    <cellStyle name="Note 4 3 4 2" xfId="18596"/>
    <cellStyle name="Note 4 3 5" xfId="12538"/>
    <cellStyle name="Note 4 4" xfId="1772"/>
    <cellStyle name="Note 4 4 2" xfId="4248"/>
    <cellStyle name="Note 4 4 2 2" xfId="10138"/>
    <cellStyle name="Note 4 4 2 2 2" xfId="22077"/>
    <cellStyle name="Note 4 4 2 3" xfId="16187"/>
    <cellStyle name="Note 4 4 3" xfId="7662"/>
    <cellStyle name="Note 4 4 3 2" xfId="19601"/>
    <cellStyle name="Note 4 4 4" xfId="13711"/>
    <cellStyle name="Note 4 5" xfId="2669"/>
    <cellStyle name="Note 4 5 2" xfId="8559"/>
    <cellStyle name="Note 4 5 2 2" xfId="20498"/>
    <cellStyle name="Note 4 5 3" xfId="14608"/>
    <cellStyle name="Note 4 6" xfId="6251"/>
    <cellStyle name="Note 4 6 2" xfId="18190"/>
    <cellStyle name="Note 4 7" xfId="12154"/>
    <cellStyle name="Note 5" xfId="185"/>
    <cellStyle name="Note 5 2" xfId="661"/>
    <cellStyle name="Note 5 2 2" xfId="1777"/>
    <cellStyle name="Note 5 2 2 2" xfId="4253"/>
    <cellStyle name="Note 5 2 2 2 2" xfId="10143"/>
    <cellStyle name="Note 5 2 2 2 2 2" xfId="22082"/>
    <cellStyle name="Note 5 2 2 2 3" xfId="16192"/>
    <cellStyle name="Note 5 2 2 3" xfId="7667"/>
    <cellStyle name="Note 5 2 2 3 2" xfId="19606"/>
    <cellStyle name="Note 5 2 2 4" xfId="13716"/>
    <cellStyle name="Note 5 2 3" xfId="3138"/>
    <cellStyle name="Note 5 2 3 2" xfId="9028"/>
    <cellStyle name="Note 5 2 3 2 2" xfId="20967"/>
    <cellStyle name="Note 5 2 3 3" xfId="15077"/>
    <cellStyle name="Note 5 2 4" xfId="6720"/>
    <cellStyle name="Note 5 2 4 2" xfId="18659"/>
    <cellStyle name="Note 5 2 5" xfId="12601"/>
    <cellStyle name="Note 5 3" xfId="1776"/>
    <cellStyle name="Note 5 3 2" xfId="4252"/>
    <cellStyle name="Note 5 3 2 2" xfId="10142"/>
    <cellStyle name="Note 5 3 2 2 2" xfId="22081"/>
    <cellStyle name="Note 5 3 2 3" xfId="16191"/>
    <cellStyle name="Note 5 3 3" xfId="7666"/>
    <cellStyle name="Note 5 3 3 2" xfId="19605"/>
    <cellStyle name="Note 5 3 4" xfId="13715"/>
    <cellStyle name="Note 5 4" xfId="2732"/>
    <cellStyle name="Note 5 4 2" xfId="8622"/>
    <cellStyle name="Note 5 4 2 2" xfId="20561"/>
    <cellStyle name="Note 5 4 3" xfId="14671"/>
    <cellStyle name="Note 5 5" xfId="6314"/>
    <cellStyle name="Note 5 5 2" xfId="18253"/>
    <cellStyle name="Note 5 6" xfId="12207"/>
    <cellStyle name="Note 6" xfId="335"/>
    <cellStyle name="Note 7" xfId="543"/>
    <cellStyle name="Note 7 2" xfId="1778"/>
    <cellStyle name="Note 7 2 2" xfId="4254"/>
    <cellStyle name="Note 7 2 2 2" xfId="10144"/>
    <cellStyle name="Note 7 2 2 2 2" xfId="22083"/>
    <cellStyle name="Note 7 2 2 3" xfId="16193"/>
    <cellStyle name="Note 7 2 3" xfId="7668"/>
    <cellStyle name="Note 7 2 3 2" xfId="19607"/>
    <cellStyle name="Note 7 2 4" xfId="13717"/>
    <cellStyle name="Note 7 3" xfId="3020"/>
    <cellStyle name="Note 7 3 2" xfId="8910"/>
    <cellStyle name="Note 7 3 2 2" xfId="20849"/>
    <cellStyle name="Note 7 3 3" xfId="14959"/>
    <cellStyle name="Note 7 4" xfId="6602"/>
    <cellStyle name="Note 7 4 2" xfId="18541"/>
    <cellStyle name="Note 7 5" xfId="12483"/>
    <cellStyle name="Note 8" xfId="2621"/>
    <cellStyle name="Note 8 2" xfId="8511"/>
    <cellStyle name="Note 8 2 2" xfId="20450"/>
    <cellStyle name="Note 8 3" xfId="14560"/>
    <cellStyle name="Note 9" xfId="6203"/>
    <cellStyle name="Note 9 2" xfId="18142"/>
    <cellStyle name="Output" xfId="13" builtinId="21" customBuiltin="1"/>
    <cellStyle name="Output 2" xfId="112"/>
    <cellStyle name="Output 2 2" xfId="416"/>
    <cellStyle name="Output 3" xfId="330"/>
    <cellStyle name="Percent 2" xfId="177"/>
    <cellStyle name="TableStyleLight1" xfId="113"/>
    <cellStyle name="TableStyleLight1 2" xfId="114"/>
    <cellStyle name="TableStyleLight1 3" xfId="184"/>
    <cellStyle name="Title" xfId="5" builtinId="15" customBuiltin="1"/>
    <cellStyle name="Title 2" xfId="115"/>
    <cellStyle name="Title 2 2" xfId="408"/>
    <cellStyle name="Title 3" xfId="321"/>
    <cellStyle name="Total" xfId="19" builtinId="25" customBuiltin="1"/>
    <cellStyle name="Total 2" xfId="116"/>
    <cellStyle name="Total 2 2" xfId="422"/>
    <cellStyle name="Total 3" xfId="337"/>
    <cellStyle name="Warning Text" xfId="16" builtinId="11" customBuiltin="1"/>
    <cellStyle name="Warning Text 2" xfId="117"/>
    <cellStyle name="Warning Text 2 2" xfId="420"/>
    <cellStyle name="Warning Text 3" xfId="334"/>
  </cellStyles>
  <dxfs count="4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7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medium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font>
        <i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0" tint="-0.249977111117893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4.9989318521683403E-2"/>
      </font>
      <numFmt numFmtId="2" formatCode="0.00"/>
      <fill>
        <patternFill patternType="solid">
          <fgColor indexed="64"/>
          <bgColor theme="1" tint="0.249977111117893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0" tint="-0.249977111117893"/>
        </patternFill>
      </fill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medium">
          <color indexed="64"/>
        </left>
        <right style="medium">
          <color indexed="64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2" formatCode="0.00"/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0.14999847407452621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/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theme="4" tint="0.3999755851924192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strike val="0"/>
        <outline val="0"/>
        <shadow val="0"/>
        <u val="none"/>
        <vertAlign val="baseline"/>
        <color theme="0" tint="-0.249977111117893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medium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ont>
        <color theme="0" tint="-0.249977111117893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E462D5"/>
      <color rgb="FFFFE59C"/>
      <color rgb="FFCFCFCF"/>
      <color rgb="FFB49B7C"/>
      <color rgb="FFC1C1C1"/>
      <color rgb="FF7A4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142875</xdr:colOff>
          <xdr:row>4</xdr:row>
          <xdr:rowOff>161925</xdr:rowOff>
        </xdr:from>
        <xdr:to>
          <xdr:col>2</xdr:col>
          <xdr:colOff>457200</xdr:colOff>
          <xdr:row>8</xdr:row>
          <xdr:rowOff>47625</xdr:rowOff>
        </xdr:to>
        <xdr:sp macro="" textlink="">
          <xdr:nvSpPr>
            <xdr:cNvPr id="2049" name="Button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</a:rPr>
                <a:t>EXTRACT XML</a:t>
              </a:r>
            </a:p>
          </xdr:txBody>
        </xdr:sp>
        <xdr:clientData fPrintsWithSheet="0"/>
      </xdr:twoCellAnchor>
    </mc:Choice>
    <mc:Fallback/>
  </mc:AlternateContent>
</xdr:wsDr>
</file>

<file path=xl/tables/table1.xml><?xml version="1.0" encoding="utf-8"?>
<table xmlns="http://schemas.openxmlformats.org/spreadsheetml/2006/main" id="8" name="gameSettings" displayName="gameSettings" ref="B4:I5" totalsRowShown="0" headerRowDxfId="411" headerRowBorderDxfId="410" tableBorderDxfId="409" totalsRowBorderDxfId="408">
  <autoFilter ref="B4:I5"/>
  <tableColumns count="8">
    <tableColumn id="1" name="{gameSettings}" dataDxfId="407"/>
    <tableColumn id="2" name="[sku]" dataDxfId="406"/>
    <tableColumn id="3" name="[timeToPCCoefA]" dataDxfId="405"/>
    <tableColumn id="4" name="[timeToPCCoefB]" dataDxfId="404"/>
    <tableColumn id="5" name="[incentivizeFBGem]"/>
    <tableColumn id="6" name="[dailyAdsRemoveMissions]"/>
    <tableColumn id="7" name="[miniMapHCCost]"/>
    <tableColumn id="8" name="[miniMapTimer]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0" name="gameSettings21" displayName="gameSettings21" ref="B10:F11" totalsRowShown="0" headerRowDxfId="403" headerRowBorderDxfId="402" tableBorderDxfId="401" totalsRowBorderDxfId="400">
  <autoFilter ref="B10:F11"/>
  <tableColumns count="5">
    <tableColumn id="1" name="{initialSettings}" dataDxfId="399"/>
    <tableColumn id="2" name="[sku]" dataDxfId="398"/>
    <tableColumn id="3" name="[softCurrency]" dataDxfId="397"/>
    <tableColumn id="4" name="[hardCurrency]" dataDxfId="396"/>
    <tableColumn id="6" name="[initialDragonSKU]" dataDxfId="39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0" name="localizationDefinitions" displayName="localizationDefinitions" ref="B4:J14" totalsRowShown="0" headerRowDxfId="393" headerRowBorderDxfId="392" tableBorderDxfId="391" totalsRowBorderDxfId="390">
  <autoFilter ref="B4:J14"/>
  <tableColumns count="9">
    <tableColumn id="1" name="{localizationDefinitions}" dataDxfId="389"/>
    <tableColumn id="8" name="[sku]" dataDxfId="388"/>
    <tableColumn id="3" name="[order]" dataDxfId="387"/>
    <tableColumn id="4" name="[isoCode]" dataDxfId="386"/>
    <tableColumn id="11" name="[android]" dataDxfId="385"/>
    <tableColumn id="12" name="[iOS]" dataDxfId="384"/>
    <tableColumn id="5" name="[txtFilename]" dataDxfId="383"/>
    <tableColumn id="2" name="[icon]" dataDxfId="382"/>
    <tableColumn id="9" name="[tidName]" dataDxfId="381"/>
  </tableColumns>
  <tableStyleInfo name="TableStyleMedium2" showFirstColumn="0" showLastColumn="0" showRowStripes="0" showColumnStripes="0"/>
</table>
</file>

<file path=xl/tables/table4.xml><?xml version="1.0" encoding="utf-8"?>
<table xmlns="http://schemas.openxmlformats.org/spreadsheetml/2006/main" id="2" name="dragonDefinitions" displayName="dragonDefinitions" ref="B15:BA25" totalsRowShown="0" headerRowDxfId="378" headerRowBorderDxfId="377" tableBorderDxfId="376" totalsRowBorderDxfId="375">
  <autoFilter ref="B15:BA25"/>
  <tableColumns count="52">
    <tableColumn id="1" name="{dragonDefinitions}" dataDxfId="374"/>
    <tableColumn id="2" name="[sku]"/>
    <tableColumn id="9" name="[tier]"/>
    <tableColumn id="3" name="[order]" dataDxfId="373"/>
    <tableColumn id="40" name="[previousDragonSku]" dataDxfId="372"/>
    <tableColumn id="4" name="[unlockPriceCoins]" dataDxfId="371"/>
    <tableColumn id="5" name="[unlockPricePC]" dataDxfId="370"/>
    <tableColumn id="11" name="[cameraDefaultZoom]" dataDxfId="369"/>
    <tableColumn id="16" name="[cameraFarZoom]" dataDxfId="368"/>
    <tableColumn id="39" name="[defaultSize]" dataDxfId="367"/>
    <tableColumn id="38" name="[cameraFrameWidthModifier]" dataDxfId="366"/>
    <tableColumn id="17" name="[healthMin]" dataDxfId="365"/>
    <tableColumn id="18" name="[healthMax]" dataDxfId="364"/>
    <tableColumn id="21" name="[healthDrain]" dataDxfId="363"/>
    <tableColumn id="52" name="[healthDrainSpacePlus]" dataDxfId="362"/>
    <tableColumn id="32" name="[healthDrainAmpPerSecond]" dataDxfId="361"/>
    <tableColumn id="31" name="[sessionStartHealthDrainTime]" dataDxfId="360"/>
    <tableColumn id="30" name="[sessionStartHealthDrainModifier]" dataDxfId="359"/>
    <tableColumn id="19" name="[scaleMin]" dataDxfId="358"/>
    <tableColumn id="20" name="[scaleMax]" dataDxfId="357"/>
    <tableColumn id="42" name="[speedBase]" dataDxfId="356"/>
    <tableColumn id="22" name="[boostMultiplier]" dataDxfId="355"/>
    <tableColumn id="41" name="[energyBase]" dataDxfId="354"/>
    <tableColumn id="23" name="[energyDrain]" dataDxfId="353"/>
    <tableColumn id="24" name="[energyRefillRate]" dataDxfId="352"/>
    <tableColumn id="29" name="[furyBaseDamage]" dataDxfId="351"/>
    <tableColumn id="33" name="[furyBaseLength]" dataDxfId="350"/>
    <tableColumn id="12" name="[furyScoreMultiplier]" dataDxfId="349"/>
    <tableColumn id="26" name="[furyBaseDuration]" dataDxfId="348"/>
    <tableColumn id="25" name="[furyMax]" dataDxfId="347"/>
    <tableColumn id="14" name="[eatSpeedFactor]" dataDxfId="346"/>
    <tableColumn id="15" name="[maxAlcohol]" dataDxfId="345"/>
    <tableColumn id="13" name="[alcoholDrain]" dataDxfId="344"/>
    <tableColumn id="6" name="[gamePrefab]" dataDxfId="343"/>
    <tableColumn id="10" name="[menuPrefab]" dataDxfId="342"/>
    <tableColumn id="49" name="[sizeUpMultiplier]" dataDxfId="341"/>
    <tableColumn id="50" name="[speedUpMultiplier]" dataDxfId="340"/>
    <tableColumn id="51" name="[biteUpMultiplier]" dataDxfId="339"/>
    <tableColumn id="47" name="[invincible]" dataDxfId="338"/>
    <tableColumn id="48" name="[infiniteBoost]" dataDxfId="337"/>
    <tableColumn id="45" name="[eatEverything]" dataDxfId="336"/>
    <tableColumn id="46" name="[modeDuration]" dataDxfId="335"/>
    <tableColumn id="7" name="[tidName]" dataDxfId="334">
      <calculatedColumnFormula>CONCATENATE("TID_",UPPER(dragonDefinitions[[#This Row],['[sku']]]),"_NAME")</calculatedColumnFormula>
    </tableColumn>
    <tableColumn id="8" name="[tidDesc]" dataDxfId="333">
      <calculatedColumnFormula>CONCATENATE("TID_",UPPER(dragonDefinitions[[#This Row],['[sku']]]),"_DESC")</calculatedColumnFormula>
    </tableColumn>
    <tableColumn id="27" name="[statsBarRatio]" dataDxfId="332"/>
    <tableColumn id="28" name="[furyBarRatio]" dataDxfId="331"/>
    <tableColumn id="34" name="[force]" dataDxfId="330"/>
    <tableColumn id="35" name="[mass]" dataDxfId="329"/>
    <tableColumn id="36" name="[friction]" dataDxfId="328"/>
    <tableColumn id="37" name="[gravityModifier]" dataDxfId="327"/>
    <tableColumn id="43" name="[airGravityModifier]" dataDxfId="326"/>
    <tableColumn id="44" name="[waterGravityModifier]" dataDxfId="325"/>
  </tableColumns>
  <tableStyleInfo name="TableStyleMedium2" showFirstColumn="0" showLastColumn="0" showRowStripes="0" showColumnStripes="0"/>
</table>
</file>

<file path=xl/tables/table5.xml><?xml version="1.0" encoding="utf-8"?>
<table xmlns="http://schemas.openxmlformats.org/spreadsheetml/2006/main" id="3" name="dragonTierDefinitions" displayName="dragonTierDefinitions" ref="B4:G9" totalsRowShown="0" headerRowDxfId="324" headerRowBorderDxfId="323" tableBorderDxfId="322" totalsRowBorderDxfId="321">
  <autoFilter ref="B4:G9"/>
  <tableColumns count="6">
    <tableColumn id="1" name="{dragonTierDefinitions}" dataDxfId="320"/>
    <tableColumn id="2" name="[sku]"/>
    <tableColumn id="9" name="[order]"/>
    <tableColumn id="10" name="[icon]" dataDxfId="319"/>
    <tableColumn id="3" name="[maxPetEquipped]" dataDxfId="318"/>
    <tableColumn id="7" name="[tidName]" dataDxfId="317">
      <calculatedColumnFormula>CONCATENATE("TID_","DRAGON_",UPPER(dragonTierDefinitions[[#This Row],['[sku']]]),"_NAME")</calculatedColumnFormula>
    </tableColumn>
  </tableColumns>
  <tableStyleInfo name="TableStyleMedium2" showFirstColumn="0" showLastColumn="0" showRowStripes="0" showColumnStripes="0"/>
</table>
</file>

<file path=xl/tables/table6.xml><?xml version="1.0" encoding="utf-8"?>
<table xmlns="http://schemas.openxmlformats.org/spreadsheetml/2006/main" id="7" name="dragonSettings" displayName="dragonSettings" ref="B31:I32" totalsRowShown="0" headerRowDxfId="316" headerRowBorderDxfId="315" tableBorderDxfId="314" totalsRowBorderDxfId="313">
  <autoFilter ref="B31:I32"/>
  <tableColumns count="8">
    <tableColumn id="1" name="{dragonSettings}" dataDxfId="312"/>
    <tableColumn id="2" name="[sku]" dataDxfId="311"/>
    <tableColumn id="7" name="[energyRequiredToBoost]"/>
    <tableColumn id="8" name="[superfuryMax]"/>
    <tableColumn id="9" name="[superFuryLengthModifier]"/>
    <tableColumn id="10" name="[superFuryCoinsMultiplier]"/>
    <tableColumn id="11" name="[superFuryDurationModifier]"/>
    <tableColumn id="12" name="[superFuryDamageModifier]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21" name="dragonSettings22" displayName="dragonSettings22" ref="B43:W53" totalsRowShown="0" headerRowDxfId="310" headerRowBorderDxfId="309" tableBorderDxfId="308" totalsRowBorderDxfId="307">
  <autoFilter ref="B43:W53"/>
  <tableColumns count="22">
    <tableColumn id="1" name="{dragonProgressionDefinitions}"/>
    <tableColumn id="2" name="[sku]"/>
    <tableColumn id="3" name="[maxLevel]"/>
    <tableColumn id="4" name="[xpLevel1]"/>
    <tableColumn id="5" name="[xpLevel2]"/>
    <tableColumn id="6" name="[xpLevel3]"/>
    <tableColumn id="7" name="[xpLevel4]"/>
    <tableColumn id="8" name="[xpLevel5]"/>
    <tableColumn id="9" name="[xpLevel6]"/>
    <tableColumn id="10" name="[xpLevel7]"/>
    <tableColumn id="11" name="[xpLevel8]"/>
    <tableColumn id="12" name="[xpLevel9]"/>
    <tableColumn id="13" name="[xpLevel10]"/>
    <tableColumn id="14" name="[xpLevel11]"/>
    <tableColumn id="15" name="[xpLevel12]"/>
    <tableColumn id="16" name="[xpLevel13]"/>
    <tableColumn id="17" name="[xpLevel14]"/>
    <tableColumn id="18" name="[xpLevel15]"/>
    <tableColumn id="19" name="[xpLevel16]"/>
    <tableColumn id="20" name="[xpLevel17]"/>
    <tableColumn id="21" name="[xpLevel18]"/>
    <tableColumn id="22" name="[xpLevel19]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24" name="dragonHealthModifiersDefinitions" displayName="dragonHealthModifiersDefinitions" ref="B36:F39" totalsRowShown="0" headerRowDxfId="306" headerRowBorderDxfId="305" tableBorderDxfId="304" totalsRowBorderDxfId="303">
  <autoFilter ref="B36:F39"/>
  <tableColumns count="5">
    <tableColumn id="1" name="{dragonHealthModifiersDefinitions}" dataDxfId="302"/>
    <tableColumn id="2" name="[sku]" dataDxfId="301"/>
    <tableColumn id="7" name="[threshold]"/>
    <tableColumn id="8" name="[modifier]" dataDxfId="300"/>
    <tableColumn id="9" name="[tid]" dataDxfId="299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22" name="petDefinitions" displayName="petDefinitions" ref="B4:M44" totalsRowShown="0" headerRowDxfId="298" headerRowBorderDxfId="297" tableBorderDxfId="296" totalsRowBorderDxfId="295">
  <autoFilter ref="B4:M44"/>
  <sortState ref="B5:M44">
    <sortCondition ref="M4:M44"/>
  </sortState>
  <tableColumns count="12">
    <tableColumn id="1" name="{petDefinitions}" dataDxfId="294"/>
    <tableColumn id="2" name="[sku]" dataDxfId="293"/>
    <tableColumn id="3" name="[rarity]" dataDxfId="292"/>
    <tableColumn id="6" name="[category]" dataDxfId="291"/>
    <tableColumn id="7" name="[order]" dataDxfId="290"/>
    <tableColumn id="8" name="[gamePrefab]" dataDxfId="289"/>
    <tableColumn id="9" name="[menuPrefab]" dataDxfId="288"/>
    <tableColumn id="11" name="[icon]" dataDxfId="287"/>
    <tableColumn id="4" name="[powerup]" dataDxfId="286"/>
    <tableColumn id="5" name="[tidName]" dataDxfId="285"/>
    <tableColumn id="10" name="[tidDesc]" dataDxfId="284">
      <calculatedColumnFormula>CONCATENATE(LEFT(petDefinitions[[#This Row],['[tidName']]],10),"_DESC")</calculatedColumnFormula>
    </tableColumn>
    <tableColumn id="12" name="id" dataDxfId="283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6" name="entityDefinitions" displayName="entityDefinitions" ref="B21:AF82" totalsRowShown="0" headerRowDxfId="282" headerRowBorderDxfId="281" tableBorderDxfId="280" totalsRowBorderDxfId="279">
  <autoFilter ref="B21:AF82"/>
  <sortState ref="B22:AF82">
    <sortCondition ref="C21:C82"/>
  </sortState>
  <tableColumns count="31">
    <tableColumn id="1" name="{entityDefinitions}" dataDxfId="278"/>
    <tableColumn id="2" name="[sku]" dataDxfId="277"/>
    <tableColumn id="6" name="[category]" dataDxfId="276"/>
    <tableColumn id="10" name="[rewardScore]" dataDxfId="275"/>
    <tableColumn id="11" name="[rewardCoins]" dataDxfId="274"/>
    <tableColumn id="12" name="[rewardPC]" dataDxfId="273"/>
    <tableColumn id="13" name="[rewardHealth]" dataDxfId="272"/>
    <tableColumn id="14" name="[rewardEnergy]" dataDxfId="271"/>
    <tableColumn id="16" name="[rewardXp]" dataDxfId="270"/>
    <tableColumn id="17" name="[goldenChance]" dataDxfId="269"/>
    <tableColumn id="18" name="[pcChance]" dataDxfId="268"/>
    <tableColumn id="3" name="[isEdible]" dataDxfId="267"/>
    <tableColumn id="4" name="[edibleFromTier]" dataDxfId="266"/>
    <tableColumn id="5" name="[biteResistance]" dataDxfId="265"/>
    <tableColumn id="35" name="[isBurnable]" dataDxfId="264"/>
    <tableColumn id="34" name="[burnableFromTier]" dataDxfId="263"/>
    <tableColumn id="30" name="[canBeGrabed]" dataDxfId="262"/>
    <tableColumn id="31" name="[grabFromTier]" dataDxfId="261"/>
    <tableColumn id="29" name="[canBeLatchedOn]" dataDxfId="260"/>
    <tableColumn id="15" name="[latchOnFromTier]" dataDxfId="259"/>
    <tableColumn id="28" name="[maxHealth]" dataDxfId="258"/>
    <tableColumn id="8" name="[alcohol]" dataDxfId="257"/>
    <tableColumn id="19" name="[eatFeedbackChance]" dataDxfId="256"/>
    <tableColumn id="20" name="[burnFeedbackChance]" dataDxfId="255"/>
    <tableColumn id="21" name="[damageFeedbackChance]" dataDxfId="254"/>
    <tableColumn id="22" name="[deathFeedbackChance]" dataDxfId="253"/>
    <tableColumn id="7" name="[tidName]" dataDxfId="252"/>
    <tableColumn id="9" name="[tidEatFeedback]" dataDxfId="251"/>
    <tableColumn id="23" name="[tidBurnFeedback]" dataDxfId="250"/>
    <tableColumn id="24" name="[tidDamageFeedback]" dataDxfId="249"/>
    <tableColumn id="25" name="[tidDeathFeedback]" dataDxfId="248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7" name="entityCategoryDefinitions" displayName="entityCategoryDefinitions" ref="B4:C16" totalsRowShown="0" headerRowDxfId="247" headerRowBorderDxfId="246" tableBorderDxfId="245" totalsRowBorderDxfId="244">
  <autoFilter ref="B4:C16"/>
  <sortState ref="B5:C14">
    <sortCondition ref="C4:C14"/>
  </sortState>
  <tableColumns count="2">
    <tableColumn id="1" name="{entityCategoryDefinitions}" dataDxfId="243"/>
    <tableColumn id="2" name="[sku]" dataDxfId="242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4" name="Table4" displayName="Table4" ref="B86:O115" totalsRowShown="0">
  <autoFilter ref="B86:O115"/>
  <sortState ref="B51:M77">
    <sortCondition ref="D50:D77"/>
  </sortState>
  <tableColumns count="14">
    <tableColumn id="1" name="{decorationDefinitions}" dataDxfId="241" totalsRowDxfId="240"/>
    <tableColumn id="2" name="[sku]" dataDxfId="239" totalsRowDxfId="238"/>
    <tableColumn id="4" name="[category]" dataDxfId="237" totalsRowDxfId="236"/>
    <tableColumn id="16" name="[isBurnable]" dataDxfId="235" totalsRowDxfId="234"/>
    <tableColumn id="17" name="[minTierBurnFeedback]" dataDxfId="233" totalsRowDxfId="232"/>
    <tableColumn id="18" name="[minTierBurn]" dataDxfId="231" totalsRowDxfId="230"/>
    <tableColumn id="19" name="minTierExplode" dataDxfId="229" totalsRowDxfId="228"/>
    <tableColumn id="28" name="[burnFeedbackChance]" dataDxfId="227" totalsRowDxfId="226"/>
    <tableColumn id="30" name="[destroyFeedbackChance]" dataDxfId="225" totalsRowDxfId="224"/>
    <tableColumn id="31" name="[tidName]" dataDxfId="223" totalsRowDxfId="222"/>
    <tableColumn id="33" name="[tidBurnFeedback]" dataDxfId="221" totalsRowDxfId="220"/>
    <tableColumn id="34" name="[tidDestroyFeedback]" dataDxfId="219" totalsRowDxfId="218"/>
    <tableColumn id="3" name="[minTierDestruction]" dataDxfId="217" totalsRowDxfId="216"/>
    <tableColumn id="5" name="[minTierDestructionFeedback]" dataDxfId="215" totalsRowDxfId="214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id="9" name="levelDefinitions" displayName="levelDefinitions" ref="B4:V7" totalsRowShown="0" headerRowDxfId="210" headerRowBorderDxfId="209" tableBorderDxfId="208" totalsRowBorderDxfId="207">
  <autoFilter ref="B4:V7"/>
  <tableColumns count="21">
    <tableColumn id="1" name="{levelDefinitions}" dataDxfId="206"/>
    <tableColumn id="9" name="[sku]" dataDxfId="205"/>
    <tableColumn id="3" name="order" dataDxfId="204"/>
    <tableColumn id="4" name="dragonsToUnlock" dataDxfId="203"/>
    <tableColumn id="14" name="[dataFile]" dataDxfId="202"/>
    <tableColumn id="5" name="[common]" dataDxfId="201"/>
    <tableColumn id="2" name="[area1]" dataDxfId="200"/>
    <tableColumn id="10" name="[area1Active]" dataDxfId="199"/>
    <tableColumn id="7" name="[dragon_baby]" dataDxfId="198"/>
    <tableColumn id="8" name="[dragon_crocodile]" dataDxfId="197"/>
    <tableColumn id="13" name="[dragon_fat]" dataDxfId="196"/>
    <tableColumn id="15" name="[dragon_reptile]" dataDxfId="195"/>
    <tableColumn id="16" name="[dragon_chinese]" dataDxfId="194"/>
    <tableColumn id="17" name="[dragon_bug]" dataDxfId="193"/>
    <tableColumn id="18" name="[dragon_classic]" dataDxfId="192"/>
    <tableColumn id="19" name="[dragon_balrog]" dataDxfId="191"/>
    <tableColumn id="20" name="[dragon_devil]" dataDxfId="190"/>
    <tableColumn id="21" name="[dragon_titan]" dataDxfId="189"/>
    <tableColumn id="6" name="comingSoon" dataDxfId="188"/>
    <tableColumn id="11" name="tidName" dataDxfId="187"/>
    <tableColumn id="12" name="tidDesc" dataDxfId="186"/>
  </tableColumns>
  <tableStyleInfo name="TableStyleMedium2" showFirstColumn="0" showLastColumn="0" showRowStripes="0" showColumnStripes="0"/>
</table>
</file>

<file path=xl/tables/table14.xml><?xml version="1.0" encoding="utf-8"?>
<table xmlns="http://schemas.openxmlformats.org/spreadsheetml/2006/main" id="11" name="missionDefinitions" displayName="missionDefinitions" ref="B4:K22" totalsRowShown="0" headerRowDxfId="178" headerRowBorderDxfId="177" tableBorderDxfId="176" totalsRowBorderDxfId="175">
  <autoFilter ref="B4:K22"/>
  <sortState ref="B5:L24">
    <sortCondition ref="E4:E24"/>
  </sortState>
  <tableColumns count="10">
    <tableColumn id="1" name="{missionDefinitions}" dataDxfId="174"/>
    <tableColumn id="9" name="[sku]" dataDxfId="173"/>
    <tableColumn id="3" name="[difficulty]" dataDxfId="172"/>
    <tableColumn id="4" name="[typeSku]" dataDxfId="171"/>
    <tableColumn id="5" name="[targetValue]" dataDxfId="170"/>
    <tableColumn id="2" name="[parameters]" dataDxfId="169"/>
    <tableColumn id="10" name="[singleRun]" dataDxfId="168"/>
    <tableColumn id="6" name="[icon]" dataDxfId="167"/>
    <tableColumn id="11" name="[tidName]" dataDxfId="166"/>
    <tableColumn id="12" name="[tidDesc]" dataDxfId="165"/>
  </tableColumns>
  <tableStyleInfo name="TableStyleMedium2" showFirstColumn="0" showLastColumn="0" showRowStripes="0" showColumnStripes="0"/>
</table>
</file>

<file path=xl/tables/table15.xml><?xml version="1.0" encoding="utf-8"?>
<table xmlns="http://schemas.openxmlformats.org/spreadsheetml/2006/main" id="13" name="missionTypeDefinitions" displayName="missionTypeDefinitions" ref="B29:J33" totalsRowShown="0" headerRowBorderDxfId="164" tableBorderDxfId="163">
  <autoFilter ref="B29:J33"/>
  <tableColumns count="9">
    <tableColumn id="1" name="{missionTypeDefinitions}"/>
    <tableColumn id="2" name="[sku]" dataDxfId="162"/>
    <tableColumn id="8" name="[icon]" dataDxfId="161"/>
    <tableColumn id="3" name="[tidName]"/>
    <tableColumn id="4" name="[tidDescSingleRun]" dataDxfId="160"/>
    <tableColumn id="9" name="[tidDescMultiRun]" dataDxfId="159"/>
    <tableColumn id="5" name="value" dataDxfId="158"/>
    <tableColumn id="6" name="parameters" dataDxfId="157"/>
    <tableColumn id="7" name="single/multi-run?" dataDxfId="156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id="12" name="missionDifficultyDefinitions" displayName="missionDifficultyDefinitions" ref="B44:K47" totalsRowShown="0" headerRowBorderDxfId="155" tableBorderDxfId="154">
  <autoFilter ref="B44:K47"/>
  <tableColumns count="10">
    <tableColumn id="1" name="{missionDifficultyDefinitions}"/>
    <tableColumn id="2" name="[sku]" dataDxfId="153"/>
    <tableColumn id="7" name="[index]" dataDxfId="152"/>
    <tableColumn id="3" name="[dragonsToUnlock]" dataDxfId="151"/>
    <tableColumn id="4" name="[cooldownMinutes]" dataDxfId="150"/>
    <tableColumn id="9" name="[maxRewardCoins]" dataDxfId="149"/>
    <tableColumn id="5" name="[removeMissionPCCoefA]" dataDxfId="148"/>
    <tableColumn id="6" name="[removeMissionPCCoefB]" dataDxfId="147"/>
    <tableColumn id="8" name="[tidName]" dataDxfId="146"/>
    <tableColumn id="10" name="[color]" dataDxfId="145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id="1" name="eggDefinitions" displayName="eggDefinitions" ref="B4:H7" totalsRowShown="0" headerRowDxfId="137" headerRowBorderDxfId="136" tableBorderDxfId="135" totalsRowBorderDxfId="134">
  <autoFilter ref="B4:H7"/>
  <tableColumns count="7">
    <tableColumn id="1" name="{eggDefinitions}" dataDxfId="133"/>
    <tableColumn id="6" name="[sku]" dataDxfId="132"/>
    <tableColumn id="4" name="[pricePC]" dataDxfId="131"/>
    <tableColumn id="5" name="[incubationMinutes]" dataDxfId="130"/>
    <tableColumn id="10" name="[prefabPath]" dataDxfId="129"/>
    <tableColumn id="7" name="[tidName]" dataDxfId="128">
      <calculatedColumnFormula>CONCATENATE("TID_",UPPER(eggDefinitions[[#This Row],['[sku']]]),"_NAME")</calculatedColumnFormula>
    </tableColumn>
    <tableColumn id="8" name="[tidDesc]" dataDxfId="127">
      <calculatedColumnFormula>CONCATENATE("TID_",UPPER(eggDefinitions[[#This Row],['[sku']]]),"_DESC")</calculatedColumnFormula>
    </tableColumn>
  </tableColumns>
  <tableStyleInfo name="TableStyleMedium2" showFirstColumn="0" showLastColumn="0" showRowStripes="0" showColumnStripes="0"/>
</table>
</file>

<file path=xl/tables/table18.xml><?xml version="1.0" encoding="utf-8"?>
<table xmlns="http://schemas.openxmlformats.org/spreadsheetml/2006/main" id="6" name="eggRewardDefinitions" displayName="eggRewardDefinitions" ref="B18:I22" totalsRowShown="0" headerRowDxfId="126" headerRowBorderDxfId="125" tableBorderDxfId="124" totalsRowBorderDxfId="123">
  <autoFilter ref="B18:I22"/>
  <tableColumns count="8">
    <tableColumn id="1" name="{eggRewardDefinitions}" dataDxfId="122"/>
    <tableColumn id="2" name="[sku]"/>
    <tableColumn id="3" name="[type]" dataDxfId="121"/>
    <tableColumn id="6" name="[rarity]" dataDxfId="120"/>
    <tableColumn id="4" name="[droprate]" dataDxfId="119"/>
    <tableColumn id="7" name="[duplicateFragmentsGiven]" dataDxfId="118"/>
    <tableColumn id="8" name="[duplicateCoinsGiven]" dataDxfId="117"/>
    <tableColumn id="5" name="[tidName]" dataDxfId="116"/>
  </tableColumns>
  <tableStyleInfo name="TableStyleMedium2" showFirstColumn="0" showLastColumn="0" showRowStripes="0" showColumnStripes="0"/>
</table>
</file>

<file path=xl/tables/table19.xml><?xml version="1.0" encoding="utf-8"?>
<table xmlns="http://schemas.openxmlformats.org/spreadsheetml/2006/main" id="19" name="rarityDefinitions" displayName="rarityDefinitions" ref="B26:E30" totalsRowShown="0" headerRowDxfId="115" headerRowBorderDxfId="114" tableBorderDxfId="113" totalsRowBorderDxfId="112">
  <autoFilter ref="B26:E30"/>
  <tableColumns count="4">
    <tableColumn id="1" name="{rarityDefinitions}" dataDxfId="111"/>
    <tableColumn id="2" name="[sku]"/>
    <tableColumn id="3" name="[order]" dataDxfId="110"/>
    <tableColumn id="5" name="[tidName]" dataDxfId="109"/>
  </tableColumns>
  <tableStyleInfo name="TableStyleMedium2" showFirstColumn="0" showLastColumn="0" showRowStripes="0" showColumnStripes="0"/>
</table>
</file>

<file path=xl/tables/table20.xml><?xml version="1.0" encoding="utf-8"?>
<table xmlns="http://schemas.openxmlformats.org/spreadsheetml/2006/main" id="25" name="eggDefinitions26" displayName="eggDefinitions26" ref="B11:E14" totalsRowShown="0" headerRowDxfId="108" headerRowBorderDxfId="107" tableBorderDxfId="106" totalsRowBorderDxfId="105">
  <autoFilter ref="B11:E14"/>
  <tableColumns count="4">
    <tableColumn id="1" name="{goldenEggDefinitions}" dataDxfId="104"/>
    <tableColumn id="6" name="[sku]" dataDxfId="103"/>
    <tableColumn id="4" name="[order]" dataDxfId="102"/>
    <tableColumn id="5" name="[fragmentsRequired]" dataDxfId="101"/>
  </tableColumns>
  <tableStyleInfo name="TableStyleMedium2" showFirstColumn="0" showLastColumn="0" showRowStripes="0" showColumnStripes="0"/>
</table>
</file>

<file path=xl/tables/table21.xml><?xml version="1.0" encoding="utf-8"?>
<table xmlns="http://schemas.openxmlformats.org/spreadsheetml/2006/main" id="14" name="chestSettings" displayName="chestSettings" ref="B4:F9" totalsRowShown="0" headerRowDxfId="100" headerRowBorderDxfId="99" tableBorderDxfId="98" totalsRowBorderDxfId="97">
  <autoFilter ref="B4:F9"/>
  <tableColumns count="5">
    <tableColumn id="1" name="{chestRewardDefinitions}" dataDxfId="96"/>
    <tableColumn id="2" name="[sku]" dataDxfId="95"/>
    <tableColumn id="6" name="[collectedChests]" dataDxfId="94"/>
    <tableColumn id="3" name="[type]" dataDxfId="93"/>
    <tableColumn id="4" name="[amount]" dataDxfId="92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id="5" name="disguisesDefinitions6" displayName="disguisesDefinitions6" ref="B4:P44" totalsRowShown="0" headerRowDxfId="91" dataDxfId="89" headerRowBorderDxfId="90" tableBorderDxfId="88">
  <autoFilter ref="B4:P44"/>
  <tableColumns count="15">
    <tableColumn id="1" name="{disguisesDefinitions}" dataDxfId="87"/>
    <tableColumn id="2" name="[sku]" dataDxfId="86"/>
    <tableColumn id="3" name="[dragonSku]" dataDxfId="85"/>
    <tableColumn id="5" name="[powerup]" dataDxfId="84"/>
    <tableColumn id="6" name="[shopOrder]" dataDxfId="83"/>
    <tableColumn id="8" name="[priceSC]" dataDxfId="82"/>
    <tableColumn id="17" name="[priceHC]" dataDxfId="81"/>
    <tableColumn id="18" name="[unlockLevel]" dataDxfId="80"/>
    <tableColumn id="10" name="[icon]" dataDxfId="79"/>
    <tableColumn id="9" name="[skin]" dataDxfId="78"/>
    <tableColumn id="13" name="[item1]" dataDxfId="77"/>
    <tableColumn id="4" name="[item2]" dataDxfId="76"/>
    <tableColumn id="7" name="[body_parts]" dataDxfId="75"/>
    <tableColumn id="11" name="[tidName]" dataDxfId="74">
      <calculatedColumnFormula>UPPER(CONCATENATE("TID_","SKIN",SUBSTITUTE(C5,"dragon",""),"_NAME"))</calculatedColumnFormula>
    </tableColumn>
    <tableColumn id="12" name="[tidDesc]" dataDxfId="73">
      <calculatedColumnFormula>UPPER(CONCATENATE("TID_",C5,"_DESC"))</calculatedColumnFormula>
    </tableColumn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id="23" name="powerUpsDefinitions" displayName="powerUpsDefinitions" ref="D3:M31" totalsRowShown="0" headerRowBorderDxfId="72" tableBorderDxfId="71" totalsRowBorderDxfId="70">
  <autoFilter ref="D3:M31"/>
  <sortState ref="D4:M30">
    <sortCondition ref="E3:E30"/>
  </sortState>
  <tableColumns count="10">
    <tableColumn id="1" name="{powerUpsDefinitions}" dataDxfId="69"/>
    <tableColumn id="2" name="[sku]" dataDxfId="68"/>
    <tableColumn id="3" name="[type]" dataDxfId="67"/>
    <tableColumn id="4" name="[param1]" dataDxfId="66"/>
    <tableColumn id="5" name="[param2]" dataDxfId="65"/>
    <tableColumn id="6" name="[icon]" dataDxfId="64">
      <calculatedColumnFormula>CONCATENATE("icon_",powerUpsDefinitions[[#This Row],['[sku']]])</calculatedColumnFormula>
    </tableColumn>
    <tableColumn id="10" name="[miniIcon]" dataDxfId="63"/>
    <tableColumn id="7" name="[tidName]" dataDxfId="62">
      <calculatedColumnFormula>CONCATENATE("TID_POWERUP_",UPPER(powerUpsDefinitions[[#This Row],['[sku']]]),"_NAME")</calculatedColumnFormula>
    </tableColumn>
    <tableColumn id="8" name="[tidDesc]" dataDxfId="61">
      <calculatedColumnFormula>CONCATENATE("TID_POWERUP_",UPPER(powerUpsDefinitions[[#This Row],['[sku']]]),"_DESC")</calculatedColumnFormula>
    </tableColumn>
    <tableColumn id="9" name="[tidDescShort]" dataDxfId="60">
      <calculatedColumnFormula>CONCATENATE(powerUpsDefinitions[[#This Row],['[tidDesc']]],"_SHORT")</calculatedColumnFormula>
    </tableColumn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id="26" name="shopPacksDefinitions" displayName="shopPacksDefinitions" ref="B5:Q17" totalsRowShown="0" headerRowDxfId="59" headerRowBorderDxfId="58" tableBorderDxfId="57" totalsRowBorderDxfId="56">
  <autoFilter ref="B5:Q17"/>
  <tableColumns count="16">
    <tableColumn id="1" name="{shopPacksDefinitions}" dataDxfId="55"/>
    <tableColumn id="6" name="[sku]" dataDxfId="54"/>
    <tableColumn id="3" name="[type]"/>
    <tableColumn id="11" name="[order]" dataDxfId="53"/>
    <tableColumn id="4" name="[priceDollars]" dataDxfId="52"/>
    <tableColumn id="5" name="[priceHC]" dataDxfId="51"/>
    <tableColumn id="12" name="Base Amount_x000a_(only for the maths)" dataDxfId="50">
      <calculatedColumnFormula>shopPacksDefinitions[[#This Row],['[amount']]]-(shopPacksDefinitions[[#This Row],['[amount']]]*shopPacksDefinitions[[#This Row],['[bonusAmount']]])</calculatedColumnFormula>
    </tableColumn>
    <tableColumn id="9" name="[bonusAmount]" dataDxfId="49"/>
    <tableColumn id="8" name="[amount]" dataDxfId="48">
      <calculatedColumnFormula>ROUND(shopPacksDefinitions[[#This Row],[Base Amount
(only for the maths)]]+shopPacksDefinitions[[#This Row],[Base Amount
(only for the maths)]]*shopPacksDefinitions[[#This Row],['[bonusAmount']]],0)</calculatedColumnFormula>
    </tableColumn>
    <tableColumn id="13" name="Actual Value_x000a_(only for the maths)" dataDxfId="47">
      <calculatedColumnFormula>shopPacksDefinitions[[#This Row],['[amount']]]/shopPacksDefinitions[[#This Row],['[priceHC']]]</calculatedColumnFormula>
    </tableColumn>
    <tableColumn id="2" name="[bestValue]" dataDxfId="46"/>
    <tableColumn id="10" name="[icon]" dataDxfId="45"/>
    <tableColumn id="7" name="tidName" dataDxfId="44"/>
    <tableColumn id="14" name="[apple]" dataDxfId="43"/>
    <tableColumn id="15" name="[amazon]" dataDxfId="42"/>
    <tableColumn id="16" name="[google]" dataDxfId="41"/>
  </tableColumns>
  <tableStyleInfo name="TableStyleMedium2" showFirstColumn="0" showLastColumn="0" showRowStripes="0" showColumnStripes="0"/>
</table>
</file>

<file path=xl/tables/table25.xml><?xml version="1.0" encoding="utf-8"?>
<table xmlns="http://schemas.openxmlformats.org/spreadsheetml/2006/main" id="15" name="scoreMultiplierDefinitions" displayName="scoreMultiplierDefinitions" ref="B4:H29" totalsRowShown="0" headerRowDxfId="40" headerRowBorderDxfId="39" tableBorderDxfId="38" totalsRowBorderDxfId="37">
  <autoFilter ref="B4:H29"/>
  <tableColumns count="7">
    <tableColumn id="1" name="{scoreMultiplierDefinitions}" dataDxfId="36"/>
    <tableColumn id="2" name="[sku]" dataDxfId="35"/>
    <tableColumn id="6" name="[order]" dataDxfId="34"/>
    <tableColumn id="3" name="[multiplier]" dataDxfId="33"/>
    <tableColumn id="4" name="[requiredKillStreak]" dataDxfId="32"/>
    <tableColumn id="5" name="[duration]" dataDxfId="31"/>
    <tableColumn id="7" name="[tidMessage]" dataDxfId="30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18" name="scoreMultiplierDefinitions19" displayName="scoreMultiplierDefinitions19" ref="B35:F45" totalsRowShown="0" headerRowDxfId="29" headerRowBorderDxfId="28" tableBorderDxfId="27" totalsRowBorderDxfId="26">
  <autoFilter ref="B35:F45"/>
  <tableColumns count="5">
    <tableColumn id="1" name="{survivalBonusDefinitions}" dataDxfId="25"/>
    <tableColumn id="2" name="[sku]" dataDxfId="24"/>
    <tableColumn id="6" name="[tier]" dataDxfId="23"/>
    <tableColumn id="3" name="[minutes]" dataDxfId="22"/>
    <tableColumn id="4" name="[coins]" dataDxfId="21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28" name="Table28" displayName="Table28" ref="A21:P29" totalsRowShown="0" headerRowDxfId="20" dataDxfId="18" headerRowBorderDxfId="19" tableBorderDxfId="17" totalsRowBorderDxfId="16">
  <autoFilter ref="A21:P29"/>
  <tableColumns count="16">
    <tableColumn id="1" name="{eventCalendarDefinitions}" dataDxfId="15"/>
    <tableColumn id="2" name="[order]" dataDxfId="14"/>
    <tableColumn id="3" name="[sku]" dataDxfId="13"/>
    <tableColumn id="4" name="[eventGoalSku]" dataDxfId="12"/>
    <tableColumn id="5" name="[goal]" dataDxfId="11"/>
    <tableColumn id="16" name="[skuStep]" dataDxfId="10"/>
    <tableColumn id="6" name="[rewardTypeStep1]" dataDxfId="9"/>
    <tableColumn id="7" name="[rewardQuantityStep1]" dataDxfId="8"/>
    <tableColumn id="8" name="[rewardTypeStep2]" dataDxfId="7"/>
    <tableColumn id="9" name="[rewardQuantityStep2]" dataDxfId="6"/>
    <tableColumn id="10" name="[rewardTypeStep3]" dataDxfId="5"/>
    <tableColumn id="11" name="[rewardQuantityStep3]" dataDxfId="4"/>
    <tableColumn id="12" name="[rewardTypeStep4]" dataDxfId="3"/>
    <tableColumn id="13" name="[rewardQuantityStep4]" dataDxfId="2"/>
    <tableColumn id="14" name="[rewardTypeTopContributors]" dataDxfId="1"/>
    <tableColumn id="15" name="[rewardQuantityTopContributors]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3.bin"/><Relationship Id="rId4" Type="http://schemas.openxmlformats.org/officeDocument/2006/relationships/table" Target="../tables/table1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6.xml"/><Relationship Id="rId2" Type="http://schemas.openxmlformats.org/officeDocument/2006/relationships/table" Target="../tables/table15.xml"/><Relationship Id="rId1" Type="http://schemas.openxmlformats.org/officeDocument/2006/relationships/table" Target="../tables/table14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9.xml"/><Relationship Id="rId2" Type="http://schemas.openxmlformats.org/officeDocument/2006/relationships/table" Target="../tables/table18.xml"/><Relationship Id="rId1" Type="http://schemas.openxmlformats.org/officeDocument/2006/relationships/table" Target="../tables/table17.xml"/><Relationship Id="rId4" Type="http://schemas.openxmlformats.org/officeDocument/2006/relationships/table" Target="../tables/table2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6.xml"/><Relationship Id="rId1" Type="http://schemas.openxmlformats.org/officeDocument/2006/relationships/table" Target="../tables/table2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tabColor rgb="FFFFFF00"/>
  </sheetPr>
  <dimension ref="B1:O52"/>
  <sheetViews>
    <sheetView workbookViewId="0"/>
  </sheetViews>
  <sheetFormatPr defaultColWidth="8.85546875" defaultRowHeight="15"/>
  <cols>
    <col min="1" max="1" width="3.28515625" customWidth="1"/>
    <col min="2" max="2" width="27.140625" customWidth="1"/>
  </cols>
  <sheetData>
    <row r="1" spans="2:14" s="67" customFormat="1" ht="15.75" thickBot="1"/>
    <row r="2" spans="2:14" s="67" customFormat="1" ht="15.75" thickBot="1">
      <c r="B2" s="225" t="s">
        <v>584</v>
      </c>
      <c r="C2" s="226" t="s">
        <v>585</v>
      </c>
      <c r="D2" s="227"/>
      <c r="E2" s="227"/>
      <c r="F2" s="227"/>
      <c r="G2" s="227"/>
      <c r="H2" s="228"/>
    </row>
    <row r="3" spans="2:14" s="67" customFormat="1">
      <c r="B3" s="225" t="s">
        <v>586</v>
      </c>
      <c r="C3" s="229" t="str">
        <f>CONCATENATE(C2,"\","excel_to_xml.bat")</f>
        <v xml:space="preserve"> C:\Users\hsemroud\Documents\Dragon\Docs\Content\excel_to_xml.bat</v>
      </c>
      <c r="D3" s="229"/>
      <c r="E3" s="229"/>
      <c r="F3" s="229"/>
      <c r="G3" s="229"/>
      <c r="H3" s="229"/>
    </row>
    <row r="4" spans="2:14" s="67" customFormat="1">
      <c r="B4" s="225" t="s">
        <v>587</v>
      </c>
      <c r="C4" s="229" t="str">
        <f>CONCATENATE(C2,"\","xml_to_client.bat")</f>
        <v xml:space="preserve"> C:\Users\hsemroud\Documents\Dragon\Docs\Content\xml_to_client.bat</v>
      </c>
      <c r="D4" s="229"/>
      <c r="E4" s="229"/>
      <c r="F4" s="229"/>
      <c r="G4" s="229"/>
      <c r="H4" s="229"/>
    </row>
    <row r="5" spans="2:14" s="67" customFormat="1"/>
    <row r="6" spans="2:14" s="67" customFormat="1"/>
    <row r="7" spans="2:14" s="67" customFormat="1"/>
    <row r="8" spans="2:14" s="67" customFormat="1"/>
    <row r="9" spans="2:14" s="67" customFormat="1"/>
    <row r="10" spans="2:14" s="67" customFormat="1" ht="21">
      <c r="B10" s="125" t="s">
        <v>163</v>
      </c>
      <c r="C10" s="126"/>
      <c r="D10" s="126"/>
      <c r="E10" s="126"/>
      <c r="F10" s="126"/>
      <c r="G10" s="126"/>
      <c r="H10" s="126"/>
      <c r="I10" s="126"/>
      <c r="J10" s="126"/>
      <c r="K10" s="126"/>
      <c r="L10" s="126"/>
      <c r="M10" s="126"/>
      <c r="N10" s="126"/>
    </row>
    <row r="11" spans="2:14" s="67" customFormat="1">
      <c r="B11" s="127" t="s">
        <v>178</v>
      </c>
    </row>
    <row r="12" spans="2:14" s="67" customFormat="1">
      <c r="B12" s="127" t="s">
        <v>179</v>
      </c>
    </row>
    <row r="13" spans="2:14" s="67" customFormat="1">
      <c r="B13" s="127" t="s">
        <v>180</v>
      </c>
    </row>
    <row r="14" spans="2:14" s="67" customFormat="1">
      <c r="B14" s="127" t="s">
        <v>164</v>
      </c>
    </row>
    <row r="15" spans="2:14" s="67" customFormat="1">
      <c r="B15" s="127" t="s">
        <v>165</v>
      </c>
    </row>
    <row r="16" spans="2:14" s="67" customFormat="1">
      <c r="B16" s="127" t="s">
        <v>181</v>
      </c>
    </row>
    <row r="17" spans="2:15" s="67" customFormat="1">
      <c r="B17" s="127" t="s">
        <v>166</v>
      </c>
    </row>
    <row r="18" spans="2:15" s="67" customFormat="1">
      <c r="B18" s="127" t="s">
        <v>183</v>
      </c>
    </row>
    <row r="19" spans="2:15">
      <c r="B19" s="127" t="s">
        <v>454</v>
      </c>
    </row>
    <row r="20" spans="2:15" s="22" customFormat="1"/>
    <row r="21" spans="2:15" ht="21">
      <c r="B21" s="125" t="s">
        <v>0</v>
      </c>
      <c r="C21" s="126"/>
      <c r="D21" s="126"/>
      <c r="E21" s="126"/>
      <c r="F21" s="126"/>
      <c r="G21" s="126"/>
      <c r="H21" s="126"/>
      <c r="I21" s="126"/>
      <c r="J21" s="126"/>
      <c r="K21" s="126"/>
      <c r="L21" s="126"/>
      <c r="M21" s="126"/>
      <c r="N21" s="126"/>
    </row>
    <row r="22" spans="2:15">
      <c r="B22" s="129" t="s">
        <v>171</v>
      </c>
      <c r="C22" s="22" t="s">
        <v>172</v>
      </c>
    </row>
    <row r="23" spans="2:15" s="67" customFormat="1">
      <c r="B23" s="175" t="s">
        <v>249</v>
      </c>
      <c r="C23" s="22" t="s">
        <v>250</v>
      </c>
    </row>
    <row r="24" spans="2:15" s="67" customFormat="1">
      <c r="B24" s="152" t="s">
        <v>247</v>
      </c>
      <c r="C24" s="22" t="s">
        <v>248</v>
      </c>
    </row>
    <row r="25" spans="2:15" s="67" customFormat="1">
      <c r="B25" s="176" t="s">
        <v>251</v>
      </c>
      <c r="C25" s="174" t="s">
        <v>252</v>
      </c>
    </row>
    <row r="26" spans="2:15" s="67" customFormat="1">
      <c r="B26" s="151" t="s">
        <v>245</v>
      </c>
      <c r="C26" s="22" t="s">
        <v>246</v>
      </c>
    </row>
    <row r="27" spans="2:15" s="67" customFormat="1">
      <c r="B27" s="130" t="s">
        <v>173</v>
      </c>
      <c r="C27" s="22"/>
    </row>
    <row r="28" spans="2:15"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</row>
    <row r="29" spans="2:15" ht="21">
      <c r="B29" s="125" t="s">
        <v>1</v>
      </c>
      <c r="C29" s="126"/>
      <c r="D29" s="126"/>
      <c r="E29" s="126"/>
      <c r="F29" s="126"/>
      <c r="G29" s="126"/>
      <c r="H29" s="126"/>
      <c r="I29" s="126"/>
      <c r="J29" s="126"/>
      <c r="K29" s="126"/>
      <c r="L29" s="126"/>
      <c r="M29" s="126"/>
      <c r="N29" s="126"/>
    </row>
    <row r="30" spans="2:15">
      <c r="B30" t="s">
        <v>2</v>
      </c>
      <c r="C30" t="s">
        <v>3</v>
      </c>
    </row>
    <row r="32" spans="2:15" ht="21">
      <c r="B32" s="125" t="s">
        <v>7</v>
      </c>
      <c r="C32" s="126"/>
      <c r="D32" s="126"/>
      <c r="E32" s="126"/>
      <c r="F32" s="126"/>
      <c r="G32" s="126"/>
      <c r="H32" s="126"/>
      <c r="I32" s="126"/>
      <c r="J32" s="126"/>
      <c r="K32" s="126"/>
      <c r="L32" s="126"/>
      <c r="M32" s="126"/>
      <c r="N32" s="126"/>
    </row>
    <row r="33" spans="2:14">
      <c r="B33" s="16" t="s">
        <v>196</v>
      </c>
    </row>
    <row r="34" spans="2:14" s="67" customFormat="1">
      <c r="B34" s="131" t="s">
        <v>198</v>
      </c>
    </row>
    <row r="35" spans="2:14">
      <c r="B35" s="17" t="s">
        <v>255</v>
      </c>
    </row>
    <row r="36" spans="2:14">
      <c r="B36" s="18" t="s">
        <v>197</v>
      </c>
    </row>
    <row r="37" spans="2:14" s="67" customFormat="1">
      <c r="B37" s="19" t="s">
        <v>8</v>
      </c>
    </row>
    <row r="38" spans="2:14">
      <c r="B38" s="178" t="s">
        <v>256</v>
      </c>
    </row>
    <row r="39" spans="2:14">
      <c r="B39" s="1" t="s">
        <v>9</v>
      </c>
      <c r="C39" t="s">
        <v>19</v>
      </c>
    </row>
    <row r="40" spans="2:14">
      <c r="B40" s="6" t="s">
        <v>10</v>
      </c>
      <c r="C40" t="s">
        <v>11</v>
      </c>
    </row>
    <row r="41" spans="2:14">
      <c r="B41" s="7" t="s">
        <v>12</v>
      </c>
      <c r="C41" t="s">
        <v>13</v>
      </c>
    </row>
    <row r="42" spans="2:14">
      <c r="B42" s="8" t="s">
        <v>14</v>
      </c>
      <c r="C42" t="s">
        <v>15</v>
      </c>
    </row>
    <row r="43" spans="2:14">
      <c r="B43" s="9" t="s">
        <v>16</v>
      </c>
      <c r="C43" t="s">
        <v>17</v>
      </c>
    </row>
    <row r="44" spans="2:14" s="67" customFormat="1">
      <c r="B44" s="5" t="s">
        <v>18</v>
      </c>
      <c r="C44" t="s">
        <v>162</v>
      </c>
      <c r="D44"/>
      <c r="E44"/>
      <c r="F44"/>
      <c r="G44"/>
      <c r="H44"/>
      <c r="I44"/>
      <c r="J44"/>
      <c r="K44"/>
      <c r="L44"/>
      <c r="M44"/>
      <c r="N44"/>
    </row>
    <row r="45" spans="2:14">
      <c r="B45" s="67"/>
      <c r="D45" s="67"/>
      <c r="E45" s="67"/>
      <c r="F45" s="67"/>
      <c r="G45" s="67"/>
      <c r="H45" s="67"/>
      <c r="I45" s="67"/>
      <c r="J45" s="67"/>
      <c r="K45" s="67"/>
      <c r="L45" s="67"/>
      <c r="M45" s="67"/>
      <c r="N45" s="67"/>
    </row>
    <row r="46" spans="2:14" ht="21">
      <c r="B46" s="125" t="s">
        <v>161</v>
      </c>
      <c r="C46" s="126"/>
      <c r="D46" s="126"/>
      <c r="E46" s="126"/>
      <c r="F46" s="126"/>
      <c r="G46" s="126"/>
      <c r="H46" s="126"/>
      <c r="I46" s="126"/>
      <c r="J46" s="126"/>
      <c r="K46" s="126"/>
      <c r="L46" s="126"/>
      <c r="M46" s="126"/>
      <c r="N46" s="126"/>
    </row>
    <row r="47" spans="2:14">
      <c r="B47" s="128" t="s">
        <v>169</v>
      </c>
    </row>
    <row r="48" spans="2:14">
      <c r="B48" s="128" t="s">
        <v>168</v>
      </c>
    </row>
    <row r="49" spans="2:2">
      <c r="B49" s="128" t="s">
        <v>167</v>
      </c>
    </row>
    <row r="50" spans="2:2">
      <c r="B50" s="128" t="s">
        <v>170</v>
      </c>
    </row>
    <row r="51" spans="2:2">
      <c r="B51" s="128" t="s">
        <v>232</v>
      </c>
    </row>
    <row r="52" spans="2:2">
      <c r="B52" s="128" t="s">
        <v>455</v>
      </c>
    </row>
  </sheetData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Button 1">
              <controlPr defaultSize="0" print="0" autoFill="0" autoPict="0" macro="[0]!ExportToGame">
                <anchor moveWithCells="1" sizeWithCells="1">
                  <from>
                    <xdr:col>1</xdr:col>
                    <xdr:colOff>142875</xdr:colOff>
                    <xdr:row>4</xdr:row>
                    <xdr:rowOff>161925</xdr:rowOff>
                  </from>
                  <to>
                    <xdr:col>2</xdr:col>
                    <xdr:colOff>457200</xdr:colOff>
                    <xdr:row>8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FFFF00"/>
  </sheetPr>
  <dimension ref="A1:CW50"/>
  <sheetViews>
    <sheetView workbookViewId="0"/>
  </sheetViews>
  <sheetFormatPr defaultColWidth="8.85546875" defaultRowHeight="15"/>
  <cols>
    <col min="1" max="1" width="49" style="1" bestFit="1" customWidth="1"/>
    <col min="2" max="101" width="39.42578125" bestFit="1" customWidth="1"/>
    <col min="103" max="103" width="10.42578125" bestFit="1" customWidth="1"/>
    <col min="104" max="104" width="14.28515625" customWidth="1"/>
  </cols>
  <sheetData>
    <row r="1" spans="1:101" s="67" customFormat="1">
      <c r="A1" s="68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6"/>
      <c r="AG1" s="66"/>
      <c r="AH1" s="66"/>
      <c r="AI1" s="66"/>
      <c r="AJ1" s="66"/>
      <c r="AK1" s="66"/>
      <c r="AL1" s="66"/>
      <c r="AM1" s="66"/>
      <c r="AN1" s="66"/>
      <c r="AO1" s="66"/>
      <c r="AP1" s="66"/>
      <c r="AQ1" s="66"/>
      <c r="AR1" s="66"/>
      <c r="AS1" s="66"/>
      <c r="AT1" s="66"/>
      <c r="AU1" s="66"/>
      <c r="AV1" s="66"/>
      <c r="AW1" s="66"/>
      <c r="AX1" s="66"/>
      <c r="AY1" s="66"/>
      <c r="AZ1" s="66"/>
      <c r="BA1" s="66"/>
      <c r="BB1" s="66"/>
      <c r="BC1" s="66"/>
      <c r="BD1" s="66"/>
      <c r="BE1" s="66"/>
      <c r="BF1" s="66"/>
      <c r="BG1" s="66"/>
      <c r="BH1" s="66"/>
      <c r="BI1" s="66"/>
      <c r="BJ1" s="66"/>
      <c r="BK1" s="66"/>
      <c r="BL1" s="66"/>
      <c r="BM1" s="66"/>
      <c r="BN1" s="66"/>
      <c r="BO1" s="66"/>
      <c r="BP1" s="66"/>
      <c r="BQ1" s="66"/>
      <c r="BR1" s="66"/>
      <c r="BS1" s="66"/>
      <c r="BT1" s="66"/>
      <c r="BU1" s="66"/>
      <c r="BV1" s="66"/>
      <c r="BW1" s="66"/>
      <c r="BX1" s="66"/>
      <c r="BY1" s="66"/>
      <c r="BZ1" s="66"/>
      <c r="CA1" s="66"/>
      <c r="CB1" s="66"/>
      <c r="CC1" s="66"/>
      <c r="CD1" s="66"/>
      <c r="CE1" s="66"/>
      <c r="CF1" s="66"/>
      <c r="CG1" s="66"/>
      <c r="CH1" s="66"/>
      <c r="CI1" s="66"/>
      <c r="CJ1" s="66"/>
      <c r="CK1" s="66"/>
      <c r="CL1" s="66"/>
      <c r="CM1" s="66"/>
      <c r="CN1" s="66"/>
      <c r="CO1" s="66"/>
      <c r="CP1" s="66"/>
      <c r="CQ1" s="66"/>
      <c r="CR1" s="66"/>
      <c r="CS1" s="66"/>
      <c r="CT1" s="66"/>
      <c r="CU1" s="66"/>
      <c r="CV1" s="66"/>
    </row>
    <row r="2" spans="1:101" s="67" customFormat="1">
      <c r="A2" s="68" t="s">
        <v>55</v>
      </c>
      <c r="B2" s="66">
        <v>30</v>
      </c>
      <c r="C2" s="66">
        <v>40</v>
      </c>
      <c r="D2" s="66">
        <v>50</v>
      </c>
      <c r="E2" s="66">
        <f>D2+10</f>
        <v>60</v>
      </c>
      <c r="F2" s="66">
        <f t="shared" ref="F2:AY2" si="0">E2+10</f>
        <v>70</v>
      </c>
      <c r="G2" s="66">
        <f t="shared" si="0"/>
        <v>80</v>
      </c>
      <c r="H2" s="66">
        <f t="shared" si="0"/>
        <v>90</v>
      </c>
      <c r="I2" s="66">
        <f t="shared" si="0"/>
        <v>100</v>
      </c>
      <c r="J2" s="66">
        <f t="shared" si="0"/>
        <v>110</v>
      </c>
      <c r="K2" s="66">
        <f t="shared" si="0"/>
        <v>120</v>
      </c>
      <c r="L2" s="66">
        <f t="shared" si="0"/>
        <v>130</v>
      </c>
      <c r="M2" s="66">
        <f t="shared" si="0"/>
        <v>140</v>
      </c>
      <c r="N2" s="66">
        <f t="shared" si="0"/>
        <v>150</v>
      </c>
      <c r="O2" s="66">
        <f t="shared" si="0"/>
        <v>160</v>
      </c>
      <c r="P2" s="66">
        <f t="shared" si="0"/>
        <v>170</v>
      </c>
      <c r="Q2" s="66">
        <f t="shared" si="0"/>
        <v>180</v>
      </c>
      <c r="R2" s="66">
        <f t="shared" si="0"/>
        <v>190</v>
      </c>
      <c r="S2" s="66">
        <f t="shared" si="0"/>
        <v>200</v>
      </c>
      <c r="T2" s="66">
        <f t="shared" si="0"/>
        <v>210</v>
      </c>
      <c r="U2" s="66">
        <f t="shared" si="0"/>
        <v>220</v>
      </c>
      <c r="V2" s="66">
        <f t="shared" si="0"/>
        <v>230</v>
      </c>
      <c r="W2" s="66">
        <f t="shared" si="0"/>
        <v>240</v>
      </c>
      <c r="X2" s="66">
        <f t="shared" si="0"/>
        <v>250</v>
      </c>
      <c r="Y2" s="66">
        <f t="shared" si="0"/>
        <v>260</v>
      </c>
      <c r="Z2" s="66">
        <f t="shared" si="0"/>
        <v>270</v>
      </c>
      <c r="AA2" s="66">
        <f t="shared" si="0"/>
        <v>280</v>
      </c>
      <c r="AB2" s="66">
        <f t="shared" si="0"/>
        <v>290</v>
      </c>
      <c r="AC2" s="66">
        <f t="shared" si="0"/>
        <v>300</v>
      </c>
      <c r="AD2" s="66">
        <f t="shared" si="0"/>
        <v>310</v>
      </c>
      <c r="AE2" s="66">
        <f t="shared" si="0"/>
        <v>320</v>
      </c>
      <c r="AF2" s="66">
        <f t="shared" si="0"/>
        <v>330</v>
      </c>
      <c r="AG2" s="66">
        <f t="shared" si="0"/>
        <v>340</v>
      </c>
      <c r="AH2" s="66">
        <f t="shared" si="0"/>
        <v>350</v>
      </c>
      <c r="AI2" s="66">
        <f t="shared" si="0"/>
        <v>360</v>
      </c>
      <c r="AJ2" s="66">
        <f t="shared" si="0"/>
        <v>370</v>
      </c>
      <c r="AK2" s="66">
        <f t="shared" si="0"/>
        <v>380</v>
      </c>
      <c r="AL2" s="66">
        <f t="shared" si="0"/>
        <v>390</v>
      </c>
      <c r="AM2" s="66">
        <f t="shared" si="0"/>
        <v>400</v>
      </c>
      <c r="AN2" s="66">
        <f t="shared" si="0"/>
        <v>410</v>
      </c>
      <c r="AO2" s="66">
        <f t="shared" si="0"/>
        <v>420</v>
      </c>
      <c r="AP2" s="66">
        <f t="shared" si="0"/>
        <v>430</v>
      </c>
      <c r="AQ2" s="66">
        <f t="shared" si="0"/>
        <v>440</v>
      </c>
      <c r="AR2" s="66">
        <f t="shared" si="0"/>
        <v>450</v>
      </c>
      <c r="AS2" s="66">
        <f t="shared" si="0"/>
        <v>460</v>
      </c>
      <c r="AT2" s="66">
        <f t="shared" si="0"/>
        <v>470</v>
      </c>
      <c r="AU2" s="66">
        <f t="shared" si="0"/>
        <v>480</v>
      </c>
      <c r="AV2" s="66">
        <f t="shared" si="0"/>
        <v>490</v>
      </c>
      <c r="AW2" s="66">
        <f t="shared" si="0"/>
        <v>500</v>
      </c>
      <c r="AX2" s="66">
        <f t="shared" si="0"/>
        <v>510</v>
      </c>
      <c r="AY2" s="66">
        <f t="shared" si="0"/>
        <v>520</v>
      </c>
      <c r="AZ2" s="66">
        <f>AY2</f>
        <v>520</v>
      </c>
      <c r="BA2" s="66">
        <f t="shared" ref="BA2:CW2" si="1">AZ2</f>
        <v>520</v>
      </c>
      <c r="BB2" s="66">
        <f t="shared" si="1"/>
        <v>520</v>
      </c>
      <c r="BC2" s="66">
        <f t="shared" si="1"/>
        <v>520</v>
      </c>
      <c r="BD2" s="66">
        <f t="shared" si="1"/>
        <v>520</v>
      </c>
      <c r="BE2" s="66">
        <f t="shared" si="1"/>
        <v>520</v>
      </c>
      <c r="BF2" s="66">
        <f t="shared" si="1"/>
        <v>520</v>
      </c>
      <c r="BG2" s="66">
        <f t="shared" si="1"/>
        <v>520</v>
      </c>
      <c r="BH2" s="66">
        <f t="shared" si="1"/>
        <v>520</v>
      </c>
      <c r="BI2" s="66">
        <f t="shared" si="1"/>
        <v>520</v>
      </c>
      <c r="BJ2" s="66">
        <f t="shared" si="1"/>
        <v>520</v>
      </c>
      <c r="BK2" s="66">
        <f t="shared" si="1"/>
        <v>520</v>
      </c>
      <c r="BL2" s="66">
        <f t="shared" si="1"/>
        <v>520</v>
      </c>
      <c r="BM2" s="66">
        <f t="shared" si="1"/>
        <v>520</v>
      </c>
      <c r="BN2" s="66">
        <f t="shared" si="1"/>
        <v>520</v>
      </c>
      <c r="BO2" s="66">
        <f t="shared" si="1"/>
        <v>520</v>
      </c>
      <c r="BP2" s="66">
        <f t="shared" si="1"/>
        <v>520</v>
      </c>
      <c r="BQ2" s="66">
        <f t="shared" si="1"/>
        <v>520</v>
      </c>
      <c r="BR2" s="66">
        <f t="shared" si="1"/>
        <v>520</v>
      </c>
      <c r="BS2" s="66">
        <f t="shared" si="1"/>
        <v>520</v>
      </c>
      <c r="BT2" s="66">
        <f t="shared" si="1"/>
        <v>520</v>
      </c>
      <c r="BU2" s="66">
        <f t="shared" si="1"/>
        <v>520</v>
      </c>
      <c r="BV2" s="66">
        <f t="shared" si="1"/>
        <v>520</v>
      </c>
      <c r="BW2" s="66">
        <f t="shared" si="1"/>
        <v>520</v>
      </c>
      <c r="BX2" s="66">
        <f t="shared" si="1"/>
        <v>520</v>
      </c>
      <c r="BY2" s="66">
        <f t="shared" si="1"/>
        <v>520</v>
      </c>
      <c r="BZ2" s="66">
        <f t="shared" si="1"/>
        <v>520</v>
      </c>
      <c r="CA2" s="66">
        <f t="shared" si="1"/>
        <v>520</v>
      </c>
      <c r="CB2" s="66">
        <f t="shared" si="1"/>
        <v>520</v>
      </c>
      <c r="CC2" s="66">
        <f t="shared" si="1"/>
        <v>520</v>
      </c>
      <c r="CD2" s="66">
        <f t="shared" si="1"/>
        <v>520</v>
      </c>
      <c r="CE2" s="66">
        <f t="shared" si="1"/>
        <v>520</v>
      </c>
      <c r="CF2" s="66">
        <f t="shared" si="1"/>
        <v>520</v>
      </c>
      <c r="CG2" s="66">
        <f t="shared" si="1"/>
        <v>520</v>
      </c>
      <c r="CH2" s="66">
        <f t="shared" si="1"/>
        <v>520</v>
      </c>
      <c r="CI2" s="66">
        <f t="shared" si="1"/>
        <v>520</v>
      </c>
      <c r="CJ2" s="66">
        <f t="shared" si="1"/>
        <v>520</v>
      </c>
      <c r="CK2" s="66">
        <f t="shared" si="1"/>
        <v>520</v>
      </c>
      <c r="CL2" s="66">
        <f t="shared" si="1"/>
        <v>520</v>
      </c>
      <c r="CM2" s="66">
        <f t="shared" si="1"/>
        <v>520</v>
      </c>
      <c r="CN2" s="66">
        <f t="shared" si="1"/>
        <v>520</v>
      </c>
      <c r="CO2" s="66">
        <f t="shared" si="1"/>
        <v>520</v>
      </c>
      <c r="CP2" s="66">
        <f t="shared" si="1"/>
        <v>520</v>
      </c>
      <c r="CQ2" s="66">
        <f t="shared" si="1"/>
        <v>520</v>
      </c>
      <c r="CR2" s="66">
        <f t="shared" si="1"/>
        <v>520</v>
      </c>
      <c r="CS2" s="66">
        <f t="shared" si="1"/>
        <v>520</v>
      </c>
      <c r="CT2" s="66">
        <f t="shared" si="1"/>
        <v>520</v>
      </c>
      <c r="CU2" s="66">
        <f t="shared" si="1"/>
        <v>520</v>
      </c>
      <c r="CV2" s="66">
        <f t="shared" si="1"/>
        <v>520</v>
      </c>
      <c r="CW2" s="66">
        <f t="shared" si="1"/>
        <v>520</v>
      </c>
    </row>
    <row r="3" spans="1:101" s="67" customFormat="1">
      <c r="A3" s="68"/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  <c r="AF3" s="66"/>
      <c r="AG3" s="66"/>
      <c r="AH3" s="66"/>
      <c r="AI3" s="66"/>
      <c r="AJ3" s="66"/>
      <c r="AK3" s="66"/>
      <c r="AL3" s="66"/>
      <c r="AM3" s="66"/>
      <c r="AN3" s="66"/>
      <c r="AO3" s="66"/>
      <c r="AP3" s="66"/>
      <c r="AQ3" s="66"/>
      <c r="AR3" s="66"/>
      <c r="AS3" s="66"/>
      <c r="AT3" s="66"/>
      <c r="AU3" s="66"/>
      <c r="AV3" s="66"/>
      <c r="AW3" s="66"/>
      <c r="AX3" s="66"/>
      <c r="AY3" s="66"/>
      <c r="AZ3" s="66"/>
      <c r="BA3" s="66"/>
      <c r="BB3" s="66"/>
      <c r="BC3" s="66"/>
      <c r="BD3" s="66"/>
      <c r="BE3" s="66"/>
      <c r="BF3" s="66"/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6"/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</row>
    <row r="4" spans="1:101" s="67" customFormat="1">
      <c r="A4" s="68"/>
      <c r="B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  <c r="Y4" s="66"/>
      <c r="Z4" s="66"/>
      <c r="AA4" s="66"/>
      <c r="AB4" s="66"/>
      <c r="AC4" s="66"/>
      <c r="AD4" s="66"/>
      <c r="AE4" s="66"/>
      <c r="AF4" s="66"/>
      <c r="AG4" s="66"/>
      <c r="AH4" s="66"/>
      <c r="AI4" s="66"/>
      <c r="AJ4" s="66"/>
      <c r="AK4" s="66"/>
      <c r="AL4" s="66"/>
      <c r="AM4" s="66"/>
      <c r="AN4" s="66"/>
      <c r="AO4" s="66"/>
      <c r="AP4" s="66"/>
      <c r="AQ4" s="66"/>
      <c r="AR4" s="66"/>
      <c r="AS4" s="66"/>
      <c r="AT4" s="66"/>
      <c r="AU4" s="66"/>
      <c r="AV4" s="66"/>
      <c r="AW4" s="66"/>
      <c r="AX4" s="66"/>
      <c r="AY4" s="66"/>
      <c r="AZ4" s="66"/>
      <c r="BA4" s="66"/>
      <c r="BB4" s="66"/>
      <c r="BC4" s="66"/>
      <c r="BD4" s="66"/>
      <c r="BE4" s="66"/>
      <c r="BF4" s="66"/>
      <c r="BG4" s="66"/>
      <c r="BH4" s="66"/>
      <c r="BI4" s="66"/>
      <c r="BJ4" s="66"/>
      <c r="BK4" s="66"/>
      <c r="BL4" s="66"/>
      <c r="BM4" s="66"/>
      <c r="BN4" s="66"/>
      <c r="BO4" s="66"/>
      <c r="BP4" s="66"/>
      <c r="BQ4" s="66"/>
      <c r="BR4" s="66"/>
      <c r="BS4" s="66"/>
      <c r="BT4" s="66"/>
      <c r="BU4" s="66"/>
      <c r="BV4" s="66"/>
      <c r="BW4" s="66"/>
      <c r="BX4" s="66"/>
      <c r="BY4" s="66"/>
      <c r="BZ4" s="66"/>
      <c r="CA4" s="66"/>
      <c r="CB4" s="66"/>
      <c r="CC4" s="66"/>
      <c r="CD4" s="66"/>
      <c r="CE4" s="66"/>
      <c r="CF4" s="66"/>
      <c r="CG4" s="66"/>
      <c r="CH4" s="66"/>
      <c r="CI4" s="66"/>
      <c r="CJ4" s="66"/>
      <c r="CK4" s="66"/>
      <c r="CL4" s="66"/>
      <c r="CM4" s="66"/>
      <c r="CN4" s="66"/>
      <c r="CO4" s="66"/>
      <c r="CP4" s="66"/>
      <c r="CQ4" s="66"/>
      <c r="CR4" s="66"/>
      <c r="CS4" s="66"/>
      <c r="CT4" s="66"/>
      <c r="CU4" s="66"/>
      <c r="CV4" s="66"/>
    </row>
    <row r="5" spans="1:101" ht="26.25">
      <c r="A5" s="104" t="s">
        <v>159</v>
      </c>
    </row>
    <row r="6" spans="1:101" s="67" customFormat="1" ht="15.75" thickBot="1">
      <c r="A6" s="68" t="s">
        <v>207</v>
      </c>
      <c r="F6" s="67">
        <v>1</v>
      </c>
      <c r="I6" s="67">
        <v>2</v>
      </c>
      <c r="K6" s="27">
        <v>3</v>
      </c>
      <c r="L6" s="67">
        <v>4.4000000000000004</v>
      </c>
      <c r="M6" s="67">
        <v>5.8</v>
      </c>
      <c r="N6" s="67">
        <v>7.2</v>
      </c>
      <c r="O6" s="67">
        <v>8.6</v>
      </c>
      <c r="P6" s="67">
        <v>10</v>
      </c>
      <c r="Q6" s="67">
        <v>11.4</v>
      </c>
      <c r="R6" s="67">
        <v>12.8</v>
      </c>
      <c r="S6" s="67">
        <v>14.2</v>
      </c>
      <c r="T6" s="67">
        <v>15.6</v>
      </c>
      <c r="U6" s="67">
        <v>17</v>
      </c>
      <c r="V6" s="67">
        <v>18.399999999999999</v>
      </c>
      <c r="W6" s="67">
        <v>19.8</v>
      </c>
      <c r="X6" s="67">
        <v>21.2</v>
      </c>
      <c r="Y6" s="67">
        <v>22.6</v>
      </c>
      <c r="Z6" s="67">
        <v>24</v>
      </c>
      <c r="AA6" s="67">
        <v>25.4</v>
      </c>
      <c r="AB6" s="67">
        <v>26.8</v>
      </c>
      <c r="AC6" s="67">
        <v>28.2</v>
      </c>
      <c r="AD6" s="67">
        <v>29.6</v>
      </c>
      <c r="AE6" s="67">
        <v>31</v>
      </c>
      <c r="AF6" s="67">
        <v>33.299999999999997</v>
      </c>
      <c r="AG6" s="67">
        <v>35.6</v>
      </c>
      <c r="AH6" s="67">
        <v>37.9</v>
      </c>
      <c r="AI6" s="67">
        <v>40.200000000000003</v>
      </c>
      <c r="AJ6" s="67">
        <v>42.5</v>
      </c>
      <c r="AK6" s="67">
        <v>44.8</v>
      </c>
      <c r="AL6" s="67">
        <v>47.1</v>
      </c>
      <c r="AM6" s="67">
        <v>49.4</v>
      </c>
      <c r="AN6" s="67">
        <v>51.7</v>
      </c>
      <c r="AO6" s="67">
        <v>54</v>
      </c>
      <c r="AP6" s="67">
        <v>56.3</v>
      </c>
      <c r="AQ6" s="67">
        <v>58.6</v>
      </c>
      <c r="AR6" s="67">
        <v>60.9</v>
      </c>
      <c r="AS6" s="67">
        <v>63.2</v>
      </c>
      <c r="AT6" s="67">
        <v>65.5</v>
      </c>
      <c r="AU6" s="67">
        <v>67.8</v>
      </c>
      <c r="AV6" s="67">
        <v>70.099999999999994</v>
      </c>
      <c r="AW6" s="67">
        <v>72.400000000000006</v>
      </c>
      <c r="AX6" s="67">
        <v>74.7</v>
      </c>
      <c r="AY6" s="67">
        <v>77</v>
      </c>
      <c r="AZ6" s="67">
        <v>79.3</v>
      </c>
      <c r="BA6" s="67">
        <v>81.599999999999994</v>
      </c>
      <c r="BB6" s="67">
        <v>83.9</v>
      </c>
      <c r="BC6" s="67">
        <v>86.2</v>
      </c>
      <c r="BD6" s="67">
        <v>88.5</v>
      </c>
      <c r="BE6" s="67">
        <v>90.8</v>
      </c>
      <c r="BF6" s="67">
        <v>93.1</v>
      </c>
      <c r="BG6" s="67">
        <v>95.4</v>
      </c>
      <c r="BH6" s="67">
        <v>97.7</v>
      </c>
      <c r="BI6" s="67">
        <v>100</v>
      </c>
      <c r="BJ6" s="67">
        <v>104</v>
      </c>
      <c r="BK6" s="67">
        <v>108</v>
      </c>
      <c r="BL6" s="67">
        <v>112</v>
      </c>
      <c r="BM6" s="67">
        <v>116</v>
      </c>
      <c r="BN6" s="67">
        <v>120</v>
      </c>
      <c r="BO6" s="67">
        <v>124</v>
      </c>
      <c r="BP6" s="67">
        <v>128</v>
      </c>
      <c r="BQ6" s="67">
        <v>132</v>
      </c>
      <c r="BR6" s="67">
        <v>136</v>
      </c>
      <c r="BS6" s="67">
        <v>140</v>
      </c>
      <c r="BT6" s="67">
        <v>144</v>
      </c>
      <c r="BU6" s="67">
        <v>148</v>
      </c>
      <c r="BV6" s="67">
        <v>152</v>
      </c>
      <c r="BW6" s="67">
        <v>156</v>
      </c>
      <c r="BX6" s="67">
        <v>160</v>
      </c>
      <c r="BY6" s="67">
        <v>164</v>
      </c>
      <c r="BZ6" s="67">
        <v>168</v>
      </c>
      <c r="CA6" s="67">
        <v>172</v>
      </c>
      <c r="CB6" s="67">
        <v>176</v>
      </c>
      <c r="CC6" s="67">
        <v>180</v>
      </c>
      <c r="CD6" s="67">
        <v>187</v>
      </c>
      <c r="CE6" s="67">
        <v>194</v>
      </c>
      <c r="CF6" s="67">
        <v>201</v>
      </c>
      <c r="CG6" s="67">
        <v>208</v>
      </c>
      <c r="CH6" s="67">
        <v>215</v>
      </c>
      <c r="CI6" s="67">
        <v>222</v>
      </c>
      <c r="CJ6" s="67">
        <v>229</v>
      </c>
      <c r="CK6" s="67">
        <v>236</v>
      </c>
      <c r="CL6" s="67">
        <v>243</v>
      </c>
      <c r="CM6" s="67">
        <v>250</v>
      </c>
      <c r="CN6" s="67">
        <v>257</v>
      </c>
      <c r="CO6" s="67">
        <v>264</v>
      </c>
      <c r="CP6" s="67">
        <v>271</v>
      </c>
      <c r="CQ6" s="67">
        <v>278</v>
      </c>
      <c r="CR6" s="67">
        <v>285</v>
      </c>
      <c r="CS6" s="67">
        <v>292</v>
      </c>
      <c r="CT6" s="67">
        <v>299</v>
      </c>
      <c r="CU6" s="67">
        <v>306</v>
      </c>
      <c r="CV6" s="67">
        <v>313</v>
      </c>
      <c r="CW6" s="67">
        <v>320</v>
      </c>
    </row>
    <row r="7" spans="1:101" s="39" customFormat="1" ht="15.75" thickBot="1">
      <c r="A7" s="70" t="s">
        <v>5</v>
      </c>
      <c r="B7" s="52" t="s">
        <v>57</v>
      </c>
      <c r="C7" s="32" t="s">
        <v>58</v>
      </c>
      <c r="D7" s="32" t="s">
        <v>59</v>
      </c>
      <c r="E7" s="32" t="s">
        <v>60</v>
      </c>
      <c r="F7" s="32" t="s">
        <v>61</v>
      </c>
      <c r="G7" s="32" t="s">
        <v>62</v>
      </c>
      <c r="H7" s="32" t="s">
        <v>63</v>
      </c>
      <c r="I7" s="32" t="s">
        <v>64</v>
      </c>
      <c r="J7" s="32" t="s">
        <v>65</v>
      </c>
      <c r="K7" s="32" t="s">
        <v>66</v>
      </c>
      <c r="L7" s="33" t="s">
        <v>67</v>
      </c>
      <c r="M7" s="33" t="s">
        <v>68</v>
      </c>
      <c r="N7" s="33" t="s">
        <v>69</v>
      </c>
      <c r="O7" s="33" t="s">
        <v>70</v>
      </c>
      <c r="P7" s="33" t="s">
        <v>71</v>
      </c>
      <c r="Q7" s="33" t="s">
        <v>72</v>
      </c>
      <c r="R7" s="33" t="s">
        <v>73</v>
      </c>
      <c r="S7" s="33" t="s">
        <v>74</v>
      </c>
      <c r="T7" s="33" t="s">
        <v>75</v>
      </c>
      <c r="U7" s="33" t="s">
        <v>76</v>
      </c>
      <c r="V7" s="34" t="s">
        <v>77</v>
      </c>
      <c r="W7" s="34" t="s">
        <v>78</v>
      </c>
      <c r="X7" s="34" t="s">
        <v>79</v>
      </c>
      <c r="Y7" s="34" t="s">
        <v>80</v>
      </c>
      <c r="Z7" s="34" t="s">
        <v>81</v>
      </c>
      <c r="AA7" s="34" t="s">
        <v>82</v>
      </c>
      <c r="AB7" s="34" t="s">
        <v>83</v>
      </c>
      <c r="AC7" s="34" t="s">
        <v>84</v>
      </c>
      <c r="AD7" s="34" t="s">
        <v>85</v>
      </c>
      <c r="AE7" s="34" t="s">
        <v>86</v>
      </c>
      <c r="AF7" s="35" t="s">
        <v>87</v>
      </c>
      <c r="AG7" s="35" t="s">
        <v>88</v>
      </c>
      <c r="AH7" s="35" t="s">
        <v>89</v>
      </c>
      <c r="AI7" s="35" t="s">
        <v>90</v>
      </c>
      <c r="AJ7" s="35" t="s">
        <v>91</v>
      </c>
      <c r="AK7" s="35" t="s">
        <v>92</v>
      </c>
      <c r="AL7" s="35" t="s">
        <v>93</v>
      </c>
      <c r="AM7" s="35" t="s">
        <v>94</v>
      </c>
      <c r="AN7" s="35" t="s">
        <v>95</v>
      </c>
      <c r="AO7" s="35" t="s">
        <v>96</v>
      </c>
      <c r="AP7" s="36" t="s">
        <v>97</v>
      </c>
      <c r="AQ7" s="36" t="s">
        <v>98</v>
      </c>
      <c r="AR7" s="36" t="s">
        <v>99</v>
      </c>
      <c r="AS7" s="36" t="s">
        <v>100</v>
      </c>
      <c r="AT7" s="36" t="s">
        <v>101</v>
      </c>
      <c r="AU7" s="36" t="s">
        <v>102</v>
      </c>
      <c r="AV7" s="36" t="s">
        <v>103</v>
      </c>
      <c r="AW7" s="36" t="s">
        <v>104</v>
      </c>
      <c r="AX7" s="36" t="s">
        <v>105</v>
      </c>
      <c r="AY7" s="36" t="s">
        <v>106</v>
      </c>
      <c r="AZ7" s="37" t="s">
        <v>107</v>
      </c>
      <c r="BA7" s="37" t="s">
        <v>108</v>
      </c>
      <c r="BB7" s="37" t="s">
        <v>109</v>
      </c>
      <c r="BC7" s="37" t="s">
        <v>110</v>
      </c>
      <c r="BD7" s="37" t="s">
        <v>111</v>
      </c>
      <c r="BE7" s="37" t="s">
        <v>112</v>
      </c>
      <c r="BF7" s="37" t="s">
        <v>113</v>
      </c>
      <c r="BG7" s="37" t="s">
        <v>114</v>
      </c>
      <c r="BH7" s="37" t="s">
        <v>115</v>
      </c>
      <c r="BI7" s="37" t="s">
        <v>116</v>
      </c>
      <c r="BJ7" s="38" t="s">
        <v>117</v>
      </c>
      <c r="BK7" s="38" t="s">
        <v>118</v>
      </c>
      <c r="BL7" s="38" t="s">
        <v>119</v>
      </c>
      <c r="BM7" s="38" t="s">
        <v>120</v>
      </c>
      <c r="BN7" s="38" t="s">
        <v>121</v>
      </c>
      <c r="BO7" s="38" t="s">
        <v>122</v>
      </c>
      <c r="BP7" s="38" t="s">
        <v>123</v>
      </c>
      <c r="BQ7" s="38" t="s">
        <v>124</v>
      </c>
      <c r="BR7" s="38" t="s">
        <v>125</v>
      </c>
      <c r="BS7" s="38" t="s">
        <v>126</v>
      </c>
      <c r="BT7" s="32" t="s">
        <v>127</v>
      </c>
      <c r="BU7" s="32" t="s">
        <v>128</v>
      </c>
      <c r="BV7" s="32" t="s">
        <v>129</v>
      </c>
      <c r="BW7" s="32" t="s">
        <v>130</v>
      </c>
      <c r="BX7" s="32" t="s">
        <v>131</v>
      </c>
      <c r="BY7" s="32" t="s">
        <v>132</v>
      </c>
      <c r="BZ7" s="32" t="s">
        <v>133</v>
      </c>
      <c r="CA7" s="32" t="s">
        <v>134</v>
      </c>
      <c r="CB7" s="32" t="s">
        <v>135</v>
      </c>
      <c r="CC7" s="32" t="s">
        <v>136</v>
      </c>
      <c r="CD7" s="33" t="s">
        <v>137</v>
      </c>
      <c r="CE7" s="33" t="s">
        <v>138</v>
      </c>
      <c r="CF7" s="33" t="s">
        <v>139</v>
      </c>
      <c r="CG7" s="33" t="s">
        <v>140</v>
      </c>
      <c r="CH7" s="33" t="s">
        <v>141</v>
      </c>
      <c r="CI7" s="33" t="s">
        <v>142</v>
      </c>
      <c r="CJ7" s="33" t="s">
        <v>143</v>
      </c>
      <c r="CK7" s="33" t="s">
        <v>144</v>
      </c>
      <c r="CL7" s="33" t="s">
        <v>145</v>
      </c>
      <c r="CM7" s="33" t="s">
        <v>146</v>
      </c>
      <c r="CN7" s="34" t="s">
        <v>147</v>
      </c>
      <c r="CO7" s="34" t="s">
        <v>148</v>
      </c>
      <c r="CP7" s="34" t="s">
        <v>149</v>
      </c>
      <c r="CQ7" s="34" t="s">
        <v>150</v>
      </c>
      <c r="CR7" s="34" t="s">
        <v>151</v>
      </c>
      <c r="CS7" s="34" t="s">
        <v>152</v>
      </c>
      <c r="CT7" s="34" t="s">
        <v>153</v>
      </c>
      <c r="CU7" s="34" t="s">
        <v>154</v>
      </c>
      <c r="CV7" s="34" t="s">
        <v>155</v>
      </c>
      <c r="CW7" s="34" t="s">
        <v>156</v>
      </c>
    </row>
    <row r="8" spans="1:101" s="40" customFormat="1" ht="15.75" thickBot="1">
      <c r="A8" s="70" t="s">
        <v>42</v>
      </c>
      <c r="B8" s="53" t="s">
        <v>56</v>
      </c>
      <c r="C8" s="53" t="str">
        <f>B8</f>
        <v>paladin</v>
      </c>
      <c r="D8" s="53" t="str">
        <f t="shared" ref="D8:BO8" si="2">C8</f>
        <v>paladin</v>
      </c>
      <c r="E8" s="53" t="str">
        <f t="shared" si="2"/>
        <v>paladin</v>
      </c>
      <c r="F8" s="53" t="str">
        <f t="shared" si="2"/>
        <v>paladin</v>
      </c>
      <c r="G8" s="53" t="str">
        <f t="shared" si="2"/>
        <v>paladin</v>
      </c>
      <c r="H8" s="53" t="str">
        <f t="shared" si="2"/>
        <v>paladin</v>
      </c>
      <c r="I8" s="53" t="str">
        <f t="shared" si="2"/>
        <v>paladin</v>
      </c>
      <c r="J8" s="53" t="str">
        <f t="shared" si="2"/>
        <v>paladin</v>
      </c>
      <c r="K8" s="53" t="str">
        <f t="shared" si="2"/>
        <v>paladin</v>
      </c>
      <c r="L8" s="53" t="str">
        <f t="shared" si="2"/>
        <v>paladin</v>
      </c>
      <c r="M8" s="53" t="str">
        <f t="shared" si="2"/>
        <v>paladin</v>
      </c>
      <c r="N8" s="53" t="str">
        <f t="shared" si="2"/>
        <v>paladin</v>
      </c>
      <c r="O8" s="53" t="str">
        <f t="shared" si="2"/>
        <v>paladin</v>
      </c>
      <c r="P8" s="53" t="str">
        <f t="shared" si="2"/>
        <v>paladin</v>
      </c>
      <c r="Q8" s="53" t="str">
        <f t="shared" si="2"/>
        <v>paladin</v>
      </c>
      <c r="R8" s="53" t="str">
        <f t="shared" si="2"/>
        <v>paladin</v>
      </c>
      <c r="S8" s="53" t="str">
        <f t="shared" si="2"/>
        <v>paladin</v>
      </c>
      <c r="T8" s="53" t="str">
        <f t="shared" si="2"/>
        <v>paladin</v>
      </c>
      <c r="U8" s="53" t="str">
        <f t="shared" si="2"/>
        <v>paladin</v>
      </c>
      <c r="V8" s="53" t="str">
        <f t="shared" si="2"/>
        <v>paladin</v>
      </c>
      <c r="W8" s="53" t="str">
        <f t="shared" si="2"/>
        <v>paladin</v>
      </c>
      <c r="X8" s="53" t="str">
        <f t="shared" si="2"/>
        <v>paladin</v>
      </c>
      <c r="Y8" s="53" t="str">
        <f t="shared" si="2"/>
        <v>paladin</v>
      </c>
      <c r="Z8" s="53" t="str">
        <f t="shared" si="2"/>
        <v>paladin</v>
      </c>
      <c r="AA8" s="53" t="str">
        <f t="shared" si="2"/>
        <v>paladin</v>
      </c>
      <c r="AB8" s="53" t="str">
        <f t="shared" si="2"/>
        <v>paladin</v>
      </c>
      <c r="AC8" s="53" t="str">
        <f t="shared" si="2"/>
        <v>paladin</v>
      </c>
      <c r="AD8" s="53" t="str">
        <f t="shared" si="2"/>
        <v>paladin</v>
      </c>
      <c r="AE8" s="53" t="str">
        <f t="shared" si="2"/>
        <v>paladin</v>
      </c>
      <c r="AF8" s="53" t="str">
        <f t="shared" si="2"/>
        <v>paladin</v>
      </c>
      <c r="AG8" s="53" t="str">
        <f t="shared" si="2"/>
        <v>paladin</v>
      </c>
      <c r="AH8" s="53" t="str">
        <f t="shared" si="2"/>
        <v>paladin</v>
      </c>
      <c r="AI8" s="53" t="str">
        <f t="shared" si="2"/>
        <v>paladin</v>
      </c>
      <c r="AJ8" s="53" t="str">
        <f t="shared" si="2"/>
        <v>paladin</v>
      </c>
      <c r="AK8" s="53" t="str">
        <f t="shared" si="2"/>
        <v>paladin</v>
      </c>
      <c r="AL8" s="53" t="str">
        <f t="shared" si="2"/>
        <v>paladin</v>
      </c>
      <c r="AM8" s="53" t="str">
        <f t="shared" si="2"/>
        <v>paladin</v>
      </c>
      <c r="AN8" s="53" t="str">
        <f t="shared" si="2"/>
        <v>paladin</v>
      </c>
      <c r="AO8" s="53" t="str">
        <f t="shared" si="2"/>
        <v>paladin</v>
      </c>
      <c r="AP8" s="53" t="str">
        <f t="shared" si="2"/>
        <v>paladin</v>
      </c>
      <c r="AQ8" s="53" t="str">
        <f t="shared" si="2"/>
        <v>paladin</v>
      </c>
      <c r="AR8" s="53" t="str">
        <f t="shared" si="2"/>
        <v>paladin</v>
      </c>
      <c r="AS8" s="53" t="str">
        <f t="shared" si="2"/>
        <v>paladin</v>
      </c>
      <c r="AT8" s="53" t="str">
        <f t="shared" si="2"/>
        <v>paladin</v>
      </c>
      <c r="AU8" s="53" t="str">
        <f t="shared" si="2"/>
        <v>paladin</v>
      </c>
      <c r="AV8" s="53" t="str">
        <f t="shared" si="2"/>
        <v>paladin</v>
      </c>
      <c r="AW8" s="53" t="str">
        <f t="shared" si="2"/>
        <v>paladin</v>
      </c>
      <c r="AX8" s="53" t="str">
        <f t="shared" si="2"/>
        <v>paladin</v>
      </c>
      <c r="AY8" s="53" t="str">
        <f t="shared" si="2"/>
        <v>paladin</v>
      </c>
      <c r="AZ8" s="53" t="str">
        <f t="shared" si="2"/>
        <v>paladin</v>
      </c>
      <c r="BA8" s="53" t="str">
        <f t="shared" si="2"/>
        <v>paladin</v>
      </c>
      <c r="BB8" s="53" t="str">
        <f t="shared" si="2"/>
        <v>paladin</v>
      </c>
      <c r="BC8" s="53" t="str">
        <f t="shared" si="2"/>
        <v>paladin</v>
      </c>
      <c r="BD8" s="53" t="str">
        <f t="shared" si="2"/>
        <v>paladin</v>
      </c>
      <c r="BE8" s="53" t="str">
        <f t="shared" si="2"/>
        <v>paladin</v>
      </c>
      <c r="BF8" s="53" t="str">
        <f t="shared" si="2"/>
        <v>paladin</v>
      </c>
      <c r="BG8" s="53" t="str">
        <f t="shared" si="2"/>
        <v>paladin</v>
      </c>
      <c r="BH8" s="53" t="str">
        <f t="shared" si="2"/>
        <v>paladin</v>
      </c>
      <c r="BI8" s="53" t="str">
        <f t="shared" si="2"/>
        <v>paladin</v>
      </c>
      <c r="BJ8" s="53" t="str">
        <f t="shared" si="2"/>
        <v>paladin</v>
      </c>
      <c r="BK8" s="53" t="str">
        <f t="shared" si="2"/>
        <v>paladin</v>
      </c>
      <c r="BL8" s="53" t="str">
        <f t="shared" si="2"/>
        <v>paladin</v>
      </c>
      <c r="BM8" s="53" t="str">
        <f t="shared" si="2"/>
        <v>paladin</v>
      </c>
      <c r="BN8" s="53" t="str">
        <f t="shared" si="2"/>
        <v>paladin</v>
      </c>
      <c r="BO8" s="53" t="str">
        <f t="shared" si="2"/>
        <v>paladin</v>
      </c>
      <c r="BP8" s="53" t="str">
        <f t="shared" ref="BP8:CW8" si="3">BO8</f>
        <v>paladin</v>
      </c>
      <c r="BQ8" s="53" t="str">
        <f t="shared" si="3"/>
        <v>paladin</v>
      </c>
      <c r="BR8" s="53" t="str">
        <f t="shared" si="3"/>
        <v>paladin</v>
      </c>
      <c r="BS8" s="53" t="str">
        <f t="shared" si="3"/>
        <v>paladin</v>
      </c>
      <c r="BT8" s="53" t="str">
        <f t="shared" si="3"/>
        <v>paladin</v>
      </c>
      <c r="BU8" s="53" t="str">
        <f t="shared" si="3"/>
        <v>paladin</v>
      </c>
      <c r="BV8" s="53" t="str">
        <f t="shared" si="3"/>
        <v>paladin</v>
      </c>
      <c r="BW8" s="53" t="str">
        <f t="shared" si="3"/>
        <v>paladin</v>
      </c>
      <c r="BX8" s="53" t="str">
        <f t="shared" si="3"/>
        <v>paladin</v>
      </c>
      <c r="BY8" s="53" t="str">
        <f t="shared" si="3"/>
        <v>paladin</v>
      </c>
      <c r="BZ8" s="53" t="str">
        <f t="shared" si="3"/>
        <v>paladin</v>
      </c>
      <c r="CA8" s="53" t="str">
        <f t="shared" si="3"/>
        <v>paladin</v>
      </c>
      <c r="CB8" s="53" t="str">
        <f t="shared" si="3"/>
        <v>paladin</v>
      </c>
      <c r="CC8" s="53" t="str">
        <f t="shared" si="3"/>
        <v>paladin</v>
      </c>
      <c r="CD8" s="53" t="str">
        <f t="shared" si="3"/>
        <v>paladin</v>
      </c>
      <c r="CE8" s="53" t="str">
        <f t="shared" si="3"/>
        <v>paladin</v>
      </c>
      <c r="CF8" s="53" t="str">
        <f t="shared" si="3"/>
        <v>paladin</v>
      </c>
      <c r="CG8" s="53" t="str">
        <f t="shared" si="3"/>
        <v>paladin</v>
      </c>
      <c r="CH8" s="53" t="str">
        <f t="shared" si="3"/>
        <v>paladin</v>
      </c>
      <c r="CI8" s="53" t="str">
        <f t="shared" si="3"/>
        <v>paladin</v>
      </c>
      <c r="CJ8" s="53" t="str">
        <f t="shared" si="3"/>
        <v>paladin</v>
      </c>
      <c r="CK8" s="53" t="str">
        <f t="shared" si="3"/>
        <v>paladin</v>
      </c>
      <c r="CL8" s="53" t="str">
        <f t="shared" si="3"/>
        <v>paladin</v>
      </c>
      <c r="CM8" s="53" t="str">
        <f t="shared" si="3"/>
        <v>paladin</v>
      </c>
      <c r="CN8" s="53" t="str">
        <f t="shared" si="3"/>
        <v>paladin</v>
      </c>
      <c r="CO8" s="53" t="str">
        <f t="shared" si="3"/>
        <v>paladin</v>
      </c>
      <c r="CP8" s="53" t="str">
        <f t="shared" si="3"/>
        <v>paladin</v>
      </c>
      <c r="CQ8" s="53" t="str">
        <f t="shared" si="3"/>
        <v>paladin</v>
      </c>
      <c r="CR8" s="53" t="str">
        <f t="shared" si="3"/>
        <v>paladin</v>
      </c>
      <c r="CS8" s="53" t="str">
        <f t="shared" si="3"/>
        <v>paladin</v>
      </c>
      <c r="CT8" s="53" t="str">
        <f t="shared" si="3"/>
        <v>paladin</v>
      </c>
      <c r="CU8" s="53" t="str">
        <f t="shared" si="3"/>
        <v>paladin</v>
      </c>
      <c r="CV8" s="53" t="str">
        <f t="shared" si="3"/>
        <v>paladin</v>
      </c>
      <c r="CW8" s="110" t="str">
        <f t="shared" si="3"/>
        <v>paladin</v>
      </c>
    </row>
    <row r="9" spans="1:101" s="28" customFormat="1">
      <c r="A9" s="73" t="s">
        <v>53</v>
      </c>
      <c r="B9" s="74" t="str">
        <f>CONCATENATE(B2,",",ROUNDDOWN((B2/2),0),",",ROUNDDOWN((B2/3),0))</f>
        <v>30,15,10</v>
      </c>
      <c r="C9" s="74" t="str">
        <f>CONCATENATE(C2,",",ROUNDDOWN((C2/2),0),",",ROUNDDOWN((C2/3),0))</f>
        <v>40,20,13</v>
      </c>
      <c r="D9" s="74" t="str">
        <f>CONCATENATE(D2,",",ROUNDDOWN((D2/2),0),",",ROUNDDOWN((D2/3),0))</f>
        <v>50,25,16</v>
      </c>
      <c r="E9" s="74" t="str">
        <f t="shared" ref="E9:AG9" si="4">CONCATENATE(E2,",",ROUNDDOWN((E2/2),0),",",ROUNDDOWN((E2/3),0))</f>
        <v>60,30,20</v>
      </c>
      <c r="F9" s="74" t="str">
        <f t="shared" si="4"/>
        <v>70,35,23</v>
      </c>
      <c r="G9" s="74" t="str">
        <f t="shared" si="4"/>
        <v>80,40,26</v>
      </c>
      <c r="H9" s="74" t="str">
        <f t="shared" si="4"/>
        <v>90,45,30</v>
      </c>
      <c r="I9" s="74" t="str">
        <f t="shared" si="4"/>
        <v>100,50,33</v>
      </c>
      <c r="J9" s="74" t="str">
        <f t="shared" si="4"/>
        <v>110,55,36</v>
      </c>
      <c r="K9" s="74" t="str">
        <f t="shared" si="4"/>
        <v>120,60,40</v>
      </c>
      <c r="L9" s="74" t="str">
        <f t="shared" si="4"/>
        <v>130,65,43</v>
      </c>
      <c r="M9" s="74" t="str">
        <f t="shared" si="4"/>
        <v>140,70,46</v>
      </c>
      <c r="N9" s="74" t="str">
        <f t="shared" si="4"/>
        <v>150,75,50</v>
      </c>
      <c r="O9" s="74" t="str">
        <f t="shared" si="4"/>
        <v>160,80,53</v>
      </c>
      <c r="P9" s="74" t="str">
        <f>CONCATENATE(P2,",",ROUNDDOWN((P2/2),0),",",ROUNDDOWN((P2/3),0))</f>
        <v>170,85,56</v>
      </c>
      <c r="Q9" s="74" t="str">
        <f t="shared" si="4"/>
        <v>180,90,60</v>
      </c>
      <c r="R9" s="74" t="str">
        <f t="shared" si="4"/>
        <v>190,95,63</v>
      </c>
      <c r="S9" s="74" t="str">
        <f t="shared" si="4"/>
        <v>200,100,66</v>
      </c>
      <c r="T9" s="74" t="str">
        <f t="shared" si="4"/>
        <v>210,105,70</v>
      </c>
      <c r="U9" s="74" t="str">
        <f t="shared" si="4"/>
        <v>220,110,73</v>
      </c>
      <c r="V9" s="74" t="str">
        <f t="shared" si="4"/>
        <v>230,115,76</v>
      </c>
      <c r="W9" s="74" t="str">
        <f t="shared" si="4"/>
        <v>240,120,80</v>
      </c>
      <c r="X9" s="74" t="str">
        <f t="shared" si="4"/>
        <v>250,125,83</v>
      </c>
      <c r="Y9" s="74" t="str">
        <f t="shared" si="4"/>
        <v>260,130,86</v>
      </c>
      <c r="Z9" s="74" t="str">
        <f t="shared" si="4"/>
        <v>270,135,90</v>
      </c>
      <c r="AA9" s="74" t="str">
        <f t="shared" si="4"/>
        <v>280,140,93</v>
      </c>
      <c r="AB9" s="74" t="str">
        <f t="shared" si="4"/>
        <v>290,145,96</v>
      </c>
      <c r="AC9" s="74" t="str">
        <f t="shared" si="4"/>
        <v>300,150,100</v>
      </c>
      <c r="AD9" s="74" t="str">
        <f t="shared" si="4"/>
        <v>310,155,103</v>
      </c>
      <c r="AE9" s="74" t="str">
        <f t="shared" si="4"/>
        <v>320,160,106</v>
      </c>
      <c r="AF9" s="74" t="str">
        <f t="shared" si="4"/>
        <v>330,165,110</v>
      </c>
      <c r="AG9" s="74" t="str">
        <f t="shared" si="4"/>
        <v>340,170,113</v>
      </c>
      <c r="AH9" s="74" t="str">
        <f t="shared" ref="AH9:BM9" si="5">CONCATENATE(AH2,",",ROUNDDOWN((AH2/2),0),",",ROUNDDOWN((AH2/3),0))</f>
        <v>350,175,116</v>
      </c>
      <c r="AI9" s="74" t="str">
        <f t="shared" si="5"/>
        <v>360,180,120</v>
      </c>
      <c r="AJ9" s="74" t="str">
        <f t="shared" si="5"/>
        <v>370,185,123</v>
      </c>
      <c r="AK9" s="74" t="str">
        <f t="shared" si="5"/>
        <v>380,190,126</v>
      </c>
      <c r="AL9" s="74" t="str">
        <f t="shared" si="5"/>
        <v>390,195,130</v>
      </c>
      <c r="AM9" s="74" t="str">
        <f t="shared" si="5"/>
        <v>400,200,133</v>
      </c>
      <c r="AN9" s="74" t="str">
        <f t="shared" si="5"/>
        <v>410,205,136</v>
      </c>
      <c r="AO9" s="74" t="str">
        <f t="shared" si="5"/>
        <v>420,210,140</v>
      </c>
      <c r="AP9" s="74" t="str">
        <f t="shared" si="5"/>
        <v>430,215,143</v>
      </c>
      <c r="AQ9" s="74" t="str">
        <f t="shared" si="5"/>
        <v>440,220,146</v>
      </c>
      <c r="AR9" s="74" t="str">
        <f t="shared" si="5"/>
        <v>450,225,150</v>
      </c>
      <c r="AS9" s="74" t="str">
        <f t="shared" si="5"/>
        <v>460,230,153</v>
      </c>
      <c r="AT9" s="74" t="str">
        <f t="shared" si="5"/>
        <v>470,235,156</v>
      </c>
      <c r="AU9" s="74" t="str">
        <f t="shared" si="5"/>
        <v>480,240,160</v>
      </c>
      <c r="AV9" s="74" t="str">
        <f t="shared" si="5"/>
        <v>490,245,163</v>
      </c>
      <c r="AW9" s="74" t="str">
        <f t="shared" si="5"/>
        <v>500,250,166</v>
      </c>
      <c r="AX9" s="74" t="str">
        <f t="shared" si="5"/>
        <v>510,255,170</v>
      </c>
      <c r="AY9" s="74" t="str">
        <f t="shared" si="5"/>
        <v>520,260,173</v>
      </c>
      <c r="AZ9" s="74" t="str">
        <f t="shared" si="5"/>
        <v>520,260,173</v>
      </c>
      <c r="BA9" s="74" t="str">
        <f t="shared" si="5"/>
        <v>520,260,173</v>
      </c>
      <c r="BB9" s="74" t="str">
        <f t="shared" si="5"/>
        <v>520,260,173</v>
      </c>
      <c r="BC9" s="74" t="str">
        <f t="shared" si="5"/>
        <v>520,260,173</v>
      </c>
      <c r="BD9" s="74" t="str">
        <f t="shared" si="5"/>
        <v>520,260,173</v>
      </c>
      <c r="BE9" s="74" t="str">
        <f t="shared" si="5"/>
        <v>520,260,173</v>
      </c>
      <c r="BF9" s="74" t="str">
        <f t="shared" si="5"/>
        <v>520,260,173</v>
      </c>
      <c r="BG9" s="74" t="str">
        <f t="shared" si="5"/>
        <v>520,260,173</v>
      </c>
      <c r="BH9" s="74" t="str">
        <f t="shared" si="5"/>
        <v>520,260,173</v>
      </c>
      <c r="BI9" s="74" t="str">
        <f t="shared" si="5"/>
        <v>520,260,173</v>
      </c>
      <c r="BJ9" s="74" t="str">
        <f t="shared" si="5"/>
        <v>520,260,173</v>
      </c>
      <c r="BK9" s="74" t="str">
        <f t="shared" si="5"/>
        <v>520,260,173</v>
      </c>
      <c r="BL9" s="74" t="str">
        <f t="shared" si="5"/>
        <v>520,260,173</v>
      </c>
      <c r="BM9" s="74" t="str">
        <f t="shared" si="5"/>
        <v>520,260,173</v>
      </c>
      <c r="BN9" s="74" t="str">
        <f t="shared" ref="BN9:CV9" si="6">CONCATENATE(BN2,",",ROUNDDOWN((BN2/2),0),",",ROUNDDOWN((BN2/3),0))</f>
        <v>520,260,173</v>
      </c>
      <c r="BO9" s="74" t="str">
        <f t="shared" si="6"/>
        <v>520,260,173</v>
      </c>
      <c r="BP9" s="74" t="str">
        <f t="shared" si="6"/>
        <v>520,260,173</v>
      </c>
      <c r="BQ9" s="74" t="str">
        <f t="shared" si="6"/>
        <v>520,260,173</v>
      </c>
      <c r="BR9" s="74" t="str">
        <f t="shared" si="6"/>
        <v>520,260,173</v>
      </c>
      <c r="BS9" s="74" t="str">
        <f t="shared" si="6"/>
        <v>520,260,173</v>
      </c>
      <c r="BT9" s="74" t="str">
        <f t="shared" si="6"/>
        <v>520,260,173</v>
      </c>
      <c r="BU9" s="74" t="str">
        <f t="shared" si="6"/>
        <v>520,260,173</v>
      </c>
      <c r="BV9" s="74" t="str">
        <f t="shared" si="6"/>
        <v>520,260,173</v>
      </c>
      <c r="BW9" s="74" t="str">
        <f t="shared" si="6"/>
        <v>520,260,173</v>
      </c>
      <c r="BX9" s="74" t="str">
        <f t="shared" si="6"/>
        <v>520,260,173</v>
      </c>
      <c r="BY9" s="74" t="str">
        <f t="shared" si="6"/>
        <v>520,260,173</v>
      </c>
      <c r="BZ9" s="74" t="str">
        <f t="shared" si="6"/>
        <v>520,260,173</v>
      </c>
      <c r="CA9" s="74" t="str">
        <f t="shared" si="6"/>
        <v>520,260,173</v>
      </c>
      <c r="CB9" s="74" t="str">
        <f t="shared" si="6"/>
        <v>520,260,173</v>
      </c>
      <c r="CC9" s="74" t="str">
        <f t="shared" si="6"/>
        <v>520,260,173</v>
      </c>
      <c r="CD9" s="74" t="str">
        <f t="shared" si="6"/>
        <v>520,260,173</v>
      </c>
      <c r="CE9" s="74" t="str">
        <f>CONCATENATE(CE2,",",ROUNDDOWN((CE2/2),0),",",ROUNDDOWN((CE2/3),0))</f>
        <v>520,260,173</v>
      </c>
      <c r="CF9" s="74" t="str">
        <f t="shared" si="6"/>
        <v>520,260,173</v>
      </c>
      <c r="CG9" s="74" t="str">
        <f t="shared" si="6"/>
        <v>520,260,173</v>
      </c>
      <c r="CH9" s="74" t="str">
        <f t="shared" si="6"/>
        <v>520,260,173</v>
      </c>
      <c r="CI9" s="74" t="str">
        <f t="shared" si="6"/>
        <v>520,260,173</v>
      </c>
      <c r="CJ9" s="74" t="str">
        <f t="shared" si="6"/>
        <v>520,260,173</v>
      </c>
      <c r="CK9" s="74" t="str">
        <f t="shared" si="6"/>
        <v>520,260,173</v>
      </c>
      <c r="CL9" s="74" t="str">
        <f t="shared" si="6"/>
        <v>520,260,173</v>
      </c>
      <c r="CM9" s="74" t="str">
        <f t="shared" si="6"/>
        <v>520,260,173</v>
      </c>
      <c r="CN9" s="74" t="str">
        <f t="shared" si="6"/>
        <v>520,260,173</v>
      </c>
      <c r="CO9" s="74" t="str">
        <f t="shared" si="6"/>
        <v>520,260,173</v>
      </c>
      <c r="CP9" s="74" t="str">
        <f t="shared" si="6"/>
        <v>520,260,173</v>
      </c>
      <c r="CQ9" s="74" t="str">
        <f t="shared" si="6"/>
        <v>520,260,173</v>
      </c>
      <c r="CR9" s="74" t="str">
        <f t="shared" si="6"/>
        <v>520,260,173</v>
      </c>
      <c r="CS9" s="74" t="str">
        <f t="shared" si="6"/>
        <v>520,260,173</v>
      </c>
      <c r="CT9" s="74" t="str">
        <f t="shared" si="6"/>
        <v>520,260,173</v>
      </c>
      <c r="CU9" s="74" t="str">
        <f t="shared" si="6"/>
        <v>520,260,173</v>
      </c>
      <c r="CV9" s="74" t="str">
        <f t="shared" si="6"/>
        <v>520,260,173</v>
      </c>
      <c r="CW9" s="111">
        <v>0</v>
      </c>
    </row>
    <row r="10" spans="1:101" s="86" customFormat="1">
      <c r="A10" s="4" t="s">
        <v>6</v>
      </c>
      <c r="B10" s="84">
        <v>1</v>
      </c>
      <c r="C10" s="85">
        <v>2</v>
      </c>
      <c r="D10" s="85">
        <v>3</v>
      </c>
      <c r="E10" s="85">
        <v>4</v>
      </c>
      <c r="F10" s="85">
        <v>5</v>
      </c>
      <c r="G10" s="85">
        <v>6</v>
      </c>
      <c r="H10" s="85">
        <v>7</v>
      </c>
      <c r="I10" s="85">
        <v>8</v>
      </c>
      <c r="J10" s="85">
        <v>9</v>
      </c>
      <c r="K10" s="85">
        <v>10</v>
      </c>
      <c r="L10" s="85">
        <v>11</v>
      </c>
      <c r="M10" s="85">
        <v>12</v>
      </c>
      <c r="N10" s="85">
        <v>13</v>
      </c>
      <c r="O10" s="85">
        <v>14</v>
      </c>
      <c r="P10" s="85">
        <v>15</v>
      </c>
      <c r="Q10" s="85">
        <v>16</v>
      </c>
      <c r="R10" s="85">
        <v>17</v>
      </c>
      <c r="S10" s="85">
        <v>18</v>
      </c>
      <c r="T10" s="85">
        <v>19</v>
      </c>
      <c r="U10" s="85">
        <v>20</v>
      </c>
      <c r="V10" s="85">
        <v>21</v>
      </c>
      <c r="W10" s="85">
        <v>22</v>
      </c>
      <c r="X10" s="85">
        <v>23</v>
      </c>
      <c r="Y10" s="85">
        <v>24</v>
      </c>
      <c r="Z10" s="85">
        <v>25</v>
      </c>
      <c r="AA10" s="85">
        <v>26</v>
      </c>
      <c r="AB10" s="85">
        <v>27</v>
      </c>
      <c r="AC10" s="85">
        <v>28</v>
      </c>
      <c r="AD10" s="85">
        <v>29</v>
      </c>
      <c r="AE10" s="85">
        <v>30</v>
      </c>
      <c r="AF10" s="85">
        <v>31</v>
      </c>
      <c r="AG10" s="85">
        <v>32</v>
      </c>
      <c r="AH10" s="85">
        <v>33</v>
      </c>
      <c r="AI10" s="85">
        <v>34</v>
      </c>
      <c r="AJ10" s="85">
        <v>35</v>
      </c>
      <c r="AK10" s="85">
        <v>36</v>
      </c>
      <c r="AL10" s="85">
        <v>37</v>
      </c>
      <c r="AM10" s="85">
        <v>38</v>
      </c>
      <c r="AN10" s="85">
        <v>39</v>
      </c>
      <c r="AO10" s="85">
        <v>40</v>
      </c>
      <c r="AP10" s="85">
        <v>41</v>
      </c>
      <c r="AQ10" s="85">
        <v>42</v>
      </c>
      <c r="AR10" s="85">
        <v>43</v>
      </c>
      <c r="AS10" s="85">
        <v>44</v>
      </c>
      <c r="AT10" s="85">
        <v>45</v>
      </c>
      <c r="AU10" s="85">
        <v>46</v>
      </c>
      <c r="AV10" s="85">
        <v>47</v>
      </c>
      <c r="AW10" s="85">
        <v>48</v>
      </c>
      <c r="AX10" s="85">
        <v>49</v>
      </c>
      <c r="AY10" s="85">
        <v>50</v>
      </c>
      <c r="AZ10" s="85">
        <v>51</v>
      </c>
      <c r="BA10" s="85">
        <v>52</v>
      </c>
      <c r="BB10" s="85">
        <v>53</v>
      </c>
      <c r="BC10" s="85">
        <v>54</v>
      </c>
      <c r="BD10" s="85">
        <v>55</v>
      </c>
      <c r="BE10" s="85">
        <v>56</v>
      </c>
      <c r="BF10" s="85">
        <v>57</v>
      </c>
      <c r="BG10" s="85">
        <v>58</v>
      </c>
      <c r="BH10" s="85">
        <v>59</v>
      </c>
      <c r="BI10" s="85">
        <v>60</v>
      </c>
      <c r="BJ10" s="85">
        <v>61</v>
      </c>
      <c r="BK10" s="85">
        <v>62</v>
      </c>
      <c r="BL10" s="85">
        <v>63</v>
      </c>
      <c r="BM10" s="85">
        <v>64</v>
      </c>
      <c r="BN10" s="85">
        <v>65</v>
      </c>
      <c r="BO10" s="85">
        <v>66</v>
      </c>
      <c r="BP10" s="85">
        <v>67</v>
      </c>
      <c r="BQ10" s="85">
        <v>68</v>
      </c>
      <c r="BR10" s="85">
        <v>69</v>
      </c>
      <c r="BS10" s="85">
        <v>70</v>
      </c>
      <c r="BT10" s="85">
        <v>71</v>
      </c>
      <c r="BU10" s="85">
        <v>72</v>
      </c>
      <c r="BV10" s="85">
        <v>73</v>
      </c>
      <c r="BW10" s="85">
        <v>74</v>
      </c>
      <c r="BX10" s="85">
        <v>75</v>
      </c>
      <c r="BY10" s="85">
        <v>76</v>
      </c>
      <c r="BZ10" s="85">
        <v>77</v>
      </c>
      <c r="CA10" s="85">
        <v>78</v>
      </c>
      <c r="CB10" s="85">
        <v>79</v>
      </c>
      <c r="CC10" s="85">
        <v>80</v>
      </c>
      <c r="CD10" s="85">
        <v>81</v>
      </c>
      <c r="CE10" s="85">
        <v>82</v>
      </c>
      <c r="CF10" s="85">
        <v>83</v>
      </c>
      <c r="CG10" s="85">
        <v>84</v>
      </c>
      <c r="CH10" s="85">
        <v>85</v>
      </c>
      <c r="CI10" s="85">
        <v>86</v>
      </c>
      <c r="CJ10" s="85">
        <v>87</v>
      </c>
      <c r="CK10" s="85">
        <v>88</v>
      </c>
      <c r="CL10" s="85">
        <v>89</v>
      </c>
      <c r="CM10" s="85">
        <v>90</v>
      </c>
      <c r="CN10" s="85">
        <v>91</v>
      </c>
      <c r="CO10" s="85">
        <v>92</v>
      </c>
      <c r="CP10" s="85">
        <v>93</v>
      </c>
      <c r="CQ10" s="85">
        <v>94</v>
      </c>
      <c r="CR10" s="85">
        <v>95</v>
      </c>
      <c r="CS10" s="85">
        <v>96</v>
      </c>
      <c r="CT10" s="85">
        <v>97</v>
      </c>
      <c r="CU10" s="85">
        <v>98</v>
      </c>
      <c r="CV10" s="85">
        <v>99</v>
      </c>
      <c r="CW10" s="112">
        <v>100</v>
      </c>
    </row>
    <row r="11" spans="1:101" s="41" customFormat="1" ht="15.75" thickBot="1">
      <c r="A11" s="89" t="s">
        <v>40</v>
      </c>
      <c r="B11" s="87">
        <v>1400</v>
      </c>
      <c r="C11" s="88">
        <v>6100</v>
      </c>
      <c r="D11" s="88">
        <v>12000</v>
      </c>
      <c r="E11" s="88">
        <v>20000</v>
      </c>
      <c r="F11" s="88">
        <v>30000</v>
      </c>
      <c r="G11" s="88">
        <v>42000</v>
      </c>
      <c r="H11" s="88">
        <v>57000</v>
      </c>
      <c r="I11" s="88">
        <v>75000</v>
      </c>
      <c r="J11" s="88">
        <v>96000</v>
      </c>
      <c r="K11" s="88">
        <v>121000</v>
      </c>
      <c r="L11" s="88">
        <v>149000</v>
      </c>
      <c r="M11" s="88">
        <v>181000</v>
      </c>
      <c r="N11" s="88">
        <v>217000</v>
      </c>
      <c r="O11" s="88">
        <v>257000</v>
      </c>
      <c r="P11" s="88">
        <v>302000</v>
      </c>
      <c r="Q11" s="88">
        <v>353000</v>
      </c>
      <c r="R11" s="88">
        <v>410000</v>
      </c>
      <c r="S11" s="88">
        <v>473000</v>
      </c>
      <c r="T11" s="88">
        <v>542000</v>
      </c>
      <c r="U11" s="88">
        <v>620000</v>
      </c>
      <c r="V11" s="88">
        <v>703000</v>
      </c>
      <c r="W11" s="88">
        <v>791000</v>
      </c>
      <c r="X11" s="88">
        <v>885000</v>
      </c>
      <c r="Y11" s="88">
        <v>984000</v>
      </c>
      <c r="Z11" s="88">
        <v>1089000</v>
      </c>
      <c r="AA11" s="88">
        <v>1200000</v>
      </c>
      <c r="AB11" s="88">
        <v>1317000</v>
      </c>
      <c r="AC11" s="88">
        <v>1439000</v>
      </c>
      <c r="AD11" s="88">
        <v>1565000</v>
      </c>
      <c r="AE11" s="88">
        <v>1701000</v>
      </c>
      <c r="AF11" s="88">
        <v>1841000</v>
      </c>
      <c r="AG11" s="88">
        <v>1985000</v>
      </c>
      <c r="AH11" s="88">
        <v>2133000</v>
      </c>
      <c r="AI11" s="88">
        <v>2286000</v>
      </c>
      <c r="AJ11" s="88">
        <v>2443000</v>
      </c>
      <c r="AK11" s="88">
        <v>2605000</v>
      </c>
      <c r="AL11" s="88">
        <v>2771000</v>
      </c>
      <c r="AM11" s="88">
        <v>2941000</v>
      </c>
      <c r="AN11" s="88">
        <v>3114000</v>
      </c>
      <c r="AO11" s="88">
        <v>3315000</v>
      </c>
      <c r="AP11" s="88">
        <v>3521000</v>
      </c>
      <c r="AQ11" s="88">
        <v>3735000</v>
      </c>
      <c r="AR11" s="88">
        <v>3958000</v>
      </c>
      <c r="AS11" s="88">
        <v>4191000</v>
      </c>
      <c r="AT11" s="88">
        <v>4434000</v>
      </c>
      <c r="AU11" s="88">
        <v>4688000</v>
      </c>
      <c r="AV11" s="88">
        <v>4951000</v>
      </c>
      <c r="AW11" s="88">
        <v>5223000</v>
      </c>
      <c r="AX11" s="88">
        <v>5503000</v>
      </c>
      <c r="AY11" s="88">
        <v>5836000</v>
      </c>
      <c r="AZ11" s="88">
        <v>6182000</v>
      </c>
      <c r="BA11" s="88">
        <v>6544000</v>
      </c>
      <c r="BB11" s="88">
        <v>6925000</v>
      </c>
      <c r="BC11" s="88">
        <v>7327000</v>
      </c>
      <c r="BD11" s="88">
        <v>7752000</v>
      </c>
      <c r="BE11" s="88">
        <v>8199000</v>
      </c>
      <c r="BF11" s="88">
        <v>8665000</v>
      </c>
      <c r="BG11" s="88">
        <v>9147000</v>
      </c>
      <c r="BH11" s="88">
        <v>9641000</v>
      </c>
      <c r="BI11" s="88">
        <v>10146000</v>
      </c>
      <c r="BJ11" s="88">
        <v>10661000</v>
      </c>
      <c r="BK11" s="88">
        <v>11187000</v>
      </c>
      <c r="BL11" s="88">
        <v>11725000</v>
      </c>
      <c r="BM11" s="88">
        <v>12276000</v>
      </c>
      <c r="BN11" s="88">
        <v>12841000</v>
      </c>
      <c r="BO11" s="88">
        <v>13419000</v>
      </c>
      <c r="BP11" s="88">
        <v>14009000</v>
      </c>
      <c r="BQ11" s="88">
        <v>14611000</v>
      </c>
      <c r="BR11" s="88">
        <v>15226000</v>
      </c>
      <c r="BS11" s="88">
        <v>15855000</v>
      </c>
      <c r="BT11" s="88">
        <v>16503000</v>
      </c>
      <c r="BU11" s="88">
        <v>17176000</v>
      </c>
      <c r="BV11" s="88">
        <v>17879000</v>
      </c>
      <c r="BW11" s="88">
        <v>18617000</v>
      </c>
      <c r="BX11" s="88">
        <v>19391000</v>
      </c>
      <c r="BY11" s="88">
        <v>20200000</v>
      </c>
      <c r="BZ11" s="88">
        <v>21040000</v>
      </c>
      <c r="CA11" s="88">
        <v>21907000</v>
      </c>
      <c r="CB11" s="88">
        <v>22797000</v>
      </c>
      <c r="CC11" s="88">
        <v>23709000</v>
      </c>
      <c r="CD11" s="88">
        <v>24644000</v>
      </c>
      <c r="CE11" s="88">
        <v>25607000</v>
      </c>
      <c r="CF11" s="88">
        <v>26602000</v>
      </c>
      <c r="CG11" s="88">
        <v>27633000</v>
      </c>
      <c r="CH11" s="88">
        <v>28702000</v>
      </c>
      <c r="CI11" s="88">
        <v>29807000</v>
      </c>
      <c r="CJ11" s="88">
        <v>30945000</v>
      </c>
      <c r="CK11" s="88">
        <v>32110000</v>
      </c>
      <c r="CL11" s="88">
        <v>33299000</v>
      </c>
      <c r="CM11" s="88">
        <v>34510000</v>
      </c>
      <c r="CN11" s="88">
        <v>35745000</v>
      </c>
      <c r="CO11" s="88">
        <v>37007000</v>
      </c>
      <c r="CP11" s="88">
        <v>38302000</v>
      </c>
      <c r="CQ11" s="88">
        <v>39633000</v>
      </c>
      <c r="CR11" s="88">
        <v>41002000</v>
      </c>
      <c r="CS11" s="88">
        <v>42406000</v>
      </c>
      <c r="CT11" s="88">
        <v>43841000</v>
      </c>
      <c r="CU11" s="88">
        <v>45301000</v>
      </c>
      <c r="CV11" s="88">
        <v>46779000</v>
      </c>
      <c r="CW11" s="113">
        <v>48269000</v>
      </c>
    </row>
    <row r="12" spans="1:101" s="43" customFormat="1">
      <c r="A12" s="3" t="s">
        <v>21</v>
      </c>
      <c r="B12" s="99">
        <v>3500</v>
      </c>
      <c r="C12" s="42">
        <f>ROUND($B$12+($CW$12-$B$12)/99*(C10-1),0)</f>
        <v>3540</v>
      </c>
      <c r="D12" s="42">
        <f t="shared" ref="D12:AH12" si="7">ROUND($B$12+($CW$12-$B$12)/99*(D10-1),0)</f>
        <v>3581</v>
      </c>
      <c r="E12" s="42">
        <f t="shared" si="7"/>
        <v>3621</v>
      </c>
      <c r="F12" s="42">
        <f t="shared" si="7"/>
        <v>3662</v>
      </c>
      <c r="G12" s="42">
        <f t="shared" si="7"/>
        <v>3702</v>
      </c>
      <c r="H12" s="42">
        <f t="shared" si="7"/>
        <v>3742</v>
      </c>
      <c r="I12" s="42">
        <f t="shared" si="7"/>
        <v>3783</v>
      </c>
      <c r="J12" s="42">
        <f t="shared" si="7"/>
        <v>3823</v>
      </c>
      <c r="K12" s="42">
        <f t="shared" si="7"/>
        <v>3864</v>
      </c>
      <c r="L12" s="42">
        <f t="shared" si="7"/>
        <v>3904</v>
      </c>
      <c r="M12" s="42">
        <f t="shared" si="7"/>
        <v>3944</v>
      </c>
      <c r="N12" s="42">
        <f t="shared" si="7"/>
        <v>3985</v>
      </c>
      <c r="O12" s="42">
        <f t="shared" si="7"/>
        <v>4025</v>
      </c>
      <c r="P12" s="42">
        <f t="shared" si="7"/>
        <v>4066</v>
      </c>
      <c r="Q12" s="42">
        <f t="shared" si="7"/>
        <v>4106</v>
      </c>
      <c r="R12" s="42">
        <f t="shared" si="7"/>
        <v>4146</v>
      </c>
      <c r="S12" s="42">
        <f t="shared" si="7"/>
        <v>4187</v>
      </c>
      <c r="T12" s="42">
        <f t="shared" si="7"/>
        <v>4227</v>
      </c>
      <c r="U12" s="42">
        <f t="shared" si="7"/>
        <v>4268</v>
      </c>
      <c r="V12" s="42">
        <f t="shared" si="7"/>
        <v>4308</v>
      </c>
      <c r="W12" s="42">
        <f t="shared" si="7"/>
        <v>4348</v>
      </c>
      <c r="X12" s="42">
        <f t="shared" si="7"/>
        <v>4389</v>
      </c>
      <c r="Y12" s="42">
        <f t="shared" si="7"/>
        <v>4429</v>
      </c>
      <c r="Z12" s="42">
        <f t="shared" si="7"/>
        <v>4470</v>
      </c>
      <c r="AA12" s="42">
        <f t="shared" si="7"/>
        <v>4510</v>
      </c>
      <c r="AB12" s="42">
        <f t="shared" si="7"/>
        <v>4551</v>
      </c>
      <c r="AC12" s="42">
        <f t="shared" si="7"/>
        <v>4591</v>
      </c>
      <c r="AD12" s="42">
        <f t="shared" si="7"/>
        <v>4631</v>
      </c>
      <c r="AE12" s="42">
        <f t="shared" si="7"/>
        <v>4672</v>
      </c>
      <c r="AF12" s="42">
        <f t="shared" si="7"/>
        <v>4712</v>
      </c>
      <c r="AG12" s="42">
        <f t="shared" si="7"/>
        <v>4753</v>
      </c>
      <c r="AH12" s="42">
        <f t="shared" si="7"/>
        <v>4793</v>
      </c>
      <c r="AI12" s="42">
        <f t="shared" ref="AI12:BN12" si="8">ROUND($B$12+($CW$12-$B$12)/99*(AI10-1),0)</f>
        <v>4833</v>
      </c>
      <c r="AJ12" s="42">
        <f t="shared" si="8"/>
        <v>4874</v>
      </c>
      <c r="AK12" s="42">
        <f t="shared" si="8"/>
        <v>4914</v>
      </c>
      <c r="AL12" s="42">
        <f t="shared" si="8"/>
        <v>4955</v>
      </c>
      <c r="AM12" s="42">
        <f t="shared" si="8"/>
        <v>4995</v>
      </c>
      <c r="AN12" s="42">
        <f t="shared" si="8"/>
        <v>5035</v>
      </c>
      <c r="AO12" s="42">
        <f t="shared" si="8"/>
        <v>5076</v>
      </c>
      <c r="AP12" s="42">
        <f t="shared" si="8"/>
        <v>5116</v>
      </c>
      <c r="AQ12" s="42">
        <f t="shared" si="8"/>
        <v>5157</v>
      </c>
      <c r="AR12" s="42">
        <f t="shared" si="8"/>
        <v>5197</v>
      </c>
      <c r="AS12" s="42">
        <f t="shared" si="8"/>
        <v>5237</v>
      </c>
      <c r="AT12" s="42">
        <f t="shared" si="8"/>
        <v>5278</v>
      </c>
      <c r="AU12" s="42">
        <f t="shared" si="8"/>
        <v>5318</v>
      </c>
      <c r="AV12" s="42">
        <f t="shared" si="8"/>
        <v>5359</v>
      </c>
      <c r="AW12" s="42">
        <f t="shared" si="8"/>
        <v>5399</v>
      </c>
      <c r="AX12" s="42">
        <f t="shared" si="8"/>
        <v>5439</v>
      </c>
      <c r="AY12" s="42">
        <f t="shared" si="8"/>
        <v>5480</v>
      </c>
      <c r="AZ12" s="42">
        <f t="shared" si="8"/>
        <v>5520</v>
      </c>
      <c r="BA12" s="42">
        <f t="shared" si="8"/>
        <v>5561</v>
      </c>
      <c r="BB12" s="42">
        <f t="shared" si="8"/>
        <v>5601</v>
      </c>
      <c r="BC12" s="42">
        <f t="shared" si="8"/>
        <v>5641</v>
      </c>
      <c r="BD12" s="42">
        <f t="shared" si="8"/>
        <v>5682</v>
      </c>
      <c r="BE12" s="42">
        <f t="shared" si="8"/>
        <v>5722</v>
      </c>
      <c r="BF12" s="42">
        <f t="shared" si="8"/>
        <v>5763</v>
      </c>
      <c r="BG12" s="42">
        <f t="shared" si="8"/>
        <v>5803</v>
      </c>
      <c r="BH12" s="42">
        <f t="shared" si="8"/>
        <v>5843</v>
      </c>
      <c r="BI12" s="42">
        <f t="shared" si="8"/>
        <v>5884</v>
      </c>
      <c r="BJ12" s="42">
        <f t="shared" si="8"/>
        <v>5924</v>
      </c>
      <c r="BK12" s="42">
        <f t="shared" si="8"/>
        <v>5965</v>
      </c>
      <c r="BL12" s="42">
        <f t="shared" si="8"/>
        <v>6005</v>
      </c>
      <c r="BM12" s="42">
        <f t="shared" si="8"/>
        <v>6045</v>
      </c>
      <c r="BN12" s="42">
        <f t="shared" si="8"/>
        <v>6086</v>
      </c>
      <c r="BO12" s="42">
        <f t="shared" ref="BO12:CV12" si="9">ROUND($B$12+($CW$12-$B$12)/99*(BO10-1),0)</f>
        <v>6126</v>
      </c>
      <c r="BP12" s="42">
        <f t="shared" si="9"/>
        <v>6167</v>
      </c>
      <c r="BQ12" s="42">
        <f t="shared" si="9"/>
        <v>6207</v>
      </c>
      <c r="BR12" s="42">
        <f t="shared" si="9"/>
        <v>6247</v>
      </c>
      <c r="BS12" s="42">
        <f t="shared" si="9"/>
        <v>6288</v>
      </c>
      <c r="BT12" s="42">
        <f t="shared" si="9"/>
        <v>6328</v>
      </c>
      <c r="BU12" s="42">
        <f t="shared" si="9"/>
        <v>6369</v>
      </c>
      <c r="BV12" s="42">
        <f t="shared" si="9"/>
        <v>6409</v>
      </c>
      <c r="BW12" s="42">
        <f t="shared" si="9"/>
        <v>6449</v>
      </c>
      <c r="BX12" s="42">
        <f t="shared" si="9"/>
        <v>6490</v>
      </c>
      <c r="BY12" s="42">
        <f t="shared" si="9"/>
        <v>6530</v>
      </c>
      <c r="BZ12" s="42">
        <f t="shared" si="9"/>
        <v>6571</v>
      </c>
      <c r="CA12" s="42">
        <f t="shared" si="9"/>
        <v>6611</v>
      </c>
      <c r="CB12" s="42">
        <f t="shared" si="9"/>
        <v>6652</v>
      </c>
      <c r="CC12" s="42">
        <f t="shared" si="9"/>
        <v>6692</v>
      </c>
      <c r="CD12" s="42">
        <f t="shared" si="9"/>
        <v>6732</v>
      </c>
      <c r="CE12" s="42">
        <f t="shared" si="9"/>
        <v>6773</v>
      </c>
      <c r="CF12" s="42">
        <f t="shared" si="9"/>
        <v>6813</v>
      </c>
      <c r="CG12" s="42">
        <f t="shared" si="9"/>
        <v>6854</v>
      </c>
      <c r="CH12" s="42">
        <f t="shared" si="9"/>
        <v>6894</v>
      </c>
      <c r="CI12" s="42">
        <f t="shared" si="9"/>
        <v>6934</v>
      </c>
      <c r="CJ12" s="42">
        <f t="shared" si="9"/>
        <v>6975</v>
      </c>
      <c r="CK12" s="42">
        <f t="shared" si="9"/>
        <v>7015</v>
      </c>
      <c r="CL12" s="42">
        <f t="shared" si="9"/>
        <v>7056</v>
      </c>
      <c r="CM12" s="42">
        <f t="shared" si="9"/>
        <v>7096</v>
      </c>
      <c r="CN12" s="42">
        <f t="shared" si="9"/>
        <v>7136</v>
      </c>
      <c r="CO12" s="42">
        <f t="shared" si="9"/>
        <v>7177</v>
      </c>
      <c r="CP12" s="42">
        <f t="shared" si="9"/>
        <v>7217</v>
      </c>
      <c r="CQ12" s="42">
        <f t="shared" si="9"/>
        <v>7258</v>
      </c>
      <c r="CR12" s="42">
        <f t="shared" si="9"/>
        <v>7298</v>
      </c>
      <c r="CS12" s="42">
        <f t="shared" si="9"/>
        <v>7338</v>
      </c>
      <c r="CT12" s="42">
        <f t="shared" si="9"/>
        <v>7379</v>
      </c>
      <c r="CU12" s="42">
        <f t="shared" si="9"/>
        <v>7419</v>
      </c>
      <c r="CV12" s="42">
        <f t="shared" si="9"/>
        <v>7460</v>
      </c>
      <c r="CW12" s="114">
        <v>7500</v>
      </c>
    </row>
    <row r="13" spans="1:101" s="59" customFormat="1">
      <c r="A13" s="105" t="s">
        <v>41</v>
      </c>
      <c r="B13" s="123">
        <v>0.16666666666666699</v>
      </c>
      <c r="C13" s="123">
        <v>8.3333332999999996E-2</v>
      </c>
      <c r="D13" s="58">
        <v>8.7999999999999995E-2</v>
      </c>
      <c r="E13" s="58">
        <v>0.09</v>
      </c>
      <c r="F13" s="58">
        <v>0.1</v>
      </c>
      <c r="G13" s="124">
        <v>0.11</v>
      </c>
      <c r="H13" s="58">
        <f>ROUND($G$13+($CW$13-$G$13)/94*(H10-6),5)</f>
        <v>0.3216</v>
      </c>
      <c r="I13" s="58">
        <f t="shared" ref="I13:BT13" si="10">ROUND($G$13+($CW$13-$G$13)/94*(I10-6),5)</f>
        <v>0.53319000000000005</v>
      </c>
      <c r="J13" s="58">
        <f t="shared" si="10"/>
        <v>0.74478999999999995</v>
      </c>
      <c r="K13" s="58">
        <f t="shared" si="10"/>
        <v>0.95638000000000001</v>
      </c>
      <c r="L13" s="58">
        <f t="shared" si="10"/>
        <v>1.16798</v>
      </c>
      <c r="M13" s="58">
        <f t="shared" si="10"/>
        <v>1.37957</v>
      </c>
      <c r="N13" s="58">
        <f t="shared" si="10"/>
        <v>1.59117</v>
      </c>
      <c r="O13" s="58">
        <f t="shared" si="10"/>
        <v>1.80277</v>
      </c>
      <c r="P13" s="58">
        <f t="shared" si="10"/>
        <v>2.0143599999999999</v>
      </c>
      <c r="Q13" s="58">
        <f t="shared" si="10"/>
        <v>2.2259600000000002</v>
      </c>
      <c r="R13" s="58">
        <f t="shared" si="10"/>
        <v>2.4375499999999999</v>
      </c>
      <c r="S13" s="58">
        <f t="shared" si="10"/>
        <v>2.6491500000000001</v>
      </c>
      <c r="T13" s="58">
        <f t="shared" si="10"/>
        <v>2.8607399999999998</v>
      </c>
      <c r="U13" s="58">
        <f t="shared" si="10"/>
        <v>3.0723400000000001</v>
      </c>
      <c r="V13" s="58">
        <f t="shared" si="10"/>
        <v>3.2839399999999999</v>
      </c>
      <c r="W13" s="58">
        <f t="shared" si="10"/>
        <v>3.49553</v>
      </c>
      <c r="X13" s="58">
        <f t="shared" si="10"/>
        <v>3.7071299999999998</v>
      </c>
      <c r="Y13" s="58">
        <f t="shared" si="10"/>
        <v>3.91872</v>
      </c>
      <c r="Z13" s="58">
        <f t="shared" si="10"/>
        <v>4.1303200000000002</v>
      </c>
      <c r="AA13" s="58">
        <f t="shared" si="10"/>
        <v>4.3419100000000004</v>
      </c>
      <c r="AB13" s="58">
        <f t="shared" si="10"/>
        <v>4.5535100000000002</v>
      </c>
      <c r="AC13" s="58">
        <f t="shared" si="10"/>
        <v>4.76511</v>
      </c>
      <c r="AD13" s="58">
        <f t="shared" si="10"/>
        <v>4.9767000000000001</v>
      </c>
      <c r="AE13" s="58">
        <f t="shared" si="10"/>
        <v>5.1882999999999999</v>
      </c>
      <c r="AF13" s="58">
        <f t="shared" si="10"/>
        <v>5.3998900000000001</v>
      </c>
      <c r="AG13" s="58">
        <f t="shared" si="10"/>
        <v>5.6114899999999999</v>
      </c>
      <c r="AH13" s="58">
        <f t="shared" si="10"/>
        <v>5.8230899999999997</v>
      </c>
      <c r="AI13" s="58">
        <f t="shared" si="10"/>
        <v>6.0346799999999998</v>
      </c>
      <c r="AJ13" s="58">
        <f t="shared" si="10"/>
        <v>6.2462799999999996</v>
      </c>
      <c r="AK13" s="58">
        <f t="shared" si="10"/>
        <v>6.4578699999999998</v>
      </c>
      <c r="AL13" s="58">
        <f t="shared" si="10"/>
        <v>6.6694699999999996</v>
      </c>
      <c r="AM13" s="58">
        <f t="shared" si="10"/>
        <v>6.8810599999999997</v>
      </c>
      <c r="AN13" s="58">
        <f t="shared" si="10"/>
        <v>7.0926600000000004</v>
      </c>
      <c r="AO13" s="58">
        <f t="shared" si="10"/>
        <v>7.3042600000000002</v>
      </c>
      <c r="AP13" s="58">
        <f t="shared" si="10"/>
        <v>7.5158500000000004</v>
      </c>
      <c r="AQ13" s="58">
        <f t="shared" si="10"/>
        <v>7.7274500000000002</v>
      </c>
      <c r="AR13" s="58">
        <f t="shared" si="10"/>
        <v>7.9390400000000003</v>
      </c>
      <c r="AS13" s="58">
        <f t="shared" si="10"/>
        <v>8.1506399999999992</v>
      </c>
      <c r="AT13" s="58">
        <f t="shared" si="10"/>
        <v>8.3622300000000003</v>
      </c>
      <c r="AU13" s="58">
        <f t="shared" si="10"/>
        <v>8.5738299999999992</v>
      </c>
      <c r="AV13" s="58">
        <f t="shared" si="10"/>
        <v>8.7854299999999999</v>
      </c>
      <c r="AW13" s="58">
        <f t="shared" si="10"/>
        <v>8.9970199999999991</v>
      </c>
      <c r="AX13" s="58">
        <f t="shared" si="10"/>
        <v>9.2086199999999998</v>
      </c>
      <c r="AY13" s="58">
        <f t="shared" si="10"/>
        <v>9.4202100000000009</v>
      </c>
      <c r="AZ13" s="58">
        <f t="shared" si="10"/>
        <v>9.6318099999999998</v>
      </c>
      <c r="BA13" s="58">
        <f t="shared" si="10"/>
        <v>9.8434000000000008</v>
      </c>
      <c r="BB13" s="58">
        <f t="shared" si="10"/>
        <v>10.055</v>
      </c>
      <c r="BC13" s="58">
        <f t="shared" si="10"/>
        <v>10.2666</v>
      </c>
      <c r="BD13" s="58">
        <f t="shared" si="10"/>
        <v>10.47819</v>
      </c>
      <c r="BE13" s="58">
        <f t="shared" si="10"/>
        <v>10.68979</v>
      </c>
      <c r="BF13" s="58">
        <f t="shared" si="10"/>
        <v>10.90138</v>
      </c>
      <c r="BG13" s="58">
        <f t="shared" si="10"/>
        <v>11.11298</v>
      </c>
      <c r="BH13" s="58">
        <f t="shared" si="10"/>
        <v>11.32457</v>
      </c>
      <c r="BI13" s="58">
        <f t="shared" si="10"/>
        <v>11.53617</v>
      </c>
      <c r="BJ13" s="58">
        <f t="shared" si="10"/>
        <v>11.747769999999999</v>
      </c>
      <c r="BK13" s="58">
        <f t="shared" si="10"/>
        <v>11.95936</v>
      </c>
      <c r="BL13" s="58">
        <f t="shared" si="10"/>
        <v>12.170959999999999</v>
      </c>
      <c r="BM13" s="58">
        <f t="shared" si="10"/>
        <v>12.38255</v>
      </c>
      <c r="BN13" s="58">
        <f t="shared" si="10"/>
        <v>12.594150000000001</v>
      </c>
      <c r="BO13" s="58">
        <f t="shared" si="10"/>
        <v>12.80574</v>
      </c>
      <c r="BP13" s="58">
        <f t="shared" si="10"/>
        <v>13.017340000000001</v>
      </c>
      <c r="BQ13" s="58">
        <f t="shared" si="10"/>
        <v>13.22894</v>
      </c>
      <c r="BR13" s="58">
        <f t="shared" si="10"/>
        <v>13.440530000000001</v>
      </c>
      <c r="BS13" s="58">
        <f t="shared" si="10"/>
        <v>13.65213</v>
      </c>
      <c r="BT13" s="58">
        <f t="shared" si="10"/>
        <v>13.863720000000001</v>
      </c>
      <c r="BU13" s="58">
        <f t="shared" ref="BU13:CV13" si="11">ROUND($G$13+($CW$13-$G$13)/94*(BU10-6),5)</f>
        <v>14.07532</v>
      </c>
      <c r="BV13" s="58">
        <f t="shared" si="11"/>
        <v>14.286910000000001</v>
      </c>
      <c r="BW13" s="58">
        <f t="shared" si="11"/>
        <v>14.49851</v>
      </c>
      <c r="BX13" s="58">
        <f t="shared" si="11"/>
        <v>14.71011</v>
      </c>
      <c r="BY13" s="58">
        <f t="shared" si="11"/>
        <v>14.9217</v>
      </c>
      <c r="BZ13" s="58">
        <f t="shared" si="11"/>
        <v>15.1333</v>
      </c>
      <c r="CA13" s="58">
        <f t="shared" si="11"/>
        <v>15.344889999999999</v>
      </c>
      <c r="CB13" s="58">
        <f t="shared" si="11"/>
        <v>15.55649</v>
      </c>
      <c r="CC13" s="58">
        <f t="shared" si="11"/>
        <v>15.768090000000001</v>
      </c>
      <c r="CD13" s="58">
        <f t="shared" si="11"/>
        <v>15.97968</v>
      </c>
      <c r="CE13" s="58">
        <f t="shared" si="11"/>
        <v>16.191279999999999</v>
      </c>
      <c r="CF13" s="58">
        <f t="shared" si="11"/>
        <v>16.40287</v>
      </c>
      <c r="CG13" s="58">
        <f t="shared" si="11"/>
        <v>16.614470000000001</v>
      </c>
      <c r="CH13" s="58">
        <f t="shared" si="11"/>
        <v>16.826059999999998</v>
      </c>
      <c r="CI13" s="58">
        <f t="shared" si="11"/>
        <v>17.037659999999999</v>
      </c>
      <c r="CJ13" s="58">
        <f t="shared" si="11"/>
        <v>17.24926</v>
      </c>
      <c r="CK13" s="58">
        <f t="shared" si="11"/>
        <v>17.460850000000001</v>
      </c>
      <c r="CL13" s="58">
        <f t="shared" si="11"/>
        <v>17.672450000000001</v>
      </c>
      <c r="CM13" s="58">
        <f t="shared" si="11"/>
        <v>17.884039999999999</v>
      </c>
      <c r="CN13" s="58">
        <f t="shared" si="11"/>
        <v>18.09564</v>
      </c>
      <c r="CO13" s="58">
        <f t="shared" si="11"/>
        <v>18.307230000000001</v>
      </c>
      <c r="CP13" s="58">
        <f t="shared" si="11"/>
        <v>18.518830000000001</v>
      </c>
      <c r="CQ13" s="58">
        <f t="shared" si="11"/>
        <v>18.730429999999998</v>
      </c>
      <c r="CR13" s="58">
        <f t="shared" si="11"/>
        <v>18.942019999999999</v>
      </c>
      <c r="CS13" s="58">
        <f t="shared" si="11"/>
        <v>19.15362</v>
      </c>
      <c r="CT13" s="58">
        <f t="shared" si="11"/>
        <v>19.365210000000001</v>
      </c>
      <c r="CU13" s="58">
        <f t="shared" si="11"/>
        <v>19.576809999999998</v>
      </c>
      <c r="CV13" s="58">
        <f t="shared" si="11"/>
        <v>19.788399999999999</v>
      </c>
      <c r="CW13" s="122">
        <v>20</v>
      </c>
    </row>
    <row r="14" spans="1:101" s="62" customFormat="1">
      <c r="A14" s="106" t="s">
        <v>46</v>
      </c>
      <c r="B14" s="61">
        <f>ROUND(B12/B13/60,2)</f>
        <v>350</v>
      </c>
      <c r="C14" s="61">
        <f>ROUND(C12/C13/60,2)</f>
        <v>708</v>
      </c>
      <c r="D14" s="61">
        <f t="shared" ref="D14:BO14" si="12">ROUND(D12/D13/60,2)</f>
        <v>678.22</v>
      </c>
      <c r="E14" s="61">
        <f t="shared" si="12"/>
        <v>670.56</v>
      </c>
      <c r="F14" s="61">
        <f t="shared" si="12"/>
        <v>610.33000000000004</v>
      </c>
      <c r="G14" s="61">
        <f t="shared" si="12"/>
        <v>560.91</v>
      </c>
      <c r="H14" s="61">
        <f t="shared" si="12"/>
        <v>193.93</v>
      </c>
      <c r="I14" s="61">
        <f t="shared" si="12"/>
        <v>118.25</v>
      </c>
      <c r="J14" s="61">
        <f t="shared" si="12"/>
        <v>85.55</v>
      </c>
      <c r="K14" s="61">
        <f t="shared" si="12"/>
        <v>67.34</v>
      </c>
      <c r="L14" s="61">
        <f t="shared" si="12"/>
        <v>55.71</v>
      </c>
      <c r="M14" s="61">
        <f t="shared" si="12"/>
        <v>47.65</v>
      </c>
      <c r="N14" s="61">
        <f t="shared" si="12"/>
        <v>41.74</v>
      </c>
      <c r="O14" s="61">
        <f t="shared" si="12"/>
        <v>37.21</v>
      </c>
      <c r="P14" s="61">
        <f t="shared" si="12"/>
        <v>33.64</v>
      </c>
      <c r="Q14" s="61">
        <f t="shared" si="12"/>
        <v>30.74</v>
      </c>
      <c r="R14" s="61">
        <f t="shared" si="12"/>
        <v>28.35</v>
      </c>
      <c r="S14" s="61">
        <f t="shared" si="12"/>
        <v>26.34</v>
      </c>
      <c r="T14" s="61">
        <f t="shared" si="12"/>
        <v>24.63</v>
      </c>
      <c r="U14" s="61">
        <f t="shared" si="12"/>
        <v>23.15</v>
      </c>
      <c r="V14" s="61">
        <f t="shared" si="12"/>
        <v>21.86</v>
      </c>
      <c r="W14" s="61">
        <f t="shared" si="12"/>
        <v>20.73</v>
      </c>
      <c r="X14" s="61">
        <f t="shared" si="12"/>
        <v>19.73</v>
      </c>
      <c r="Y14" s="61">
        <f t="shared" si="12"/>
        <v>18.84</v>
      </c>
      <c r="Z14" s="61">
        <f t="shared" si="12"/>
        <v>18.04</v>
      </c>
      <c r="AA14" s="61">
        <f t="shared" si="12"/>
        <v>17.309999999999999</v>
      </c>
      <c r="AB14" s="61">
        <f t="shared" si="12"/>
        <v>16.66</v>
      </c>
      <c r="AC14" s="61">
        <f t="shared" si="12"/>
        <v>16.059999999999999</v>
      </c>
      <c r="AD14" s="61">
        <f t="shared" si="12"/>
        <v>15.51</v>
      </c>
      <c r="AE14" s="61">
        <f t="shared" si="12"/>
        <v>15.01</v>
      </c>
      <c r="AF14" s="61">
        <f t="shared" si="12"/>
        <v>14.54</v>
      </c>
      <c r="AG14" s="61">
        <f t="shared" si="12"/>
        <v>14.12</v>
      </c>
      <c r="AH14" s="61">
        <f t="shared" si="12"/>
        <v>13.72</v>
      </c>
      <c r="AI14" s="61">
        <f t="shared" si="12"/>
        <v>13.35</v>
      </c>
      <c r="AJ14" s="61">
        <f t="shared" si="12"/>
        <v>13.01</v>
      </c>
      <c r="AK14" s="61">
        <f t="shared" si="12"/>
        <v>12.68</v>
      </c>
      <c r="AL14" s="61">
        <f t="shared" si="12"/>
        <v>12.38</v>
      </c>
      <c r="AM14" s="61">
        <f t="shared" si="12"/>
        <v>12.1</v>
      </c>
      <c r="AN14" s="61">
        <f t="shared" si="12"/>
        <v>11.83</v>
      </c>
      <c r="AO14" s="61">
        <f t="shared" si="12"/>
        <v>11.58</v>
      </c>
      <c r="AP14" s="61">
        <f t="shared" si="12"/>
        <v>11.34</v>
      </c>
      <c r="AQ14" s="61">
        <f t="shared" si="12"/>
        <v>11.12</v>
      </c>
      <c r="AR14" s="61">
        <f t="shared" si="12"/>
        <v>10.91</v>
      </c>
      <c r="AS14" s="61">
        <f t="shared" si="12"/>
        <v>10.71</v>
      </c>
      <c r="AT14" s="61">
        <f t="shared" si="12"/>
        <v>10.52</v>
      </c>
      <c r="AU14" s="61">
        <f t="shared" si="12"/>
        <v>10.34</v>
      </c>
      <c r="AV14" s="61">
        <f t="shared" si="12"/>
        <v>10.17</v>
      </c>
      <c r="AW14" s="61">
        <f t="shared" si="12"/>
        <v>10</v>
      </c>
      <c r="AX14" s="61">
        <f t="shared" si="12"/>
        <v>9.84</v>
      </c>
      <c r="AY14" s="61">
        <f t="shared" si="12"/>
        <v>9.6999999999999993</v>
      </c>
      <c r="AZ14" s="61">
        <f t="shared" si="12"/>
        <v>9.5500000000000007</v>
      </c>
      <c r="BA14" s="61">
        <f t="shared" si="12"/>
        <v>9.42</v>
      </c>
      <c r="BB14" s="61">
        <f t="shared" si="12"/>
        <v>9.2799999999999994</v>
      </c>
      <c r="BC14" s="61">
        <f t="shared" si="12"/>
        <v>9.16</v>
      </c>
      <c r="BD14" s="61">
        <f t="shared" si="12"/>
        <v>9.0399999999999991</v>
      </c>
      <c r="BE14" s="61">
        <f t="shared" si="12"/>
        <v>8.92</v>
      </c>
      <c r="BF14" s="61">
        <f t="shared" si="12"/>
        <v>8.81</v>
      </c>
      <c r="BG14" s="61">
        <f t="shared" si="12"/>
        <v>8.6999999999999993</v>
      </c>
      <c r="BH14" s="61">
        <f t="shared" si="12"/>
        <v>8.6</v>
      </c>
      <c r="BI14" s="61">
        <f t="shared" si="12"/>
        <v>8.5</v>
      </c>
      <c r="BJ14" s="61">
        <f t="shared" si="12"/>
        <v>8.4</v>
      </c>
      <c r="BK14" s="61">
        <f t="shared" si="12"/>
        <v>8.31</v>
      </c>
      <c r="BL14" s="61">
        <f t="shared" si="12"/>
        <v>8.2200000000000006</v>
      </c>
      <c r="BM14" s="61">
        <f t="shared" si="12"/>
        <v>8.14</v>
      </c>
      <c r="BN14" s="61">
        <f t="shared" si="12"/>
        <v>8.0500000000000007</v>
      </c>
      <c r="BO14" s="61">
        <f t="shared" si="12"/>
        <v>7.97</v>
      </c>
      <c r="BP14" s="61">
        <f t="shared" ref="BP14:CW14" si="13">ROUND(BP12/BP13/60,2)</f>
        <v>7.9</v>
      </c>
      <c r="BQ14" s="61">
        <f t="shared" si="13"/>
        <v>7.82</v>
      </c>
      <c r="BR14" s="61">
        <f t="shared" si="13"/>
        <v>7.75</v>
      </c>
      <c r="BS14" s="61">
        <f t="shared" si="13"/>
        <v>7.68</v>
      </c>
      <c r="BT14" s="61">
        <f t="shared" si="13"/>
        <v>7.61</v>
      </c>
      <c r="BU14" s="61">
        <f t="shared" si="13"/>
        <v>7.54</v>
      </c>
      <c r="BV14" s="61">
        <f t="shared" si="13"/>
        <v>7.48</v>
      </c>
      <c r="BW14" s="61">
        <f t="shared" si="13"/>
        <v>7.41</v>
      </c>
      <c r="BX14" s="61">
        <f t="shared" si="13"/>
        <v>7.35</v>
      </c>
      <c r="BY14" s="61">
        <f t="shared" si="13"/>
        <v>7.29</v>
      </c>
      <c r="BZ14" s="61">
        <f t="shared" si="13"/>
        <v>7.24</v>
      </c>
      <c r="CA14" s="61">
        <f t="shared" si="13"/>
        <v>7.18</v>
      </c>
      <c r="CB14" s="61">
        <f t="shared" si="13"/>
        <v>7.13</v>
      </c>
      <c r="CC14" s="61">
        <f t="shared" si="13"/>
        <v>7.07</v>
      </c>
      <c r="CD14" s="61">
        <f t="shared" si="13"/>
        <v>7.02</v>
      </c>
      <c r="CE14" s="61">
        <f t="shared" si="13"/>
        <v>6.97</v>
      </c>
      <c r="CF14" s="61">
        <f t="shared" si="13"/>
        <v>6.92</v>
      </c>
      <c r="CG14" s="61">
        <f t="shared" si="13"/>
        <v>6.88</v>
      </c>
      <c r="CH14" s="61">
        <f t="shared" si="13"/>
        <v>6.83</v>
      </c>
      <c r="CI14" s="61">
        <f t="shared" si="13"/>
        <v>6.78</v>
      </c>
      <c r="CJ14" s="61">
        <f t="shared" si="13"/>
        <v>6.74</v>
      </c>
      <c r="CK14" s="61">
        <f t="shared" si="13"/>
        <v>6.7</v>
      </c>
      <c r="CL14" s="61">
        <f t="shared" si="13"/>
        <v>6.65</v>
      </c>
      <c r="CM14" s="61">
        <f t="shared" si="13"/>
        <v>6.61</v>
      </c>
      <c r="CN14" s="61">
        <f t="shared" si="13"/>
        <v>6.57</v>
      </c>
      <c r="CO14" s="61">
        <f t="shared" si="13"/>
        <v>6.53</v>
      </c>
      <c r="CP14" s="61">
        <f t="shared" si="13"/>
        <v>6.5</v>
      </c>
      <c r="CQ14" s="61">
        <f t="shared" si="13"/>
        <v>6.46</v>
      </c>
      <c r="CR14" s="61">
        <f t="shared" si="13"/>
        <v>6.42</v>
      </c>
      <c r="CS14" s="61">
        <f t="shared" si="13"/>
        <v>6.39</v>
      </c>
      <c r="CT14" s="61">
        <f t="shared" si="13"/>
        <v>6.35</v>
      </c>
      <c r="CU14" s="61">
        <f t="shared" si="13"/>
        <v>6.32</v>
      </c>
      <c r="CV14" s="61">
        <f t="shared" si="13"/>
        <v>6.28</v>
      </c>
      <c r="CW14" s="115">
        <f t="shared" si="13"/>
        <v>6.25</v>
      </c>
    </row>
    <row r="15" spans="1:101" s="60" customFormat="1" ht="15.75" thickBot="1">
      <c r="A15" s="107" t="s">
        <v>52</v>
      </c>
      <c r="B15" s="63" t="s">
        <v>54</v>
      </c>
      <c r="C15" s="64" t="s">
        <v>54</v>
      </c>
      <c r="D15" s="64" t="s">
        <v>54</v>
      </c>
      <c r="E15" s="65" t="s">
        <v>54</v>
      </c>
      <c r="F15" s="64" t="s">
        <v>54</v>
      </c>
      <c r="G15" s="64" t="s">
        <v>54</v>
      </c>
      <c r="H15" s="65" t="s">
        <v>54</v>
      </c>
      <c r="I15" s="64" t="s">
        <v>54</v>
      </c>
      <c r="J15" s="64" t="s">
        <v>54</v>
      </c>
      <c r="K15" s="65" t="s">
        <v>54</v>
      </c>
      <c r="L15" s="64" t="s">
        <v>54</v>
      </c>
      <c r="M15" s="64" t="s">
        <v>54</v>
      </c>
      <c r="N15" s="65" t="s">
        <v>54</v>
      </c>
      <c r="O15" s="64" t="s">
        <v>54</v>
      </c>
      <c r="P15" s="64" t="s">
        <v>54</v>
      </c>
      <c r="Q15" s="65" t="s">
        <v>54</v>
      </c>
      <c r="R15" s="64" t="s">
        <v>54</v>
      </c>
      <c r="S15" s="64" t="s">
        <v>54</v>
      </c>
      <c r="T15" s="65" t="s">
        <v>54</v>
      </c>
      <c r="U15" s="64" t="s">
        <v>54</v>
      </c>
      <c r="V15" s="64" t="s">
        <v>54</v>
      </c>
      <c r="W15" s="65" t="s">
        <v>54</v>
      </c>
      <c r="X15" s="64" t="s">
        <v>54</v>
      </c>
      <c r="Y15" s="64" t="s">
        <v>54</v>
      </c>
      <c r="Z15" s="65" t="s">
        <v>54</v>
      </c>
      <c r="AA15" s="64" t="s">
        <v>54</v>
      </c>
      <c r="AB15" s="64" t="s">
        <v>54</v>
      </c>
      <c r="AC15" s="65" t="s">
        <v>54</v>
      </c>
      <c r="AD15" s="64" t="s">
        <v>54</v>
      </c>
      <c r="AE15" s="64" t="s">
        <v>54</v>
      </c>
      <c r="AF15" s="65" t="s">
        <v>54</v>
      </c>
      <c r="AG15" s="64" t="s">
        <v>54</v>
      </c>
      <c r="AH15" s="64" t="s">
        <v>54</v>
      </c>
      <c r="AI15" s="65" t="s">
        <v>54</v>
      </c>
      <c r="AJ15" s="64" t="s">
        <v>54</v>
      </c>
      <c r="AK15" s="64" t="s">
        <v>54</v>
      </c>
      <c r="AL15" s="65" t="s">
        <v>54</v>
      </c>
      <c r="AM15" s="64" t="s">
        <v>54</v>
      </c>
      <c r="AN15" s="64" t="s">
        <v>54</v>
      </c>
      <c r="AO15" s="65" t="s">
        <v>54</v>
      </c>
      <c r="AP15" s="64" t="s">
        <v>54</v>
      </c>
      <c r="AQ15" s="64" t="s">
        <v>54</v>
      </c>
      <c r="AR15" s="65" t="s">
        <v>54</v>
      </c>
      <c r="AS15" s="64" t="s">
        <v>54</v>
      </c>
      <c r="AT15" s="64" t="s">
        <v>54</v>
      </c>
      <c r="AU15" s="65" t="s">
        <v>54</v>
      </c>
      <c r="AV15" s="64" t="s">
        <v>54</v>
      </c>
      <c r="AW15" s="64" t="s">
        <v>54</v>
      </c>
      <c r="AX15" s="65" t="s">
        <v>54</v>
      </c>
      <c r="AY15" s="64" t="s">
        <v>54</v>
      </c>
      <c r="AZ15" s="64" t="s">
        <v>54</v>
      </c>
      <c r="BA15" s="65" t="s">
        <v>54</v>
      </c>
      <c r="BB15" s="64" t="s">
        <v>54</v>
      </c>
      <c r="BC15" s="64" t="s">
        <v>54</v>
      </c>
      <c r="BD15" s="65" t="s">
        <v>54</v>
      </c>
      <c r="BE15" s="64" t="s">
        <v>54</v>
      </c>
      <c r="BF15" s="64" t="s">
        <v>54</v>
      </c>
      <c r="BG15" s="65" t="s">
        <v>54</v>
      </c>
      <c r="BH15" s="64" t="s">
        <v>54</v>
      </c>
      <c r="BI15" s="64" t="s">
        <v>54</v>
      </c>
      <c r="BJ15" s="65" t="s">
        <v>54</v>
      </c>
      <c r="BK15" s="64" t="s">
        <v>54</v>
      </c>
      <c r="BL15" s="64" t="s">
        <v>54</v>
      </c>
      <c r="BM15" s="65" t="s">
        <v>54</v>
      </c>
      <c r="BN15" s="64" t="s">
        <v>54</v>
      </c>
      <c r="BO15" s="64" t="s">
        <v>54</v>
      </c>
      <c r="BP15" s="65" t="s">
        <v>54</v>
      </c>
      <c r="BQ15" s="64" t="s">
        <v>54</v>
      </c>
      <c r="BR15" s="64" t="s">
        <v>54</v>
      </c>
      <c r="BS15" s="65" t="s">
        <v>54</v>
      </c>
      <c r="BT15" s="64" t="s">
        <v>54</v>
      </c>
      <c r="BU15" s="64" t="s">
        <v>54</v>
      </c>
      <c r="BV15" s="65" t="s">
        <v>54</v>
      </c>
      <c r="BW15" s="64" t="s">
        <v>54</v>
      </c>
      <c r="BX15" s="64" t="s">
        <v>54</v>
      </c>
      <c r="BY15" s="65" t="s">
        <v>54</v>
      </c>
      <c r="BZ15" s="64" t="s">
        <v>54</v>
      </c>
      <c r="CA15" s="64" t="s">
        <v>54</v>
      </c>
      <c r="CB15" s="65" t="s">
        <v>54</v>
      </c>
      <c r="CC15" s="64" t="s">
        <v>54</v>
      </c>
      <c r="CD15" s="64" t="s">
        <v>54</v>
      </c>
      <c r="CE15" s="65" t="s">
        <v>54</v>
      </c>
      <c r="CF15" s="64" t="s">
        <v>54</v>
      </c>
      <c r="CG15" s="64" t="s">
        <v>54</v>
      </c>
      <c r="CH15" s="65" t="s">
        <v>54</v>
      </c>
      <c r="CI15" s="64" t="s">
        <v>54</v>
      </c>
      <c r="CJ15" s="64" t="s">
        <v>54</v>
      </c>
      <c r="CK15" s="65" t="s">
        <v>54</v>
      </c>
      <c r="CL15" s="64" t="s">
        <v>54</v>
      </c>
      <c r="CM15" s="64" t="s">
        <v>54</v>
      </c>
      <c r="CN15" s="65" t="s">
        <v>54</v>
      </c>
      <c r="CO15" s="64" t="s">
        <v>54</v>
      </c>
      <c r="CP15" s="64" t="s">
        <v>54</v>
      </c>
      <c r="CQ15" s="65" t="s">
        <v>54</v>
      </c>
      <c r="CR15" s="64" t="s">
        <v>54</v>
      </c>
      <c r="CS15" s="64" t="s">
        <v>54</v>
      </c>
      <c r="CT15" s="65" t="s">
        <v>54</v>
      </c>
      <c r="CU15" s="64" t="s">
        <v>54</v>
      </c>
      <c r="CV15" s="64" t="s">
        <v>54</v>
      </c>
      <c r="CW15" s="116" t="s">
        <v>54</v>
      </c>
    </row>
    <row r="16" spans="1:101" s="45" customFormat="1">
      <c r="A16" s="3" t="s">
        <v>39</v>
      </c>
      <c r="B16" s="103">
        <v>500</v>
      </c>
      <c r="C16" s="44">
        <f>ROUND(B16+($CW$16-$B$16)/99,0)</f>
        <v>511</v>
      </c>
      <c r="D16" s="44">
        <f t="shared" ref="D16:AH16" si="14">ROUND(C16+($CW$16-$B$16)/99,0)</f>
        <v>522</v>
      </c>
      <c r="E16" s="44">
        <f t="shared" si="14"/>
        <v>533</v>
      </c>
      <c r="F16" s="44">
        <f t="shared" si="14"/>
        <v>544</v>
      </c>
      <c r="G16" s="44">
        <f t="shared" si="14"/>
        <v>555</v>
      </c>
      <c r="H16" s="44">
        <f t="shared" si="14"/>
        <v>566</v>
      </c>
      <c r="I16" s="44">
        <f t="shared" si="14"/>
        <v>577</v>
      </c>
      <c r="J16" s="44">
        <f t="shared" si="14"/>
        <v>588</v>
      </c>
      <c r="K16" s="44">
        <f t="shared" si="14"/>
        <v>599</v>
      </c>
      <c r="L16" s="44">
        <f t="shared" si="14"/>
        <v>610</v>
      </c>
      <c r="M16" s="44">
        <f t="shared" si="14"/>
        <v>621</v>
      </c>
      <c r="N16" s="44">
        <f t="shared" si="14"/>
        <v>632</v>
      </c>
      <c r="O16" s="44">
        <f t="shared" si="14"/>
        <v>643</v>
      </c>
      <c r="P16" s="44">
        <f t="shared" si="14"/>
        <v>654</v>
      </c>
      <c r="Q16" s="44">
        <f t="shared" si="14"/>
        <v>665</v>
      </c>
      <c r="R16" s="44">
        <f t="shared" si="14"/>
        <v>676</v>
      </c>
      <c r="S16" s="44">
        <f t="shared" si="14"/>
        <v>687</v>
      </c>
      <c r="T16" s="44">
        <f t="shared" si="14"/>
        <v>698</v>
      </c>
      <c r="U16" s="44">
        <f t="shared" si="14"/>
        <v>709</v>
      </c>
      <c r="V16" s="44">
        <f t="shared" si="14"/>
        <v>720</v>
      </c>
      <c r="W16" s="44">
        <f t="shared" si="14"/>
        <v>731</v>
      </c>
      <c r="X16" s="44">
        <f t="shared" si="14"/>
        <v>742</v>
      </c>
      <c r="Y16" s="44">
        <f t="shared" si="14"/>
        <v>753</v>
      </c>
      <c r="Z16" s="44">
        <f t="shared" si="14"/>
        <v>764</v>
      </c>
      <c r="AA16" s="44">
        <f t="shared" si="14"/>
        <v>775</v>
      </c>
      <c r="AB16" s="44">
        <f t="shared" si="14"/>
        <v>786</v>
      </c>
      <c r="AC16" s="44">
        <f t="shared" si="14"/>
        <v>797</v>
      </c>
      <c r="AD16" s="44">
        <f t="shared" si="14"/>
        <v>808</v>
      </c>
      <c r="AE16" s="44">
        <f t="shared" si="14"/>
        <v>819</v>
      </c>
      <c r="AF16" s="44">
        <f t="shared" si="14"/>
        <v>830</v>
      </c>
      <c r="AG16" s="44">
        <f t="shared" si="14"/>
        <v>841</v>
      </c>
      <c r="AH16" s="44">
        <f t="shared" si="14"/>
        <v>852</v>
      </c>
      <c r="AI16" s="44">
        <f t="shared" ref="AI16:BN16" si="15">ROUND(AH16+($CW$16-$B$16)/99,0)</f>
        <v>863</v>
      </c>
      <c r="AJ16" s="44">
        <f t="shared" si="15"/>
        <v>874</v>
      </c>
      <c r="AK16" s="44">
        <f t="shared" si="15"/>
        <v>885</v>
      </c>
      <c r="AL16" s="44">
        <f t="shared" si="15"/>
        <v>896</v>
      </c>
      <c r="AM16" s="44">
        <f t="shared" si="15"/>
        <v>907</v>
      </c>
      <c r="AN16" s="44">
        <f t="shared" si="15"/>
        <v>918</v>
      </c>
      <c r="AO16" s="44">
        <f t="shared" si="15"/>
        <v>929</v>
      </c>
      <c r="AP16" s="44">
        <f t="shared" si="15"/>
        <v>940</v>
      </c>
      <c r="AQ16" s="44">
        <f t="shared" si="15"/>
        <v>951</v>
      </c>
      <c r="AR16" s="44">
        <f t="shared" si="15"/>
        <v>962</v>
      </c>
      <c r="AS16" s="44">
        <f t="shared" si="15"/>
        <v>973</v>
      </c>
      <c r="AT16" s="44">
        <f t="shared" si="15"/>
        <v>984</v>
      </c>
      <c r="AU16" s="44">
        <f t="shared" si="15"/>
        <v>995</v>
      </c>
      <c r="AV16" s="44">
        <f t="shared" si="15"/>
        <v>1006</v>
      </c>
      <c r="AW16" s="44">
        <f t="shared" si="15"/>
        <v>1017</v>
      </c>
      <c r="AX16" s="44">
        <f t="shared" si="15"/>
        <v>1028</v>
      </c>
      <c r="AY16" s="44">
        <f t="shared" si="15"/>
        <v>1039</v>
      </c>
      <c r="AZ16" s="44">
        <f t="shared" si="15"/>
        <v>1050</v>
      </c>
      <c r="BA16" s="44">
        <f t="shared" si="15"/>
        <v>1061</v>
      </c>
      <c r="BB16" s="44">
        <f t="shared" si="15"/>
        <v>1072</v>
      </c>
      <c r="BC16" s="44">
        <f t="shared" si="15"/>
        <v>1083</v>
      </c>
      <c r="BD16" s="44">
        <f t="shared" si="15"/>
        <v>1094</v>
      </c>
      <c r="BE16" s="44">
        <f t="shared" si="15"/>
        <v>1105</v>
      </c>
      <c r="BF16" s="44">
        <f t="shared" si="15"/>
        <v>1116</v>
      </c>
      <c r="BG16" s="44">
        <f t="shared" si="15"/>
        <v>1127</v>
      </c>
      <c r="BH16" s="44">
        <f t="shared" si="15"/>
        <v>1138</v>
      </c>
      <c r="BI16" s="44">
        <f t="shared" si="15"/>
        <v>1149</v>
      </c>
      <c r="BJ16" s="44">
        <f t="shared" si="15"/>
        <v>1160</v>
      </c>
      <c r="BK16" s="44">
        <f t="shared" si="15"/>
        <v>1171</v>
      </c>
      <c r="BL16" s="44">
        <f t="shared" si="15"/>
        <v>1182</v>
      </c>
      <c r="BM16" s="44">
        <f t="shared" si="15"/>
        <v>1193</v>
      </c>
      <c r="BN16" s="44">
        <f t="shared" si="15"/>
        <v>1204</v>
      </c>
      <c r="BO16" s="44">
        <f t="shared" ref="BO16:CV16" si="16">ROUND(BN16+($CW$16-$B$16)/99,0)</f>
        <v>1215</v>
      </c>
      <c r="BP16" s="44">
        <f t="shared" si="16"/>
        <v>1226</v>
      </c>
      <c r="BQ16" s="44">
        <f t="shared" si="16"/>
        <v>1237</v>
      </c>
      <c r="BR16" s="44">
        <f t="shared" si="16"/>
        <v>1248</v>
      </c>
      <c r="BS16" s="44">
        <f t="shared" si="16"/>
        <v>1259</v>
      </c>
      <c r="BT16" s="44">
        <f t="shared" si="16"/>
        <v>1270</v>
      </c>
      <c r="BU16" s="44">
        <f t="shared" si="16"/>
        <v>1281</v>
      </c>
      <c r="BV16" s="44">
        <f t="shared" si="16"/>
        <v>1292</v>
      </c>
      <c r="BW16" s="44">
        <f t="shared" si="16"/>
        <v>1303</v>
      </c>
      <c r="BX16" s="44">
        <f t="shared" si="16"/>
        <v>1314</v>
      </c>
      <c r="BY16" s="44">
        <f t="shared" si="16"/>
        <v>1325</v>
      </c>
      <c r="BZ16" s="44">
        <f t="shared" si="16"/>
        <v>1336</v>
      </c>
      <c r="CA16" s="44">
        <f t="shared" si="16"/>
        <v>1347</v>
      </c>
      <c r="CB16" s="44">
        <f t="shared" si="16"/>
        <v>1358</v>
      </c>
      <c r="CC16" s="44">
        <f t="shared" si="16"/>
        <v>1369</v>
      </c>
      <c r="CD16" s="44">
        <f t="shared" si="16"/>
        <v>1380</v>
      </c>
      <c r="CE16" s="44">
        <f t="shared" si="16"/>
        <v>1391</v>
      </c>
      <c r="CF16" s="44">
        <f t="shared" si="16"/>
        <v>1402</v>
      </c>
      <c r="CG16" s="44">
        <f t="shared" si="16"/>
        <v>1413</v>
      </c>
      <c r="CH16" s="44">
        <f t="shared" si="16"/>
        <v>1424</v>
      </c>
      <c r="CI16" s="44">
        <f t="shared" si="16"/>
        <v>1435</v>
      </c>
      <c r="CJ16" s="44">
        <f t="shared" si="16"/>
        <v>1446</v>
      </c>
      <c r="CK16" s="44">
        <f t="shared" si="16"/>
        <v>1457</v>
      </c>
      <c r="CL16" s="44">
        <f t="shared" si="16"/>
        <v>1468</v>
      </c>
      <c r="CM16" s="44">
        <f t="shared" si="16"/>
        <v>1479</v>
      </c>
      <c r="CN16" s="44">
        <f t="shared" si="16"/>
        <v>1490</v>
      </c>
      <c r="CO16" s="44">
        <f t="shared" si="16"/>
        <v>1501</v>
      </c>
      <c r="CP16" s="44">
        <f t="shared" si="16"/>
        <v>1512</v>
      </c>
      <c r="CQ16" s="44">
        <f t="shared" si="16"/>
        <v>1523</v>
      </c>
      <c r="CR16" s="44">
        <f t="shared" si="16"/>
        <v>1534</v>
      </c>
      <c r="CS16" s="44">
        <f t="shared" si="16"/>
        <v>1545</v>
      </c>
      <c r="CT16" s="44">
        <f t="shared" si="16"/>
        <v>1556</v>
      </c>
      <c r="CU16" s="44">
        <f t="shared" si="16"/>
        <v>1567</v>
      </c>
      <c r="CV16" s="44">
        <f t="shared" si="16"/>
        <v>1578</v>
      </c>
      <c r="CW16" s="117">
        <v>1600</v>
      </c>
    </row>
    <row r="17" spans="1:101" s="78" customFormat="1">
      <c r="A17" s="75" t="s">
        <v>44</v>
      </c>
      <c r="B17" s="76">
        <f t="shared" ref="B17:BM17" si="17">B16/B18/60</f>
        <v>8.3334166675000081E-5</v>
      </c>
      <c r="C17" s="77">
        <f t="shared" si="17"/>
        <v>8.516751834185008E-5</v>
      </c>
      <c r="D17" s="77">
        <f t="shared" si="17"/>
        <v>8.7000870008700093E-5</v>
      </c>
      <c r="E17" s="77">
        <f t="shared" si="17"/>
        <v>8.8834221675550092E-5</v>
      </c>
      <c r="F17" s="77">
        <f t="shared" si="17"/>
        <v>9.0667573342400091E-5</v>
      </c>
      <c r="G17" s="77">
        <f t="shared" si="17"/>
        <v>9.250092500925009E-5</v>
      </c>
      <c r="H17" s="77">
        <f t="shared" si="17"/>
        <v>9.4334276676100103E-5</v>
      </c>
      <c r="I17" s="77">
        <f t="shared" si="17"/>
        <v>9.6167628342950088E-5</v>
      </c>
      <c r="J17" s="77">
        <f t="shared" si="17"/>
        <v>9.8000980009800101E-5</v>
      </c>
      <c r="K17" s="77">
        <f t="shared" si="17"/>
        <v>9.98343316766501E-5</v>
      </c>
      <c r="L17" s="77">
        <f t="shared" si="17"/>
        <v>1.016676833435001E-4</v>
      </c>
      <c r="M17" s="77">
        <f t="shared" si="17"/>
        <v>1.035010350103501E-4</v>
      </c>
      <c r="N17" s="77">
        <f t="shared" si="17"/>
        <v>1.0533438667720011E-4</v>
      </c>
      <c r="O17" s="77">
        <f t="shared" si="17"/>
        <v>1.0716773834405011E-4</v>
      </c>
      <c r="P17" s="77">
        <f t="shared" si="17"/>
        <v>1.0900109001090011E-4</v>
      </c>
      <c r="Q17" s="77">
        <f t="shared" si="17"/>
        <v>1.1083444167775011E-4</v>
      </c>
      <c r="R17" s="77">
        <f t="shared" si="17"/>
        <v>1.1266779334460012E-4</v>
      </c>
      <c r="S17" s="77">
        <f t="shared" si="17"/>
        <v>1.1450114501145011E-4</v>
      </c>
      <c r="T17" s="77">
        <f t="shared" si="17"/>
        <v>1.1633449667830012E-4</v>
      </c>
      <c r="U17" s="77">
        <f t="shared" si="17"/>
        <v>1.1816784834515012E-4</v>
      </c>
      <c r="V17" s="77">
        <f t="shared" si="17"/>
        <v>1.2000120001200012E-4</v>
      </c>
      <c r="W17" s="77">
        <f t="shared" si="17"/>
        <v>1.2183455167885012E-4</v>
      </c>
      <c r="X17" s="77">
        <f t="shared" si="17"/>
        <v>1.2366790334570013E-4</v>
      </c>
      <c r="Y17" s="77">
        <f t="shared" si="17"/>
        <v>1.2550125501255012E-4</v>
      </c>
      <c r="Z17" s="77">
        <f t="shared" si="17"/>
        <v>1.2733460667940013E-4</v>
      </c>
      <c r="AA17" s="77">
        <f t="shared" si="17"/>
        <v>1.2916795834625011E-4</v>
      </c>
      <c r="AB17" s="77">
        <f t="shared" si="17"/>
        <v>1.3100131001310013E-4</v>
      </c>
      <c r="AC17" s="77">
        <f t="shared" si="17"/>
        <v>1.3283466167995014E-4</v>
      </c>
      <c r="AD17" s="77">
        <f t="shared" si="17"/>
        <v>1.3466801334680015E-4</v>
      </c>
      <c r="AE17" s="77">
        <f t="shared" si="17"/>
        <v>1.3650136501365014E-4</v>
      </c>
      <c r="AF17" s="77">
        <f t="shared" si="17"/>
        <v>1.3833471668050012E-4</v>
      </c>
      <c r="AG17" s="77">
        <f t="shared" si="17"/>
        <v>1.4016806834735016E-4</v>
      </c>
      <c r="AH17" s="77">
        <f t="shared" si="17"/>
        <v>1.4200142001420015E-4</v>
      </c>
      <c r="AI17" s="77">
        <f t="shared" si="17"/>
        <v>1.4383477168105013E-4</v>
      </c>
      <c r="AJ17" s="77">
        <f t="shared" si="17"/>
        <v>1.4566812334790015E-4</v>
      </c>
      <c r="AK17" s="77">
        <f t="shared" si="17"/>
        <v>1.4750147501475016E-4</v>
      </c>
      <c r="AL17" s="77">
        <f t="shared" si="17"/>
        <v>1.4933482668160014E-4</v>
      </c>
      <c r="AM17" s="77">
        <f t="shared" si="17"/>
        <v>1.5116817834845016E-4</v>
      </c>
      <c r="AN17" s="77">
        <f t="shared" si="17"/>
        <v>1.5300153001530014E-4</v>
      </c>
      <c r="AO17" s="77">
        <f t="shared" si="17"/>
        <v>1.5483488168215016E-4</v>
      </c>
      <c r="AP17" s="77">
        <f t="shared" si="17"/>
        <v>1.5666823334900017E-4</v>
      </c>
      <c r="AQ17" s="77">
        <f t="shared" si="17"/>
        <v>1.5850158501585015E-4</v>
      </c>
      <c r="AR17" s="77">
        <f t="shared" si="17"/>
        <v>1.6033493668270014E-4</v>
      </c>
      <c r="AS17" s="77">
        <f t="shared" si="17"/>
        <v>1.6216828834955018E-4</v>
      </c>
      <c r="AT17" s="77">
        <f t="shared" si="17"/>
        <v>1.6400164001640017E-4</v>
      </c>
      <c r="AU17" s="77">
        <f t="shared" si="17"/>
        <v>1.6583499168325015E-4</v>
      </c>
      <c r="AV17" s="77">
        <f t="shared" si="17"/>
        <v>1.6766834335010016E-4</v>
      </c>
      <c r="AW17" s="77">
        <f t="shared" si="17"/>
        <v>1.6950169501695018E-4</v>
      </c>
      <c r="AX17" s="77">
        <f t="shared" si="17"/>
        <v>1.7133504668380019E-4</v>
      </c>
      <c r="AY17" s="77">
        <f t="shared" si="17"/>
        <v>1.7316839835065017E-4</v>
      </c>
      <c r="AZ17" s="77">
        <f t="shared" si="17"/>
        <v>1.7500175001750016E-4</v>
      </c>
      <c r="BA17" s="77">
        <f t="shared" si="17"/>
        <v>1.768351016843502E-4</v>
      </c>
      <c r="BB17" s="77">
        <f t="shared" si="17"/>
        <v>1.7866845335120019E-4</v>
      </c>
      <c r="BC17" s="77">
        <f t="shared" si="17"/>
        <v>1.8050180501805017E-4</v>
      </c>
      <c r="BD17" s="77">
        <f t="shared" si="17"/>
        <v>1.8233515668490018E-4</v>
      </c>
      <c r="BE17" s="77">
        <f t="shared" si="17"/>
        <v>1.841685083517502E-4</v>
      </c>
      <c r="BF17" s="77">
        <f t="shared" si="17"/>
        <v>1.8600186001860018E-4</v>
      </c>
      <c r="BG17" s="77">
        <f t="shared" si="17"/>
        <v>1.8783521168545019E-4</v>
      </c>
      <c r="BH17" s="77">
        <f t="shared" si="17"/>
        <v>1.8966856335230018E-4</v>
      </c>
      <c r="BI17" s="77">
        <f t="shared" si="17"/>
        <v>1.9150191501915019E-4</v>
      </c>
      <c r="BJ17" s="77">
        <f t="shared" si="17"/>
        <v>1.9333526668600021E-4</v>
      </c>
      <c r="BK17" s="77">
        <f t="shared" si="17"/>
        <v>1.9516861835285019E-4</v>
      </c>
      <c r="BL17" s="77">
        <f t="shared" si="17"/>
        <v>1.9700197001970018E-4</v>
      </c>
      <c r="BM17" s="77">
        <f t="shared" si="17"/>
        <v>1.9883532168655022E-4</v>
      </c>
      <c r="BN17" s="77">
        <f t="shared" ref="BN17:CV17" si="18">BN16/BN18/60</f>
        <v>2.006686733534002E-4</v>
      </c>
      <c r="BO17" s="77">
        <f t="shared" si="18"/>
        <v>2.0250202502025019E-4</v>
      </c>
      <c r="BP17" s="77">
        <f t="shared" si="18"/>
        <v>2.043353766871002E-4</v>
      </c>
      <c r="BQ17" s="77">
        <f t="shared" si="18"/>
        <v>2.0616872835395021E-4</v>
      </c>
      <c r="BR17" s="77">
        <f t="shared" si="18"/>
        <v>2.0800208002080023E-4</v>
      </c>
      <c r="BS17" s="77">
        <f t="shared" si="18"/>
        <v>2.0983543168765021E-4</v>
      </c>
      <c r="BT17" s="77">
        <f t="shared" si="18"/>
        <v>2.116687833545002E-4</v>
      </c>
      <c r="BU17" s="77">
        <f t="shared" si="18"/>
        <v>2.1350213502135024E-4</v>
      </c>
      <c r="BV17" s="77">
        <f t="shared" si="18"/>
        <v>2.1533548668820022E-4</v>
      </c>
      <c r="BW17" s="77">
        <f t="shared" si="18"/>
        <v>2.1716883835505021E-4</v>
      </c>
      <c r="BX17" s="77">
        <f t="shared" si="18"/>
        <v>2.1900219002190022E-4</v>
      </c>
      <c r="BY17" s="77">
        <f t="shared" si="18"/>
        <v>2.2083554168875023E-4</v>
      </c>
      <c r="BZ17" s="77">
        <f t="shared" si="18"/>
        <v>2.2266889335560022E-4</v>
      </c>
      <c r="CA17" s="77">
        <f t="shared" si="18"/>
        <v>2.2450224502245023E-4</v>
      </c>
      <c r="CB17" s="77">
        <f t="shared" si="18"/>
        <v>2.2633559668930022E-4</v>
      </c>
      <c r="CC17" s="77">
        <f t="shared" si="18"/>
        <v>2.2816894835615023E-4</v>
      </c>
      <c r="CD17" s="77">
        <f t="shared" si="18"/>
        <v>2.3000230002300024E-4</v>
      </c>
      <c r="CE17" s="77">
        <f t="shared" si="18"/>
        <v>2.3183565168985023E-4</v>
      </c>
      <c r="CF17" s="77">
        <f t="shared" si="18"/>
        <v>2.3366900335670021E-4</v>
      </c>
      <c r="CG17" s="77">
        <f t="shared" si="18"/>
        <v>2.3550235502355025E-4</v>
      </c>
      <c r="CH17" s="77">
        <f t="shared" si="18"/>
        <v>2.3733570669040024E-4</v>
      </c>
      <c r="CI17" s="77">
        <f t="shared" si="18"/>
        <v>2.3916905835725023E-4</v>
      </c>
      <c r="CJ17" s="77">
        <f t="shared" si="18"/>
        <v>2.4100241002410024E-4</v>
      </c>
      <c r="CK17" s="77">
        <f t="shared" si="18"/>
        <v>2.4283576169095025E-4</v>
      </c>
      <c r="CL17" s="77">
        <f t="shared" si="18"/>
        <v>2.4466911335780024E-4</v>
      </c>
      <c r="CM17" s="77">
        <f t="shared" si="18"/>
        <v>2.4650246502465025E-4</v>
      </c>
      <c r="CN17" s="77">
        <f t="shared" si="18"/>
        <v>2.4833581669150026E-4</v>
      </c>
      <c r="CO17" s="77">
        <f t="shared" si="18"/>
        <v>2.5016916835835027E-4</v>
      </c>
      <c r="CP17" s="77">
        <f t="shared" si="18"/>
        <v>2.5200252002520023E-4</v>
      </c>
      <c r="CQ17" s="77">
        <f t="shared" si="18"/>
        <v>2.5383587169205025E-4</v>
      </c>
      <c r="CR17" s="77">
        <f t="shared" si="18"/>
        <v>2.5566922335890026E-4</v>
      </c>
      <c r="CS17" s="77">
        <f t="shared" si="18"/>
        <v>2.5750257502575027E-4</v>
      </c>
      <c r="CT17" s="77">
        <f t="shared" si="18"/>
        <v>2.5933592669260028E-4</v>
      </c>
      <c r="CU17" s="77">
        <f t="shared" si="18"/>
        <v>2.611692783594503E-4</v>
      </c>
      <c r="CV17" s="77">
        <f t="shared" si="18"/>
        <v>2.6300263002630025E-4</v>
      </c>
      <c r="CW17" s="77">
        <f>CW16/CW18/60</f>
        <v>2.6666933336000023E-4</v>
      </c>
    </row>
    <row r="18" spans="1:101" s="82" customFormat="1" ht="15.75" thickBot="1">
      <c r="A18" s="79" t="s">
        <v>45</v>
      </c>
      <c r="B18" s="80">
        <v>99999</v>
      </c>
      <c r="C18" s="81">
        <v>99999</v>
      </c>
      <c r="D18" s="81">
        <v>99999</v>
      </c>
      <c r="E18" s="81">
        <v>99999</v>
      </c>
      <c r="F18" s="81">
        <v>99999</v>
      </c>
      <c r="G18" s="81">
        <v>99999</v>
      </c>
      <c r="H18" s="81">
        <v>99999</v>
      </c>
      <c r="I18" s="81">
        <v>99999</v>
      </c>
      <c r="J18" s="81">
        <v>99999</v>
      </c>
      <c r="K18" s="81">
        <v>99999</v>
      </c>
      <c r="L18" s="81">
        <v>99999</v>
      </c>
      <c r="M18" s="81">
        <v>99999</v>
      </c>
      <c r="N18" s="81">
        <v>99999</v>
      </c>
      <c r="O18" s="81">
        <v>99999</v>
      </c>
      <c r="P18" s="81">
        <v>99999</v>
      </c>
      <c r="Q18" s="81">
        <v>99999</v>
      </c>
      <c r="R18" s="81">
        <v>99999</v>
      </c>
      <c r="S18" s="81">
        <v>99999</v>
      </c>
      <c r="T18" s="81">
        <v>99999</v>
      </c>
      <c r="U18" s="81">
        <v>99999</v>
      </c>
      <c r="V18" s="81">
        <v>99999</v>
      </c>
      <c r="W18" s="81">
        <v>99999</v>
      </c>
      <c r="X18" s="81">
        <v>99999</v>
      </c>
      <c r="Y18" s="81">
        <v>99999</v>
      </c>
      <c r="Z18" s="81">
        <v>99999</v>
      </c>
      <c r="AA18" s="81">
        <v>99999</v>
      </c>
      <c r="AB18" s="81">
        <v>99999</v>
      </c>
      <c r="AC18" s="81">
        <v>99999</v>
      </c>
      <c r="AD18" s="81">
        <v>99999</v>
      </c>
      <c r="AE18" s="81">
        <v>99999</v>
      </c>
      <c r="AF18" s="81">
        <v>99999</v>
      </c>
      <c r="AG18" s="81">
        <v>99999</v>
      </c>
      <c r="AH18" s="81">
        <v>99999</v>
      </c>
      <c r="AI18" s="81">
        <v>99999</v>
      </c>
      <c r="AJ18" s="81">
        <v>99999</v>
      </c>
      <c r="AK18" s="81">
        <v>99999</v>
      </c>
      <c r="AL18" s="81">
        <v>99999</v>
      </c>
      <c r="AM18" s="81">
        <v>99999</v>
      </c>
      <c r="AN18" s="81">
        <v>99999</v>
      </c>
      <c r="AO18" s="81">
        <v>99999</v>
      </c>
      <c r="AP18" s="81">
        <v>99999</v>
      </c>
      <c r="AQ18" s="81">
        <v>99999</v>
      </c>
      <c r="AR18" s="81">
        <v>99999</v>
      </c>
      <c r="AS18" s="81">
        <v>99999</v>
      </c>
      <c r="AT18" s="81">
        <v>99999</v>
      </c>
      <c r="AU18" s="81">
        <v>99999</v>
      </c>
      <c r="AV18" s="81">
        <v>99999</v>
      </c>
      <c r="AW18" s="81">
        <v>99999</v>
      </c>
      <c r="AX18" s="81">
        <v>99999</v>
      </c>
      <c r="AY18" s="81">
        <v>99999</v>
      </c>
      <c r="AZ18" s="81">
        <v>99999</v>
      </c>
      <c r="BA18" s="81">
        <v>99999</v>
      </c>
      <c r="BB18" s="81">
        <v>99999</v>
      </c>
      <c r="BC18" s="81">
        <v>99999</v>
      </c>
      <c r="BD18" s="81">
        <v>99999</v>
      </c>
      <c r="BE18" s="81">
        <v>99999</v>
      </c>
      <c r="BF18" s="81">
        <v>99999</v>
      </c>
      <c r="BG18" s="81">
        <v>99999</v>
      </c>
      <c r="BH18" s="81">
        <v>99999</v>
      </c>
      <c r="BI18" s="81">
        <v>99999</v>
      </c>
      <c r="BJ18" s="81">
        <v>99999</v>
      </c>
      <c r="BK18" s="81">
        <v>99999</v>
      </c>
      <c r="BL18" s="81">
        <v>99999</v>
      </c>
      <c r="BM18" s="81">
        <v>99999</v>
      </c>
      <c r="BN18" s="81">
        <v>99999</v>
      </c>
      <c r="BO18" s="81">
        <v>99999</v>
      </c>
      <c r="BP18" s="81">
        <v>99999</v>
      </c>
      <c r="BQ18" s="81">
        <v>99999</v>
      </c>
      <c r="BR18" s="81">
        <v>99999</v>
      </c>
      <c r="BS18" s="81">
        <v>99999</v>
      </c>
      <c r="BT18" s="81">
        <v>99999</v>
      </c>
      <c r="BU18" s="81">
        <v>99999</v>
      </c>
      <c r="BV18" s="81">
        <v>99999</v>
      </c>
      <c r="BW18" s="81">
        <v>99999</v>
      </c>
      <c r="BX18" s="81">
        <v>99999</v>
      </c>
      <c r="BY18" s="81">
        <v>99999</v>
      </c>
      <c r="BZ18" s="81">
        <v>99999</v>
      </c>
      <c r="CA18" s="81">
        <v>99999</v>
      </c>
      <c r="CB18" s="81">
        <v>99999</v>
      </c>
      <c r="CC18" s="81">
        <v>99999</v>
      </c>
      <c r="CD18" s="81">
        <v>99999</v>
      </c>
      <c r="CE18" s="81">
        <v>99999</v>
      </c>
      <c r="CF18" s="81">
        <v>99999</v>
      </c>
      <c r="CG18" s="81">
        <v>99999</v>
      </c>
      <c r="CH18" s="81">
        <v>99999</v>
      </c>
      <c r="CI18" s="81">
        <v>99999</v>
      </c>
      <c r="CJ18" s="81">
        <v>99999</v>
      </c>
      <c r="CK18" s="81">
        <v>99999</v>
      </c>
      <c r="CL18" s="81">
        <v>99999</v>
      </c>
      <c r="CM18" s="81">
        <v>99999</v>
      </c>
      <c r="CN18" s="81">
        <v>99999</v>
      </c>
      <c r="CO18" s="81">
        <v>99999</v>
      </c>
      <c r="CP18" s="81">
        <v>99999</v>
      </c>
      <c r="CQ18" s="81">
        <v>99999</v>
      </c>
      <c r="CR18" s="81">
        <v>99999</v>
      </c>
      <c r="CS18" s="81">
        <v>99999</v>
      </c>
      <c r="CT18" s="81">
        <v>99999</v>
      </c>
      <c r="CU18" s="81">
        <v>99999</v>
      </c>
      <c r="CV18" s="81">
        <v>99999</v>
      </c>
      <c r="CW18" s="81">
        <v>99999</v>
      </c>
    </row>
    <row r="19" spans="1:101" s="48" customFormat="1">
      <c r="A19" s="108" t="s">
        <v>25</v>
      </c>
      <c r="B19" s="102">
        <v>150</v>
      </c>
      <c r="C19" s="30">
        <f>ROUND($B$19+($CW$19-$B$19)/99*(C10-1),0)</f>
        <v>152</v>
      </c>
      <c r="D19" s="30">
        <f t="shared" ref="D19:AH19" si="19">ROUND($B$19+($CW$19-$B$19)/99*(D10-1),0)</f>
        <v>154</v>
      </c>
      <c r="E19" s="30">
        <f t="shared" si="19"/>
        <v>155</v>
      </c>
      <c r="F19" s="30">
        <f t="shared" si="19"/>
        <v>157</v>
      </c>
      <c r="G19" s="30">
        <f t="shared" si="19"/>
        <v>159</v>
      </c>
      <c r="H19" s="30">
        <f t="shared" si="19"/>
        <v>161</v>
      </c>
      <c r="I19" s="30">
        <f t="shared" si="19"/>
        <v>162</v>
      </c>
      <c r="J19" s="30">
        <f t="shared" si="19"/>
        <v>164</v>
      </c>
      <c r="K19" s="30">
        <f t="shared" si="19"/>
        <v>166</v>
      </c>
      <c r="L19" s="30">
        <f t="shared" si="19"/>
        <v>168</v>
      </c>
      <c r="M19" s="30">
        <f t="shared" si="19"/>
        <v>169</v>
      </c>
      <c r="N19" s="30">
        <f t="shared" si="19"/>
        <v>171</v>
      </c>
      <c r="O19" s="30">
        <f t="shared" si="19"/>
        <v>173</v>
      </c>
      <c r="P19" s="30">
        <f t="shared" si="19"/>
        <v>175</v>
      </c>
      <c r="Q19" s="30">
        <f t="shared" si="19"/>
        <v>177</v>
      </c>
      <c r="R19" s="30">
        <f t="shared" si="19"/>
        <v>178</v>
      </c>
      <c r="S19" s="30">
        <f t="shared" si="19"/>
        <v>180</v>
      </c>
      <c r="T19" s="30">
        <f t="shared" si="19"/>
        <v>182</v>
      </c>
      <c r="U19" s="30">
        <f t="shared" si="19"/>
        <v>184</v>
      </c>
      <c r="V19" s="30">
        <f t="shared" si="19"/>
        <v>185</v>
      </c>
      <c r="W19" s="30">
        <f t="shared" si="19"/>
        <v>187</v>
      </c>
      <c r="X19" s="30">
        <f t="shared" si="19"/>
        <v>189</v>
      </c>
      <c r="Y19" s="30">
        <f t="shared" si="19"/>
        <v>191</v>
      </c>
      <c r="Z19" s="30">
        <f t="shared" si="19"/>
        <v>192</v>
      </c>
      <c r="AA19" s="30">
        <f t="shared" si="19"/>
        <v>194</v>
      </c>
      <c r="AB19" s="30">
        <f t="shared" si="19"/>
        <v>196</v>
      </c>
      <c r="AC19" s="30">
        <f t="shared" si="19"/>
        <v>198</v>
      </c>
      <c r="AD19" s="30">
        <f t="shared" si="19"/>
        <v>199</v>
      </c>
      <c r="AE19" s="30">
        <f t="shared" si="19"/>
        <v>201</v>
      </c>
      <c r="AF19" s="30">
        <f t="shared" si="19"/>
        <v>203</v>
      </c>
      <c r="AG19" s="30">
        <f t="shared" si="19"/>
        <v>205</v>
      </c>
      <c r="AH19" s="30">
        <f t="shared" si="19"/>
        <v>207</v>
      </c>
      <c r="AI19" s="30">
        <f t="shared" ref="AI19:BN19" si="20">ROUND($B$19+($CW$19-$B$19)/99*(AI10-1),0)</f>
        <v>208</v>
      </c>
      <c r="AJ19" s="30">
        <f t="shared" si="20"/>
        <v>210</v>
      </c>
      <c r="AK19" s="30">
        <f t="shared" si="20"/>
        <v>212</v>
      </c>
      <c r="AL19" s="30">
        <f t="shared" si="20"/>
        <v>214</v>
      </c>
      <c r="AM19" s="30">
        <f t="shared" si="20"/>
        <v>215</v>
      </c>
      <c r="AN19" s="30">
        <f t="shared" si="20"/>
        <v>217</v>
      </c>
      <c r="AO19" s="30">
        <f t="shared" si="20"/>
        <v>219</v>
      </c>
      <c r="AP19" s="30">
        <f t="shared" si="20"/>
        <v>221</v>
      </c>
      <c r="AQ19" s="30">
        <f t="shared" si="20"/>
        <v>222</v>
      </c>
      <c r="AR19" s="30">
        <f t="shared" si="20"/>
        <v>224</v>
      </c>
      <c r="AS19" s="30">
        <f t="shared" si="20"/>
        <v>226</v>
      </c>
      <c r="AT19" s="30">
        <f t="shared" si="20"/>
        <v>228</v>
      </c>
      <c r="AU19" s="30">
        <f t="shared" si="20"/>
        <v>230</v>
      </c>
      <c r="AV19" s="30">
        <f t="shared" si="20"/>
        <v>231</v>
      </c>
      <c r="AW19" s="30">
        <f t="shared" si="20"/>
        <v>233</v>
      </c>
      <c r="AX19" s="30">
        <f t="shared" si="20"/>
        <v>235</v>
      </c>
      <c r="AY19" s="30">
        <f t="shared" si="20"/>
        <v>237</v>
      </c>
      <c r="AZ19" s="30">
        <f t="shared" si="20"/>
        <v>238</v>
      </c>
      <c r="BA19" s="30">
        <f t="shared" si="20"/>
        <v>240</v>
      </c>
      <c r="BB19" s="30">
        <f t="shared" si="20"/>
        <v>242</v>
      </c>
      <c r="BC19" s="30">
        <f t="shared" si="20"/>
        <v>244</v>
      </c>
      <c r="BD19" s="30">
        <f t="shared" si="20"/>
        <v>245</v>
      </c>
      <c r="BE19" s="30">
        <f t="shared" si="20"/>
        <v>247</v>
      </c>
      <c r="BF19" s="30">
        <f t="shared" si="20"/>
        <v>249</v>
      </c>
      <c r="BG19" s="30">
        <f t="shared" si="20"/>
        <v>251</v>
      </c>
      <c r="BH19" s="30">
        <f t="shared" si="20"/>
        <v>253</v>
      </c>
      <c r="BI19" s="30">
        <f t="shared" si="20"/>
        <v>254</v>
      </c>
      <c r="BJ19" s="30">
        <f t="shared" si="20"/>
        <v>256</v>
      </c>
      <c r="BK19" s="30">
        <f t="shared" si="20"/>
        <v>258</v>
      </c>
      <c r="BL19" s="30">
        <f t="shared" si="20"/>
        <v>260</v>
      </c>
      <c r="BM19" s="30">
        <f t="shared" si="20"/>
        <v>261</v>
      </c>
      <c r="BN19" s="30">
        <f t="shared" si="20"/>
        <v>263</v>
      </c>
      <c r="BO19" s="30">
        <f t="shared" ref="BO19:CV19" si="21">ROUND($B$19+($CW$19-$B$19)/99*(BO10-1),0)</f>
        <v>265</v>
      </c>
      <c r="BP19" s="30">
        <f t="shared" si="21"/>
        <v>267</v>
      </c>
      <c r="BQ19" s="30">
        <f t="shared" si="21"/>
        <v>268</v>
      </c>
      <c r="BR19" s="30">
        <f t="shared" si="21"/>
        <v>270</v>
      </c>
      <c r="BS19" s="30">
        <f t="shared" si="21"/>
        <v>272</v>
      </c>
      <c r="BT19" s="30">
        <f t="shared" si="21"/>
        <v>274</v>
      </c>
      <c r="BU19" s="30">
        <f t="shared" si="21"/>
        <v>276</v>
      </c>
      <c r="BV19" s="30">
        <f t="shared" si="21"/>
        <v>277</v>
      </c>
      <c r="BW19" s="30">
        <f t="shared" si="21"/>
        <v>279</v>
      </c>
      <c r="BX19" s="30">
        <f t="shared" si="21"/>
        <v>281</v>
      </c>
      <c r="BY19" s="30">
        <f t="shared" si="21"/>
        <v>283</v>
      </c>
      <c r="BZ19" s="30">
        <f t="shared" si="21"/>
        <v>284</v>
      </c>
      <c r="CA19" s="30">
        <f t="shared" si="21"/>
        <v>286</v>
      </c>
      <c r="CB19" s="30">
        <f t="shared" si="21"/>
        <v>288</v>
      </c>
      <c r="CC19" s="30">
        <f t="shared" si="21"/>
        <v>290</v>
      </c>
      <c r="CD19" s="30">
        <f t="shared" si="21"/>
        <v>291</v>
      </c>
      <c r="CE19" s="30">
        <f t="shared" si="21"/>
        <v>293</v>
      </c>
      <c r="CF19" s="30">
        <f t="shared" si="21"/>
        <v>295</v>
      </c>
      <c r="CG19" s="30">
        <f t="shared" si="21"/>
        <v>297</v>
      </c>
      <c r="CH19" s="30">
        <f t="shared" si="21"/>
        <v>298</v>
      </c>
      <c r="CI19" s="30">
        <f t="shared" si="21"/>
        <v>300</v>
      </c>
      <c r="CJ19" s="30">
        <f t="shared" si="21"/>
        <v>302</v>
      </c>
      <c r="CK19" s="30">
        <f t="shared" si="21"/>
        <v>304</v>
      </c>
      <c r="CL19" s="30">
        <f t="shared" si="21"/>
        <v>306</v>
      </c>
      <c r="CM19" s="30">
        <f t="shared" si="21"/>
        <v>307</v>
      </c>
      <c r="CN19" s="30">
        <f t="shared" si="21"/>
        <v>309</v>
      </c>
      <c r="CO19" s="30">
        <f t="shared" si="21"/>
        <v>311</v>
      </c>
      <c r="CP19" s="30">
        <f t="shared" si="21"/>
        <v>313</v>
      </c>
      <c r="CQ19" s="30">
        <f t="shared" si="21"/>
        <v>314</v>
      </c>
      <c r="CR19" s="30">
        <f t="shared" si="21"/>
        <v>316</v>
      </c>
      <c r="CS19" s="30">
        <f t="shared" si="21"/>
        <v>318</v>
      </c>
      <c r="CT19" s="30">
        <f t="shared" si="21"/>
        <v>320</v>
      </c>
      <c r="CU19" s="30">
        <f t="shared" si="21"/>
        <v>321</v>
      </c>
      <c r="CV19" s="30">
        <f t="shared" si="21"/>
        <v>323</v>
      </c>
      <c r="CW19" s="118">
        <v>325</v>
      </c>
    </row>
    <row r="20" spans="1:101" s="48" customFormat="1">
      <c r="A20" s="108" t="s">
        <v>51</v>
      </c>
      <c r="B20" s="100" t="s">
        <v>49</v>
      </c>
      <c r="C20" s="57" t="str">
        <f>B20</f>
        <v>normal</v>
      </c>
      <c r="D20" s="57" t="str">
        <f t="shared" ref="D20:BO20" si="22">C20</f>
        <v>normal</v>
      </c>
      <c r="E20" s="57" t="str">
        <f t="shared" si="22"/>
        <v>normal</v>
      </c>
      <c r="F20" s="57" t="str">
        <f t="shared" si="22"/>
        <v>normal</v>
      </c>
      <c r="G20" s="57" t="str">
        <f t="shared" si="22"/>
        <v>normal</v>
      </c>
      <c r="H20" s="57" t="str">
        <f t="shared" si="22"/>
        <v>normal</v>
      </c>
      <c r="I20" s="57" t="str">
        <f t="shared" si="22"/>
        <v>normal</v>
      </c>
      <c r="J20" s="57" t="str">
        <f t="shared" si="22"/>
        <v>normal</v>
      </c>
      <c r="K20" s="57" t="str">
        <f t="shared" si="22"/>
        <v>normal</v>
      </c>
      <c r="L20" s="57" t="str">
        <f t="shared" si="22"/>
        <v>normal</v>
      </c>
      <c r="M20" s="57" t="str">
        <f t="shared" si="22"/>
        <v>normal</v>
      </c>
      <c r="N20" s="57" t="str">
        <f t="shared" si="22"/>
        <v>normal</v>
      </c>
      <c r="O20" s="57" t="str">
        <f t="shared" si="22"/>
        <v>normal</v>
      </c>
      <c r="P20" s="57" t="str">
        <f t="shared" si="22"/>
        <v>normal</v>
      </c>
      <c r="Q20" s="57" t="str">
        <f t="shared" si="22"/>
        <v>normal</v>
      </c>
      <c r="R20" s="57" t="str">
        <f t="shared" si="22"/>
        <v>normal</v>
      </c>
      <c r="S20" s="57" t="str">
        <f t="shared" si="22"/>
        <v>normal</v>
      </c>
      <c r="T20" s="57" t="str">
        <f t="shared" si="22"/>
        <v>normal</v>
      </c>
      <c r="U20" s="57" t="str">
        <f t="shared" si="22"/>
        <v>normal</v>
      </c>
      <c r="V20" s="57" t="str">
        <f t="shared" si="22"/>
        <v>normal</v>
      </c>
      <c r="W20" s="57" t="str">
        <f t="shared" si="22"/>
        <v>normal</v>
      </c>
      <c r="X20" s="57" t="str">
        <f t="shared" si="22"/>
        <v>normal</v>
      </c>
      <c r="Y20" s="57" t="str">
        <f t="shared" si="22"/>
        <v>normal</v>
      </c>
      <c r="Z20" s="57" t="str">
        <f t="shared" si="22"/>
        <v>normal</v>
      </c>
      <c r="AA20" s="57" t="str">
        <f t="shared" si="22"/>
        <v>normal</v>
      </c>
      <c r="AB20" s="57" t="str">
        <f t="shared" si="22"/>
        <v>normal</v>
      </c>
      <c r="AC20" s="57" t="str">
        <f t="shared" si="22"/>
        <v>normal</v>
      </c>
      <c r="AD20" s="57" t="str">
        <f t="shared" si="22"/>
        <v>normal</v>
      </c>
      <c r="AE20" s="57" t="str">
        <f t="shared" si="22"/>
        <v>normal</v>
      </c>
      <c r="AF20" s="57" t="str">
        <f t="shared" si="22"/>
        <v>normal</v>
      </c>
      <c r="AG20" s="57" t="str">
        <f t="shared" si="22"/>
        <v>normal</v>
      </c>
      <c r="AH20" s="57" t="str">
        <f t="shared" si="22"/>
        <v>normal</v>
      </c>
      <c r="AI20" s="57" t="str">
        <f t="shared" si="22"/>
        <v>normal</v>
      </c>
      <c r="AJ20" s="57" t="str">
        <f t="shared" si="22"/>
        <v>normal</v>
      </c>
      <c r="AK20" s="57" t="str">
        <f t="shared" si="22"/>
        <v>normal</v>
      </c>
      <c r="AL20" s="57" t="str">
        <f t="shared" si="22"/>
        <v>normal</v>
      </c>
      <c r="AM20" s="57" t="str">
        <f t="shared" si="22"/>
        <v>normal</v>
      </c>
      <c r="AN20" s="57" t="str">
        <f t="shared" si="22"/>
        <v>normal</v>
      </c>
      <c r="AO20" s="57" t="str">
        <f t="shared" si="22"/>
        <v>normal</v>
      </c>
      <c r="AP20" s="57" t="str">
        <f t="shared" si="22"/>
        <v>normal</v>
      </c>
      <c r="AQ20" s="57" t="str">
        <f t="shared" si="22"/>
        <v>normal</v>
      </c>
      <c r="AR20" s="57" t="str">
        <f t="shared" si="22"/>
        <v>normal</v>
      </c>
      <c r="AS20" s="57" t="str">
        <f t="shared" si="22"/>
        <v>normal</v>
      </c>
      <c r="AT20" s="57" t="str">
        <f t="shared" si="22"/>
        <v>normal</v>
      </c>
      <c r="AU20" s="57" t="str">
        <f t="shared" si="22"/>
        <v>normal</v>
      </c>
      <c r="AV20" s="57" t="str">
        <f t="shared" si="22"/>
        <v>normal</v>
      </c>
      <c r="AW20" s="57" t="str">
        <f t="shared" si="22"/>
        <v>normal</v>
      </c>
      <c r="AX20" s="57" t="str">
        <f t="shared" si="22"/>
        <v>normal</v>
      </c>
      <c r="AY20" s="57" t="str">
        <f t="shared" si="22"/>
        <v>normal</v>
      </c>
      <c r="AZ20" s="57" t="str">
        <f t="shared" si="22"/>
        <v>normal</v>
      </c>
      <c r="BA20" s="57" t="str">
        <f t="shared" si="22"/>
        <v>normal</v>
      </c>
      <c r="BB20" s="57" t="str">
        <f t="shared" si="22"/>
        <v>normal</v>
      </c>
      <c r="BC20" s="57" t="str">
        <f t="shared" si="22"/>
        <v>normal</v>
      </c>
      <c r="BD20" s="57" t="str">
        <f t="shared" si="22"/>
        <v>normal</v>
      </c>
      <c r="BE20" s="57" t="str">
        <f t="shared" si="22"/>
        <v>normal</v>
      </c>
      <c r="BF20" s="57" t="str">
        <f t="shared" si="22"/>
        <v>normal</v>
      </c>
      <c r="BG20" s="57" t="str">
        <f t="shared" si="22"/>
        <v>normal</v>
      </c>
      <c r="BH20" s="57" t="str">
        <f t="shared" si="22"/>
        <v>normal</v>
      </c>
      <c r="BI20" s="57" t="str">
        <f t="shared" si="22"/>
        <v>normal</v>
      </c>
      <c r="BJ20" s="57" t="str">
        <f t="shared" si="22"/>
        <v>normal</v>
      </c>
      <c r="BK20" s="57" t="str">
        <f t="shared" si="22"/>
        <v>normal</v>
      </c>
      <c r="BL20" s="57" t="str">
        <f t="shared" si="22"/>
        <v>normal</v>
      </c>
      <c r="BM20" s="57" t="str">
        <f t="shared" si="22"/>
        <v>normal</v>
      </c>
      <c r="BN20" s="57" t="str">
        <f t="shared" si="22"/>
        <v>normal</v>
      </c>
      <c r="BO20" s="57" t="str">
        <f t="shared" si="22"/>
        <v>normal</v>
      </c>
      <c r="BP20" s="57" t="str">
        <f t="shared" ref="BP20:CW20" si="23">BO20</f>
        <v>normal</v>
      </c>
      <c r="BQ20" s="57" t="str">
        <f t="shared" si="23"/>
        <v>normal</v>
      </c>
      <c r="BR20" s="57" t="str">
        <f t="shared" si="23"/>
        <v>normal</v>
      </c>
      <c r="BS20" s="57" t="str">
        <f t="shared" si="23"/>
        <v>normal</v>
      </c>
      <c r="BT20" s="57" t="str">
        <f t="shared" si="23"/>
        <v>normal</v>
      </c>
      <c r="BU20" s="57" t="str">
        <f t="shared" si="23"/>
        <v>normal</v>
      </c>
      <c r="BV20" s="57" t="str">
        <f t="shared" si="23"/>
        <v>normal</v>
      </c>
      <c r="BW20" s="57" t="str">
        <f t="shared" si="23"/>
        <v>normal</v>
      </c>
      <c r="BX20" s="57" t="str">
        <f t="shared" si="23"/>
        <v>normal</v>
      </c>
      <c r="BY20" s="57" t="str">
        <f t="shared" si="23"/>
        <v>normal</v>
      </c>
      <c r="BZ20" s="57" t="str">
        <f t="shared" si="23"/>
        <v>normal</v>
      </c>
      <c r="CA20" s="57" t="str">
        <f t="shared" si="23"/>
        <v>normal</v>
      </c>
      <c r="CB20" s="57" t="str">
        <f t="shared" si="23"/>
        <v>normal</v>
      </c>
      <c r="CC20" s="57" t="str">
        <f t="shared" si="23"/>
        <v>normal</v>
      </c>
      <c r="CD20" s="57" t="str">
        <f t="shared" si="23"/>
        <v>normal</v>
      </c>
      <c r="CE20" s="57" t="str">
        <f t="shared" si="23"/>
        <v>normal</v>
      </c>
      <c r="CF20" s="57" t="str">
        <f t="shared" si="23"/>
        <v>normal</v>
      </c>
      <c r="CG20" s="57" t="str">
        <f t="shared" si="23"/>
        <v>normal</v>
      </c>
      <c r="CH20" s="57" t="str">
        <f t="shared" si="23"/>
        <v>normal</v>
      </c>
      <c r="CI20" s="57" t="str">
        <f t="shared" si="23"/>
        <v>normal</v>
      </c>
      <c r="CJ20" s="57" t="str">
        <f t="shared" si="23"/>
        <v>normal</v>
      </c>
      <c r="CK20" s="57" t="str">
        <f t="shared" si="23"/>
        <v>normal</v>
      </c>
      <c r="CL20" s="57" t="str">
        <f t="shared" si="23"/>
        <v>normal</v>
      </c>
      <c r="CM20" s="57" t="str">
        <f t="shared" si="23"/>
        <v>normal</v>
      </c>
      <c r="CN20" s="57" t="str">
        <f t="shared" si="23"/>
        <v>normal</v>
      </c>
      <c r="CO20" s="57" t="str">
        <f t="shared" si="23"/>
        <v>normal</v>
      </c>
      <c r="CP20" s="57" t="str">
        <f t="shared" si="23"/>
        <v>normal</v>
      </c>
      <c r="CQ20" s="57" t="str">
        <f t="shared" si="23"/>
        <v>normal</v>
      </c>
      <c r="CR20" s="57" t="str">
        <f t="shared" si="23"/>
        <v>normal</v>
      </c>
      <c r="CS20" s="57" t="str">
        <f t="shared" si="23"/>
        <v>normal</v>
      </c>
      <c r="CT20" s="57" t="str">
        <f t="shared" si="23"/>
        <v>normal</v>
      </c>
      <c r="CU20" s="57" t="str">
        <f t="shared" si="23"/>
        <v>normal</v>
      </c>
      <c r="CV20" s="57" t="str">
        <f t="shared" si="23"/>
        <v>normal</v>
      </c>
      <c r="CW20" s="119" t="str">
        <f t="shared" si="23"/>
        <v>normal</v>
      </c>
    </row>
    <row r="21" spans="1:101" s="49" customFormat="1">
      <c r="A21" s="4" t="s">
        <v>26</v>
      </c>
      <c r="B21" s="97">
        <v>1.3</v>
      </c>
      <c r="C21" s="54">
        <f>B21</f>
        <v>1.3</v>
      </c>
      <c r="D21" s="54">
        <f t="shared" ref="D21:AI21" si="24">C21</f>
        <v>1.3</v>
      </c>
      <c r="E21" s="54">
        <f t="shared" si="24"/>
        <v>1.3</v>
      </c>
      <c r="F21" s="54">
        <f t="shared" si="24"/>
        <v>1.3</v>
      </c>
      <c r="G21" s="54">
        <f t="shared" si="24"/>
        <v>1.3</v>
      </c>
      <c r="H21" s="54">
        <f t="shared" si="24"/>
        <v>1.3</v>
      </c>
      <c r="I21" s="54">
        <f t="shared" si="24"/>
        <v>1.3</v>
      </c>
      <c r="J21" s="54">
        <f t="shared" si="24"/>
        <v>1.3</v>
      </c>
      <c r="K21" s="54">
        <f t="shared" si="24"/>
        <v>1.3</v>
      </c>
      <c r="L21" s="54">
        <f t="shared" si="24"/>
        <v>1.3</v>
      </c>
      <c r="M21" s="54">
        <f t="shared" si="24"/>
        <v>1.3</v>
      </c>
      <c r="N21" s="54">
        <f t="shared" si="24"/>
        <v>1.3</v>
      </c>
      <c r="O21" s="54">
        <f t="shared" si="24"/>
        <v>1.3</v>
      </c>
      <c r="P21" s="54">
        <f t="shared" si="24"/>
        <v>1.3</v>
      </c>
      <c r="Q21" s="54">
        <f t="shared" si="24"/>
        <v>1.3</v>
      </c>
      <c r="R21" s="54">
        <f t="shared" si="24"/>
        <v>1.3</v>
      </c>
      <c r="S21" s="54">
        <f t="shared" si="24"/>
        <v>1.3</v>
      </c>
      <c r="T21" s="54">
        <f t="shared" si="24"/>
        <v>1.3</v>
      </c>
      <c r="U21" s="54">
        <f t="shared" si="24"/>
        <v>1.3</v>
      </c>
      <c r="V21" s="54">
        <f t="shared" si="24"/>
        <v>1.3</v>
      </c>
      <c r="W21" s="54">
        <f t="shared" si="24"/>
        <v>1.3</v>
      </c>
      <c r="X21" s="54">
        <f t="shared" si="24"/>
        <v>1.3</v>
      </c>
      <c r="Y21" s="54">
        <f t="shared" si="24"/>
        <v>1.3</v>
      </c>
      <c r="Z21" s="54">
        <f t="shared" si="24"/>
        <v>1.3</v>
      </c>
      <c r="AA21" s="54">
        <f t="shared" si="24"/>
        <v>1.3</v>
      </c>
      <c r="AB21" s="54">
        <f t="shared" si="24"/>
        <v>1.3</v>
      </c>
      <c r="AC21" s="54">
        <f t="shared" si="24"/>
        <v>1.3</v>
      </c>
      <c r="AD21" s="54">
        <f t="shared" si="24"/>
        <v>1.3</v>
      </c>
      <c r="AE21" s="54">
        <f t="shared" si="24"/>
        <v>1.3</v>
      </c>
      <c r="AF21" s="54">
        <f t="shared" si="24"/>
        <v>1.3</v>
      </c>
      <c r="AG21" s="54">
        <f t="shared" si="24"/>
        <v>1.3</v>
      </c>
      <c r="AH21" s="54">
        <f t="shared" si="24"/>
        <v>1.3</v>
      </c>
      <c r="AI21" s="54">
        <f t="shared" si="24"/>
        <v>1.3</v>
      </c>
      <c r="AJ21" s="54">
        <f t="shared" ref="AJ21:BO21" si="25">AI21</f>
        <v>1.3</v>
      </c>
      <c r="AK21" s="54">
        <f t="shared" si="25"/>
        <v>1.3</v>
      </c>
      <c r="AL21" s="54">
        <f t="shared" si="25"/>
        <v>1.3</v>
      </c>
      <c r="AM21" s="54">
        <f t="shared" si="25"/>
        <v>1.3</v>
      </c>
      <c r="AN21" s="54">
        <f t="shared" si="25"/>
        <v>1.3</v>
      </c>
      <c r="AO21" s="54">
        <f t="shared" si="25"/>
        <v>1.3</v>
      </c>
      <c r="AP21" s="54">
        <f t="shared" si="25"/>
        <v>1.3</v>
      </c>
      <c r="AQ21" s="54">
        <f t="shared" si="25"/>
        <v>1.3</v>
      </c>
      <c r="AR21" s="54">
        <f t="shared" si="25"/>
        <v>1.3</v>
      </c>
      <c r="AS21" s="54">
        <f t="shared" si="25"/>
        <v>1.3</v>
      </c>
      <c r="AT21" s="54">
        <f t="shared" si="25"/>
        <v>1.3</v>
      </c>
      <c r="AU21" s="54">
        <f t="shared" si="25"/>
        <v>1.3</v>
      </c>
      <c r="AV21" s="54">
        <f t="shared" si="25"/>
        <v>1.3</v>
      </c>
      <c r="AW21" s="54">
        <f t="shared" si="25"/>
        <v>1.3</v>
      </c>
      <c r="AX21" s="54">
        <f t="shared" si="25"/>
        <v>1.3</v>
      </c>
      <c r="AY21" s="54">
        <f t="shared" si="25"/>
        <v>1.3</v>
      </c>
      <c r="AZ21" s="54">
        <f t="shared" si="25"/>
        <v>1.3</v>
      </c>
      <c r="BA21" s="54">
        <f t="shared" si="25"/>
        <v>1.3</v>
      </c>
      <c r="BB21" s="54">
        <f t="shared" si="25"/>
        <v>1.3</v>
      </c>
      <c r="BC21" s="54">
        <f t="shared" si="25"/>
        <v>1.3</v>
      </c>
      <c r="BD21" s="54">
        <f t="shared" si="25"/>
        <v>1.3</v>
      </c>
      <c r="BE21" s="54">
        <f t="shared" si="25"/>
        <v>1.3</v>
      </c>
      <c r="BF21" s="54">
        <f t="shared" si="25"/>
        <v>1.3</v>
      </c>
      <c r="BG21" s="54">
        <f t="shared" si="25"/>
        <v>1.3</v>
      </c>
      <c r="BH21" s="54">
        <f t="shared" si="25"/>
        <v>1.3</v>
      </c>
      <c r="BI21" s="54">
        <f t="shared" si="25"/>
        <v>1.3</v>
      </c>
      <c r="BJ21" s="54">
        <f t="shared" si="25"/>
        <v>1.3</v>
      </c>
      <c r="BK21" s="54">
        <f t="shared" si="25"/>
        <v>1.3</v>
      </c>
      <c r="BL21" s="54">
        <f t="shared" si="25"/>
        <v>1.3</v>
      </c>
      <c r="BM21" s="54">
        <f t="shared" si="25"/>
        <v>1.3</v>
      </c>
      <c r="BN21" s="54">
        <f t="shared" si="25"/>
        <v>1.3</v>
      </c>
      <c r="BO21" s="54">
        <f t="shared" si="25"/>
        <v>1.3</v>
      </c>
      <c r="BP21" s="54">
        <f t="shared" ref="BP21:CW21" si="26">BO21</f>
        <v>1.3</v>
      </c>
      <c r="BQ21" s="54">
        <f t="shared" si="26"/>
        <v>1.3</v>
      </c>
      <c r="BR21" s="54">
        <f t="shared" si="26"/>
        <v>1.3</v>
      </c>
      <c r="BS21" s="54">
        <f t="shared" si="26"/>
        <v>1.3</v>
      </c>
      <c r="BT21" s="54">
        <f t="shared" si="26"/>
        <v>1.3</v>
      </c>
      <c r="BU21" s="54">
        <f t="shared" si="26"/>
        <v>1.3</v>
      </c>
      <c r="BV21" s="54">
        <f t="shared" si="26"/>
        <v>1.3</v>
      </c>
      <c r="BW21" s="54">
        <f t="shared" si="26"/>
        <v>1.3</v>
      </c>
      <c r="BX21" s="54">
        <f t="shared" si="26"/>
        <v>1.3</v>
      </c>
      <c r="BY21" s="54">
        <f t="shared" si="26"/>
        <v>1.3</v>
      </c>
      <c r="BZ21" s="54">
        <f t="shared" si="26"/>
        <v>1.3</v>
      </c>
      <c r="CA21" s="54">
        <f t="shared" si="26"/>
        <v>1.3</v>
      </c>
      <c r="CB21" s="54">
        <f t="shared" si="26"/>
        <v>1.3</v>
      </c>
      <c r="CC21" s="54">
        <f t="shared" si="26"/>
        <v>1.3</v>
      </c>
      <c r="CD21" s="54">
        <f t="shared" si="26"/>
        <v>1.3</v>
      </c>
      <c r="CE21" s="54">
        <f t="shared" si="26"/>
        <v>1.3</v>
      </c>
      <c r="CF21" s="54">
        <f t="shared" si="26"/>
        <v>1.3</v>
      </c>
      <c r="CG21" s="54">
        <f t="shared" si="26"/>
        <v>1.3</v>
      </c>
      <c r="CH21" s="54">
        <f t="shared" si="26"/>
        <v>1.3</v>
      </c>
      <c r="CI21" s="54">
        <f t="shared" si="26"/>
        <v>1.3</v>
      </c>
      <c r="CJ21" s="54">
        <f t="shared" si="26"/>
        <v>1.3</v>
      </c>
      <c r="CK21" s="54">
        <f t="shared" si="26"/>
        <v>1.3</v>
      </c>
      <c r="CL21" s="54">
        <f t="shared" si="26"/>
        <v>1.3</v>
      </c>
      <c r="CM21" s="54">
        <f t="shared" si="26"/>
        <v>1.3</v>
      </c>
      <c r="CN21" s="54">
        <f t="shared" si="26"/>
        <v>1.3</v>
      </c>
      <c r="CO21" s="54">
        <f t="shared" si="26"/>
        <v>1.3</v>
      </c>
      <c r="CP21" s="54">
        <f t="shared" si="26"/>
        <v>1.3</v>
      </c>
      <c r="CQ21" s="54">
        <f t="shared" si="26"/>
        <v>1.3</v>
      </c>
      <c r="CR21" s="54">
        <f t="shared" si="26"/>
        <v>1.3</v>
      </c>
      <c r="CS21" s="54">
        <f t="shared" si="26"/>
        <v>1.3</v>
      </c>
      <c r="CT21" s="54">
        <f t="shared" si="26"/>
        <v>1.3</v>
      </c>
      <c r="CU21" s="54">
        <f t="shared" si="26"/>
        <v>1.3</v>
      </c>
      <c r="CV21" s="54">
        <f t="shared" si="26"/>
        <v>1.3</v>
      </c>
      <c r="CW21" s="120">
        <f t="shared" si="26"/>
        <v>1.3</v>
      </c>
    </row>
    <row r="22" spans="1:101" s="50" customFormat="1" ht="15.75" thickBot="1">
      <c r="A22" s="106" t="s">
        <v>43</v>
      </c>
      <c r="B22" s="101">
        <f>B19/B21</f>
        <v>115.38461538461539</v>
      </c>
      <c r="C22" s="31">
        <f t="shared" ref="C22:BM22" si="27">C19/C21</f>
        <v>116.92307692307692</v>
      </c>
      <c r="D22" s="31">
        <f t="shared" si="27"/>
        <v>118.46153846153845</v>
      </c>
      <c r="E22" s="31">
        <f t="shared" si="27"/>
        <v>119.23076923076923</v>
      </c>
      <c r="F22" s="31">
        <f t="shared" si="27"/>
        <v>120.76923076923076</v>
      </c>
      <c r="G22" s="31">
        <f t="shared" si="27"/>
        <v>122.30769230769231</v>
      </c>
      <c r="H22" s="31">
        <f t="shared" si="27"/>
        <v>123.84615384615384</v>
      </c>
      <c r="I22" s="31">
        <f t="shared" si="27"/>
        <v>124.61538461538461</v>
      </c>
      <c r="J22" s="31">
        <f t="shared" si="27"/>
        <v>126.15384615384615</v>
      </c>
      <c r="K22" s="31">
        <f t="shared" si="27"/>
        <v>127.69230769230769</v>
      </c>
      <c r="L22" s="31">
        <f t="shared" si="27"/>
        <v>129.23076923076923</v>
      </c>
      <c r="M22" s="31">
        <f t="shared" si="27"/>
        <v>130</v>
      </c>
      <c r="N22" s="31">
        <f t="shared" si="27"/>
        <v>131.53846153846155</v>
      </c>
      <c r="O22" s="31">
        <f t="shared" si="27"/>
        <v>133.07692307692307</v>
      </c>
      <c r="P22" s="31">
        <f t="shared" si="27"/>
        <v>134.61538461538461</v>
      </c>
      <c r="Q22" s="31">
        <f t="shared" si="27"/>
        <v>136.15384615384616</v>
      </c>
      <c r="R22" s="31">
        <f t="shared" si="27"/>
        <v>136.92307692307691</v>
      </c>
      <c r="S22" s="31">
        <f t="shared" si="27"/>
        <v>138.46153846153845</v>
      </c>
      <c r="T22" s="31">
        <f t="shared" si="27"/>
        <v>140</v>
      </c>
      <c r="U22" s="31">
        <f t="shared" si="27"/>
        <v>141.53846153846155</v>
      </c>
      <c r="V22" s="31">
        <f t="shared" si="27"/>
        <v>142.30769230769229</v>
      </c>
      <c r="W22" s="31">
        <f t="shared" si="27"/>
        <v>143.84615384615384</v>
      </c>
      <c r="X22" s="31">
        <f t="shared" si="27"/>
        <v>145.38461538461539</v>
      </c>
      <c r="Y22" s="31">
        <f t="shared" si="27"/>
        <v>146.92307692307691</v>
      </c>
      <c r="Z22" s="31">
        <f t="shared" si="27"/>
        <v>147.69230769230768</v>
      </c>
      <c r="AA22" s="31">
        <f t="shared" si="27"/>
        <v>149.23076923076923</v>
      </c>
      <c r="AB22" s="31">
        <f t="shared" si="27"/>
        <v>150.76923076923077</v>
      </c>
      <c r="AC22" s="31">
        <f t="shared" si="27"/>
        <v>152.30769230769229</v>
      </c>
      <c r="AD22" s="31">
        <f t="shared" si="27"/>
        <v>153.07692307692307</v>
      </c>
      <c r="AE22" s="31">
        <f t="shared" si="27"/>
        <v>154.61538461538461</v>
      </c>
      <c r="AF22" s="31">
        <f t="shared" si="27"/>
        <v>156.15384615384616</v>
      </c>
      <c r="AG22" s="31">
        <f t="shared" si="27"/>
        <v>157.69230769230768</v>
      </c>
      <c r="AH22" s="31">
        <f t="shared" si="27"/>
        <v>159.23076923076923</v>
      </c>
      <c r="AI22" s="31">
        <f t="shared" si="27"/>
        <v>160</v>
      </c>
      <c r="AJ22" s="31">
        <f t="shared" si="27"/>
        <v>161.53846153846152</v>
      </c>
      <c r="AK22" s="31">
        <f t="shared" si="27"/>
        <v>163.07692307692307</v>
      </c>
      <c r="AL22" s="31">
        <f t="shared" si="27"/>
        <v>164.61538461538461</v>
      </c>
      <c r="AM22" s="31">
        <f t="shared" si="27"/>
        <v>165.38461538461539</v>
      </c>
      <c r="AN22" s="31">
        <f t="shared" si="27"/>
        <v>166.92307692307691</v>
      </c>
      <c r="AO22" s="31">
        <f t="shared" si="27"/>
        <v>168.46153846153845</v>
      </c>
      <c r="AP22" s="31">
        <f t="shared" si="27"/>
        <v>170</v>
      </c>
      <c r="AQ22" s="31">
        <f t="shared" si="27"/>
        <v>170.76923076923077</v>
      </c>
      <c r="AR22" s="31">
        <f t="shared" si="27"/>
        <v>172.30769230769229</v>
      </c>
      <c r="AS22" s="31">
        <f t="shared" si="27"/>
        <v>173.84615384615384</v>
      </c>
      <c r="AT22" s="31">
        <f t="shared" si="27"/>
        <v>175.38461538461539</v>
      </c>
      <c r="AU22" s="31">
        <f t="shared" si="27"/>
        <v>176.92307692307691</v>
      </c>
      <c r="AV22" s="31">
        <f t="shared" si="27"/>
        <v>177.69230769230768</v>
      </c>
      <c r="AW22" s="31">
        <f t="shared" si="27"/>
        <v>179.23076923076923</v>
      </c>
      <c r="AX22" s="31">
        <f t="shared" si="27"/>
        <v>180.76923076923077</v>
      </c>
      <c r="AY22" s="31">
        <f t="shared" si="27"/>
        <v>182.30769230769229</v>
      </c>
      <c r="AZ22" s="31">
        <f t="shared" si="27"/>
        <v>183.07692307692307</v>
      </c>
      <c r="BA22" s="31">
        <f t="shared" si="27"/>
        <v>184.61538461538461</v>
      </c>
      <c r="BB22" s="31">
        <f t="shared" si="27"/>
        <v>186.15384615384616</v>
      </c>
      <c r="BC22" s="31">
        <f t="shared" si="27"/>
        <v>187.69230769230768</v>
      </c>
      <c r="BD22" s="31">
        <f t="shared" si="27"/>
        <v>188.46153846153845</v>
      </c>
      <c r="BE22" s="31">
        <f t="shared" si="27"/>
        <v>190</v>
      </c>
      <c r="BF22" s="31">
        <f t="shared" si="27"/>
        <v>191.53846153846152</v>
      </c>
      <c r="BG22" s="31">
        <f t="shared" si="27"/>
        <v>193.07692307692307</v>
      </c>
      <c r="BH22" s="31">
        <f t="shared" si="27"/>
        <v>194.61538461538461</v>
      </c>
      <c r="BI22" s="31">
        <f t="shared" si="27"/>
        <v>195.38461538461539</v>
      </c>
      <c r="BJ22" s="31">
        <f t="shared" si="27"/>
        <v>196.92307692307691</v>
      </c>
      <c r="BK22" s="31">
        <f t="shared" si="27"/>
        <v>198.46153846153845</v>
      </c>
      <c r="BL22" s="31">
        <f t="shared" si="27"/>
        <v>200</v>
      </c>
      <c r="BM22" s="31">
        <f t="shared" si="27"/>
        <v>200.76923076923077</v>
      </c>
      <c r="BN22" s="31">
        <f t="shared" ref="BN22:CV22" si="28">BN19/BN21</f>
        <v>202.30769230769229</v>
      </c>
      <c r="BO22" s="31">
        <f t="shared" si="28"/>
        <v>203.84615384615384</v>
      </c>
      <c r="BP22" s="31">
        <f t="shared" si="28"/>
        <v>205.38461538461539</v>
      </c>
      <c r="BQ22" s="31">
        <f t="shared" si="28"/>
        <v>206.15384615384616</v>
      </c>
      <c r="BR22" s="31">
        <f t="shared" si="28"/>
        <v>207.69230769230768</v>
      </c>
      <c r="BS22" s="31">
        <f t="shared" si="28"/>
        <v>209.23076923076923</v>
      </c>
      <c r="BT22" s="31">
        <f t="shared" si="28"/>
        <v>210.76923076923077</v>
      </c>
      <c r="BU22" s="31">
        <f t="shared" si="28"/>
        <v>212.30769230769229</v>
      </c>
      <c r="BV22" s="31">
        <f t="shared" si="28"/>
        <v>213.07692307692307</v>
      </c>
      <c r="BW22" s="31">
        <f t="shared" si="28"/>
        <v>214.61538461538461</v>
      </c>
      <c r="BX22" s="31">
        <f t="shared" si="28"/>
        <v>216.15384615384616</v>
      </c>
      <c r="BY22" s="31">
        <f t="shared" si="28"/>
        <v>217.69230769230768</v>
      </c>
      <c r="BZ22" s="31">
        <f t="shared" si="28"/>
        <v>218.46153846153845</v>
      </c>
      <c r="CA22" s="31">
        <f t="shared" si="28"/>
        <v>220</v>
      </c>
      <c r="CB22" s="31">
        <f t="shared" si="28"/>
        <v>221.53846153846152</v>
      </c>
      <c r="CC22" s="31">
        <f t="shared" si="28"/>
        <v>223.07692307692307</v>
      </c>
      <c r="CD22" s="31">
        <f t="shared" si="28"/>
        <v>223.84615384615384</v>
      </c>
      <c r="CE22" s="31">
        <f t="shared" si="28"/>
        <v>225.38461538461539</v>
      </c>
      <c r="CF22" s="31">
        <f t="shared" si="28"/>
        <v>226.92307692307691</v>
      </c>
      <c r="CG22" s="31">
        <f t="shared" si="28"/>
        <v>228.46153846153845</v>
      </c>
      <c r="CH22" s="31">
        <f t="shared" si="28"/>
        <v>229.23076923076923</v>
      </c>
      <c r="CI22" s="31">
        <f t="shared" si="28"/>
        <v>230.76923076923077</v>
      </c>
      <c r="CJ22" s="31">
        <f t="shared" si="28"/>
        <v>232.30769230769229</v>
      </c>
      <c r="CK22" s="31">
        <f t="shared" si="28"/>
        <v>233.84615384615384</v>
      </c>
      <c r="CL22" s="31">
        <f t="shared" si="28"/>
        <v>235.38461538461539</v>
      </c>
      <c r="CM22" s="31">
        <f t="shared" si="28"/>
        <v>236.15384615384613</v>
      </c>
      <c r="CN22" s="31">
        <f t="shared" si="28"/>
        <v>237.69230769230768</v>
      </c>
      <c r="CO22" s="31">
        <f t="shared" si="28"/>
        <v>239.23076923076923</v>
      </c>
      <c r="CP22" s="31">
        <f t="shared" si="28"/>
        <v>240.76923076923077</v>
      </c>
      <c r="CQ22" s="31">
        <f t="shared" si="28"/>
        <v>241.53846153846152</v>
      </c>
      <c r="CR22" s="31">
        <f t="shared" si="28"/>
        <v>243.07692307692307</v>
      </c>
      <c r="CS22" s="31">
        <f t="shared" si="28"/>
        <v>244.61538461538461</v>
      </c>
      <c r="CT22" s="31">
        <f t="shared" si="28"/>
        <v>246.15384615384613</v>
      </c>
      <c r="CU22" s="31">
        <f t="shared" si="28"/>
        <v>246.92307692307691</v>
      </c>
      <c r="CV22" s="31">
        <f t="shared" si="28"/>
        <v>248.46153846153845</v>
      </c>
      <c r="CW22" s="101">
        <f>CW19/CW21</f>
        <v>250</v>
      </c>
    </row>
    <row r="23" spans="1:101" s="47" customFormat="1">
      <c r="A23" s="3" t="s">
        <v>29</v>
      </c>
      <c r="B23" s="99">
        <v>25</v>
      </c>
      <c r="C23" s="46">
        <f>ROUND($B$23+($CW$23-$B$23)/99*(C10-1),0)</f>
        <v>26</v>
      </c>
      <c r="D23" s="46">
        <f t="shared" ref="D23:BO23" si="29">ROUND($B$23+($CW$23-$B$23)/99*(D10-1),0)</f>
        <v>27</v>
      </c>
      <c r="E23" s="46">
        <f t="shared" si="29"/>
        <v>28</v>
      </c>
      <c r="F23" s="46">
        <f t="shared" si="29"/>
        <v>29</v>
      </c>
      <c r="G23" s="46">
        <f t="shared" si="29"/>
        <v>30</v>
      </c>
      <c r="H23" s="46">
        <f t="shared" si="29"/>
        <v>31</v>
      </c>
      <c r="I23" s="46">
        <f t="shared" si="29"/>
        <v>32</v>
      </c>
      <c r="J23" s="46">
        <f t="shared" si="29"/>
        <v>33</v>
      </c>
      <c r="K23" s="46">
        <f t="shared" si="29"/>
        <v>34</v>
      </c>
      <c r="L23" s="46">
        <f t="shared" si="29"/>
        <v>35</v>
      </c>
      <c r="M23" s="46">
        <f t="shared" si="29"/>
        <v>36</v>
      </c>
      <c r="N23" s="46">
        <f t="shared" si="29"/>
        <v>37</v>
      </c>
      <c r="O23" s="46">
        <f t="shared" si="29"/>
        <v>38</v>
      </c>
      <c r="P23" s="46">
        <f t="shared" si="29"/>
        <v>39</v>
      </c>
      <c r="Q23" s="46">
        <f t="shared" si="29"/>
        <v>40</v>
      </c>
      <c r="R23" s="46">
        <f t="shared" si="29"/>
        <v>41</v>
      </c>
      <c r="S23" s="46">
        <f t="shared" si="29"/>
        <v>42</v>
      </c>
      <c r="T23" s="46">
        <f t="shared" si="29"/>
        <v>43</v>
      </c>
      <c r="U23" s="46">
        <f t="shared" si="29"/>
        <v>44</v>
      </c>
      <c r="V23" s="46">
        <f t="shared" si="29"/>
        <v>45</v>
      </c>
      <c r="W23" s="46">
        <f t="shared" si="29"/>
        <v>46</v>
      </c>
      <c r="X23" s="46">
        <f t="shared" si="29"/>
        <v>47</v>
      </c>
      <c r="Y23" s="46">
        <f t="shared" si="29"/>
        <v>48</v>
      </c>
      <c r="Z23" s="46">
        <f t="shared" si="29"/>
        <v>49</v>
      </c>
      <c r="AA23" s="46">
        <f t="shared" si="29"/>
        <v>50</v>
      </c>
      <c r="AB23" s="46">
        <f t="shared" si="29"/>
        <v>51</v>
      </c>
      <c r="AC23" s="46">
        <f t="shared" si="29"/>
        <v>52</v>
      </c>
      <c r="AD23" s="46">
        <f t="shared" si="29"/>
        <v>53</v>
      </c>
      <c r="AE23" s="46">
        <f t="shared" si="29"/>
        <v>54</v>
      </c>
      <c r="AF23" s="46">
        <f t="shared" si="29"/>
        <v>55</v>
      </c>
      <c r="AG23" s="46">
        <f t="shared" si="29"/>
        <v>56</v>
      </c>
      <c r="AH23" s="46">
        <f t="shared" si="29"/>
        <v>57</v>
      </c>
      <c r="AI23" s="46">
        <f t="shared" si="29"/>
        <v>58</v>
      </c>
      <c r="AJ23" s="46">
        <f t="shared" si="29"/>
        <v>59</v>
      </c>
      <c r="AK23" s="46">
        <f t="shared" si="29"/>
        <v>60</v>
      </c>
      <c r="AL23" s="46">
        <f t="shared" si="29"/>
        <v>61</v>
      </c>
      <c r="AM23" s="46">
        <f t="shared" si="29"/>
        <v>62</v>
      </c>
      <c r="AN23" s="46">
        <f t="shared" si="29"/>
        <v>63</v>
      </c>
      <c r="AO23" s="46">
        <f t="shared" si="29"/>
        <v>64</v>
      </c>
      <c r="AP23" s="46">
        <f t="shared" si="29"/>
        <v>65</v>
      </c>
      <c r="AQ23" s="46">
        <f t="shared" si="29"/>
        <v>66</v>
      </c>
      <c r="AR23" s="46">
        <f t="shared" si="29"/>
        <v>67</v>
      </c>
      <c r="AS23" s="46">
        <f t="shared" si="29"/>
        <v>68</v>
      </c>
      <c r="AT23" s="46">
        <f t="shared" si="29"/>
        <v>69</v>
      </c>
      <c r="AU23" s="46">
        <f t="shared" si="29"/>
        <v>70</v>
      </c>
      <c r="AV23" s="46">
        <f t="shared" si="29"/>
        <v>71</v>
      </c>
      <c r="AW23" s="46">
        <f t="shared" si="29"/>
        <v>72</v>
      </c>
      <c r="AX23" s="46">
        <f t="shared" si="29"/>
        <v>73</v>
      </c>
      <c r="AY23" s="46">
        <f t="shared" si="29"/>
        <v>74</v>
      </c>
      <c r="AZ23" s="46">
        <f t="shared" si="29"/>
        <v>76</v>
      </c>
      <c r="BA23" s="46">
        <f t="shared" si="29"/>
        <v>77</v>
      </c>
      <c r="BB23" s="46">
        <f t="shared" si="29"/>
        <v>78</v>
      </c>
      <c r="BC23" s="46">
        <f t="shared" si="29"/>
        <v>79</v>
      </c>
      <c r="BD23" s="46">
        <f t="shared" si="29"/>
        <v>80</v>
      </c>
      <c r="BE23" s="46">
        <f t="shared" si="29"/>
        <v>81</v>
      </c>
      <c r="BF23" s="46">
        <f t="shared" si="29"/>
        <v>82</v>
      </c>
      <c r="BG23" s="46">
        <f t="shared" si="29"/>
        <v>83</v>
      </c>
      <c r="BH23" s="46">
        <f t="shared" si="29"/>
        <v>84</v>
      </c>
      <c r="BI23" s="46">
        <f t="shared" si="29"/>
        <v>85</v>
      </c>
      <c r="BJ23" s="46">
        <f t="shared" si="29"/>
        <v>86</v>
      </c>
      <c r="BK23" s="46">
        <f t="shared" si="29"/>
        <v>87</v>
      </c>
      <c r="BL23" s="46">
        <f t="shared" si="29"/>
        <v>88</v>
      </c>
      <c r="BM23" s="46">
        <f t="shared" si="29"/>
        <v>89</v>
      </c>
      <c r="BN23" s="46">
        <f t="shared" si="29"/>
        <v>90</v>
      </c>
      <c r="BO23" s="46">
        <f t="shared" si="29"/>
        <v>91</v>
      </c>
      <c r="BP23" s="46">
        <f t="shared" ref="BP23:CV23" si="30">ROUND($B$23+($CW$23-$B$23)/99*(BP10-1),0)</f>
        <v>92</v>
      </c>
      <c r="BQ23" s="46">
        <f t="shared" si="30"/>
        <v>93</v>
      </c>
      <c r="BR23" s="46">
        <f t="shared" si="30"/>
        <v>94</v>
      </c>
      <c r="BS23" s="46">
        <f t="shared" si="30"/>
        <v>95</v>
      </c>
      <c r="BT23" s="46">
        <f t="shared" si="30"/>
        <v>96</v>
      </c>
      <c r="BU23" s="46">
        <f t="shared" si="30"/>
        <v>97</v>
      </c>
      <c r="BV23" s="46">
        <f t="shared" si="30"/>
        <v>98</v>
      </c>
      <c r="BW23" s="46">
        <f t="shared" si="30"/>
        <v>99</v>
      </c>
      <c r="BX23" s="46">
        <f t="shared" si="30"/>
        <v>100</v>
      </c>
      <c r="BY23" s="46">
        <f t="shared" si="30"/>
        <v>101</v>
      </c>
      <c r="BZ23" s="46">
        <f t="shared" si="30"/>
        <v>102</v>
      </c>
      <c r="CA23" s="46">
        <f t="shared" si="30"/>
        <v>103</v>
      </c>
      <c r="CB23" s="46">
        <f t="shared" si="30"/>
        <v>104</v>
      </c>
      <c r="CC23" s="46">
        <f t="shared" si="30"/>
        <v>105</v>
      </c>
      <c r="CD23" s="46">
        <f t="shared" si="30"/>
        <v>106</v>
      </c>
      <c r="CE23" s="46">
        <f t="shared" si="30"/>
        <v>107</v>
      </c>
      <c r="CF23" s="46">
        <f t="shared" si="30"/>
        <v>108</v>
      </c>
      <c r="CG23" s="46">
        <f t="shared" si="30"/>
        <v>109</v>
      </c>
      <c r="CH23" s="46">
        <f t="shared" si="30"/>
        <v>110</v>
      </c>
      <c r="CI23" s="46">
        <f t="shared" si="30"/>
        <v>111</v>
      </c>
      <c r="CJ23" s="46">
        <f t="shared" si="30"/>
        <v>112</v>
      </c>
      <c r="CK23" s="46">
        <f t="shared" si="30"/>
        <v>113</v>
      </c>
      <c r="CL23" s="46">
        <f t="shared" si="30"/>
        <v>114</v>
      </c>
      <c r="CM23" s="46">
        <f t="shared" si="30"/>
        <v>115</v>
      </c>
      <c r="CN23" s="46">
        <f t="shared" si="30"/>
        <v>116</v>
      </c>
      <c r="CO23" s="46">
        <f t="shared" si="30"/>
        <v>117</v>
      </c>
      <c r="CP23" s="46">
        <f t="shared" si="30"/>
        <v>118</v>
      </c>
      <c r="CQ23" s="46">
        <f t="shared" si="30"/>
        <v>119</v>
      </c>
      <c r="CR23" s="46">
        <f t="shared" si="30"/>
        <v>120</v>
      </c>
      <c r="CS23" s="46">
        <f t="shared" si="30"/>
        <v>121</v>
      </c>
      <c r="CT23" s="46">
        <f t="shared" si="30"/>
        <v>122</v>
      </c>
      <c r="CU23" s="46">
        <f t="shared" si="30"/>
        <v>123</v>
      </c>
      <c r="CV23" s="46">
        <f t="shared" si="30"/>
        <v>124</v>
      </c>
      <c r="CW23" s="114">
        <v>125</v>
      </c>
    </row>
    <row r="24" spans="1:101" s="49" customFormat="1">
      <c r="A24" s="71" t="s">
        <v>50</v>
      </c>
      <c r="B24" s="100" t="s">
        <v>48</v>
      </c>
      <c r="C24" s="57" t="str">
        <f t="shared" ref="C24:AH24" si="31">B24</f>
        <v>heavy</v>
      </c>
      <c r="D24" s="57" t="str">
        <f t="shared" si="31"/>
        <v>heavy</v>
      </c>
      <c r="E24" s="57" t="str">
        <f t="shared" si="31"/>
        <v>heavy</v>
      </c>
      <c r="F24" s="57" t="str">
        <f t="shared" si="31"/>
        <v>heavy</v>
      </c>
      <c r="G24" s="57" t="str">
        <f t="shared" si="31"/>
        <v>heavy</v>
      </c>
      <c r="H24" s="57" t="str">
        <f t="shared" si="31"/>
        <v>heavy</v>
      </c>
      <c r="I24" s="57" t="str">
        <f t="shared" si="31"/>
        <v>heavy</v>
      </c>
      <c r="J24" s="57" t="str">
        <f t="shared" si="31"/>
        <v>heavy</v>
      </c>
      <c r="K24" s="57" t="str">
        <f t="shared" si="31"/>
        <v>heavy</v>
      </c>
      <c r="L24" s="57" t="str">
        <f t="shared" si="31"/>
        <v>heavy</v>
      </c>
      <c r="M24" s="57" t="str">
        <f t="shared" si="31"/>
        <v>heavy</v>
      </c>
      <c r="N24" s="57" t="str">
        <f t="shared" si="31"/>
        <v>heavy</v>
      </c>
      <c r="O24" s="57" t="str">
        <f t="shared" si="31"/>
        <v>heavy</v>
      </c>
      <c r="P24" s="57" t="str">
        <f t="shared" si="31"/>
        <v>heavy</v>
      </c>
      <c r="Q24" s="57" t="str">
        <f t="shared" si="31"/>
        <v>heavy</v>
      </c>
      <c r="R24" s="57" t="str">
        <f t="shared" si="31"/>
        <v>heavy</v>
      </c>
      <c r="S24" s="57" t="str">
        <f t="shared" si="31"/>
        <v>heavy</v>
      </c>
      <c r="T24" s="57" t="str">
        <f t="shared" si="31"/>
        <v>heavy</v>
      </c>
      <c r="U24" s="57" t="str">
        <f t="shared" si="31"/>
        <v>heavy</v>
      </c>
      <c r="V24" s="57" t="str">
        <f t="shared" si="31"/>
        <v>heavy</v>
      </c>
      <c r="W24" s="57" t="str">
        <f t="shared" si="31"/>
        <v>heavy</v>
      </c>
      <c r="X24" s="57" t="str">
        <f t="shared" si="31"/>
        <v>heavy</v>
      </c>
      <c r="Y24" s="57" t="str">
        <f t="shared" si="31"/>
        <v>heavy</v>
      </c>
      <c r="Z24" s="57" t="str">
        <f t="shared" si="31"/>
        <v>heavy</v>
      </c>
      <c r="AA24" s="57" t="str">
        <f t="shared" si="31"/>
        <v>heavy</v>
      </c>
      <c r="AB24" s="57" t="str">
        <f t="shared" si="31"/>
        <v>heavy</v>
      </c>
      <c r="AC24" s="57" t="str">
        <f t="shared" si="31"/>
        <v>heavy</v>
      </c>
      <c r="AD24" s="57" t="str">
        <f t="shared" si="31"/>
        <v>heavy</v>
      </c>
      <c r="AE24" s="57" t="str">
        <f t="shared" si="31"/>
        <v>heavy</v>
      </c>
      <c r="AF24" s="57" t="str">
        <f t="shared" si="31"/>
        <v>heavy</v>
      </c>
      <c r="AG24" s="57" t="str">
        <f t="shared" si="31"/>
        <v>heavy</v>
      </c>
      <c r="AH24" s="57" t="str">
        <f t="shared" si="31"/>
        <v>heavy</v>
      </c>
      <c r="AI24" s="57" t="str">
        <f t="shared" ref="AI24:BH24" si="32">AH24</f>
        <v>heavy</v>
      </c>
      <c r="AJ24" s="57" t="str">
        <f t="shared" si="32"/>
        <v>heavy</v>
      </c>
      <c r="AK24" s="57" t="str">
        <f t="shared" si="32"/>
        <v>heavy</v>
      </c>
      <c r="AL24" s="57" t="str">
        <f t="shared" si="32"/>
        <v>heavy</v>
      </c>
      <c r="AM24" s="57" t="str">
        <f t="shared" si="32"/>
        <v>heavy</v>
      </c>
      <c r="AN24" s="57" t="str">
        <f t="shared" si="32"/>
        <v>heavy</v>
      </c>
      <c r="AO24" s="57" t="str">
        <f t="shared" si="32"/>
        <v>heavy</v>
      </c>
      <c r="AP24" s="57" t="str">
        <f t="shared" si="32"/>
        <v>heavy</v>
      </c>
      <c r="AQ24" s="57" t="str">
        <f t="shared" si="32"/>
        <v>heavy</v>
      </c>
      <c r="AR24" s="57" t="str">
        <f t="shared" si="32"/>
        <v>heavy</v>
      </c>
      <c r="AS24" s="57" t="str">
        <f t="shared" si="32"/>
        <v>heavy</v>
      </c>
      <c r="AT24" s="57" t="str">
        <f t="shared" si="32"/>
        <v>heavy</v>
      </c>
      <c r="AU24" s="57" t="str">
        <f t="shared" si="32"/>
        <v>heavy</v>
      </c>
      <c r="AV24" s="57" t="str">
        <f t="shared" si="32"/>
        <v>heavy</v>
      </c>
      <c r="AW24" s="57" t="str">
        <f t="shared" si="32"/>
        <v>heavy</v>
      </c>
      <c r="AX24" s="57" t="str">
        <f t="shared" si="32"/>
        <v>heavy</v>
      </c>
      <c r="AY24" s="57" t="str">
        <f t="shared" si="32"/>
        <v>heavy</v>
      </c>
      <c r="AZ24" s="57" t="str">
        <f t="shared" si="32"/>
        <v>heavy</v>
      </c>
      <c r="BA24" s="57" t="str">
        <f t="shared" si="32"/>
        <v>heavy</v>
      </c>
      <c r="BB24" s="57" t="str">
        <f t="shared" si="32"/>
        <v>heavy</v>
      </c>
      <c r="BC24" s="57" t="str">
        <f t="shared" si="32"/>
        <v>heavy</v>
      </c>
      <c r="BD24" s="57" t="str">
        <f t="shared" si="32"/>
        <v>heavy</v>
      </c>
      <c r="BE24" s="57" t="str">
        <f t="shared" si="32"/>
        <v>heavy</v>
      </c>
      <c r="BF24" s="57" t="str">
        <f t="shared" si="32"/>
        <v>heavy</v>
      </c>
      <c r="BG24" s="57" t="str">
        <f t="shared" si="32"/>
        <v>heavy</v>
      </c>
      <c r="BH24" s="57" t="str">
        <f t="shared" si="32"/>
        <v>heavy</v>
      </c>
      <c r="BI24" s="57" t="str">
        <f t="shared" ref="BI24:CW24" si="33">BH24</f>
        <v>heavy</v>
      </c>
      <c r="BJ24" s="57" t="str">
        <f t="shared" si="33"/>
        <v>heavy</v>
      </c>
      <c r="BK24" s="57" t="str">
        <f t="shared" si="33"/>
        <v>heavy</v>
      </c>
      <c r="BL24" s="57" t="str">
        <f t="shared" si="33"/>
        <v>heavy</v>
      </c>
      <c r="BM24" s="57" t="str">
        <f t="shared" si="33"/>
        <v>heavy</v>
      </c>
      <c r="BN24" s="57" t="str">
        <f t="shared" si="33"/>
        <v>heavy</v>
      </c>
      <c r="BO24" s="57" t="str">
        <f t="shared" si="33"/>
        <v>heavy</v>
      </c>
      <c r="BP24" s="57" t="str">
        <f t="shared" si="33"/>
        <v>heavy</v>
      </c>
      <c r="BQ24" s="57" t="str">
        <f t="shared" si="33"/>
        <v>heavy</v>
      </c>
      <c r="BR24" s="57" t="str">
        <f t="shared" si="33"/>
        <v>heavy</v>
      </c>
      <c r="BS24" s="57" t="str">
        <f t="shared" si="33"/>
        <v>heavy</v>
      </c>
      <c r="BT24" s="57" t="str">
        <f t="shared" si="33"/>
        <v>heavy</v>
      </c>
      <c r="BU24" s="57" t="str">
        <f t="shared" si="33"/>
        <v>heavy</v>
      </c>
      <c r="BV24" s="57" t="str">
        <f t="shared" si="33"/>
        <v>heavy</v>
      </c>
      <c r="BW24" s="57" t="str">
        <f t="shared" si="33"/>
        <v>heavy</v>
      </c>
      <c r="BX24" s="57" t="str">
        <f t="shared" si="33"/>
        <v>heavy</v>
      </c>
      <c r="BY24" s="57" t="str">
        <f t="shared" si="33"/>
        <v>heavy</v>
      </c>
      <c r="BZ24" s="57" t="str">
        <f t="shared" si="33"/>
        <v>heavy</v>
      </c>
      <c r="CA24" s="57" t="str">
        <f t="shared" si="33"/>
        <v>heavy</v>
      </c>
      <c r="CB24" s="57" t="str">
        <f t="shared" si="33"/>
        <v>heavy</v>
      </c>
      <c r="CC24" s="57" t="str">
        <f t="shared" si="33"/>
        <v>heavy</v>
      </c>
      <c r="CD24" s="57" t="str">
        <f t="shared" si="33"/>
        <v>heavy</v>
      </c>
      <c r="CE24" s="57" t="str">
        <f t="shared" si="33"/>
        <v>heavy</v>
      </c>
      <c r="CF24" s="57" t="str">
        <f t="shared" si="33"/>
        <v>heavy</v>
      </c>
      <c r="CG24" s="57" t="str">
        <f t="shared" si="33"/>
        <v>heavy</v>
      </c>
      <c r="CH24" s="57" t="str">
        <f t="shared" si="33"/>
        <v>heavy</v>
      </c>
      <c r="CI24" s="57" t="str">
        <f t="shared" si="33"/>
        <v>heavy</v>
      </c>
      <c r="CJ24" s="57" t="str">
        <f t="shared" si="33"/>
        <v>heavy</v>
      </c>
      <c r="CK24" s="57" t="str">
        <f t="shared" si="33"/>
        <v>heavy</v>
      </c>
      <c r="CL24" s="57" t="str">
        <f t="shared" si="33"/>
        <v>heavy</v>
      </c>
      <c r="CM24" s="57" t="str">
        <f t="shared" si="33"/>
        <v>heavy</v>
      </c>
      <c r="CN24" s="57" t="str">
        <f t="shared" si="33"/>
        <v>heavy</v>
      </c>
      <c r="CO24" s="57" t="str">
        <f t="shared" si="33"/>
        <v>heavy</v>
      </c>
      <c r="CP24" s="57" t="str">
        <f t="shared" si="33"/>
        <v>heavy</v>
      </c>
      <c r="CQ24" s="57" t="str">
        <f t="shared" si="33"/>
        <v>heavy</v>
      </c>
      <c r="CR24" s="57" t="str">
        <f t="shared" si="33"/>
        <v>heavy</v>
      </c>
      <c r="CS24" s="57" t="str">
        <f t="shared" si="33"/>
        <v>heavy</v>
      </c>
      <c r="CT24" s="57" t="str">
        <f t="shared" si="33"/>
        <v>heavy</v>
      </c>
      <c r="CU24" s="57" t="str">
        <f t="shared" si="33"/>
        <v>heavy</v>
      </c>
      <c r="CV24" s="57" t="str">
        <f t="shared" si="33"/>
        <v>heavy</v>
      </c>
      <c r="CW24" s="119" t="str">
        <f t="shared" si="33"/>
        <v>heavy</v>
      </c>
    </row>
    <row r="25" spans="1:101" s="83" customFormat="1">
      <c r="A25" s="90" t="s">
        <v>47</v>
      </c>
      <c r="B25" s="91">
        <v>35</v>
      </c>
      <c r="C25" s="92">
        <v>37</v>
      </c>
      <c r="D25" s="92">
        <v>39</v>
      </c>
      <c r="E25" s="92">
        <v>41</v>
      </c>
      <c r="F25" s="92">
        <v>43</v>
      </c>
      <c r="G25" s="92">
        <v>45</v>
      </c>
      <c r="H25" s="92">
        <v>47</v>
      </c>
      <c r="I25" s="92">
        <v>49</v>
      </c>
      <c r="J25" s="92">
        <v>51</v>
      </c>
      <c r="K25" s="92">
        <v>53</v>
      </c>
      <c r="L25" s="92">
        <v>55</v>
      </c>
      <c r="M25" s="92">
        <v>57</v>
      </c>
      <c r="N25" s="92">
        <v>59</v>
      </c>
      <c r="O25" s="92">
        <v>61</v>
      </c>
      <c r="P25" s="92">
        <v>63</v>
      </c>
      <c r="Q25" s="92">
        <v>65</v>
      </c>
      <c r="R25" s="92">
        <v>67</v>
      </c>
      <c r="S25" s="92">
        <v>69</v>
      </c>
      <c r="T25" s="92">
        <v>71</v>
      </c>
      <c r="U25" s="92">
        <v>73</v>
      </c>
      <c r="V25" s="92">
        <v>75</v>
      </c>
      <c r="W25" s="92">
        <v>77</v>
      </c>
      <c r="X25" s="92">
        <v>79</v>
      </c>
      <c r="Y25" s="92">
        <v>81</v>
      </c>
      <c r="Z25" s="92">
        <v>83</v>
      </c>
      <c r="AA25" s="92">
        <v>85</v>
      </c>
      <c r="AB25" s="92">
        <v>87</v>
      </c>
      <c r="AC25" s="92">
        <v>89</v>
      </c>
      <c r="AD25" s="92">
        <v>91</v>
      </c>
      <c r="AE25" s="92">
        <v>93</v>
      </c>
      <c r="AF25" s="92">
        <v>95</v>
      </c>
      <c r="AG25" s="92">
        <v>97</v>
      </c>
      <c r="AH25" s="92">
        <v>99</v>
      </c>
      <c r="AI25" s="92">
        <v>101</v>
      </c>
      <c r="AJ25" s="92">
        <v>103</v>
      </c>
      <c r="AK25" s="92">
        <v>105</v>
      </c>
      <c r="AL25" s="92">
        <v>107</v>
      </c>
      <c r="AM25" s="92">
        <v>109</v>
      </c>
      <c r="AN25" s="92">
        <v>111</v>
      </c>
      <c r="AO25" s="92">
        <v>113</v>
      </c>
      <c r="AP25" s="92">
        <v>115</v>
      </c>
      <c r="AQ25" s="92">
        <v>117</v>
      </c>
      <c r="AR25" s="92">
        <v>119</v>
      </c>
      <c r="AS25" s="92">
        <v>121</v>
      </c>
      <c r="AT25" s="92">
        <v>123</v>
      </c>
      <c r="AU25" s="92">
        <v>125</v>
      </c>
      <c r="AV25" s="92">
        <v>127</v>
      </c>
      <c r="AW25" s="92">
        <v>129</v>
      </c>
      <c r="AX25" s="92">
        <v>131</v>
      </c>
      <c r="AY25" s="92">
        <v>133</v>
      </c>
      <c r="AZ25" s="92">
        <v>135</v>
      </c>
      <c r="BA25" s="92">
        <v>137</v>
      </c>
      <c r="BB25" s="92">
        <v>139</v>
      </c>
      <c r="BC25" s="92">
        <v>141</v>
      </c>
      <c r="BD25" s="92">
        <v>143</v>
      </c>
      <c r="BE25" s="92">
        <v>145</v>
      </c>
      <c r="BF25" s="92">
        <v>147</v>
      </c>
      <c r="BG25" s="92">
        <v>149</v>
      </c>
      <c r="BH25" s="92">
        <v>151</v>
      </c>
      <c r="BI25" s="92">
        <v>153</v>
      </c>
      <c r="BJ25" s="92">
        <v>154</v>
      </c>
      <c r="BK25" s="92">
        <v>155</v>
      </c>
      <c r="BL25" s="92">
        <v>156</v>
      </c>
      <c r="BM25" s="92">
        <v>157</v>
      </c>
      <c r="BN25" s="92">
        <v>158</v>
      </c>
      <c r="BO25" s="92">
        <v>159</v>
      </c>
      <c r="BP25" s="92">
        <v>160</v>
      </c>
      <c r="BQ25" s="92">
        <v>161</v>
      </c>
      <c r="BR25" s="92">
        <v>162</v>
      </c>
      <c r="BS25" s="92">
        <v>163</v>
      </c>
      <c r="BT25" s="92">
        <v>164</v>
      </c>
      <c r="BU25" s="92">
        <v>165</v>
      </c>
      <c r="BV25" s="92">
        <v>166</v>
      </c>
      <c r="BW25" s="92">
        <v>167</v>
      </c>
      <c r="BX25" s="92">
        <v>168</v>
      </c>
      <c r="BY25" s="92">
        <v>169</v>
      </c>
      <c r="BZ25" s="92">
        <v>170</v>
      </c>
      <c r="CA25" s="92">
        <v>171</v>
      </c>
      <c r="CB25" s="92">
        <v>172</v>
      </c>
      <c r="CC25" s="92">
        <v>173</v>
      </c>
      <c r="CD25" s="92">
        <v>174</v>
      </c>
      <c r="CE25" s="92">
        <v>175</v>
      </c>
      <c r="CF25" s="92">
        <v>176</v>
      </c>
      <c r="CG25" s="92">
        <v>177</v>
      </c>
      <c r="CH25" s="92">
        <v>178</v>
      </c>
      <c r="CI25" s="92">
        <v>179</v>
      </c>
      <c r="CJ25" s="92">
        <v>180</v>
      </c>
      <c r="CK25" s="92">
        <v>181</v>
      </c>
      <c r="CL25" s="92">
        <v>182</v>
      </c>
      <c r="CM25" s="92">
        <v>183</v>
      </c>
      <c r="CN25" s="92">
        <v>184</v>
      </c>
      <c r="CO25" s="92">
        <v>185</v>
      </c>
      <c r="CP25" s="92">
        <v>186</v>
      </c>
      <c r="CQ25" s="92">
        <v>187</v>
      </c>
      <c r="CR25" s="92">
        <v>188</v>
      </c>
      <c r="CS25" s="92">
        <v>189</v>
      </c>
      <c r="CT25" s="92">
        <v>190</v>
      </c>
      <c r="CU25" s="92">
        <v>191</v>
      </c>
      <c r="CV25" s="92">
        <v>192</v>
      </c>
      <c r="CW25" s="92">
        <v>193</v>
      </c>
    </row>
    <row r="26" spans="1:101" s="49" customFormat="1">
      <c r="A26" s="4" t="s">
        <v>33</v>
      </c>
      <c r="B26" s="97">
        <v>15</v>
      </c>
      <c r="C26" s="54">
        <f t="shared" ref="C26:AH26" si="34">B26</f>
        <v>15</v>
      </c>
      <c r="D26" s="54">
        <f t="shared" si="34"/>
        <v>15</v>
      </c>
      <c r="E26" s="54">
        <f t="shared" si="34"/>
        <v>15</v>
      </c>
      <c r="F26" s="54">
        <f t="shared" si="34"/>
        <v>15</v>
      </c>
      <c r="G26" s="54">
        <f t="shared" si="34"/>
        <v>15</v>
      </c>
      <c r="H26" s="54">
        <f t="shared" si="34"/>
        <v>15</v>
      </c>
      <c r="I26" s="54">
        <f t="shared" si="34"/>
        <v>15</v>
      </c>
      <c r="J26" s="54">
        <f t="shared" si="34"/>
        <v>15</v>
      </c>
      <c r="K26" s="54">
        <f t="shared" si="34"/>
        <v>15</v>
      </c>
      <c r="L26" s="54">
        <f t="shared" si="34"/>
        <v>15</v>
      </c>
      <c r="M26" s="54">
        <f t="shared" si="34"/>
        <v>15</v>
      </c>
      <c r="N26" s="54">
        <f t="shared" si="34"/>
        <v>15</v>
      </c>
      <c r="O26" s="54">
        <f t="shared" si="34"/>
        <v>15</v>
      </c>
      <c r="P26" s="54">
        <f t="shared" si="34"/>
        <v>15</v>
      </c>
      <c r="Q26" s="54">
        <f t="shared" si="34"/>
        <v>15</v>
      </c>
      <c r="R26" s="54">
        <f t="shared" si="34"/>
        <v>15</v>
      </c>
      <c r="S26" s="54">
        <f t="shared" si="34"/>
        <v>15</v>
      </c>
      <c r="T26" s="54">
        <f t="shared" si="34"/>
        <v>15</v>
      </c>
      <c r="U26" s="54">
        <f t="shared" si="34"/>
        <v>15</v>
      </c>
      <c r="V26" s="54">
        <f t="shared" si="34"/>
        <v>15</v>
      </c>
      <c r="W26" s="54">
        <f t="shared" si="34"/>
        <v>15</v>
      </c>
      <c r="X26" s="54">
        <f t="shared" si="34"/>
        <v>15</v>
      </c>
      <c r="Y26" s="54">
        <f t="shared" si="34"/>
        <v>15</v>
      </c>
      <c r="Z26" s="54">
        <f t="shared" si="34"/>
        <v>15</v>
      </c>
      <c r="AA26" s="54">
        <f t="shared" si="34"/>
        <v>15</v>
      </c>
      <c r="AB26" s="54">
        <f t="shared" si="34"/>
        <v>15</v>
      </c>
      <c r="AC26" s="54">
        <f t="shared" si="34"/>
        <v>15</v>
      </c>
      <c r="AD26" s="54">
        <f t="shared" si="34"/>
        <v>15</v>
      </c>
      <c r="AE26" s="54">
        <f t="shared" si="34"/>
        <v>15</v>
      </c>
      <c r="AF26" s="54">
        <f t="shared" si="34"/>
        <v>15</v>
      </c>
      <c r="AG26" s="54">
        <f t="shared" si="34"/>
        <v>15</v>
      </c>
      <c r="AH26" s="54">
        <f t="shared" si="34"/>
        <v>15</v>
      </c>
      <c r="AI26" s="54">
        <f t="shared" ref="AI26:BN26" si="35">AH26</f>
        <v>15</v>
      </c>
      <c r="AJ26" s="54">
        <f t="shared" si="35"/>
        <v>15</v>
      </c>
      <c r="AK26" s="54">
        <f t="shared" si="35"/>
        <v>15</v>
      </c>
      <c r="AL26" s="54">
        <f t="shared" si="35"/>
        <v>15</v>
      </c>
      <c r="AM26" s="54">
        <f t="shared" si="35"/>
        <v>15</v>
      </c>
      <c r="AN26" s="54">
        <f t="shared" si="35"/>
        <v>15</v>
      </c>
      <c r="AO26" s="54">
        <f t="shared" si="35"/>
        <v>15</v>
      </c>
      <c r="AP26" s="54">
        <f t="shared" si="35"/>
        <v>15</v>
      </c>
      <c r="AQ26" s="54">
        <f t="shared" si="35"/>
        <v>15</v>
      </c>
      <c r="AR26" s="54">
        <f t="shared" si="35"/>
        <v>15</v>
      </c>
      <c r="AS26" s="54">
        <f t="shared" si="35"/>
        <v>15</v>
      </c>
      <c r="AT26" s="54">
        <f t="shared" si="35"/>
        <v>15</v>
      </c>
      <c r="AU26" s="54">
        <f t="shared" si="35"/>
        <v>15</v>
      </c>
      <c r="AV26" s="54">
        <f t="shared" si="35"/>
        <v>15</v>
      </c>
      <c r="AW26" s="54">
        <f t="shared" si="35"/>
        <v>15</v>
      </c>
      <c r="AX26" s="54">
        <f t="shared" si="35"/>
        <v>15</v>
      </c>
      <c r="AY26" s="54">
        <f t="shared" si="35"/>
        <v>15</v>
      </c>
      <c r="AZ26" s="54">
        <f t="shared" si="35"/>
        <v>15</v>
      </c>
      <c r="BA26" s="54">
        <f t="shared" si="35"/>
        <v>15</v>
      </c>
      <c r="BB26" s="54">
        <f t="shared" si="35"/>
        <v>15</v>
      </c>
      <c r="BC26" s="54">
        <f t="shared" si="35"/>
        <v>15</v>
      </c>
      <c r="BD26" s="54">
        <f t="shared" si="35"/>
        <v>15</v>
      </c>
      <c r="BE26" s="54">
        <f t="shared" si="35"/>
        <v>15</v>
      </c>
      <c r="BF26" s="54">
        <f t="shared" si="35"/>
        <v>15</v>
      </c>
      <c r="BG26" s="54">
        <f t="shared" si="35"/>
        <v>15</v>
      </c>
      <c r="BH26" s="54">
        <f t="shared" si="35"/>
        <v>15</v>
      </c>
      <c r="BI26" s="54">
        <f t="shared" si="35"/>
        <v>15</v>
      </c>
      <c r="BJ26" s="54">
        <f t="shared" si="35"/>
        <v>15</v>
      </c>
      <c r="BK26" s="54">
        <f t="shared" si="35"/>
        <v>15</v>
      </c>
      <c r="BL26" s="54">
        <f t="shared" si="35"/>
        <v>15</v>
      </c>
      <c r="BM26" s="54">
        <f t="shared" si="35"/>
        <v>15</v>
      </c>
      <c r="BN26" s="54">
        <f t="shared" si="35"/>
        <v>15</v>
      </c>
      <c r="BO26" s="54">
        <f t="shared" ref="BO26:CW26" si="36">BN26</f>
        <v>15</v>
      </c>
      <c r="BP26" s="54">
        <f t="shared" si="36"/>
        <v>15</v>
      </c>
      <c r="BQ26" s="54">
        <f t="shared" si="36"/>
        <v>15</v>
      </c>
      <c r="BR26" s="54">
        <f t="shared" si="36"/>
        <v>15</v>
      </c>
      <c r="BS26" s="54">
        <f t="shared" si="36"/>
        <v>15</v>
      </c>
      <c r="BT26" s="54">
        <f t="shared" si="36"/>
        <v>15</v>
      </c>
      <c r="BU26" s="54">
        <f t="shared" si="36"/>
        <v>15</v>
      </c>
      <c r="BV26" s="54">
        <f t="shared" si="36"/>
        <v>15</v>
      </c>
      <c r="BW26" s="54">
        <f t="shared" si="36"/>
        <v>15</v>
      </c>
      <c r="BX26" s="54">
        <f t="shared" si="36"/>
        <v>15</v>
      </c>
      <c r="BY26" s="54">
        <f t="shared" si="36"/>
        <v>15</v>
      </c>
      <c r="BZ26" s="54">
        <f t="shared" si="36"/>
        <v>15</v>
      </c>
      <c r="CA26" s="54">
        <f t="shared" si="36"/>
        <v>15</v>
      </c>
      <c r="CB26" s="54">
        <f t="shared" si="36"/>
        <v>15</v>
      </c>
      <c r="CC26" s="54">
        <f t="shared" si="36"/>
        <v>15</v>
      </c>
      <c r="CD26" s="54">
        <f t="shared" si="36"/>
        <v>15</v>
      </c>
      <c r="CE26" s="54">
        <f t="shared" si="36"/>
        <v>15</v>
      </c>
      <c r="CF26" s="54">
        <f t="shared" si="36"/>
        <v>15</v>
      </c>
      <c r="CG26" s="54">
        <f t="shared" si="36"/>
        <v>15</v>
      </c>
      <c r="CH26" s="54">
        <f t="shared" si="36"/>
        <v>15</v>
      </c>
      <c r="CI26" s="54">
        <f t="shared" si="36"/>
        <v>15</v>
      </c>
      <c r="CJ26" s="54">
        <f t="shared" si="36"/>
        <v>15</v>
      </c>
      <c r="CK26" s="54">
        <f t="shared" si="36"/>
        <v>15</v>
      </c>
      <c r="CL26" s="54">
        <f t="shared" si="36"/>
        <v>15</v>
      </c>
      <c r="CM26" s="54">
        <f t="shared" si="36"/>
        <v>15</v>
      </c>
      <c r="CN26" s="54">
        <f t="shared" si="36"/>
        <v>15</v>
      </c>
      <c r="CO26" s="54">
        <f t="shared" si="36"/>
        <v>15</v>
      </c>
      <c r="CP26" s="54">
        <f t="shared" si="36"/>
        <v>15</v>
      </c>
      <c r="CQ26" s="54">
        <f t="shared" si="36"/>
        <v>15</v>
      </c>
      <c r="CR26" s="54">
        <f t="shared" si="36"/>
        <v>15</v>
      </c>
      <c r="CS26" s="54">
        <f t="shared" si="36"/>
        <v>15</v>
      </c>
      <c r="CT26" s="54">
        <f t="shared" si="36"/>
        <v>15</v>
      </c>
      <c r="CU26" s="54">
        <f t="shared" si="36"/>
        <v>15</v>
      </c>
      <c r="CV26" s="54">
        <f t="shared" si="36"/>
        <v>15</v>
      </c>
      <c r="CW26" s="120">
        <f t="shared" si="36"/>
        <v>15</v>
      </c>
    </row>
    <row r="27" spans="1:101" s="49" customFormat="1">
      <c r="A27" s="4" t="s">
        <v>34</v>
      </c>
      <c r="B27" s="97">
        <v>38</v>
      </c>
      <c r="C27" s="54">
        <f t="shared" ref="C27:AH27" si="37">B27</f>
        <v>38</v>
      </c>
      <c r="D27" s="54">
        <f t="shared" si="37"/>
        <v>38</v>
      </c>
      <c r="E27" s="54">
        <f t="shared" si="37"/>
        <v>38</v>
      </c>
      <c r="F27" s="54">
        <f t="shared" si="37"/>
        <v>38</v>
      </c>
      <c r="G27" s="54">
        <f t="shared" si="37"/>
        <v>38</v>
      </c>
      <c r="H27" s="54">
        <f t="shared" si="37"/>
        <v>38</v>
      </c>
      <c r="I27" s="54">
        <f t="shared" si="37"/>
        <v>38</v>
      </c>
      <c r="J27" s="54">
        <f t="shared" si="37"/>
        <v>38</v>
      </c>
      <c r="K27" s="54">
        <f t="shared" si="37"/>
        <v>38</v>
      </c>
      <c r="L27" s="54">
        <f t="shared" si="37"/>
        <v>38</v>
      </c>
      <c r="M27" s="54">
        <f t="shared" si="37"/>
        <v>38</v>
      </c>
      <c r="N27" s="54">
        <f t="shared" si="37"/>
        <v>38</v>
      </c>
      <c r="O27" s="54">
        <f t="shared" si="37"/>
        <v>38</v>
      </c>
      <c r="P27" s="54">
        <f t="shared" si="37"/>
        <v>38</v>
      </c>
      <c r="Q27" s="54">
        <f t="shared" si="37"/>
        <v>38</v>
      </c>
      <c r="R27" s="54">
        <f t="shared" si="37"/>
        <v>38</v>
      </c>
      <c r="S27" s="54">
        <f t="shared" si="37"/>
        <v>38</v>
      </c>
      <c r="T27" s="54">
        <f t="shared" si="37"/>
        <v>38</v>
      </c>
      <c r="U27" s="54">
        <f t="shared" si="37"/>
        <v>38</v>
      </c>
      <c r="V27" s="54">
        <f t="shared" si="37"/>
        <v>38</v>
      </c>
      <c r="W27" s="54">
        <f t="shared" si="37"/>
        <v>38</v>
      </c>
      <c r="X27" s="54">
        <f t="shared" si="37"/>
        <v>38</v>
      </c>
      <c r="Y27" s="54">
        <f t="shared" si="37"/>
        <v>38</v>
      </c>
      <c r="Z27" s="54">
        <f t="shared" si="37"/>
        <v>38</v>
      </c>
      <c r="AA27" s="54">
        <f t="shared" si="37"/>
        <v>38</v>
      </c>
      <c r="AB27" s="54">
        <f t="shared" si="37"/>
        <v>38</v>
      </c>
      <c r="AC27" s="54">
        <f t="shared" si="37"/>
        <v>38</v>
      </c>
      <c r="AD27" s="54">
        <f t="shared" si="37"/>
        <v>38</v>
      </c>
      <c r="AE27" s="54">
        <f t="shared" si="37"/>
        <v>38</v>
      </c>
      <c r="AF27" s="54">
        <f t="shared" si="37"/>
        <v>38</v>
      </c>
      <c r="AG27" s="54">
        <f t="shared" si="37"/>
        <v>38</v>
      </c>
      <c r="AH27" s="54">
        <f t="shared" si="37"/>
        <v>38</v>
      </c>
      <c r="AI27" s="54">
        <f t="shared" ref="AI27:BN27" si="38">AH27</f>
        <v>38</v>
      </c>
      <c r="AJ27" s="54">
        <f t="shared" si="38"/>
        <v>38</v>
      </c>
      <c r="AK27" s="54">
        <f t="shared" si="38"/>
        <v>38</v>
      </c>
      <c r="AL27" s="54">
        <f t="shared" si="38"/>
        <v>38</v>
      </c>
      <c r="AM27" s="54">
        <f t="shared" si="38"/>
        <v>38</v>
      </c>
      <c r="AN27" s="54">
        <f t="shared" si="38"/>
        <v>38</v>
      </c>
      <c r="AO27" s="54">
        <f t="shared" si="38"/>
        <v>38</v>
      </c>
      <c r="AP27" s="54">
        <f t="shared" si="38"/>
        <v>38</v>
      </c>
      <c r="AQ27" s="54">
        <f t="shared" si="38"/>
        <v>38</v>
      </c>
      <c r="AR27" s="54">
        <f t="shared" si="38"/>
        <v>38</v>
      </c>
      <c r="AS27" s="54">
        <f t="shared" si="38"/>
        <v>38</v>
      </c>
      <c r="AT27" s="54">
        <f t="shared" si="38"/>
        <v>38</v>
      </c>
      <c r="AU27" s="54">
        <f t="shared" si="38"/>
        <v>38</v>
      </c>
      <c r="AV27" s="54">
        <f t="shared" si="38"/>
        <v>38</v>
      </c>
      <c r="AW27" s="54">
        <f t="shared" si="38"/>
        <v>38</v>
      </c>
      <c r="AX27" s="54">
        <f t="shared" si="38"/>
        <v>38</v>
      </c>
      <c r="AY27" s="54">
        <f t="shared" si="38"/>
        <v>38</v>
      </c>
      <c r="AZ27" s="54">
        <f t="shared" si="38"/>
        <v>38</v>
      </c>
      <c r="BA27" s="54">
        <f t="shared" si="38"/>
        <v>38</v>
      </c>
      <c r="BB27" s="54">
        <f t="shared" si="38"/>
        <v>38</v>
      </c>
      <c r="BC27" s="54">
        <f t="shared" si="38"/>
        <v>38</v>
      </c>
      <c r="BD27" s="54">
        <f t="shared" si="38"/>
        <v>38</v>
      </c>
      <c r="BE27" s="54">
        <f t="shared" si="38"/>
        <v>38</v>
      </c>
      <c r="BF27" s="54">
        <f t="shared" si="38"/>
        <v>38</v>
      </c>
      <c r="BG27" s="54">
        <f t="shared" si="38"/>
        <v>38</v>
      </c>
      <c r="BH27" s="54">
        <f t="shared" si="38"/>
        <v>38</v>
      </c>
      <c r="BI27" s="54">
        <f t="shared" si="38"/>
        <v>38</v>
      </c>
      <c r="BJ27" s="54">
        <f t="shared" si="38"/>
        <v>38</v>
      </c>
      <c r="BK27" s="54">
        <f t="shared" si="38"/>
        <v>38</v>
      </c>
      <c r="BL27" s="54">
        <f t="shared" si="38"/>
        <v>38</v>
      </c>
      <c r="BM27" s="54">
        <f t="shared" si="38"/>
        <v>38</v>
      </c>
      <c r="BN27" s="54">
        <f t="shared" si="38"/>
        <v>38</v>
      </c>
      <c r="BO27" s="54">
        <f t="shared" ref="BO27:CW27" si="39">BN27</f>
        <v>38</v>
      </c>
      <c r="BP27" s="54">
        <f t="shared" si="39"/>
        <v>38</v>
      </c>
      <c r="BQ27" s="54">
        <f t="shared" si="39"/>
        <v>38</v>
      </c>
      <c r="BR27" s="54">
        <f t="shared" si="39"/>
        <v>38</v>
      </c>
      <c r="BS27" s="54">
        <f t="shared" si="39"/>
        <v>38</v>
      </c>
      <c r="BT27" s="54">
        <f t="shared" si="39"/>
        <v>38</v>
      </c>
      <c r="BU27" s="54">
        <f t="shared" si="39"/>
        <v>38</v>
      </c>
      <c r="BV27" s="54">
        <f t="shared" si="39"/>
        <v>38</v>
      </c>
      <c r="BW27" s="54">
        <f t="shared" si="39"/>
        <v>38</v>
      </c>
      <c r="BX27" s="54">
        <f t="shared" si="39"/>
        <v>38</v>
      </c>
      <c r="BY27" s="54">
        <f t="shared" si="39"/>
        <v>38</v>
      </c>
      <c r="BZ27" s="54">
        <f t="shared" si="39"/>
        <v>38</v>
      </c>
      <c r="CA27" s="54">
        <f t="shared" si="39"/>
        <v>38</v>
      </c>
      <c r="CB27" s="54">
        <f t="shared" si="39"/>
        <v>38</v>
      </c>
      <c r="CC27" s="54">
        <f t="shared" si="39"/>
        <v>38</v>
      </c>
      <c r="CD27" s="54">
        <f t="shared" si="39"/>
        <v>38</v>
      </c>
      <c r="CE27" s="54">
        <f t="shared" si="39"/>
        <v>38</v>
      </c>
      <c r="CF27" s="54">
        <f t="shared" si="39"/>
        <v>38</v>
      </c>
      <c r="CG27" s="54">
        <f t="shared" si="39"/>
        <v>38</v>
      </c>
      <c r="CH27" s="54">
        <f t="shared" si="39"/>
        <v>38</v>
      </c>
      <c r="CI27" s="54">
        <f t="shared" si="39"/>
        <v>38</v>
      </c>
      <c r="CJ27" s="54">
        <f t="shared" si="39"/>
        <v>38</v>
      </c>
      <c r="CK27" s="54">
        <f t="shared" si="39"/>
        <v>38</v>
      </c>
      <c r="CL27" s="54">
        <f t="shared" si="39"/>
        <v>38</v>
      </c>
      <c r="CM27" s="54">
        <f t="shared" si="39"/>
        <v>38</v>
      </c>
      <c r="CN27" s="54">
        <f t="shared" si="39"/>
        <v>38</v>
      </c>
      <c r="CO27" s="54">
        <f t="shared" si="39"/>
        <v>38</v>
      </c>
      <c r="CP27" s="54">
        <f t="shared" si="39"/>
        <v>38</v>
      </c>
      <c r="CQ27" s="54">
        <f t="shared" si="39"/>
        <v>38</v>
      </c>
      <c r="CR27" s="54">
        <f t="shared" si="39"/>
        <v>38</v>
      </c>
      <c r="CS27" s="54">
        <f t="shared" si="39"/>
        <v>38</v>
      </c>
      <c r="CT27" s="54">
        <f t="shared" si="39"/>
        <v>38</v>
      </c>
      <c r="CU27" s="54">
        <f t="shared" si="39"/>
        <v>38</v>
      </c>
      <c r="CV27" s="54">
        <f t="shared" si="39"/>
        <v>38</v>
      </c>
      <c r="CW27" s="120">
        <f t="shared" si="39"/>
        <v>38</v>
      </c>
    </row>
    <row r="28" spans="1:101" s="49" customFormat="1">
      <c r="A28" s="4" t="s">
        <v>27</v>
      </c>
      <c r="B28" s="97">
        <v>0</v>
      </c>
      <c r="C28" s="29">
        <f t="shared" ref="C28:AH28" si="40">B28</f>
        <v>0</v>
      </c>
      <c r="D28" s="29">
        <f t="shared" si="40"/>
        <v>0</v>
      </c>
      <c r="E28" s="29">
        <f t="shared" si="40"/>
        <v>0</v>
      </c>
      <c r="F28" s="29">
        <f t="shared" si="40"/>
        <v>0</v>
      </c>
      <c r="G28" s="29">
        <f t="shared" si="40"/>
        <v>0</v>
      </c>
      <c r="H28" s="29">
        <f t="shared" si="40"/>
        <v>0</v>
      </c>
      <c r="I28" s="29">
        <f t="shared" si="40"/>
        <v>0</v>
      </c>
      <c r="J28" s="29">
        <f t="shared" si="40"/>
        <v>0</v>
      </c>
      <c r="K28" s="29">
        <f t="shared" si="40"/>
        <v>0</v>
      </c>
      <c r="L28" s="29">
        <f t="shared" si="40"/>
        <v>0</v>
      </c>
      <c r="M28" s="29">
        <f t="shared" si="40"/>
        <v>0</v>
      </c>
      <c r="N28" s="29">
        <f t="shared" si="40"/>
        <v>0</v>
      </c>
      <c r="O28" s="29">
        <f t="shared" si="40"/>
        <v>0</v>
      </c>
      <c r="P28" s="29">
        <f t="shared" si="40"/>
        <v>0</v>
      </c>
      <c r="Q28" s="29">
        <f t="shared" si="40"/>
        <v>0</v>
      </c>
      <c r="R28" s="29">
        <f t="shared" si="40"/>
        <v>0</v>
      </c>
      <c r="S28" s="29">
        <f t="shared" si="40"/>
        <v>0</v>
      </c>
      <c r="T28" s="29">
        <f t="shared" si="40"/>
        <v>0</v>
      </c>
      <c r="U28" s="29">
        <f t="shared" si="40"/>
        <v>0</v>
      </c>
      <c r="V28" s="29">
        <f t="shared" si="40"/>
        <v>0</v>
      </c>
      <c r="W28" s="29">
        <f t="shared" si="40"/>
        <v>0</v>
      </c>
      <c r="X28" s="29">
        <f t="shared" si="40"/>
        <v>0</v>
      </c>
      <c r="Y28" s="29">
        <f t="shared" si="40"/>
        <v>0</v>
      </c>
      <c r="Z28" s="29">
        <f t="shared" si="40"/>
        <v>0</v>
      </c>
      <c r="AA28" s="29">
        <f t="shared" si="40"/>
        <v>0</v>
      </c>
      <c r="AB28" s="29">
        <f t="shared" si="40"/>
        <v>0</v>
      </c>
      <c r="AC28" s="29">
        <f t="shared" si="40"/>
        <v>0</v>
      </c>
      <c r="AD28" s="29">
        <f t="shared" si="40"/>
        <v>0</v>
      </c>
      <c r="AE28" s="29">
        <f t="shared" si="40"/>
        <v>0</v>
      </c>
      <c r="AF28" s="29">
        <f t="shared" si="40"/>
        <v>0</v>
      </c>
      <c r="AG28" s="29">
        <f t="shared" si="40"/>
        <v>0</v>
      </c>
      <c r="AH28" s="29">
        <f t="shared" si="40"/>
        <v>0</v>
      </c>
      <c r="AI28" s="29">
        <f t="shared" ref="AI28:BN28" si="41">AH28</f>
        <v>0</v>
      </c>
      <c r="AJ28" s="29">
        <f t="shared" si="41"/>
        <v>0</v>
      </c>
      <c r="AK28" s="29">
        <f t="shared" si="41"/>
        <v>0</v>
      </c>
      <c r="AL28" s="29">
        <f t="shared" si="41"/>
        <v>0</v>
      </c>
      <c r="AM28" s="29">
        <f t="shared" si="41"/>
        <v>0</v>
      </c>
      <c r="AN28" s="29">
        <f t="shared" si="41"/>
        <v>0</v>
      </c>
      <c r="AO28" s="29">
        <f t="shared" si="41"/>
        <v>0</v>
      </c>
      <c r="AP28" s="29">
        <f t="shared" si="41"/>
        <v>0</v>
      </c>
      <c r="AQ28" s="29">
        <f t="shared" si="41"/>
        <v>0</v>
      </c>
      <c r="AR28" s="29">
        <f t="shared" si="41"/>
        <v>0</v>
      </c>
      <c r="AS28" s="29">
        <f t="shared" si="41"/>
        <v>0</v>
      </c>
      <c r="AT28" s="29">
        <f t="shared" si="41"/>
        <v>0</v>
      </c>
      <c r="AU28" s="29">
        <f t="shared" si="41"/>
        <v>0</v>
      </c>
      <c r="AV28" s="29">
        <f t="shared" si="41"/>
        <v>0</v>
      </c>
      <c r="AW28" s="29">
        <f t="shared" si="41"/>
        <v>0</v>
      </c>
      <c r="AX28" s="29">
        <f t="shared" si="41"/>
        <v>0</v>
      </c>
      <c r="AY28" s="29">
        <f t="shared" si="41"/>
        <v>0</v>
      </c>
      <c r="AZ28" s="29">
        <f t="shared" si="41"/>
        <v>0</v>
      </c>
      <c r="BA28" s="29">
        <f t="shared" si="41"/>
        <v>0</v>
      </c>
      <c r="BB28" s="29">
        <f t="shared" si="41"/>
        <v>0</v>
      </c>
      <c r="BC28" s="29">
        <f t="shared" si="41"/>
        <v>0</v>
      </c>
      <c r="BD28" s="29">
        <f t="shared" si="41"/>
        <v>0</v>
      </c>
      <c r="BE28" s="29">
        <f t="shared" si="41"/>
        <v>0</v>
      </c>
      <c r="BF28" s="29">
        <f t="shared" si="41"/>
        <v>0</v>
      </c>
      <c r="BG28" s="29">
        <f t="shared" si="41"/>
        <v>0</v>
      </c>
      <c r="BH28" s="29">
        <f t="shared" si="41"/>
        <v>0</v>
      </c>
      <c r="BI28" s="29">
        <f t="shared" si="41"/>
        <v>0</v>
      </c>
      <c r="BJ28" s="29">
        <f t="shared" si="41"/>
        <v>0</v>
      </c>
      <c r="BK28" s="29">
        <f t="shared" si="41"/>
        <v>0</v>
      </c>
      <c r="BL28" s="29">
        <f t="shared" si="41"/>
        <v>0</v>
      </c>
      <c r="BM28" s="29">
        <f t="shared" si="41"/>
        <v>0</v>
      </c>
      <c r="BN28" s="29">
        <f t="shared" si="41"/>
        <v>0</v>
      </c>
      <c r="BO28" s="29">
        <f t="shared" ref="BO28:CW28" si="42">BN28</f>
        <v>0</v>
      </c>
      <c r="BP28" s="29">
        <f t="shared" si="42"/>
        <v>0</v>
      </c>
      <c r="BQ28" s="29">
        <f t="shared" si="42"/>
        <v>0</v>
      </c>
      <c r="BR28" s="29">
        <f t="shared" si="42"/>
        <v>0</v>
      </c>
      <c r="BS28" s="29">
        <f t="shared" si="42"/>
        <v>0</v>
      </c>
      <c r="BT28" s="29">
        <f t="shared" si="42"/>
        <v>0</v>
      </c>
      <c r="BU28" s="29">
        <f t="shared" si="42"/>
        <v>0</v>
      </c>
      <c r="BV28" s="29">
        <f t="shared" si="42"/>
        <v>0</v>
      </c>
      <c r="BW28" s="29">
        <f t="shared" si="42"/>
        <v>0</v>
      </c>
      <c r="BX28" s="29">
        <f t="shared" si="42"/>
        <v>0</v>
      </c>
      <c r="BY28" s="29">
        <f t="shared" si="42"/>
        <v>0</v>
      </c>
      <c r="BZ28" s="29">
        <f t="shared" si="42"/>
        <v>0</v>
      </c>
      <c r="CA28" s="29">
        <f t="shared" si="42"/>
        <v>0</v>
      </c>
      <c r="CB28" s="29">
        <f t="shared" si="42"/>
        <v>0</v>
      </c>
      <c r="CC28" s="29">
        <f t="shared" si="42"/>
        <v>0</v>
      </c>
      <c r="CD28" s="29">
        <f t="shared" si="42"/>
        <v>0</v>
      </c>
      <c r="CE28" s="29">
        <f t="shared" si="42"/>
        <v>0</v>
      </c>
      <c r="CF28" s="29">
        <f t="shared" si="42"/>
        <v>0</v>
      </c>
      <c r="CG28" s="29">
        <f t="shared" si="42"/>
        <v>0</v>
      </c>
      <c r="CH28" s="29">
        <f t="shared" si="42"/>
        <v>0</v>
      </c>
      <c r="CI28" s="29">
        <f t="shared" si="42"/>
        <v>0</v>
      </c>
      <c r="CJ28" s="29">
        <f t="shared" si="42"/>
        <v>0</v>
      </c>
      <c r="CK28" s="29">
        <f t="shared" si="42"/>
        <v>0</v>
      </c>
      <c r="CL28" s="29">
        <f t="shared" si="42"/>
        <v>0</v>
      </c>
      <c r="CM28" s="29">
        <f t="shared" si="42"/>
        <v>0</v>
      </c>
      <c r="CN28" s="29">
        <f t="shared" si="42"/>
        <v>0</v>
      </c>
      <c r="CO28" s="29">
        <f t="shared" si="42"/>
        <v>0</v>
      </c>
      <c r="CP28" s="29">
        <f t="shared" si="42"/>
        <v>0</v>
      </c>
      <c r="CQ28" s="29">
        <f t="shared" si="42"/>
        <v>0</v>
      </c>
      <c r="CR28" s="29">
        <f t="shared" si="42"/>
        <v>0</v>
      </c>
      <c r="CS28" s="29">
        <f t="shared" si="42"/>
        <v>0</v>
      </c>
      <c r="CT28" s="29">
        <f t="shared" si="42"/>
        <v>0</v>
      </c>
      <c r="CU28" s="29">
        <f t="shared" si="42"/>
        <v>0</v>
      </c>
      <c r="CV28" s="29">
        <f t="shared" si="42"/>
        <v>0</v>
      </c>
      <c r="CW28" s="112">
        <f t="shared" si="42"/>
        <v>0</v>
      </c>
    </row>
    <row r="29" spans="1:101" s="49" customFormat="1" ht="15.75" thickBot="1">
      <c r="A29" s="109" t="s">
        <v>28</v>
      </c>
      <c r="B29" s="98">
        <v>15</v>
      </c>
      <c r="C29" s="93">
        <f t="shared" ref="C29:AH29" si="43">B29</f>
        <v>15</v>
      </c>
      <c r="D29" s="93">
        <f t="shared" si="43"/>
        <v>15</v>
      </c>
      <c r="E29" s="93">
        <f t="shared" si="43"/>
        <v>15</v>
      </c>
      <c r="F29" s="93">
        <f t="shared" si="43"/>
        <v>15</v>
      </c>
      <c r="G29" s="93">
        <f t="shared" si="43"/>
        <v>15</v>
      </c>
      <c r="H29" s="93">
        <f t="shared" si="43"/>
        <v>15</v>
      </c>
      <c r="I29" s="93">
        <f t="shared" si="43"/>
        <v>15</v>
      </c>
      <c r="J29" s="93">
        <f t="shared" si="43"/>
        <v>15</v>
      </c>
      <c r="K29" s="93">
        <f t="shared" si="43"/>
        <v>15</v>
      </c>
      <c r="L29" s="93">
        <f t="shared" si="43"/>
        <v>15</v>
      </c>
      <c r="M29" s="93">
        <f t="shared" si="43"/>
        <v>15</v>
      </c>
      <c r="N29" s="93">
        <f t="shared" si="43"/>
        <v>15</v>
      </c>
      <c r="O29" s="93">
        <f t="shared" si="43"/>
        <v>15</v>
      </c>
      <c r="P29" s="93">
        <f t="shared" si="43"/>
        <v>15</v>
      </c>
      <c r="Q29" s="93">
        <f t="shared" si="43"/>
        <v>15</v>
      </c>
      <c r="R29" s="93">
        <f t="shared" si="43"/>
        <v>15</v>
      </c>
      <c r="S29" s="93">
        <f t="shared" si="43"/>
        <v>15</v>
      </c>
      <c r="T29" s="93">
        <f t="shared" si="43"/>
        <v>15</v>
      </c>
      <c r="U29" s="93">
        <f t="shared" si="43"/>
        <v>15</v>
      </c>
      <c r="V29" s="93">
        <f t="shared" si="43"/>
        <v>15</v>
      </c>
      <c r="W29" s="93">
        <f t="shared" si="43"/>
        <v>15</v>
      </c>
      <c r="X29" s="93">
        <f t="shared" si="43"/>
        <v>15</v>
      </c>
      <c r="Y29" s="93">
        <f t="shared" si="43"/>
        <v>15</v>
      </c>
      <c r="Z29" s="93">
        <f t="shared" si="43"/>
        <v>15</v>
      </c>
      <c r="AA29" s="93">
        <f t="shared" si="43"/>
        <v>15</v>
      </c>
      <c r="AB29" s="93">
        <f t="shared" si="43"/>
        <v>15</v>
      </c>
      <c r="AC29" s="93">
        <f t="shared" si="43"/>
        <v>15</v>
      </c>
      <c r="AD29" s="93">
        <f t="shared" si="43"/>
        <v>15</v>
      </c>
      <c r="AE29" s="93">
        <f t="shared" si="43"/>
        <v>15</v>
      </c>
      <c r="AF29" s="93">
        <f t="shared" si="43"/>
        <v>15</v>
      </c>
      <c r="AG29" s="93">
        <f t="shared" si="43"/>
        <v>15</v>
      </c>
      <c r="AH29" s="93">
        <f t="shared" si="43"/>
        <v>15</v>
      </c>
      <c r="AI29" s="93">
        <f t="shared" ref="AI29:BN29" si="44">AH29</f>
        <v>15</v>
      </c>
      <c r="AJ29" s="93">
        <f t="shared" si="44"/>
        <v>15</v>
      </c>
      <c r="AK29" s="93">
        <f t="shared" si="44"/>
        <v>15</v>
      </c>
      <c r="AL29" s="93">
        <f t="shared" si="44"/>
        <v>15</v>
      </c>
      <c r="AM29" s="93">
        <f t="shared" si="44"/>
        <v>15</v>
      </c>
      <c r="AN29" s="93">
        <f t="shared" si="44"/>
        <v>15</v>
      </c>
      <c r="AO29" s="93">
        <f t="shared" si="44"/>
        <v>15</v>
      </c>
      <c r="AP29" s="93">
        <f t="shared" si="44"/>
        <v>15</v>
      </c>
      <c r="AQ29" s="93">
        <f t="shared" si="44"/>
        <v>15</v>
      </c>
      <c r="AR29" s="93">
        <f t="shared" si="44"/>
        <v>15</v>
      </c>
      <c r="AS29" s="93">
        <f t="shared" si="44"/>
        <v>15</v>
      </c>
      <c r="AT29" s="93">
        <f t="shared" si="44"/>
        <v>15</v>
      </c>
      <c r="AU29" s="93">
        <f t="shared" si="44"/>
        <v>15</v>
      </c>
      <c r="AV29" s="93">
        <f t="shared" si="44"/>
        <v>15</v>
      </c>
      <c r="AW29" s="93">
        <f t="shared" si="44"/>
        <v>15</v>
      </c>
      <c r="AX29" s="93">
        <f t="shared" si="44"/>
        <v>15</v>
      </c>
      <c r="AY29" s="93">
        <f t="shared" si="44"/>
        <v>15</v>
      </c>
      <c r="AZ29" s="93">
        <f t="shared" si="44"/>
        <v>15</v>
      </c>
      <c r="BA29" s="93">
        <f t="shared" si="44"/>
        <v>15</v>
      </c>
      <c r="BB29" s="93">
        <f t="shared" si="44"/>
        <v>15</v>
      </c>
      <c r="BC29" s="93">
        <f t="shared" si="44"/>
        <v>15</v>
      </c>
      <c r="BD29" s="93">
        <f t="shared" si="44"/>
        <v>15</v>
      </c>
      <c r="BE29" s="93">
        <f t="shared" si="44"/>
        <v>15</v>
      </c>
      <c r="BF29" s="93">
        <f t="shared" si="44"/>
        <v>15</v>
      </c>
      <c r="BG29" s="93">
        <f t="shared" si="44"/>
        <v>15</v>
      </c>
      <c r="BH29" s="93">
        <f t="shared" si="44"/>
        <v>15</v>
      </c>
      <c r="BI29" s="93">
        <f t="shared" si="44"/>
        <v>15</v>
      </c>
      <c r="BJ29" s="93">
        <f t="shared" si="44"/>
        <v>15</v>
      </c>
      <c r="BK29" s="93">
        <f t="shared" si="44"/>
        <v>15</v>
      </c>
      <c r="BL29" s="93">
        <f t="shared" si="44"/>
        <v>15</v>
      </c>
      <c r="BM29" s="93">
        <f t="shared" si="44"/>
        <v>15</v>
      </c>
      <c r="BN29" s="93">
        <f t="shared" si="44"/>
        <v>15</v>
      </c>
      <c r="BO29" s="93">
        <f t="shared" ref="BO29:CW29" si="45">BN29</f>
        <v>15</v>
      </c>
      <c r="BP29" s="93">
        <f t="shared" si="45"/>
        <v>15</v>
      </c>
      <c r="BQ29" s="93">
        <f t="shared" si="45"/>
        <v>15</v>
      </c>
      <c r="BR29" s="93">
        <f t="shared" si="45"/>
        <v>15</v>
      </c>
      <c r="BS29" s="93">
        <f t="shared" si="45"/>
        <v>15</v>
      </c>
      <c r="BT29" s="93">
        <f t="shared" si="45"/>
        <v>15</v>
      </c>
      <c r="BU29" s="93">
        <f t="shared" si="45"/>
        <v>15</v>
      </c>
      <c r="BV29" s="93">
        <f t="shared" si="45"/>
        <v>15</v>
      </c>
      <c r="BW29" s="93">
        <f t="shared" si="45"/>
        <v>15</v>
      </c>
      <c r="BX29" s="93">
        <f t="shared" si="45"/>
        <v>15</v>
      </c>
      <c r="BY29" s="93">
        <f t="shared" si="45"/>
        <v>15</v>
      </c>
      <c r="BZ29" s="93">
        <f t="shared" si="45"/>
        <v>15</v>
      </c>
      <c r="CA29" s="93">
        <f t="shared" si="45"/>
        <v>15</v>
      </c>
      <c r="CB29" s="93">
        <f t="shared" si="45"/>
        <v>15</v>
      </c>
      <c r="CC29" s="93">
        <f t="shared" si="45"/>
        <v>15</v>
      </c>
      <c r="CD29" s="93">
        <f t="shared" si="45"/>
        <v>15</v>
      </c>
      <c r="CE29" s="93">
        <f t="shared" si="45"/>
        <v>15</v>
      </c>
      <c r="CF29" s="93">
        <f t="shared" si="45"/>
        <v>15</v>
      </c>
      <c r="CG29" s="93">
        <f t="shared" si="45"/>
        <v>15</v>
      </c>
      <c r="CH29" s="93">
        <f t="shared" si="45"/>
        <v>15</v>
      </c>
      <c r="CI29" s="93">
        <f t="shared" si="45"/>
        <v>15</v>
      </c>
      <c r="CJ29" s="93">
        <f t="shared" si="45"/>
        <v>15</v>
      </c>
      <c r="CK29" s="93">
        <f t="shared" si="45"/>
        <v>15</v>
      </c>
      <c r="CL29" s="93">
        <f t="shared" si="45"/>
        <v>15</v>
      </c>
      <c r="CM29" s="93">
        <f t="shared" si="45"/>
        <v>15</v>
      </c>
      <c r="CN29" s="93">
        <f t="shared" si="45"/>
        <v>15</v>
      </c>
      <c r="CO29" s="93">
        <f t="shared" si="45"/>
        <v>15</v>
      </c>
      <c r="CP29" s="93">
        <f t="shared" si="45"/>
        <v>15</v>
      </c>
      <c r="CQ29" s="93">
        <f t="shared" si="45"/>
        <v>15</v>
      </c>
      <c r="CR29" s="93">
        <f t="shared" si="45"/>
        <v>15</v>
      </c>
      <c r="CS29" s="93">
        <f t="shared" si="45"/>
        <v>15</v>
      </c>
      <c r="CT29" s="93">
        <f t="shared" si="45"/>
        <v>15</v>
      </c>
      <c r="CU29" s="93">
        <f t="shared" si="45"/>
        <v>15</v>
      </c>
      <c r="CV29" s="93">
        <f t="shared" si="45"/>
        <v>15</v>
      </c>
      <c r="CW29" s="121">
        <f t="shared" si="45"/>
        <v>15</v>
      </c>
    </row>
    <row r="30" spans="1:101" s="96" customFormat="1">
      <c r="A30" s="94" t="s">
        <v>160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95"/>
      <c r="P30" s="95"/>
      <c r="Q30" s="95"/>
      <c r="R30" s="95"/>
      <c r="S30" s="95"/>
      <c r="T30" s="95"/>
      <c r="U30" s="95"/>
      <c r="V30" s="95"/>
      <c r="W30" s="95"/>
      <c r="X30" s="95"/>
      <c r="Y30" s="95"/>
      <c r="Z30" s="95"/>
      <c r="AA30" s="95"/>
      <c r="AB30" s="95"/>
      <c r="AC30" s="95"/>
      <c r="AD30" s="95"/>
      <c r="AE30" s="95"/>
      <c r="AF30" s="95"/>
      <c r="AG30" s="95"/>
      <c r="AH30" s="95"/>
      <c r="AI30" s="95"/>
      <c r="AJ30" s="95"/>
      <c r="AK30" s="95"/>
      <c r="AL30" s="95"/>
      <c r="AM30" s="95"/>
      <c r="AN30" s="95"/>
      <c r="AO30" s="95"/>
      <c r="AP30" s="95"/>
      <c r="AQ30" s="95"/>
      <c r="AR30" s="95"/>
      <c r="AS30" s="95"/>
      <c r="AT30" s="95"/>
      <c r="AU30" s="95"/>
      <c r="AV30" s="95"/>
      <c r="AW30" s="95"/>
      <c r="AX30" s="95"/>
      <c r="AY30" s="95"/>
      <c r="AZ30" s="95"/>
      <c r="BA30" s="95"/>
      <c r="BB30" s="95"/>
      <c r="BC30" s="95"/>
      <c r="BD30" s="95"/>
      <c r="BE30" s="95"/>
      <c r="BF30" s="95"/>
      <c r="BG30" s="95"/>
      <c r="BH30" s="95"/>
      <c r="BI30" s="95"/>
      <c r="BJ30" s="95"/>
      <c r="BK30" s="95"/>
      <c r="BL30" s="95"/>
      <c r="BM30" s="95"/>
      <c r="BN30" s="95"/>
      <c r="BO30" s="95"/>
      <c r="BP30" s="95"/>
      <c r="BQ30" s="95"/>
      <c r="BR30" s="95"/>
      <c r="BS30" s="95"/>
      <c r="BT30" s="95"/>
      <c r="BU30" s="95"/>
      <c r="BV30" s="95"/>
      <c r="BW30" s="95"/>
      <c r="BX30" s="95"/>
      <c r="BY30" s="95"/>
      <c r="BZ30" s="95"/>
      <c r="CA30" s="95"/>
      <c r="CB30" s="95"/>
      <c r="CC30" s="95"/>
      <c r="CD30" s="95"/>
      <c r="CE30" s="95"/>
      <c r="CF30" s="95"/>
      <c r="CG30" s="95"/>
      <c r="CH30" s="95"/>
      <c r="CI30" s="95"/>
      <c r="CJ30" s="95"/>
      <c r="CK30" s="95"/>
      <c r="CL30" s="95"/>
      <c r="CM30" s="95"/>
      <c r="CN30" s="95"/>
      <c r="CO30" s="95"/>
      <c r="CP30" s="95"/>
      <c r="CQ30" s="95"/>
      <c r="CR30" s="95"/>
      <c r="CS30" s="95"/>
      <c r="CT30" s="95"/>
      <c r="CU30" s="95"/>
      <c r="CV30" s="95"/>
      <c r="CW30" s="95"/>
    </row>
    <row r="31" spans="1:101" s="51" customFormat="1">
      <c r="A31" s="56" t="s">
        <v>31</v>
      </c>
      <c r="B31" s="55" t="s">
        <v>20</v>
      </c>
      <c r="C31" s="25" t="s">
        <v>20</v>
      </c>
      <c r="D31" s="25" t="s">
        <v>20</v>
      </c>
      <c r="E31" s="25" t="s">
        <v>20</v>
      </c>
      <c r="F31" s="25" t="s">
        <v>20</v>
      </c>
      <c r="G31" s="25" t="s">
        <v>20</v>
      </c>
      <c r="H31" s="26" t="s">
        <v>20</v>
      </c>
      <c r="I31" s="25" t="s">
        <v>20</v>
      </c>
      <c r="J31" s="25" t="s">
        <v>20</v>
      </c>
      <c r="K31" s="26" t="s">
        <v>20</v>
      </c>
      <c r="L31" s="25" t="s">
        <v>20</v>
      </c>
      <c r="M31" s="25" t="s">
        <v>20</v>
      </c>
      <c r="N31" s="26" t="s">
        <v>20</v>
      </c>
      <c r="O31" s="25" t="s">
        <v>20</v>
      </c>
      <c r="P31" s="25" t="s">
        <v>20</v>
      </c>
      <c r="Q31" s="26" t="s">
        <v>20</v>
      </c>
      <c r="R31" s="25" t="s">
        <v>20</v>
      </c>
      <c r="S31" s="25" t="s">
        <v>20</v>
      </c>
      <c r="T31" s="26" t="s">
        <v>20</v>
      </c>
      <c r="U31" s="25" t="s">
        <v>20</v>
      </c>
      <c r="V31" s="25" t="s">
        <v>20</v>
      </c>
      <c r="W31" s="26" t="s">
        <v>20</v>
      </c>
      <c r="X31" s="25" t="s">
        <v>20</v>
      </c>
      <c r="Y31" s="25" t="s">
        <v>20</v>
      </c>
      <c r="Z31" s="26" t="s">
        <v>20</v>
      </c>
      <c r="AA31" s="25" t="s">
        <v>20</v>
      </c>
      <c r="AB31" s="25" t="s">
        <v>20</v>
      </c>
      <c r="AC31" s="26" t="s">
        <v>20</v>
      </c>
      <c r="AD31" s="25" t="s">
        <v>20</v>
      </c>
      <c r="AE31" s="25" t="s">
        <v>20</v>
      </c>
      <c r="AF31" s="26" t="s">
        <v>20</v>
      </c>
      <c r="AG31" s="25" t="s">
        <v>20</v>
      </c>
      <c r="AH31" s="25" t="s">
        <v>20</v>
      </c>
      <c r="AI31" s="26" t="s">
        <v>20</v>
      </c>
      <c r="AJ31" s="25" t="s">
        <v>20</v>
      </c>
      <c r="AK31" s="25" t="s">
        <v>20</v>
      </c>
      <c r="AL31" s="26" t="s">
        <v>20</v>
      </c>
      <c r="AM31" s="25" t="s">
        <v>20</v>
      </c>
      <c r="AN31" s="25" t="s">
        <v>20</v>
      </c>
      <c r="AO31" s="26" t="s">
        <v>20</v>
      </c>
      <c r="AP31" s="25" t="s">
        <v>20</v>
      </c>
      <c r="AQ31" s="25" t="s">
        <v>20</v>
      </c>
      <c r="AR31" s="26" t="s">
        <v>20</v>
      </c>
      <c r="AS31" s="25" t="s">
        <v>20</v>
      </c>
      <c r="AT31" s="25" t="s">
        <v>20</v>
      </c>
      <c r="AU31" s="26" t="s">
        <v>20</v>
      </c>
      <c r="AV31" s="25" t="s">
        <v>20</v>
      </c>
      <c r="AW31" s="25" t="s">
        <v>20</v>
      </c>
      <c r="AX31" s="26" t="s">
        <v>20</v>
      </c>
      <c r="AY31" s="25" t="s">
        <v>20</v>
      </c>
      <c r="AZ31" s="25" t="s">
        <v>20</v>
      </c>
      <c r="BA31" s="26" t="s">
        <v>20</v>
      </c>
      <c r="BB31" s="25" t="s">
        <v>20</v>
      </c>
      <c r="BC31" s="25" t="s">
        <v>20</v>
      </c>
      <c r="BD31" s="26" t="s">
        <v>20</v>
      </c>
      <c r="BE31" s="25" t="s">
        <v>20</v>
      </c>
      <c r="BF31" s="25" t="s">
        <v>20</v>
      </c>
      <c r="BG31" s="26" t="s">
        <v>20</v>
      </c>
      <c r="BH31" s="25" t="s">
        <v>20</v>
      </c>
      <c r="BI31" s="25" t="s">
        <v>20</v>
      </c>
      <c r="BJ31" s="26" t="s">
        <v>20</v>
      </c>
      <c r="BK31" s="25" t="s">
        <v>20</v>
      </c>
      <c r="BL31" s="25" t="s">
        <v>20</v>
      </c>
      <c r="BM31" s="26" t="s">
        <v>20</v>
      </c>
      <c r="BN31" s="25" t="s">
        <v>20</v>
      </c>
      <c r="BO31" s="25" t="s">
        <v>20</v>
      </c>
      <c r="BP31" s="26" t="s">
        <v>20</v>
      </c>
      <c r="BQ31" s="25" t="s">
        <v>20</v>
      </c>
      <c r="BR31" s="25" t="s">
        <v>20</v>
      </c>
      <c r="BS31" s="26" t="s">
        <v>20</v>
      </c>
      <c r="BT31" s="25" t="s">
        <v>20</v>
      </c>
      <c r="BU31" s="25" t="s">
        <v>20</v>
      </c>
      <c r="BV31" s="26" t="s">
        <v>20</v>
      </c>
      <c r="BW31" s="25" t="s">
        <v>20</v>
      </c>
      <c r="BX31" s="25" t="s">
        <v>20</v>
      </c>
      <c r="BY31" s="26" t="s">
        <v>20</v>
      </c>
      <c r="BZ31" s="25" t="s">
        <v>20</v>
      </c>
      <c r="CA31" s="25" t="s">
        <v>20</v>
      </c>
      <c r="CB31" s="26" t="s">
        <v>20</v>
      </c>
      <c r="CC31" s="25" t="s">
        <v>20</v>
      </c>
      <c r="CD31" s="25" t="s">
        <v>20</v>
      </c>
      <c r="CE31" s="26" t="s">
        <v>20</v>
      </c>
      <c r="CF31" s="25" t="s">
        <v>20</v>
      </c>
      <c r="CG31" s="25" t="s">
        <v>20</v>
      </c>
      <c r="CH31" s="26" t="s">
        <v>20</v>
      </c>
      <c r="CI31" s="25" t="s">
        <v>20</v>
      </c>
      <c r="CJ31" s="25" t="s">
        <v>20</v>
      </c>
      <c r="CK31" s="26" t="s">
        <v>20</v>
      </c>
      <c r="CL31" s="25" t="s">
        <v>20</v>
      </c>
      <c r="CM31" s="25" t="s">
        <v>20</v>
      </c>
      <c r="CN31" s="26" t="s">
        <v>20</v>
      </c>
      <c r="CO31" s="25" t="s">
        <v>20</v>
      </c>
      <c r="CP31" s="25" t="s">
        <v>20</v>
      </c>
      <c r="CQ31" s="26" t="s">
        <v>20</v>
      </c>
      <c r="CR31" s="25" t="s">
        <v>20</v>
      </c>
      <c r="CS31" s="25" t="s">
        <v>20</v>
      </c>
      <c r="CT31" s="26" t="s">
        <v>20</v>
      </c>
      <c r="CU31" s="25" t="s">
        <v>20</v>
      </c>
      <c r="CV31" s="25" t="s">
        <v>20</v>
      </c>
      <c r="CW31" s="26" t="s">
        <v>20</v>
      </c>
    </row>
    <row r="32" spans="1:101" s="22" customFormat="1">
      <c r="A32" s="4" t="s">
        <v>36</v>
      </c>
      <c r="B32" s="23">
        <v>8</v>
      </c>
      <c r="C32" s="11">
        <v>8</v>
      </c>
      <c r="D32" s="11">
        <v>8</v>
      </c>
      <c r="E32" s="11">
        <v>8</v>
      </c>
      <c r="F32" s="11">
        <v>8</v>
      </c>
      <c r="G32" s="11">
        <v>8</v>
      </c>
      <c r="H32" s="24">
        <v>8</v>
      </c>
      <c r="I32" s="11">
        <v>8</v>
      </c>
      <c r="J32" s="11">
        <v>8</v>
      </c>
      <c r="K32" s="24">
        <v>8</v>
      </c>
      <c r="L32" s="11">
        <v>8</v>
      </c>
      <c r="M32" s="11">
        <v>8</v>
      </c>
      <c r="N32" s="24">
        <v>8</v>
      </c>
      <c r="O32" s="11">
        <v>8</v>
      </c>
      <c r="P32" s="11">
        <v>8</v>
      </c>
      <c r="Q32" s="24">
        <v>8</v>
      </c>
      <c r="R32" s="11">
        <v>8</v>
      </c>
      <c r="S32" s="11">
        <v>8</v>
      </c>
      <c r="T32" s="24">
        <v>8</v>
      </c>
      <c r="U32" s="11">
        <v>8</v>
      </c>
      <c r="V32" s="11">
        <v>8</v>
      </c>
      <c r="W32" s="24">
        <v>8</v>
      </c>
      <c r="X32" s="11">
        <v>8</v>
      </c>
      <c r="Y32" s="11">
        <v>8</v>
      </c>
      <c r="Z32" s="24">
        <v>8</v>
      </c>
      <c r="AA32" s="11">
        <v>8</v>
      </c>
      <c r="AB32" s="11">
        <v>8</v>
      </c>
      <c r="AC32" s="24">
        <v>8</v>
      </c>
      <c r="AD32" s="11">
        <v>8</v>
      </c>
      <c r="AE32" s="11">
        <v>8</v>
      </c>
      <c r="AF32" s="24">
        <v>8</v>
      </c>
      <c r="AG32" s="11">
        <v>8</v>
      </c>
      <c r="AH32" s="11">
        <v>8</v>
      </c>
      <c r="AI32" s="24">
        <v>8</v>
      </c>
      <c r="AJ32" s="11">
        <v>8</v>
      </c>
      <c r="AK32" s="11">
        <v>8</v>
      </c>
      <c r="AL32" s="24">
        <v>8</v>
      </c>
      <c r="AM32" s="11">
        <v>8</v>
      </c>
      <c r="AN32" s="11">
        <v>8</v>
      </c>
      <c r="AO32" s="24">
        <v>8</v>
      </c>
      <c r="AP32" s="11">
        <v>8</v>
      </c>
      <c r="AQ32" s="11">
        <v>8</v>
      </c>
      <c r="AR32" s="24">
        <v>8</v>
      </c>
      <c r="AS32" s="11">
        <v>8</v>
      </c>
      <c r="AT32" s="11">
        <v>8</v>
      </c>
      <c r="AU32" s="24">
        <v>8</v>
      </c>
      <c r="AV32" s="11">
        <v>8</v>
      </c>
      <c r="AW32" s="11">
        <v>8</v>
      </c>
      <c r="AX32" s="24">
        <v>8</v>
      </c>
      <c r="AY32" s="11">
        <v>8</v>
      </c>
      <c r="AZ32" s="11">
        <v>8</v>
      </c>
      <c r="BA32" s="24">
        <v>8</v>
      </c>
      <c r="BB32" s="11">
        <v>8</v>
      </c>
      <c r="BC32" s="11">
        <v>8</v>
      </c>
      <c r="BD32" s="24">
        <v>8</v>
      </c>
      <c r="BE32" s="11">
        <v>8</v>
      </c>
      <c r="BF32" s="11">
        <v>8</v>
      </c>
      <c r="BG32" s="24">
        <v>8</v>
      </c>
      <c r="BH32" s="11">
        <v>8</v>
      </c>
      <c r="BI32" s="11">
        <v>8</v>
      </c>
      <c r="BJ32" s="24">
        <v>8</v>
      </c>
      <c r="BK32" s="11">
        <v>8</v>
      </c>
      <c r="BL32" s="11">
        <v>8</v>
      </c>
      <c r="BM32" s="24">
        <v>8</v>
      </c>
      <c r="BN32" s="11">
        <v>8</v>
      </c>
      <c r="BO32" s="11">
        <v>8</v>
      </c>
      <c r="BP32" s="24">
        <v>8</v>
      </c>
      <c r="BQ32" s="11">
        <v>8</v>
      </c>
      <c r="BR32" s="11">
        <v>8</v>
      </c>
      <c r="BS32" s="24">
        <v>8</v>
      </c>
      <c r="BT32" s="11">
        <v>8</v>
      </c>
      <c r="BU32" s="11">
        <v>8</v>
      </c>
      <c r="BV32" s="24">
        <v>8</v>
      </c>
      <c r="BW32" s="11">
        <v>8</v>
      </c>
      <c r="BX32" s="11">
        <v>8</v>
      </c>
      <c r="BY32" s="24">
        <v>8</v>
      </c>
      <c r="BZ32" s="11">
        <v>8</v>
      </c>
      <c r="CA32" s="11">
        <v>8</v>
      </c>
      <c r="CB32" s="24">
        <v>8</v>
      </c>
      <c r="CC32" s="11">
        <v>8</v>
      </c>
      <c r="CD32" s="11">
        <v>8</v>
      </c>
      <c r="CE32" s="24">
        <v>8</v>
      </c>
      <c r="CF32" s="11">
        <v>8</v>
      </c>
      <c r="CG32" s="11">
        <v>8</v>
      </c>
      <c r="CH32" s="24">
        <v>8</v>
      </c>
      <c r="CI32" s="11">
        <v>8</v>
      </c>
      <c r="CJ32" s="11">
        <v>8</v>
      </c>
      <c r="CK32" s="24">
        <v>8</v>
      </c>
      <c r="CL32" s="11">
        <v>8</v>
      </c>
      <c r="CM32" s="11">
        <v>8</v>
      </c>
      <c r="CN32" s="24">
        <v>8</v>
      </c>
      <c r="CO32" s="11">
        <v>8</v>
      </c>
      <c r="CP32" s="11">
        <v>8</v>
      </c>
      <c r="CQ32" s="24">
        <v>8</v>
      </c>
      <c r="CR32" s="11">
        <v>8</v>
      </c>
      <c r="CS32" s="11">
        <v>8</v>
      </c>
      <c r="CT32" s="24">
        <v>8</v>
      </c>
      <c r="CU32" s="11">
        <v>8</v>
      </c>
      <c r="CV32" s="11">
        <v>8</v>
      </c>
      <c r="CW32" s="24">
        <v>8</v>
      </c>
    </row>
    <row r="33" spans="1:101" s="22" customFormat="1">
      <c r="A33" s="4" t="s">
        <v>32</v>
      </c>
      <c r="B33" s="23">
        <v>60</v>
      </c>
      <c r="C33" s="23">
        <v>60</v>
      </c>
      <c r="D33" s="23">
        <v>60</v>
      </c>
      <c r="E33" s="23">
        <v>60</v>
      </c>
      <c r="F33" s="23">
        <v>60</v>
      </c>
      <c r="G33" s="23">
        <v>60</v>
      </c>
      <c r="H33" s="23">
        <v>60</v>
      </c>
      <c r="I33" s="23">
        <v>60</v>
      </c>
      <c r="J33" s="23">
        <v>60</v>
      </c>
      <c r="K33" s="23">
        <v>60</v>
      </c>
      <c r="L33" s="23">
        <v>60</v>
      </c>
      <c r="M33" s="23">
        <v>60</v>
      </c>
      <c r="N33" s="23">
        <v>60</v>
      </c>
      <c r="O33" s="23">
        <v>60</v>
      </c>
      <c r="P33" s="23">
        <v>60</v>
      </c>
      <c r="Q33" s="23">
        <v>60</v>
      </c>
      <c r="R33" s="23">
        <v>60</v>
      </c>
      <c r="S33" s="23">
        <v>60</v>
      </c>
      <c r="T33" s="23">
        <v>60</v>
      </c>
      <c r="U33" s="23">
        <v>60</v>
      </c>
      <c r="V33" s="23">
        <v>60</v>
      </c>
      <c r="W33" s="23">
        <v>60</v>
      </c>
      <c r="X33" s="23">
        <v>60</v>
      </c>
      <c r="Y33" s="23">
        <v>60</v>
      </c>
      <c r="Z33" s="23">
        <v>60</v>
      </c>
      <c r="AA33" s="23">
        <v>60</v>
      </c>
      <c r="AB33" s="23">
        <v>60</v>
      </c>
      <c r="AC33" s="23">
        <v>60</v>
      </c>
      <c r="AD33" s="23">
        <v>60</v>
      </c>
      <c r="AE33" s="23">
        <v>60</v>
      </c>
      <c r="AF33" s="23">
        <v>60</v>
      </c>
      <c r="AG33" s="23">
        <v>60</v>
      </c>
      <c r="AH33" s="23">
        <v>60</v>
      </c>
      <c r="AI33" s="23">
        <v>60</v>
      </c>
      <c r="AJ33" s="23">
        <v>60</v>
      </c>
      <c r="AK33" s="23">
        <v>60</v>
      </c>
      <c r="AL33" s="23">
        <v>60</v>
      </c>
      <c r="AM33" s="23">
        <v>60</v>
      </c>
      <c r="AN33" s="23">
        <v>60</v>
      </c>
      <c r="AO33" s="23">
        <v>60</v>
      </c>
      <c r="AP33" s="23">
        <v>60</v>
      </c>
      <c r="AQ33" s="23">
        <v>60</v>
      </c>
      <c r="AR33" s="23">
        <v>60</v>
      </c>
      <c r="AS33" s="23">
        <v>60</v>
      </c>
      <c r="AT33" s="23">
        <v>60</v>
      </c>
      <c r="AU33" s="23">
        <v>60</v>
      </c>
      <c r="AV33" s="23">
        <v>60</v>
      </c>
      <c r="AW33" s="23">
        <v>60</v>
      </c>
      <c r="AX33" s="23">
        <v>60</v>
      </c>
      <c r="AY33" s="23">
        <v>60</v>
      </c>
      <c r="AZ33" s="23">
        <v>60</v>
      </c>
      <c r="BA33" s="23">
        <v>60</v>
      </c>
      <c r="BB33" s="23">
        <v>60</v>
      </c>
      <c r="BC33" s="23">
        <v>60</v>
      </c>
      <c r="BD33" s="23">
        <v>60</v>
      </c>
      <c r="BE33" s="23">
        <v>60</v>
      </c>
      <c r="BF33" s="23">
        <v>60</v>
      </c>
      <c r="BG33" s="23">
        <v>60</v>
      </c>
      <c r="BH33" s="23">
        <v>60</v>
      </c>
      <c r="BI33" s="23">
        <v>60</v>
      </c>
      <c r="BJ33" s="23">
        <v>60</v>
      </c>
      <c r="BK33" s="23">
        <v>60</v>
      </c>
      <c r="BL33" s="23">
        <v>60</v>
      </c>
      <c r="BM33" s="23">
        <v>60</v>
      </c>
      <c r="BN33" s="23">
        <v>60</v>
      </c>
      <c r="BO33" s="23">
        <v>60</v>
      </c>
      <c r="BP33" s="23">
        <v>60</v>
      </c>
      <c r="BQ33" s="23">
        <v>60</v>
      </c>
      <c r="BR33" s="23">
        <v>60</v>
      </c>
      <c r="BS33" s="23">
        <v>60</v>
      </c>
      <c r="BT33" s="23">
        <v>60</v>
      </c>
      <c r="BU33" s="23">
        <v>60</v>
      </c>
      <c r="BV33" s="23">
        <v>60</v>
      </c>
      <c r="BW33" s="23">
        <v>60</v>
      </c>
      <c r="BX33" s="23">
        <v>60</v>
      </c>
      <c r="BY33" s="23">
        <v>60</v>
      </c>
      <c r="BZ33" s="23">
        <v>60</v>
      </c>
      <c r="CA33" s="23">
        <v>60</v>
      </c>
      <c r="CB33" s="23">
        <v>60</v>
      </c>
      <c r="CC33" s="23">
        <v>60</v>
      </c>
      <c r="CD33" s="23">
        <v>60</v>
      </c>
      <c r="CE33" s="23">
        <v>60</v>
      </c>
      <c r="CF33" s="23">
        <v>60</v>
      </c>
      <c r="CG33" s="23">
        <v>60</v>
      </c>
      <c r="CH33" s="23">
        <v>60</v>
      </c>
      <c r="CI33" s="23">
        <v>60</v>
      </c>
      <c r="CJ33" s="23">
        <v>60</v>
      </c>
      <c r="CK33" s="23">
        <v>60</v>
      </c>
      <c r="CL33" s="23">
        <v>60</v>
      </c>
      <c r="CM33" s="23">
        <v>60</v>
      </c>
      <c r="CN33" s="23">
        <v>60</v>
      </c>
      <c r="CO33" s="23">
        <v>60</v>
      </c>
      <c r="CP33" s="23">
        <v>60</v>
      </c>
      <c r="CQ33" s="23">
        <v>60</v>
      </c>
      <c r="CR33" s="23">
        <v>60</v>
      </c>
      <c r="CS33" s="23">
        <v>60</v>
      </c>
      <c r="CT33" s="23">
        <v>60</v>
      </c>
      <c r="CU33" s="23">
        <v>60</v>
      </c>
      <c r="CV33" s="23">
        <v>60</v>
      </c>
      <c r="CW33" s="23">
        <v>60</v>
      </c>
    </row>
    <row r="34" spans="1:101" s="22" customFormat="1">
      <c r="A34" s="4" t="s">
        <v>24</v>
      </c>
      <c r="B34" s="23" t="s">
        <v>157</v>
      </c>
      <c r="C34" s="23" t="s">
        <v>157</v>
      </c>
      <c r="D34" s="23" t="s">
        <v>157</v>
      </c>
      <c r="E34" s="23" t="s">
        <v>157</v>
      </c>
      <c r="F34" s="23" t="s">
        <v>157</v>
      </c>
      <c r="G34" s="23" t="s">
        <v>157</v>
      </c>
      <c r="H34" s="23" t="s">
        <v>157</v>
      </c>
      <c r="I34" s="23" t="s">
        <v>157</v>
      </c>
      <c r="J34" s="23" t="s">
        <v>157</v>
      </c>
      <c r="K34" s="23" t="s">
        <v>157</v>
      </c>
      <c r="L34" s="23" t="s">
        <v>157</v>
      </c>
      <c r="M34" s="23" t="s">
        <v>157</v>
      </c>
      <c r="N34" s="23" t="s">
        <v>157</v>
      </c>
      <c r="O34" s="23" t="s">
        <v>157</v>
      </c>
      <c r="P34" s="23" t="s">
        <v>157</v>
      </c>
      <c r="Q34" s="23" t="s">
        <v>157</v>
      </c>
      <c r="R34" s="23" t="s">
        <v>157</v>
      </c>
      <c r="S34" s="23" t="s">
        <v>157</v>
      </c>
      <c r="T34" s="23" t="s">
        <v>157</v>
      </c>
      <c r="U34" s="23" t="s">
        <v>157</v>
      </c>
      <c r="V34" s="23" t="s">
        <v>157</v>
      </c>
      <c r="W34" s="23" t="s">
        <v>157</v>
      </c>
      <c r="X34" s="23" t="s">
        <v>157</v>
      </c>
      <c r="Y34" s="23" t="s">
        <v>157</v>
      </c>
      <c r="Z34" s="23" t="s">
        <v>157</v>
      </c>
      <c r="AA34" s="23" t="s">
        <v>157</v>
      </c>
      <c r="AB34" s="23" t="s">
        <v>157</v>
      </c>
      <c r="AC34" s="23" t="s">
        <v>157</v>
      </c>
      <c r="AD34" s="23" t="s">
        <v>157</v>
      </c>
      <c r="AE34" s="23" t="s">
        <v>157</v>
      </c>
      <c r="AF34" s="23" t="s">
        <v>157</v>
      </c>
      <c r="AG34" s="23" t="s">
        <v>157</v>
      </c>
      <c r="AH34" s="23" t="s">
        <v>157</v>
      </c>
      <c r="AI34" s="23" t="s">
        <v>157</v>
      </c>
      <c r="AJ34" s="23" t="s">
        <v>157</v>
      </c>
      <c r="AK34" s="23" t="s">
        <v>157</v>
      </c>
      <c r="AL34" s="23" t="s">
        <v>157</v>
      </c>
      <c r="AM34" s="23" t="s">
        <v>157</v>
      </c>
      <c r="AN34" s="23" t="s">
        <v>157</v>
      </c>
      <c r="AO34" s="23" t="s">
        <v>157</v>
      </c>
      <c r="AP34" s="23" t="s">
        <v>157</v>
      </c>
      <c r="AQ34" s="23" t="s">
        <v>157</v>
      </c>
      <c r="AR34" s="23" t="s">
        <v>157</v>
      </c>
      <c r="AS34" s="23" t="s">
        <v>157</v>
      </c>
      <c r="AT34" s="23" t="s">
        <v>157</v>
      </c>
      <c r="AU34" s="23" t="s">
        <v>157</v>
      </c>
      <c r="AV34" s="23" t="s">
        <v>157</v>
      </c>
      <c r="AW34" s="23" t="s">
        <v>157</v>
      </c>
      <c r="AX34" s="23" t="s">
        <v>157</v>
      </c>
      <c r="AY34" s="23" t="s">
        <v>157</v>
      </c>
      <c r="AZ34" s="23" t="s">
        <v>157</v>
      </c>
      <c r="BA34" s="23" t="s">
        <v>157</v>
      </c>
      <c r="BB34" s="23" t="s">
        <v>157</v>
      </c>
      <c r="BC34" s="23" t="s">
        <v>157</v>
      </c>
      <c r="BD34" s="23" t="s">
        <v>157</v>
      </c>
      <c r="BE34" s="23" t="s">
        <v>157</v>
      </c>
      <c r="BF34" s="23" t="s">
        <v>157</v>
      </c>
      <c r="BG34" s="23" t="s">
        <v>157</v>
      </c>
      <c r="BH34" s="23" t="s">
        <v>157</v>
      </c>
      <c r="BI34" s="23" t="s">
        <v>157</v>
      </c>
      <c r="BJ34" s="23" t="s">
        <v>157</v>
      </c>
      <c r="BK34" s="23" t="s">
        <v>157</v>
      </c>
      <c r="BL34" s="23" t="s">
        <v>157</v>
      </c>
      <c r="BM34" s="23" t="s">
        <v>157</v>
      </c>
      <c r="BN34" s="23" t="s">
        <v>157</v>
      </c>
      <c r="BO34" s="23" t="s">
        <v>157</v>
      </c>
      <c r="BP34" s="23" t="s">
        <v>157</v>
      </c>
      <c r="BQ34" s="23" t="s">
        <v>157</v>
      </c>
      <c r="BR34" s="23" t="s">
        <v>157</v>
      </c>
      <c r="BS34" s="23" t="s">
        <v>157</v>
      </c>
      <c r="BT34" s="23" t="s">
        <v>157</v>
      </c>
      <c r="BU34" s="23" t="s">
        <v>157</v>
      </c>
      <c r="BV34" s="23" t="s">
        <v>157</v>
      </c>
      <c r="BW34" s="23" t="s">
        <v>157</v>
      </c>
      <c r="BX34" s="23" t="s">
        <v>157</v>
      </c>
      <c r="BY34" s="23" t="s">
        <v>157</v>
      </c>
      <c r="BZ34" s="23" t="s">
        <v>157</v>
      </c>
      <c r="CA34" s="23" t="s">
        <v>157</v>
      </c>
      <c r="CB34" s="23" t="s">
        <v>157</v>
      </c>
      <c r="CC34" s="23" t="s">
        <v>157</v>
      </c>
      <c r="CD34" s="23" t="s">
        <v>157</v>
      </c>
      <c r="CE34" s="23" t="s">
        <v>157</v>
      </c>
      <c r="CF34" s="23" t="s">
        <v>157</v>
      </c>
      <c r="CG34" s="23" t="s">
        <v>157</v>
      </c>
      <c r="CH34" s="23" t="s">
        <v>157</v>
      </c>
      <c r="CI34" s="23" t="s">
        <v>157</v>
      </c>
      <c r="CJ34" s="23" t="s">
        <v>157</v>
      </c>
      <c r="CK34" s="23" t="s">
        <v>157</v>
      </c>
      <c r="CL34" s="23" t="s">
        <v>157</v>
      </c>
      <c r="CM34" s="23" t="s">
        <v>157</v>
      </c>
      <c r="CN34" s="23" t="s">
        <v>157</v>
      </c>
      <c r="CO34" s="23" t="s">
        <v>157</v>
      </c>
      <c r="CP34" s="23" t="s">
        <v>157</v>
      </c>
      <c r="CQ34" s="23" t="s">
        <v>157</v>
      </c>
      <c r="CR34" s="23" t="s">
        <v>157</v>
      </c>
      <c r="CS34" s="23" t="s">
        <v>157</v>
      </c>
      <c r="CT34" s="23" t="s">
        <v>157</v>
      </c>
      <c r="CU34" s="23" t="s">
        <v>157</v>
      </c>
      <c r="CV34" s="23" t="s">
        <v>157</v>
      </c>
      <c r="CW34" s="23" t="s">
        <v>157</v>
      </c>
    </row>
    <row r="35" spans="1:101" s="22" customFormat="1">
      <c r="A35" s="4" t="s">
        <v>22</v>
      </c>
      <c r="B35" s="23" t="s">
        <v>37</v>
      </c>
      <c r="C35" s="11" t="s">
        <v>37</v>
      </c>
      <c r="D35" s="11" t="s">
        <v>37</v>
      </c>
      <c r="E35" s="11" t="s">
        <v>37</v>
      </c>
      <c r="F35" s="11" t="s">
        <v>37</v>
      </c>
      <c r="G35" s="11" t="s">
        <v>37</v>
      </c>
      <c r="H35" s="11" t="s">
        <v>37</v>
      </c>
      <c r="I35" s="11" t="s">
        <v>37</v>
      </c>
      <c r="J35" s="11" t="s">
        <v>37</v>
      </c>
      <c r="K35" s="11" t="s">
        <v>37</v>
      </c>
      <c r="L35" s="11" t="s">
        <v>37</v>
      </c>
      <c r="M35" s="11" t="s">
        <v>37</v>
      </c>
      <c r="N35" s="11" t="s">
        <v>37</v>
      </c>
      <c r="O35" s="11" t="s">
        <v>37</v>
      </c>
      <c r="P35" s="11" t="s">
        <v>37</v>
      </c>
      <c r="Q35" s="11" t="s">
        <v>37</v>
      </c>
      <c r="R35" s="11" t="s">
        <v>37</v>
      </c>
      <c r="S35" s="11" t="s">
        <v>37</v>
      </c>
      <c r="T35" s="11" t="s">
        <v>37</v>
      </c>
      <c r="U35" s="11" t="s">
        <v>37</v>
      </c>
      <c r="V35" s="11" t="s">
        <v>37</v>
      </c>
      <c r="W35" s="11" t="s">
        <v>37</v>
      </c>
      <c r="X35" s="11" t="s">
        <v>37</v>
      </c>
      <c r="Y35" s="11" t="s">
        <v>37</v>
      </c>
      <c r="Z35" s="11" t="s">
        <v>37</v>
      </c>
      <c r="AA35" s="11" t="s">
        <v>37</v>
      </c>
      <c r="AB35" s="11" t="s">
        <v>37</v>
      </c>
      <c r="AC35" s="11" t="s">
        <v>37</v>
      </c>
      <c r="AD35" s="11" t="s">
        <v>37</v>
      </c>
      <c r="AE35" s="11" t="s">
        <v>37</v>
      </c>
      <c r="AF35" s="11" t="s">
        <v>37</v>
      </c>
      <c r="AG35" s="11" t="s">
        <v>37</v>
      </c>
      <c r="AH35" s="11" t="s">
        <v>37</v>
      </c>
      <c r="AI35" s="11" t="s">
        <v>37</v>
      </c>
      <c r="AJ35" s="11" t="s">
        <v>37</v>
      </c>
      <c r="AK35" s="11" t="s">
        <v>37</v>
      </c>
      <c r="AL35" s="11" t="s">
        <v>37</v>
      </c>
      <c r="AM35" s="11" t="s">
        <v>37</v>
      </c>
      <c r="AN35" s="11" t="s">
        <v>37</v>
      </c>
      <c r="AO35" s="11" t="s">
        <v>37</v>
      </c>
      <c r="AP35" s="11" t="s">
        <v>37</v>
      </c>
      <c r="AQ35" s="11" t="s">
        <v>37</v>
      </c>
      <c r="AR35" s="11" t="s">
        <v>37</v>
      </c>
      <c r="AS35" s="11" t="s">
        <v>37</v>
      </c>
      <c r="AT35" s="11" t="s">
        <v>37</v>
      </c>
      <c r="AU35" s="11" t="s">
        <v>37</v>
      </c>
      <c r="AV35" s="11" t="s">
        <v>37</v>
      </c>
      <c r="AW35" s="11" t="s">
        <v>37</v>
      </c>
      <c r="AX35" s="11" t="s">
        <v>37</v>
      </c>
      <c r="AY35" s="11" t="s">
        <v>37</v>
      </c>
      <c r="AZ35" s="11" t="s">
        <v>37</v>
      </c>
      <c r="BA35" s="11" t="s">
        <v>37</v>
      </c>
      <c r="BB35" s="11" t="s">
        <v>37</v>
      </c>
      <c r="BC35" s="11" t="s">
        <v>37</v>
      </c>
      <c r="BD35" s="11" t="s">
        <v>37</v>
      </c>
      <c r="BE35" s="11" t="s">
        <v>37</v>
      </c>
      <c r="BF35" s="11" t="s">
        <v>37</v>
      </c>
      <c r="BG35" s="11" t="s">
        <v>37</v>
      </c>
      <c r="BH35" s="11" t="s">
        <v>37</v>
      </c>
      <c r="BI35" s="11" t="s">
        <v>37</v>
      </c>
      <c r="BJ35" s="11" t="s">
        <v>37</v>
      </c>
      <c r="BK35" s="11" t="s">
        <v>37</v>
      </c>
      <c r="BL35" s="11" t="s">
        <v>37</v>
      </c>
      <c r="BM35" s="11" t="s">
        <v>37</v>
      </c>
      <c r="BN35" s="11" t="s">
        <v>37</v>
      </c>
      <c r="BO35" s="11" t="s">
        <v>37</v>
      </c>
      <c r="BP35" s="11" t="s">
        <v>37</v>
      </c>
      <c r="BQ35" s="11" t="s">
        <v>37</v>
      </c>
      <c r="BR35" s="11" t="s">
        <v>37</v>
      </c>
      <c r="BS35" s="11" t="s">
        <v>37</v>
      </c>
      <c r="BT35" s="11" t="s">
        <v>37</v>
      </c>
      <c r="BU35" s="11" t="s">
        <v>37</v>
      </c>
      <c r="BV35" s="11" t="s">
        <v>37</v>
      </c>
      <c r="BW35" s="11" t="s">
        <v>37</v>
      </c>
      <c r="BX35" s="11" t="s">
        <v>37</v>
      </c>
      <c r="BY35" s="11" t="s">
        <v>37</v>
      </c>
      <c r="BZ35" s="11" t="s">
        <v>37</v>
      </c>
      <c r="CA35" s="11" t="s">
        <v>37</v>
      </c>
      <c r="CB35" s="11" t="s">
        <v>37</v>
      </c>
      <c r="CC35" s="11" t="s">
        <v>37</v>
      </c>
      <c r="CD35" s="11" t="s">
        <v>37</v>
      </c>
      <c r="CE35" s="11" t="s">
        <v>37</v>
      </c>
      <c r="CF35" s="11" t="s">
        <v>37</v>
      </c>
      <c r="CG35" s="11" t="s">
        <v>37</v>
      </c>
      <c r="CH35" s="11" t="s">
        <v>37</v>
      </c>
      <c r="CI35" s="11" t="s">
        <v>37</v>
      </c>
      <c r="CJ35" s="11" t="s">
        <v>37</v>
      </c>
      <c r="CK35" s="11" t="s">
        <v>37</v>
      </c>
      <c r="CL35" s="11" t="s">
        <v>37</v>
      </c>
      <c r="CM35" s="11" t="s">
        <v>37</v>
      </c>
      <c r="CN35" s="11" t="s">
        <v>37</v>
      </c>
      <c r="CO35" s="11" t="s">
        <v>37</v>
      </c>
      <c r="CP35" s="11" t="s">
        <v>37</v>
      </c>
      <c r="CQ35" s="11" t="s">
        <v>37</v>
      </c>
      <c r="CR35" s="11" t="s">
        <v>37</v>
      </c>
      <c r="CS35" s="11" t="s">
        <v>37</v>
      </c>
      <c r="CT35" s="11" t="s">
        <v>37</v>
      </c>
      <c r="CU35" s="11" t="s">
        <v>37</v>
      </c>
      <c r="CV35" s="11" t="s">
        <v>37</v>
      </c>
      <c r="CW35" s="11" t="s">
        <v>37</v>
      </c>
    </row>
    <row r="36" spans="1:101" s="22" customFormat="1">
      <c r="A36" s="4" t="s">
        <v>35</v>
      </c>
      <c r="B36" s="23" t="s">
        <v>56</v>
      </c>
      <c r="C36" s="23" t="s">
        <v>56</v>
      </c>
      <c r="D36" s="23" t="s">
        <v>56</v>
      </c>
      <c r="E36" s="23" t="s">
        <v>56</v>
      </c>
      <c r="F36" s="23" t="s">
        <v>56</v>
      </c>
      <c r="G36" s="23" t="s">
        <v>56</v>
      </c>
      <c r="H36" s="23" t="s">
        <v>56</v>
      </c>
      <c r="I36" s="23" t="s">
        <v>56</v>
      </c>
      <c r="J36" s="23" t="s">
        <v>56</v>
      </c>
      <c r="K36" s="23" t="s">
        <v>56</v>
      </c>
      <c r="L36" s="23" t="s">
        <v>56</v>
      </c>
      <c r="M36" s="23" t="s">
        <v>56</v>
      </c>
      <c r="N36" s="23" t="s">
        <v>56</v>
      </c>
      <c r="O36" s="23" t="s">
        <v>56</v>
      </c>
      <c r="P36" s="23" t="s">
        <v>56</v>
      </c>
      <c r="Q36" s="23" t="s">
        <v>56</v>
      </c>
      <c r="R36" s="23" t="s">
        <v>56</v>
      </c>
      <c r="S36" s="23" t="s">
        <v>56</v>
      </c>
      <c r="T36" s="23" t="s">
        <v>56</v>
      </c>
      <c r="U36" s="23" t="s">
        <v>56</v>
      </c>
      <c r="V36" s="23" t="s">
        <v>56</v>
      </c>
      <c r="W36" s="23" t="s">
        <v>56</v>
      </c>
      <c r="X36" s="23" t="s">
        <v>56</v>
      </c>
      <c r="Y36" s="23" t="s">
        <v>56</v>
      </c>
      <c r="Z36" s="23" t="s">
        <v>56</v>
      </c>
      <c r="AA36" s="23" t="s">
        <v>56</v>
      </c>
      <c r="AB36" s="23" t="s">
        <v>56</v>
      </c>
      <c r="AC36" s="23" t="s">
        <v>56</v>
      </c>
      <c r="AD36" s="23" t="s">
        <v>56</v>
      </c>
      <c r="AE36" s="23" t="s">
        <v>56</v>
      </c>
      <c r="AF36" s="23" t="s">
        <v>56</v>
      </c>
      <c r="AG36" s="23" t="s">
        <v>56</v>
      </c>
      <c r="AH36" s="23" t="s">
        <v>56</v>
      </c>
      <c r="AI36" s="23" t="s">
        <v>56</v>
      </c>
      <c r="AJ36" s="23" t="s">
        <v>56</v>
      </c>
      <c r="AK36" s="23" t="s">
        <v>56</v>
      </c>
      <c r="AL36" s="23" t="s">
        <v>56</v>
      </c>
      <c r="AM36" s="23" t="s">
        <v>56</v>
      </c>
      <c r="AN36" s="23" t="s">
        <v>56</v>
      </c>
      <c r="AO36" s="23" t="s">
        <v>56</v>
      </c>
      <c r="AP36" s="23" t="s">
        <v>56</v>
      </c>
      <c r="AQ36" s="23" t="s">
        <v>56</v>
      </c>
      <c r="AR36" s="23" t="s">
        <v>56</v>
      </c>
      <c r="AS36" s="23" t="s">
        <v>56</v>
      </c>
      <c r="AT36" s="23" t="s">
        <v>56</v>
      </c>
      <c r="AU36" s="23" t="s">
        <v>56</v>
      </c>
      <c r="AV36" s="23" t="s">
        <v>56</v>
      </c>
      <c r="AW36" s="23" t="s">
        <v>56</v>
      </c>
      <c r="AX36" s="23" t="s">
        <v>56</v>
      </c>
      <c r="AY36" s="23" t="s">
        <v>56</v>
      </c>
      <c r="AZ36" s="23" t="s">
        <v>56</v>
      </c>
      <c r="BA36" s="23" t="s">
        <v>56</v>
      </c>
      <c r="BB36" s="23" t="s">
        <v>56</v>
      </c>
      <c r="BC36" s="23" t="s">
        <v>56</v>
      </c>
      <c r="BD36" s="23" t="s">
        <v>56</v>
      </c>
      <c r="BE36" s="23" t="s">
        <v>56</v>
      </c>
      <c r="BF36" s="23" t="s">
        <v>56</v>
      </c>
      <c r="BG36" s="23" t="s">
        <v>56</v>
      </c>
      <c r="BH36" s="23" t="s">
        <v>56</v>
      </c>
      <c r="BI36" s="23" t="s">
        <v>56</v>
      </c>
      <c r="BJ36" s="23" t="s">
        <v>56</v>
      </c>
      <c r="BK36" s="23" t="s">
        <v>56</v>
      </c>
      <c r="BL36" s="23" t="s">
        <v>56</v>
      </c>
      <c r="BM36" s="23" t="s">
        <v>56</v>
      </c>
      <c r="BN36" s="23" t="s">
        <v>56</v>
      </c>
      <c r="BO36" s="23" t="s">
        <v>56</v>
      </c>
      <c r="BP36" s="23" t="s">
        <v>56</v>
      </c>
      <c r="BQ36" s="23" t="s">
        <v>56</v>
      </c>
      <c r="BR36" s="23" t="s">
        <v>56</v>
      </c>
      <c r="BS36" s="23" t="s">
        <v>56</v>
      </c>
      <c r="BT36" s="23" t="s">
        <v>56</v>
      </c>
      <c r="BU36" s="23" t="s">
        <v>56</v>
      </c>
      <c r="BV36" s="23" t="s">
        <v>56</v>
      </c>
      <c r="BW36" s="23" t="s">
        <v>56</v>
      </c>
      <c r="BX36" s="23" t="s">
        <v>56</v>
      </c>
      <c r="BY36" s="23" t="s">
        <v>56</v>
      </c>
      <c r="BZ36" s="23" t="s">
        <v>56</v>
      </c>
      <c r="CA36" s="23" t="s">
        <v>56</v>
      </c>
      <c r="CB36" s="23" t="s">
        <v>56</v>
      </c>
      <c r="CC36" s="23" t="s">
        <v>56</v>
      </c>
      <c r="CD36" s="23" t="s">
        <v>56</v>
      </c>
      <c r="CE36" s="23" t="s">
        <v>56</v>
      </c>
      <c r="CF36" s="23" t="s">
        <v>56</v>
      </c>
      <c r="CG36" s="23" t="s">
        <v>56</v>
      </c>
      <c r="CH36" s="23" t="s">
        <v>56</v>
      </c>
      <c r="CI36" s="23" t="s">
        <v>56</v>
      </c>
      <c r="CJ36" s="23" t="s">
        <v>56</v>
      </c>
      <c r="CK36" s="23" t="s">
        <v>56</v>
      </c>
      <c r="CL36" s="23" t="s">
        <v>56</v>
      </c>
      <c r="CM36" s="23" t="s">
        <v>56</v>
      </c>
      <c r="CN36" s="23" t="s">
        <v>56</v>
      </c>
      <c r="CO36" s="23" t="s">
        <v>56</v>
      </c>
      <c r="CP36" s="23" t="s">
        <v>56</v>
      </c>
      <c r="CQ36" s="23" t="s">
        <v>56</v>
      </c>
      <c r="CR36" s="23" t="s">
        <v>56</v>
      </c>
      <c r="CS36" s="23" t="s">
        <v>56</v>
      </c>
      <c r="CT36" s="23" t="s">
        <v>56</v>
      </c>
      <c r="CU36" s="23" t="s">
        <v>56</v>
      </c>
      <c r="CV36" s="23" t="s">
        <v>56</v>
      </c>
      <c r="CW36" s="23" t="s">
        <v>56</v>
      </c>
    </row>
    <row r="37" spans="1:101" s="2" customFormat="1" ht="15.75" thickBot="1">
      <c r="A37" s="72" t="s">
        <v>23</v>
      </c>
      <c r="B37" s="69" t="s">
        <v>158</v>
      </c>
      <c r="C37" s="69" t="s">
        <v>158</v>
      </c>
      <c r="D37" s="69" t="s">
        <v>158</v>
      </c>
      <c r="E37" s="69" t="s">
        <v>158</v>
      </c>
      <c r="F37" s="69" t="s">
        <v>158</v>
      </c>
      <c r="G37" s="69" t="s">
        <v>158</v>
      </c>
      <c r="H37" s="69" t="s">
        <v>158</v>
      </c>
      <c r="I37" s="69" t="s">
        <v>158</v>
      </c>
      <c r="J37" s="69" t="s">
        <v>158</v>
      </c>
      <c r="K37" s="69" t="s">
        <v>158</v>
      </c>
      <c r="L37" s="69" t="s">
        <v>158</v>
      </c>
      <c r="M37" s="69" t="s">
        <v>158</v>
      </c>
      <c r="N37" s="69" t="s">
        <v>158</v>
      </c>
      <c r="O37" s="69" t="s">
        <v>158</v>
      </c>
      <c r="P37" s="69" t="s">
        <v>158</v>
      </c>
      <c r="Q37" s="69" t="s">
        <v>158</v>
      </c>
      <c r="R37" s="69" t="s">
        <v>158</v>
      </c>
      <c r="S37" s="69" t="s">
        <v>158</v>
      </c>
      <c r="T37" s="69" t="s">
        <v>158</v>
      </c>
      <c r="U37" s="69" t="s">
        <v>158</v>
      </c>
      <c r="V37" s="69" t="s">
        <v>158</v>
      </c>
      <c r="W37" s="69" t="s">
        <v>158</v>
      </c>
      <c r="X37" s="69" t="s">
        <v>158</v>
      </c>
      <c r="Y37" s="69" t="s">
        <v>158</v>
      </c>
      <c r="Z37" s="69" t="s">
        <v>158</v>
      </c>
      <c r="AA37" s="69" t="s">
        <v>158</v>
      </c>
      <c r="AB37" s="69" t="s">
        <v>158</v>
      </c>
      <c r="AC37" s="69" t="s">
        <v>158</v>
      </c>
      <c r="AD37" s="69" t="s">
        <v>158</v>
      </c>
      <c r="AE37" s="69" t="s">
        <v>158</v>
      </c>
      <c r="AF37" s="69" t="s">
        <v>158</v>
      </c>
      <c r="AG37" s="69" t="s">
        <v>158</v>
      </c>
      <c r="AH37" s="69" t="s">
        <v>158</v>
      </c>
      <c r="AI37" s="69" t="s">
        <v>158</v>
      </c>
      <c r="AJ37" s="69" t="s">
        <v>158</v>
      </c>
      <c r="AK37" s="69" t="s">
        <v>158</v>
      </c>
      <c r="AL37" s="69" t="s">
        <v>158</v>
      </c>
      <c r="AM37" s="69" t="s">
        <v>158</v>
      </c>
      <c r="AN37" s="69" t="s">
        <v>158</v>
      </c>
      <c r="AO37" s="69" t="s">
        <v>158</v>
      </c>
      <c r="AP37" s="69" t="s">
        <v>158</v>
      </c>
      <c r="AQ37" s="69" t="s">
        <v>158</v>
      </c>
      <c r="AR37" s="69" t="s">
        <v>158</v>
      </c>
      <c r="AS37" s="69" t="s">
        <v>158</v>
      </c>
      <c r="AT37" s="69" t="s">
        <v>158</v>
      </c>
      <c r="AU37" s="69" t="s">
        <v>158</v>
      </c>
      <c r="AV37" s="69" t="s">
        <v>158</v>
      </c>
      <c r="AW37" s="69" t="s">
        <v>158</v>
      </c>
      <c r="AX37" s="69" t="s">
        <v>158</v>
      </c>
      <c r="AY37" s="69" t="s">
        <v>158</v>
      </c>
      <c r="AZ37" s="69" t="s">
        <v>158</v>
      </c>
      <c r="BA37" s="69" t="s">
        <v>158</v>
      </c>
      <c r="BB37" s="69" t="s">
        <v>158</v>
      </c>
      <c r="BC37" s="69" t="s">
        <v>158</v>
      </c>
      <c r="BD37" s="69" t="s">
        <v>158</v>
      </c>
      <c r="BE37" s="69" t="s">
        <v>158</v>
      </c>
      <c r="BF37" s="69" t="s">
        <v>158</v>
      </c>
      <c r="BG37" s="69" t="s">
        <v>158</v>
      </c>
      <c r="BH37" s="69" t="s">
        <v>158</v>
      </c>
      <c r="BI37" s="69" t="s">
        <v>158</v>
      </c>
      <c r="BJ37" s="69" t="s">
        <v>158</v>
      </c>
      <c r="BK37" s="69" t="s">
        <v>158</v>
      </c>
      <c r="BL37" s="69" t="s">
        <v>158</v>
      </c>
      <c r="BM37" s="69" t="s">
        <v>158</v>
      </c>
      <c r="BN37" s="69" t="s">
        <v>158</v>
      </c>
      <c r="BO37" s="69" t="s">
        <v>158</v>
      </c>
      <c r="BP37" s="69" t="s">
        <v>158</v>
      </c>
      <c r="BQ37" s="69" t="s">
        <v>158</v>
      </c>
      <c r="BR37" s="69" t="s">
        <v>158</v>
      </c>
      <c r="BS37" s="69" t="s">
        <v>158</v>
      </c>
      <c r="BT37" s="69" t="s">
        <v>158</v>
      </c>
      <c r="BU37" s="69" t="s">
        <v>158</v>
      </c>
      <c r="BV37" s="69" t="s">
        <v>158</v>
      </c>
      <c r="BW37" s="69" t="s">
        <v>158</v>
      </c>
      <c r="BX37" s="69" t="s">
        <v>158</v>
      </c>
      <c r="BY37" s="69" t="s">
        <v>158</v>
      </c>
      <c r="BZ37" s="69" t="s">
        <v>158</v>
      </c>
      <c r="CA37" s="69" t="s">
        <v>158</v>
      </c>
      <c r="CB37" s="69" t="s">
        <v>158</v>
      </c>
      <c r="CC37" s="69" t="s">
        <v>158</v>
      </c>
      <c r="CD37" s="69" t="s">
        <v>158</v>
      </c>
      <c r="CE37" s="69" t="s">
        <v>158</v>
      </c>
      <c r="CF37" s="69" t="s">
        <v>158</v>
      </c>
      <c r="CG37" s="69" t="s">
        <v>158</v>
      </c>
      <c r="CH37" s="69" t="s">
        <v>158</v>
      </c>
      <c r="CI37" s="69" t="s">
        <v>158</v>
      </c>
      <c r="CJ37" s="69" t="s">
        <v>158</v>
      </c>
      <c r="CK37" s="69" t="s">
        <v>158</v>
      </c>
      <c r="CL37" s="69" t="s">
        <v>158</v>
      </c>
      <c r="CM37" s="69" t="s">
        <v>158</v>
      </c>
      <c r="CN37" s="69" t="s">
        <v>158</v>
      </c>
      <c r="CO37" s="69" t="s">
        <v>158</v>
      </c>
      <c r="CP37" s="69" t="s">
        <v>158</v>
      </c>
      <c r="CQ37" s="69" t="s">
        <v>158</v>
      </c>
      <c r="CR37" s="69" t="s">
        <v>158</v>
      </c>
      <c r="CS37" s="69" t="s">
        <v>158</v>
      </c>
      <c r="CT37" s="69" t="s">
        <v>158</v>
      </c>
      <c r="CU37" s="69" t="s">
        <v>158</v>
      </c>
      <c r="CV37" s="69" t="s">
        <v>158</v>
      </c>
      <c r="CW37" s="69" t="s">
        <v>158</v>
      </c>
    </row>
    <row r="49" spans="4:101">
      <c r="F49" s="67"/>
      <c r="G49" s="67"/>
      <c r="H49" s="67"/>
      <c r="I49" s="67"/>
      <c r="J49" s="67"/>
      <c r="K49" s="67"/>
      <c r="L49" s="67"/>
      <c r="M49" s="67"/>
      <c r="N49" s="67"/>
      <c r="O49" s="67"/>
      <c r="P49" s="67"/>
      <c r="Q49" s="67"/>
      <c r="R49" s="67"/>
      <c r="S49" s="67"/>
      <c r="T49" s="67"/>
      <c r="U49" s="67"/>
      <c r="V49" s="67"/>
      <c r="W49" s="67"/>
      <c r="X49" s="67"/>
      <c r="Y49" s="67"/>
      <c r="Z49" s="67"/>
      <c r="AA49" s="67"/>
      <c r="AB49" s="67"/>
      <c r="AC49" s="67"/>
      <c r="AD49" s="67"/>
      <c r="AE49" s="67"/>
      <c r="AF49" s="67"/>
      <c r="AG49" s="67"/>
      <c r="AH49" s="67"/>
      <c r="AI49" s="67"/>
      <c r="AJ49" s="67"/>
      <c r="AK49" s="67"/>
      <c r="AL49" s="67"/>
      <c r="AM49" s="67"/>
      <c r="AN49" s="67"/>
      <c r="AO49" s="67"/>
      <c r="AP49" s="67"/>
      <c r="AQ49" s="67"/>
      <c r="AR49" s="67"/>
      <c r="AS49" s="67"/>
      <c r="AT49" s="67"/>
      <c r="AU49" s="67"/>
      <c r="AV49" s="67"/>
      <c r="AW49" s="67"/>
      <c r="AX49" s="67"/>
      <c r="AY49" s="67"/>
      <c r="AZ49" s="67"/>
      <c r="BA49" s="67"/>
      <c r="BB49" s="67"/>
      <c r="BC49" s="67"/>
      <c r="BD49" s="67"/>
      <c r="BE49" s="67"/>
      <c r="BF49" s="67"/>
      <c r="BG49" s="67"/>
      <c r="BH49" s="67"/>
      <c r="BI49" s="67"/>
      <c r="BJ49" s="67"/>
      <c r="BK49" s="67"/>
      <c r="BL49" s="67"/>
      <c r="BM49" s="67"/>
      <c r="BN49" s="67"/>
      <c r="BO49" s="67"/>
      <c r="BP49" s="67"/>
      <c r="BQ49" s="67"/>
      <c r="BR49" s="67"/>
      <c r="BS49" s="67"/>
      <c r="BT49" s="67"/>
      <c r="BU49" s="67"/>
      <c r="BV49" s="67"/>
      <c r="BW49" s="67"/>
      <c r="BX49" s="67"/>
      <c r="BY49" s="67"/>
      <c r="BZ49" s="67"/>
      <c r="CA49" s="67"/>
      <c r="CB49" s="67"/>
      <c r="CC49" s="67"/>
      <c r="CD49" s="67"/>
      <c r="CE49" s="67"/>
      <c r="CF49" s="67"/>
      <c r="CG49" s="67"/>
      <c r="CH49" s="67"/>
      <c r="CI49" s="67"/>
      <c r="CJ49" s="67"/>
      <c r="CK49" s="67"/>
      <c r="CL49" s="67"/>
      <c r="CM49" s="67"/>
      <c r="CN49" s="67"/>
      <c r="CO49" s="67"/>
      <c r="CP49" s="67"/>
      <c r="CQ49" s="67"/>
      <c r="CR49" s="67"/>
      <c r="CS49" s="67"/>
      <c r="CT49" s="67"/>
      <c r="CU49" s="67"/>
      <c r="CV49" s="67"/>
      <c r="CW49" s="67"/>
    </row>
    <row r="50" spans="4:101">
      <c r="D50" s="67"/>
      <c r="E50" s="67"/>
      <c r="F50" s="67"/>
      <c r="G50" s="67"/>
      <c r="H50" s="67"/>
      <c r="I50" s="67"/>
      <c r="J50" s="67"/>
      <c r="K50" s="67"/>
      <c r="L50" s="67"/>
      <c r="M50" s="67"/>
      <c r="N50" s="67"/>
      <c r="O50" s="67"/>
      <c r="P50" s="67"/>
      <c r="Q50" s="67"/>
      <c r="R50" s="67"/>
      <c r="S50" s="67"/>
      <c r="T50" s="67"/>
      <c r="U50" s="67"/>
      <c r="V50" s="67"/>
      <c r="W50" s="67"/>
      <c r="X50" s="67"/>
      <c r="Y50" s="67"/>
      <c r="Z50" s="67"/>
      <c r="AA50" s="67"/>
      <c r="AB50" s="67"/>
      <c r="AC50" s="67"/>
      <c r="AD50" s="67"/>
      <c r="AE50" s="67"/>
      <c r="AF50" s="67"/>
      <c r="AG50" s="67"/>
      <c r="AH50" s="67"/>
      <c r="AI50" s="67"/>
      <c r="AJ50" s="67"/>
      <c r="AK50" s="67"/>
      <c r="AL50" s="67"/>
      <c r="AM50" s="67"/>
      <c r="AN50" s="67"/>
      <c r="AO50" s="67"/>
      <c r="AP50" s="67"/>
      <c r="AQ50" s="67"/>
      <c r="AR50" s="67"/>
      <c r="AS50" s="67"/>
      <c r="AT50" s="67"/>
      <c r="AU50" s="67"/>
      <c r="AV50" s="67"/>
      <c r="AW50" s="67"/>
      <c r="AX50" s="67"/>
      <c r="AY50" s="67"/>
      <c r="AZ50" s="67"/>
      <c r="BA50" s="67"/>
      <c r="BB50" s="67"/>
      <c r="BC50" s="67"/>
      <c r="BD50" s="67"/>
      <c r="BE50" s="67"/>
      <c r="BF50" s="67"/>
      <c r="BG50" s="67"/>
      <c r="BH50" s="67"/>
      <c r="BI50" s="67"/>
      <c r="BJ50" s="67"/>
      <c r="BK50" s="67"/>
      <c r="BL50" s="67"/>
      <c r="BM50" s="67"/>
      <c r="BN50" s="67"/>
      <c r="BO50" s="67"/>
      <c r="BP50" s="67"/>
      <c r="BQ50" s="67"/>
      <c r="BR50" s="67"/>
      <c r="BS50" s="67"/>
      <c r="BT50" s="67"/>
      <c r="BU50" s="67"/>
      <c r="BV50" s="67"/>
      <c r="BW50" s="67"/>
      <c r="BX50" s="67"/>
      <c r="BY50" s="67"/>
      <c r="BZ50" s="67"/>
      <c r="CA50" s="67"/>
      <c r="CB50" s="67"/>
      <c r="CC50" s="67"/>
      <c r="CD50" s="67"/>
      <c r="CE50" s="67"/>
      <c r="CF50" s="67"/>
      <c r="CG50" s="67"/>
      <c r="CH50" s="67"/>
      <c r="CI50" s="67"/>
      <c r="CJ50" s="67"/>
      <c r="CK50" s="67"/>
      <c r="CL50" s="67"/>
      <c r="CM50" s="67"/>
      <c r="CN50" s="67"/>
      <c r="CO50" s="67"/>
      <c r="CP50" s="67"/>
      <c r="CQ50" s="67"/>
      <c r="CR50" s="67"/>
      <c r="CS50" s="67"/>
      <c r="CT50" s="67"/>
      <c r="CU50" s="67"/>
      <c r="CV50" s="67"/>
      <c r="CW50" s="67"/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theme="1"/>
  </sheetPr>
  <dimension ref="A1:K11"/>
  <sheetViews>
    <sheetView workbookViewId="0">
      <selection activeCell="L4" sqref="L4"/>
    </sheetView>
  </sheetViews>
  <sheetFormatPr defaultColWidth="11.42578125" defaultRowHeight="15"/>
  <cols>
    <col min="1" max="1" width="2.7109375" customWidth="1"/>
    <col min="2" max="2" width="12" customWidth="1"/>
    <col min="3" max="3" width="13.140625" bestFit="1" customWidth="1"/>
    <col min="4" max="5" width="12" customWidth="1"/>
    <col min="6" max="6" width="12.42578125" bestFit="1" customWidth="1"/>
    <col min="7" max="7" width="8.42578125" bestFit="1" customWidth="1"/>
    <col min="8" max="26" width="12" customWidth="1"/>
  </cols>
  <sheetData>
    <row r="1" spans="1:11" ht="15.75" thickBot="1"/>
    <row r="2" spans="1:11" ht="23.25">
      <c r="A2" s="67"/>
      <c r="B2" s="12" t="s">
        <v>233</v>
      </c>
      <c r="C2" s="12"/>
      <c r="D2" s="12"/>
      <c r="E2" s="12"/>
      <c r="F2" s="12"/>
      <c r="G2" s="12"/>
      <c r="H2" s="12"/>
      <c r="I2" s="12"/>
      <c r="J2" s="12"/>
      <c r="K2" s="12"/>
    </row>
    <row r="3" spans="1:11">
      <c r="A3" s="171"/>
      <c r="B3" s="153"/>
      <c r="C3" s="10"/>
      <c r="D3" s="172" t="s">
        <v>238</v>
      </c>
      <c r="E3" s="10"/>
      <c r="F3" s="10"/>
      <c r="G3" s="10"/>
      <c r="H3" s="10"/>
      <c r="I3" s="172"/>
      <c r="J3" s="171"/>
      <c r="K3" s="171"/>
    </row>
    <row r="4" spans="1:11" ht="131.25">
      <c r="A4" s="67"/>
      <c r="B4" s="143" t="s">
        <v>234</v>
      </c>
      <c r="C4" s="144" t="s">
        <v>5</v>
      </c>
      <c r="D4" s="146" t="s">
        <v>236</v>
      </c>
      <c r="E4" s="161" t="s">
        <v>237</v>
      </c>
      <c r="F4" s="144" t="s">
        <v>598</v>
      </c>
      <c r="G4" s="144" t="s">
        <v>843</v>
      </c>
      <c r="H4" s="144" t="s">
        <v>1329</v>
      </c>
      <c r="I4" s="144" t="s">
        <v>1330</v>
      </c>
      <c r="J4" s="67"/>
      <c r="K4" s="67"/>
    </row>
    <row r="5" spans="1:11">
      <c r="A5" s="67"/>
      <c r="B5" s="156" t="s">
        <v>4</v>
      </c>
      <c r="C5" s="13" t="s">
        <v>235</v>
      </c>
      <c r="D5" s="14">
        <v>0.2</v>
      </c>
      <c r="E5" s="162">
        <v>4.5</v>
      </c>
      <c r="F5" s="67">
        <v>25</v>
      </c>
      <c r="G5" s="67">
        <v>10</v>
      </c>
      <c r="H5" s="67">
        <v>10</v>
      </c>
      <c r="I5" s="67">
        <v>1440</v>
      </c>
      <c r="J5" s="67"/>
      <c r="K5" s="67"/>
    </row>
    <row r="7" spans="1:11" ht="15.75" thickBot="1"/>
    <row r="8" spans="1:11" ht="23.25">
      <c r="B8" s="12" t="s">
        <v>590</v>
      </c>
      <c r="C8" s="12"/>
      <c r="D8" s="12"/>
      <c r="E8" s="12"/>
      <c r="F8" s="12"/>
      <c r="G8" s="12"/>
      <c r="H8" s="12"/>
      <c r="I8" s="12"/>
      <c r="J8" s="12"/>
      <c r="K8" s="12"/>
    </row>
    <row r="10" spans="1:11" ht="94.5">
      <c r="B10" s="143" t="s">
        <v>596</v>
      </c>
      <c r="C10" s="144" t="s">
        <v>5</v>
      </c>
      <c r="D10" s="146" t="s">
        <v>591</v>
      </c>
      <c r="E10" s="161" t="s">
        <v>592</v>
      </c>
      <c r="F10" s="144" t="s">
        <v>593</v>
      </c>
    </row>
    <row r="11" spans="1:11">
      <c r="B11" s="156" t="s">
        <v>4</v>
      </c>
      <c r="C11" s="13" t="s">
        <v>597</v>
      </c>
      <c r="D11" s="14">
        <v>0</v>
      </c>
      <c r="E11" s="14">
        <v>25</v>
      </c>
      <c r="F11" s="67" t="s">
        <v>504</v>
      </c>
    </row>
  </sheetData>
  <conditionalFormatting sqref="F11">
    <cfRule type="duplicateValues" dxfId="412" priority="1"/>
  </conditionalFormatting>
  <dataValidations count="1">
    <dataValidation allowBlank="1" showErrorMessage="1" prompt="percentage [0..1]" sqref="D5:E5 D11:E11"/>
  </dataValidations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theme="1"/>
  </sheetPr>
  <dimension ref="B1:J28"/>
  <sheetViews>
    <sheetView workbookViewId="0"/>
  </sheetViews>
  <sheetFormatPr defaultColWidth="11.42578125" defaultRowHeight="15"/>
  <cols>
    <col min="1" max="1" width="3.140625" customWidth="1"/>
    <col min="2" max="2" width="10.85546875" customWidth="1"/>
    <col min="3" max="3" width="13.85546875" customWidth="1"/>
    <col min="6" max="7" width="10.85546875" customWidth="1"/>
    <col min="8" max="8" width="17" customWidth="1"/>
    <col min="9" max="9" width="15.85546875" customWidth="1"/>
    <col min="10" max="10" width="28.85546875" customWidth="1"/>
  </cols>
  <sheetData>
    <row r="1" spans="2:10" ht="15.75" thickBot="1"/>
    <row r="2" spans="2:10" ht="23.25">
      <c r="B2" s="12" t="s">
        <v>254</v>
      </c>
      <c r="C2" s="12"/>
      <c r="D2" s="12"/>
      <c r="E2" s="12"/>
      <c r="F2" s="12"/>
      <c r="G2" s="12"/>
      <c r="H2" s="12"/>
      <c r="I2" s="12"/>
      <c r="J2" s="12"/>
    </row>
    <row r="3" spans="2:10" ht="30">
      <c r="B3" s="173"/>
      <c r="C3" s="10"/>
      <c r="D3" s="10"/>
      <c r="E3" s="10"/>
      <c r="G3" s="10"/>
      <c r="H3" s="10" t="s">
        <v>258</v>
      </c>
      <c r="I3" s="67"/>
      <c r="J3" s="67"/>
    </row>
    <row r="4" spans="2:10" ht="119.25">
      <c r="B4" s="143" t="s">
        <v>253</v>
      </c>
      <c r="C4" s="143" t="s">
        <v>5</v>
      </c>
      <c r="D4" s="145" t="s">
        <v>186</v>
      </c>
      <c r="E4" s="154" t="s">
        <v>260</v>
      </c>
      <c r="F4" s="154" t="s">
        <v>261</v>
      </c>
      <c r="G4" s="154" t="s">
        <v>262</v>
      </c>
      <c r="H4" s="148" t="s">
        <v>257</v>
      </c>
      <c r="I4" s="148" t="s">
        <v>23</v>
      </c>
      <c r="J4" s="149" t="s">
        <v>38</v>
      </c>
    </row>
    <row r="5" spans="2:10">
      <c r="B5" s="134" t="s">
        <v>4</v>
      </c>
      <c r="C5" s="180" t="s">
        <v>259</v>
      </c>
      <c r="D5" s="132">
        <v>0</v>
      </c>
      <c r="E5" s="20" t="s">
        <v>272</v>
      </c>
      <c r="F5" s="20" t="b">
        <v>1</v>
      </c>
      <c r="G5" s="20" t="b">
        <v>1</v>
      </c>
      <c r="H5" s="15" t="s">
        <v>282</v>
      </c>
      <c r="I5" s="15"/>
      <c r="J5" s="21" t="s">
        <v>292</v>
      </c>
    </row>
    <row r="6" spans="2:10">
      <c r="B6" s="134" t="s">
        <v>4</v>
      </c>
      <c r="C6" s="180" t="s">
        <v>263</v>
      </c>
      <c r="D6" s="132">
        <v>1</v>
      </c>
      <c r="E6" s="20" t="s">
        <v>273</v>
      </c>
      <c r="F6" s="20" t="b">
        <v>1</v>
      </c>
      <c r="G6" s="20" t="b">
        <v>1</v>
      </c>
      <c r="H6" s="15" t="s">
        <v>283</v>
      </c>
      <c r="I6" s="15"/>
      <c r="J6" s="21" t="s">
        <v>293</v>
      </c>
    </row>
    <row r="7" spans="2:10">
      <c r="B7" s="136" t="s">
        <v>4</v>
      </c>
      <c r="C7" s="180" t="s">
        <v>264</v>
      </c>
      <c r="D7" s="138">
        <v>2</v>
      </c>
      <c r="E7" s="155" t="s">
        <v>274</v>
      </c>
      <c r="F7" s="20" t="b">
        <v>1</v>
      </c>
      <c r="G7" s="20" t="b">
        <v>1</v>
      </c>
      <c r="H7" s="15" t="s">
        <v>284</v>
      </c>
      <c r="I7" s="15"/>
      <c r="J7" s="21" t="s">
        <v>294</v>
      </c>
    </row>
    <row r="8" spans="2:10">
      <c r="B8" s="136" t="s">
        <v>4</v>
      </c>
      <c r="C8" s="180" t="s">
        <v>265</v>
      </c>
      <c r="D8" s="132">
        <v>3</v>
      </c>
      <c r="E8" s="20" t="s">
        <v>275</v>
      </c>
      <c r="F8" s="20" t="b">
        <v>1</v>
      </c>
      <c r="G8" s="20" t="b">
        <v>1</v>
      </c>
      <c r="H8" s="181" t="s">
        <v>285</v>
      </c>
      <c r="I8" s="15"/>
      <c r="J8" s="21" t="s">
        <v>295</v>
      </c>
    </row>
    <row r="9" spans="2:10">
      <c r="B9" s="136" t="s">
        <v>4</v>
      </c>
      <c r="C9" s="180" t="s">
        <v>266</v>
      </c>
      <c r="D9" s="138">
        <v>4</v>
      </c>
      <c r="E9" s="20" t="s">
        <v>276</v>
      </c>
      <c r="F9" s="20" t="b">
        <v>1</v>
      </c>
      <c r="G9" s="20" t="b">
        <v>1</v>
      </c>
      <c r="H9" s="181" t="s">
        <v>286</v>
      </c>
      <c r="I9" s="15"/>
      <c r="J9" s="21" t="s">
        <v>296</v>
      </c>
    </row>
    <row r="10" spans="2:10">
      <c r="B10" s="136" t="s">
        <v>4</v>
      </c>
      <c r="C10" s="180" t="s">
        <v>267</v>
      </c>
      <c r="D10" s="132">
        <v>5</v>
      </c>
      <c r="E10" s="20" t="s">
        <v>277</v>
      </c>
      <c r="F10" s="20" t="b">
        <v>1</v>
      </c>
      <c r="G10" s="20" t="b">
        <v>1</v>
      </c>
      <c r="H10" s="181" t="s">
        <v>287</v>
      </c>
      <c r="I10" s="15"/>
      <c r="J10" s="21" t="s">
        <v>297</v>
      </c>
    </row>
    <row r="11" spans="2:10">
      <c r="B11" s="136" t="s">
        <v>4</v>
      </c>
      <c r="C11" s="180" t="s">
        <v>268</v>
      </c>
      <c r="D11" s="138">
        <v>6</v>
      </c>
      <c r="E11" s="20" t="s">
        <v>278</v>
      </c>
      <c r="F11" s="20" t="b">
        <v>1</v>
      </c>
      <c r="G11" s="20" t="b">
        <v>1</v>
      </c>
      <c r="H11" s="181" t="s">
        <v>288</v>
      </c>
      <c r="I11" s="15"/>
      <c r="J11" s="21" t="s">
        <v>298</v>
      </c>
    </row>
    <row r="12" spans="2:10">
      <c r="B12" s="136" t="s">
        <v>4</v>
      </c>
      <c r="C12" s="180" t="s">
        <v>269</v>
      </c>
      <c r="D12" s="132">
        <v>7</v>
      </c>
      <c r="E12" s="20" t="s">
        <v>279</v>
      </c>
      <c r="F12" s="20" t="b">
        <v>1</v>
      </c>
      <c r="G12" s="20" t="b">
        <v>0</v>
      </c>
      <c r="H12" s="181" t="s">
        <v>289</v>
      </c>
      <c r="I12" s="15"/>
      <c r="J12" s="21" t="s">
        <v>299</v>
      </c>
    </row>
    <row r="13" spans="2:10">
      <c r="B13" s="136" t="s">
        <v>4</v>
      </c>
      <c r="C13" s="180" t="s">
        <v>270</v>
      </c>
      <c r="D13" s="138">
        <v>8</v>
      </c>
      <c r="E13" s="20" t="s">
        <v>280</v>
      </c>
      <c r="F13" s="20" t="b">
        <v>1</v>
      </c>
      <c r="G13" s="20" t="b">
        <v>1</v>
      </c>
      <c r="H13" s="181" t="s">
        <v>290</v>
      </c>
      <c r="I13" s="15"/>
      <c r="J13" s="21" t="s">
        <v>300</v>
      </c>
    </row>
    <row r="14" spans="2:10">
      <c r="B14" s="136" t="s">
        <v>4</v>
      </c>
      <c r="C14" s="180" t="s">
        <v>271</v>
      </c>
      <c r="D14" s="132">
        <v>9</v>
      </c>
      <c r="E14" s="20" t="s">
        <v>281</v>
      </c>
      <c r="F14" s="20" t="b">
        <v>1</v>
      </c>
      <c r="G14" s="20" t="b">
        <v>1</v>
      </c>
      <c r="H14" s="181" t="s">
        <v>291</v>
      </c>
      <c r="I14" s="15"/>
      <c r="J14" s="21" t="s">
        <v>301</v>
      </c>
    </row>
    <row r="19" spans="2:2">
      <c r="B19" s="177"/>
    </row>
    <row r="20" spans="2:2">
      <c r="B20" s="179"/>
    </row>
    <row r="21" spans="2:2">
      <c r="B21" s="179"/>
    </row>
    <row r="22" spans="2:2">
      <c r="B22" s="179"/>
    </row>
    <row r="23" spans="2:2">
      <c r="B23" s="179"/>
    </row>
    <row r="24" spans="2:2">
      <c r="B24" s="179"/>
    </row>
    <row r="25" spans="2:2">
      <c r="B25" s="179"/>
    </row>
    <row r="26" spans="2:2">
      <c r="B26" s="179"/>
    </row>
    <row r="27" spans="2:2">
      <c r="B27" s="179"/>
    </row>
    <row r="28" spans="2:2">
      <c r="B28" s="179"/>
    </row>
  </sheetData>
  <conditionalFormatting sqref="C5:C14">
    <cfRule type="duplicateValues" dxfId="394" priority="1"/>
  </conditionalFormatting>
  <dataValidations count="1">
    <dataValidation type="list" showInputMessage="1" showErrorMessage="1" sqref="F5:G14">
      <formula1>"true,false"</formula1>
    </dataValidation>
  </dataValidation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9"/>
  </sheetPr>
  <dimension ref="B1:BA53"/>
  <sheetViews>
    <sheetView topLeftCell="A19" workbookViewId="0">
      <selection activeCell="K17" sqref="K17"/>
    </sheetView>
  </sheetViews>
  <sheetFormatPr defaultColWidth="10.85546875" defaultRowHeight="15"/>
  <cols>
    <col min="1" max="1" width="3" style="67" customWidth="1"/>
    <col min="2" max="2" width="11.85546875" style="67" customWidth="1"/>
    <col min="3" max="3" width="22.85546875" style="67" customWidth="1"/>
    <col min="4" max="4" width="14.28515625" style="67" customWidth="1"/>
    <col min="5" max="5" width="15.7109375" style="67" customWidth="1"/>
    <col min="6" max="7" width="26.42578125" style="67" bestFit="1" customWidth="1"/>
    <col min="8" max="8" width="8.42578125" style="67" bestFit="1" customWidth="1"/>
    <col min="9" max="31" width="11.140625" style="67" customWidth="1"/>
    <col min="32" max="32" width="28.140625" style="67" bestFit="1" customWidth="1"/>
    <col min="33" max="33" width="35" style="67" bestFit="1" customWidth="1"/>
    <col min="34" max="37" width="45" style="67" customWidth="1"/>
    <col min="38" max="43" width="11.140625" style="67" customWidth="1"/>
    <col min="44" max="16384" width="10.85546875" style="67"/>
  </cols>
  <sheetData>
    <row r="1" spans="2:53" ht="15.75" thickBot="1"/>
    <row r="2" spans="2:53" ht="23.25">
      <c r="B2" s="12" t="s">
        <v>193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2:53">
      <c r="B3" s="153"/>
      <c r="C3" s="10"/>
      <c r="D3" s="10"/>
      <c r="E3" s="10"/>
      <c r="F3" s="10"/>
      <c r="G3" s="10"/>
    </row>
    <row r="4" spans="2:53" ht="117">
      <c r="B4" s="143" t="s">
        <v>231</v>
      </c>
      <c r="C4" s="144" t="s">
        <v>5</v>
      </c>
      <c r="D4" s="145" t="s">
        <v>186</v>
      </c>
      <c r="E4" s="148" t="s">
        <v>23</v>
      </c>
      <c r="F4" s="148" t="s">
        <v>970</v>
      </c>
      <c r="G4" s="149" t="s">
        <v>38</v>
      </c>
    </row>
    <row r="5" spans="2:53">
      <c r="B5" s="134" t="s">
        <v>4</v>
      </c>
      <c r="C5" s="13" t="s">
        <v>187</v>
      </c>
      <c r="D5" s="132">
        <v>0</v>
      </c>
      <c r="E5" s="15" t="s">
        <v>616</v>
      </c>
      <c r="F5" s="15">
        <v>1</v>
      </c>
      <c r="G5" s="21" t="str">
        <f>CONCATENATE("TID_","DRAGON_",UPPER(dragonTierDefinitions[[#This Row],['[sku']]]),"_NAME")</f>
        <v>TID_DRAGON_TIER_0_NAME</v>
      </c>
    </row>
    <row r="6" spans="2:53">
      <c r="B6" s="134" t="s">
        <v>4</v>
      </c>
      <c r="C6" s="13" t="s">
        <v>188</v>
      </c>
      <c r="D6" s="132">
        <v>1</v>
      </c>
      <c r="E6" s="15" t="s">
        <v>617</v>
      </c>
      <c r="F6" s="15">
        <v>2</v>
      </c>
      <c r="G6" s="21" t="str">
        <f>CONCATENATE("TID_","DRAGON_",UPPER(dragonTierDefinitions[[#This Row],['[sku']]]),"_NAME")</f>
        <v>TID_DRAGON_TIER_1_NAME</v>
      </c>
    </row>
    <row r="7" spans="2:53">
      <c r="B7" s="136" t="s">
        <v>4</v>
      </c>
      <c r="C7" s="137" t="s">
        <v>189</v>
      </c>
      <c r="D7" s="132">
        <v>2</v>
      </c>
      <c r="E7" s="15" t="s">
        <v>618</v>
      </c>
      <c r="F7" s="357">
        <v>3</v>
      </c>
      <c r="G7" s="141" t="str">
        <f>CONCATENATE("TID_","DRAGON_",UPPER(dragonTierDefinitions[[#This Row],['[sku']]]),"_NAME")</f>
        <v>TID_DRAGON_TIER_2_NAME</v>
      </c>
    </row>
    <row r="8" spans="2:53">
      <c r="B8" s="136" t="s">
        <v>4</v>
      </c>
      <c r="C8" s="137" t="s">
        <v>210</v>
      </c>
      <c r="D8" s="132">
        <v>3</v>
      </c>
      <c r="E8" s="15" t="s">
        <v>619</v>
      </c>
      <c r="F8" s="15">
        <v>4</v>
      </c>
      <c r="G8" s="160" t="str">
        <f>CONCATENATE("TID_","DRAGON_",UPPER(dragonTierDefinitions[[#This Row],['[sku']]]),"_NAME")</f>
        <v>TID_DRAGON_TIER_3_NAME</v>
      </c>
    </row>
    <row r="9" spans="2:53">
      <c r="B9" s="136" t="s">
        <v>4</v>
      </c>
      <c r="C9" s="137" t="s">
        <v>211</v>
      </c>
      <c r="D9" s="132">
        <v>4</v>
      </c>
      <c r="E9" s="15" t="s">
        <v>620</v>
      </c>
      <c r="F9" s="15">
        <v>5</v>
      </c>
      <c r="G9" s="160" t="str">
        <f>CONCATENATE("TID_","DRAGON_",UPPER(dragonTierDefinitions[[#This Row],['[sku']]]),"_NAME")</f>
        <v>TID_DRAGON_TIER_4_NAME</v>
      </c>
    </row>
    <row r="12" spans="2:53" ht="15.75" thickBot="1"/>
    <row r="13" spans="2:53" ht="23.25">
      <c r="B13" s="12" t="s">
        <v>185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2:53" s="189" customFormat="1" ht="120">
      <c r="J14" s="189" t="s">
        <v>209</v>
      </c>
      <c r="Q14" s="222" t="s">
        <v>222</v>
      </c>
      <c r="R14" s="222"/>
      <c r="S14" s="222"/>
      <c r="T14" s="222"/>
      <c r="W14" s="67"/>
      <c r="X14" s="222"/>
      <c r="AA14" s="231" t="s">
        <v>223</v>
      </c>
      <c r="AB14" s="222" t="s">
        <v>223</v>
      </c>
      <c r="AC14" s="222"/>
      <c r="AD14" s="222"/>
      <c r="AE14" s="222"/>
      <c r="AG14" s="222" t="s">
        <v>373</v>
      </c>
      <c r="AH14" s="222"/>
      <c r="AI14" s="222"/>
      <c r="AJ14" s="222"/>
      <c r="AN14" s="486"/>
      <c r="AO14" s="486"/>
      <c r="AP14" s="486"/>
      <c r="AQ14" s="486"/>
    </row>
    <row r="15" spans="2:53" ht="163.5">
      <c r="B15" s="143" t="s">
        <v>230</v>
      </c>
      <c r="C15" s="144" t="s">
        <v>5</v>
      </c>
      <c r="D15" s="144" t="s">
        <v>190</v>
      </c>
      <c r="E15" s="145" t="s">
        <v>186</v>
      </c>
      <c r="F15" s="145" t="s">
        <v>594</v>
      </c>
      <c r="G15" s="146" t="s">
        <v>194</v>
      </c>
      <c r="H15" s="147" t="s">
        <v>195</v>
      </c>
      <c r="I15" s="454" t="s">
        <v>213</v>
      </c>
      <c r="J15" s="457" t="s">
        <v>214</v>
      </c>
      <c r="K15" s="154" t="s">
        <v>573</v>
      </c>
      <c r="L15" s="163" t="s">
        <v>574</v>
      </c>
      <c r="M15" s="167" t="s">
        <v>215</v>
      </c>
      <c r="N15" s="154" t="s">
        <v>216</v>
      </c>
      <c r="O15" s="163" t="s">
        <v>221</v>
      </c>
      <c r="P15" s="163" t="s">
        <v>1309</v>
      </c>
      <c r="Q15" s="207" t="s">
        <v>483</v>
      </c>
      <c r="R15" s="207" t="s">
        <v>484</v>
      </c>
      <c r="S15" s="207" t="s">
        <v>485</v>
      </c>
      <c r="T15" s="167" t="s">
        <v>217</v>
      </c>
      <c r="U15" s="163" t="s">
        <v>218</v>
      </c>
      <c r="V15" s="292" t="s">
        <v>636</v>
      </c>
      <c r="W15" s="167" t="s">
        <v>475</v>
      </c>
      <c r="X15" s="154" t="s">
        <v>630</v>
      </c>
      <c r="Y15" s="154" t="s">
        <v>220</v>
      </c>
      <c r="Z15" s="163" t="s">
        <v>219</v>
      </c>
      <c r="AA15" s="292" t="s">
        <v>539</v>
      </c>
      <c r="AB15" s="163" t="s">
        <v>629</v>
      </c>
      <c r="AC15" s="163" t="s">
        <v>784</v>
      </c>
      <c r="AD15" s="163" t="s">
        <v>540</v>
      </c>
      <c r="AE15" s="163" t="s">
        <v>224</v>
      </c>
      <c r="AF15" s="167" t="s">
        <v>372</v>
      </c>
      <c r="AG15" s="167" t="s">
        <v>1082</v>
      </c>
      <c r="AH15" s="167" t="s">
        <v>1083</v>
      </c>
      <c r="AI15" s="169" t="s">
        <v>191</v>
      </c>
      <c r="AJ15" s="148" t="s">
        <v>192</v>
      </c>
      <c r="AK15" s="148" t="s">
        <v>1122</v>
      </c>
      <c r="AL15" s="405" t="s">
        <v>1123</v>
      </c>
      <c r="AM15" s="148" t="s">
        <v>1124</v>
      </c>
      <c r="AN15" s="148" t="s">
        <v>1125</v>
      </c>
      <c r="AO15" s="148" t="s">
        <v>1126</v>
      </c>
      <c r="AP15" s="148" t="s">
        <v>1127</v>
      </c>
      <c r="AQ15" s="148" t="s">
        <v>1128</v>
      </c>
      <c r="AR15" s="149" t="s">
        <v>38</v>
      </c>
      <c r="AS15" s="150" t="s">
        <v>177</v>
      </c>
      <c r="AT15" s="236" t="s">
        <v>476</v>
      </c>
      <c r="AU15" s="145" t="s">
        <v>477</v>
      </c>
      <c r="AV15" s="235" t="s">
        <v>729</v>
      </c>
      <c r="AW15" s="144" t="s">
        <v>575</v>
      </c>
      <c r="AX15" s="144" t="s">
        <v>576</v>
      </c>
      <c r="AY15" s="144" t="s">
        <v>577</v>
      </c>
      <c r="AZ15" s="143" t="s">
        <v>1104</v>
      </c>
      <c r="BA15" s="143" t="s">
        <v>1105</v>
      </c>
    </row>
    <row r="16" spans="2:53">
      <c r="B16" s="134" t="s">
        <v>4</v>
      </c>
      <c r="C16" s="13" t="s">
        <v>504</v>
      </c>
      <c r="D16" s="13" t="s">
        <v>187</v>
      </c>
      <c r="E16" s="132">
        <v>0</v>
      </c>
      <c r="F16" s="132" t="s">
        <v>504</v>
      </c>
      <c r="G16" s="14">
        <v>0</v>
      </c>
      <c r="H16" s="133">
        <v>0</v>
      </c>
      <c r="I16" s="455">
        <v>35</v>
      </c>
      <c r="J16" s="458">
        <v>45</v>
      </c>
      <c r="K16" s="20">
        <v>1</v>
      </c>
      <c r="L16" s="223">
        <v>0</v>
      </c>
      <c r="M16" s="164">
        <v>65</v>
      </c>
      <c r="N16" s="211">
        <v>105</v>
      </c>
      <c r="O16" s="211">
        <v>0.8</v>
      </c>
      <c r="P16" s="211">
        <v>1</v>
      </c>
      <c r="Q16" s="165">
        <v>6.0000000000000001E-3</v>
      </c>
      <c r="R16" s="448">
        <v>40</v>
      </c>
      <c r="S16" s="448">
        <v>0.5</v>
      </c>
      <c r="T16" s="213">
        <v>0.46</v>
      </c>
      <c r="U16" s="211">
        <v>0.56000000000000005</v>
      </c>
      <c r="V16" s="293">
        <v>14</v>
      </c>
      <c r="W16" s="164">
        <v>2</v>
      </c>
      <c r="X16" s="165">
        <v>40</v>
      </c>
      <c r="Y16" s="165">
        <v>20</v>
      </c>
      <c r="Z16" s="211">
        <v>11</v>
      </c>
      <c r="AA16" s="293">
        <v>250</v>
      </c>
      <c r="AB16" s="448">
        <v>7.5</v>
      </c>
      <c r="AC16" s="165">
        <v>2</v>
      </c>
      <c r="AD16" s="448">
        <v>8</v>
      </c>
      <c r="AE16" s="165">
        <v>4000</v>
      </c>
      <c r="AF16" s="164">
        <v>0.23</v>
      </c>
      <c r="AG16" s="453">
        <v>18</v>
      </c>
      <c r="AH16" s="453">
        <v>6</v>
      </c>
      <c r="AI16" s="15" t="s">
        <v>822</v>
      </c>
      <c r="AJ16" s="15" t="s">
        <v>832</v>
      </c>
      <c r="AK16" s="15">
        <v>2</v>
      </c>
      <c r="AL16" s="15">
        <v>2</v>
      </c>
      <c r="AM16" s="15">
        <v>2</v>
      </c>
      <c r="AN16" s="15" t="b">
        <v>1</v>
      </c>
      <c r="AO16" s="15" t="b">
        <v>1</v>
      </c>
      <c r="AP16" s="15" t="b">
        <v>1</v>
      </c>
      <c r="AQ16" s="15">
        <v>10</v>
      </c>
      <c r="AR16" s="21" t="str">
        <f>CONCATENATE("TID_",UPPER(dragonDefinitions[[#This Row],['[sku']]]),"_NAME")</f>
        <v>TID_DRAGON_BABY_NAME</v>
      </c>
      <c r="AS16" s="135" t="str">
        <f>CONCATENATE("TID_",UPPER(dragonDefinitions[[#This Row],['[sku']]]),"_DESC")</f>
        <v>TID_DRAGON_BABY_DESC</v>
      </c>
      <c r="AT16" s="237">
        <v>3.0000000000000001E-3</v>
      </c>
      <c r="AU16" s="481">
        <v>5.0000000000000001E-3</v>
      </c>
      <c r="AV16" s="315">
        <v>160</v>
      </c>
      <c r="AW16" s="13">
        <v>2</v>
      </c>
      <c r="AX16" s="13">
        <v>9.5</v>
      </c>
      <c r="AY16" s="13">
        <v>1.7</v>
      </c>
      <c r="AZ16" s="398">
        <v>1.7</v>
      </c>
      <c r="BA16" s="398">
        <v>1.7</v>
      </c>
    </row>
    <row r="17" spans="2:53">
      <c r="B17" s="134" t="s">
        <v>4</v>
      </c>
      <c r="C17" s="13" t="s">
        <v>496</v>
      </c>
      <c r="D17" s="13" t="s">
        <v>188</v>
      </c>
      <c r="E17" s="132">
        <v>1</v>
      </c>
      <c r="F17" s="138" t="s">
        <v>496</v>
      </c>
      <c r="G17" s="14">
        <v>800</v>
      </c>
      <c r="H17" s="133">
        <v>60</v>
      </c>
      <c r="I17" s="455">
        <v>35</v>
      </c>
      <c r="J17" s="458">
        <v>45</v>
      </c>
      <c r="K17" s="20">
        <v>3</v>
      </c>
      <c r="L17" s="223">
        <v>0</v>
      </c>
      <c r="M17" s="164">
        <v>95</v>
      </c>
      <c r="N17" s="211">
        <v>145</v>
      </c>
      <c r="O17" s="211">
        <v>1.05</v>
      </c>
      <c r="P17" s="211">
        <v>1</v>
      </c>
      <c r="Q17" s="165">
        <v>7.0000000000000001E-3</v>
      </c>
      <c r="R17" s="448">
        <v>35</v>
      </c>
      <c r="S17" s="448">
        <v>0.5</v>
      </c>
      <c r="T17" s="213">
        <v>0.6</v>
      </c>
      <c r="U17" s="211">
        <v>0.7</v>
      </c>
      <c r="V17" s="293">
        <v>16</v>
      </c>
      <c r="W17" s="164">
        <v>2</v>
      </c>
      <c r="X17" s="165">
        <v>45</v>
      </c>
      <c r="Y17" s="165">
        <v>20</v>
      </c>
      <c r="Z17" s="211">
        <v>12</v>
      </c>
      <c r="AA17" s="293">
        <v>275</v>
      </c>
      <c r="AB17" s="448">
        <v>8</v>
      </c>
      <c r="AC17" s="165">
        <v>3</v>
      </c>
      <c r="AD17" s="448">
        <v>9</v>
      </c>
      <c r="AE17" s="165">
        <v>5000</v>
      </c>
      <c r="AF17" s="164">
        <v>0.19</v>
      </c>
      <c r="AG17" s="451">
        <v>18</v>
      </c>
      <c r="AH17" s="451">
        <v>6</v>
      </c>
      <c r="AI17" s="170" t="s">
        <v>824</v>
      </c>
      <c r="AJ17" s="15" t="s">
        <v>834</v>
      </c>
      <c r="AK17" s="15">
        <v>2</v>
      </c>
      <c r="AL17" s="15">
        <v>2</v>
      </c>
      <c r="AM17" s="15">
        <v>2</v>
      </c>
      <c r="AN17" s="15" t="b">
        <v>1</v>
      </c>
      <c r="AO17" s="15" t="b">
        <v>1</v>
      </c>
      <c r="AP17" s="15" t="b">
        <v>1</v>
      </c>
      <c r="AQ17" s="15">
        <v>10</v>
      </c>
      <c r="AR17" s="21" t="str">
        <f>CONCATENATE("TID_",UPPER(dragonDefinitions[[#This Row],['[sku']]]),"_NAME")</f>
        <v>TID_DRAGON_CROCODILE_NAME</v>
      </c>
      <c r="AS17" s="135" t="str">
        <f>CONCATENATE("TID_",UPPER(dragonDefinitions[[#This Row],['[sku']]]),"_DESC")</f>
        <v>TID_DRAGON_CROCODILE_DESC</v>
      </c>
      <c r="AT17" s="237">
        <v>2.3E-3</v>
      </c>
      <c r="AU17" s="481">
        <v>5.0000000000000001E-3</v>
      </c>
      <c r="AV17" s="315">
        <v>220</v>
      </c>
      <c r="AW17" s="13">
        <v>2.1</v>
      </c>
      <c r="AX17" s="13">
        <v>9.5</v>
      </c>
      <c r="AY17" s="13">
        <v>1.7</v>
      </c>
      <c r="AZ17" s="13">
        <v>1.7</v>
      </c>
      <c r="BA17" s="13">
        <v>1.7</v>
      </c>
    </row>
    <row r="18" spans="2:53">
      <c r="B18" s="136" t="s">
        <v>4</v>
      </c>
      <c r="C18" s="137" t="s">
        <v>495</v>
      </c>
      <c r="D18" s="137" t="s">
        <v>188</v>
      </c>
      <c r="E18" s="132">
        <v>2</v>
      </c>
      <c r="F18" s="132" t="s">
        <v>495</v>
      </c>
      <c r="G18" s="139">
        <v>4000</v>
      </c>
      <c r="H18" s="140">
        <v>150</v>
      </c>
      <c r="I18" s="456">
        <v>35</v>
      </c>
      <c r="J18" s="459">
        <v>45</v>
      </c>
      <c r="K18" s="20">
        <v>5</v>
      </c>
      <c r="L18" s="223">
        <v>0</v>
      </c>
      <c r="M18" s="164">
        <v>140</v>
      </c>
      <c r="N18" s="212">
        <v>200</v>
      </c>
      <c r="O18" s="212">
        <v>1.4</v>
      </c>
      <c r="P18" s="212">
        <v>1</v>
      </c>
      <c r="Q18" s="165">
        <v>8.0000000000000002E-3</v>
      </c>
      <c r="R18" s="448">
        <v>30</v>
      </c>
      <c r="S18" s="448">
        <v>0.5</v>
      </c>
      <c r="T18" s="213">
        <v>0.8</v>
      </c>
      <c r="U18" s="211">
        <v>0.9</v>
      </c>
      <c r="V18" s="294">
        <v>23.5</v>
      </c>
      <c r="W18" s="168">
        <v>1.9</v>
      </c>
      <c r="X18" s="165">
        <v>60</v>
      </c>
      <c r="Y18" s="165">
        <v>25</v>
      </c>
      <c r="Z18" s="211">
        <v>17</v>
      </c>
      <c r="AA18" s="294">
        <v>300</v>
      </c>
      <c r="AB18" s="448">
        <v>9</v>
      </c>
      <c r="AC18" s="166">
        <v>3</v>
      </c>
      <c r="AD18" s="449">
        <v>9</v>
      </c>
      <c r="AE18" s="165">
        <v>6000</v>
      </c>
      <c r="AF18" s="168">
        <v>0.15</v>
      </c>
      <c r="AG18" s="452">
        <v>18</v>
      </c>
      <c r="AH18" s="452">
        <v>6</v>
      </c>
      <c r="AI18" s="170" t="s">
        <v>823</v>
      </c>
      <c r="AJ18" s="15" t="s">
        <v>833</v>
      </c>
      <c r="AK18" s="15">
        <v>2</v>
      </c>
      <c r="AL18" s="15">
        <v>2</v>
      </c>
      <c r="AM18" s="15">
        <v>2</v>
      </c>
      <c r="AN18" s="15" t="b">
        <v>1</v>
      </c>
      <c r="AO18" s="15" t="b">
        <v>1</v>
      </c>
      <c r="AP18" s="15" t="b">
        <v>1</v>
      </c>
      <c r="AQ18" s="15">
        <v>10</v>
      </c>
      <c r="AR18" s="141" t="str">
        <f>CONCATENATE("TID_",UPPER(dragonDefinitions[[#This Row],['[sku']]]),"_NAME")</f>
        <v>TID_DRAGON_FAT_NAME</v>
      </c>
      <c r="AS18" s="142" t="str">
        <f>CONCATENATE("TID_",UPPER(dragonDefinitions[[#This Row],['[sku']]]),"_DESC")</f>
        <v>TID_DRAGON_FAT_DESC</v>
      </c>
      <c r="AT18" s="237">
        <v>2E-3</v>
      </c>
      <c r="AU18" s="481">
        <v>5.0000000000000001E-3</v>
      </c>
      <c r="AV18" s="315">
        <v>240</v>
      </c>
      <c r="AW18" s="13">
        <v>2.2000000000000002</v>
      </c>
      <c r="AX18" s="13">
        <v>9.5</v>
      </c>
      <c r="AY18" s="13">
        <v>1.7</v>
      </c>
      <c r="AZ18" s="13">
        <v>1.7</v>
      </c>
      <c r="BA18" s="13">
        <v>1.7</v>
      </c>
    </row>
    <row r="19" spans="2:53">
      <c r="B19" s="136" t="s">
        <v>4</v>
      </c>
      <c r="C19" s="137" t="s">
        <v>499</v>
      </c>
      <c r="D19" s="13" t="s">
        <v>188</v>
      </c>
      <c r="E19" s="132">
        <v>3</v>
      </c>
      <c r="F19" s="132" t="s">
        <v>499</v>
      </c>
      <c r="G19" s="14">
        <v>10000</v>
      </c>
      <c r="H19" s="133">
        <v>300</v>
      </c>
      <c r="I19" s="455">
        <v>35</v>
      </c>
      <c r="J19" s="458">
        <v>45</v>
      </c>
      <c r="K19" s="20">
        <v>6</v>
      </c>
      <c r="L19" s="223">
        <v>0</v>
      </c>
      <c r="M19" s="164">
        <v>170</v>
      </c>
      <c r="N19" s="211">
        <v>220</v>
      </c>
      <c r="O19" s="211">
        <v>1.34</v>
      </c>
      <c r="P19" s="211">
        <v>1</v>
      </c>
      <c r="Q19" s="165">
        <v>8.9999999999999993E-3</v>
      </c>
      <c r="R19" s="448">
        <v>30</v>
      </c>
      <c r="S19" s="448">
        <v>0.6</v>
      </c>
      <c r="T19" s="208">
        <v>0.9</v>
      </c>
      <c r="U19" s="212">
        <v>1</v>
      </c>
      <c r="V19" s="293">
        <v>19</v>
      </c>
      <c r="W19" s="164">
        <v>2</v>
      </c>
      <c r="X19" s="165">
        <v>75</v>
      </c>
      <c r="Y19" s="165">
        <v>30</v>
      </c>
      <c r="Z19" s="212">
        <v>15</v>
      </c>
      <c r="AA19" s="293">
        <v>325</v>
      </c>
      <c r="AB19" s="448">
        <v>10</v>
      </c>
      <c r="AC19" s="165">
        <v>3</v>
      </c>
      <c r="AD19" s="448">
        <v>9</v>
      </c>
      <c r="AE19" s="165">
        <v>8000</v>
      </c>
      <c r="AF19" s="164">
        <v>0.13</v>
      </c>
      <c r="AG19" s="451">
        <v>18</v>
      </c>
      <c r="AH19" s="451">
        <v>6</v>
      </c>
      <c r="AI19" s="170" t="s">
        <v>827</v>
      </c>
      <c r="AJ19" s="15" t="s">
        <v>837</v>
      </c>
      <c r="AK19" s="15">
        <v>2</v>
      </c>
      <c r="AL19" s="15">
        <v>2</v>
      </c>
      <c r="AM19" s="15">
        <v>2</v>
      </c>
      <c r="AN19" s="15" t="b">
        <v>1</v>
      </c>
      <c r="AO19" s="15" t="b">
        <v>1</v>
      </c>
      <c r="AP19" s="15" t="b">
        <v>1</v>
      </c>
      <c r="AQ19" s="15">
        <v>10</v>
      </c>
      <c r="AR19" s="141" t="str">
        <f>CONCATENATE("TID_",UPPER(dragonDefinitions[[#This Row],['[sku']]]),"_NAME")</f>
        <v>TID_DRAGON_REPTILE_NAME</v>
      </c>
      <c r="AS19" s="142" t="str">
        <f>CONCATENATE("TID_",UPPER(dragonDefinitions[[#This Row],['[sku']]]),"_DESC")</f>
        <v>TID_DRAGON_REPTILE_DESC</v>
      </c>
      <c r="AT19" s="237">
        <v>2E-3</v>
      </c>
      <c r="AU19" s="481">
        <v>5.0000000000000001E-3</v>
      </c>
      <c r="AV19" s="315">
        <v>300</v>
      </c>
      <c r="AW19" s="13">
        <v>2.2999999999999998</v>
      </c>
      <c r="AX19" s="13">
        <v>9.5</v>
      </c>
      <c r="AY19" s="13">
        <v>1.7</v>
      </c>
      <c r="AZ19" s="13">
        <v>1.7</v>
      </c>
      <c r="BA19" s="13">
        <v>1.7</v>
      </c>
    </row>
    <row r="20" spans="2:53">
      <c r="B20" s="136" t="s">
        <v>4</v>
      </c>
      <c r="C20" s="137" t="s">
        <v>498</v>
      </c>
      <c r="D20" s="13" t="s">
        <v>189</v>
      </c>
      <c r="E20" s="132">
        <v>4</v>
      </c>
      <c r="F20" s="132" t="s">
        <v>498</v>
      </c>
      <c r="G20" s="14">
        <v>66000</v>
      </c>
      <c r="H20" s="133">
        <v>550</v>
      </c>
      <c r="I20" s="455">
        <v>35</v>
      </c>
      <c r="J20" s="458">
        <v>45</v>
      </c>
      <c r="K20" s="20">
        <v>8</v>
      </c>
      <c r="L20" s="223">
        <v>0</v>
      </c>
      <c r="M20" s="164">
        <v>210</v>
      </c>
      <c r="N20" s="211">
        <v>270</v>
      </c>
      <c r="O20" s="211">
        <v>1.6</v>
      </c>
      <c r="P20" s="211">
        <v>1</v>
      </c>
      <c r="Q20" s="165">
        <v>1.0999999999999999E-2</v>
      </c>
      <c r="R20" s="448">
        <v>30</v>
      </c>
      <c r="S20" s="448">
        <v>0.6</v>
      </c>
      <c r="T20" s="213">
        <v>1</v>
      </c>
      <c r="U20" s="211">
        <v>1.1000000000000001</v>
      </c>
      <c r="V20" s="293">
        <v>20</v>
      </c>
      <c r="W20" s="164">
        <v>1.8</v>
      </c>
      <c r="X20" s="165">
        <v>90</v>
      </c>
      <c r="Y20" s="165">
        <v>32</v>
      </c>
      <c r="Z20" s="211">
        <v>21</v>
      </c>
      <c r="AA20" s="293">
        <v>350</v>
      </c>
      <c r="AB20" s="448">
        <v>11</v>
      </c>
      <c r="AC20" s="165">
        <v>4</v>
      </c>
      <c r="AD20" s="448">
        <v>10</v>
      </c>
      <c r="AE20" s="165">
        <v>12000</v>
      </c>
      <c r="AF20" s="164">
        <v>0.11</v>
      </c>
      <c r="AG20" s="451">
        <v>36</v>
      </c>
      <c r="AH20" s="451">
        <v>12</v>
      </c>
      <c r="AI20" s="170" t="s">
        <v>826</v>
      </c>
      <c r="AJ20" s="15" t="s">
        <v>836</v>
      </c>
      <c r="AK20" s="15">
        <v>2</v>
      </c>
      <c r="AL20" s="15">
        <v>2</v>
      </c>
      <c r="AM20" s="15">
        <v>2</v>
      </c>
      <c r="AN20" s="15" t="b">
        <v>1</v>
      </c>
      <c r="AO20" s="15" t="b">
        <v>1</v>
      </c>
      <c r="AP20" s="15" t="b">
        <v>1</v>
      </c>
      <c r="AQ20" s="15">
        <v>10</v>
      </c>
      <c r="AR20" s="141" t="str">
        <f>CONCATENATE("TID_",UPPER(dragonDefinitions[[#This Row],['[sku']]]),"_NAME")</f>
        <v>TID_DRAGON_CHINESE_NAME</v>
      </c>
      <c r="AS20" s="142" t="str">
        <f>CONCATENATE("TID_",UPPER(dragonDefinitions[[#This Row],['[sku']]]),"_DESC")</f>
        <v>TID_DRAGON_CHINESE_DESC</v>
      </c>
      <c r="AT20" s="237">
        <v>1.9E-3</v>
      </c>
      <c r="AU20" s="481">
        <v>5.0000000000000001E-3</v>
      </c>
      <c r="AV20" s="315">
        <v>350</v>
      </c>
      <c r="AW20" s="13">
        <v>2.4</v>
      </c>
      <c r="AX20" s="13">
        <v>9.5</v>
      </c>
      <c r="AY20" s="13">
        <v>1.7</v>
      </c>
      <c r="AZ20" s="13">
        <v>1.7</v>
      </c>
      <c r="BA20" s="13">
        <v>1.7</v>
      </c>
    </row>
    <row r="21" spans="2:53">
      <c r="B21" s="136" t="s">
        <v>4</v>
      </c>
      <c r="C21" s="137" t="s">
        <v>497</v>
      </c>
      <c r="D21" s="13" t="s">
        <v>189</v>
      </c>
      <c r="E21" s="132">
        <v>5</v>
      </c>
      <c r="F21" s="132" t="s">
        <v>497</v>
      </c>
      <c r="G21" s="14">
        <v>127000</v>
      </c>
      <c r="H21" s="133">
        <v>550</v>
      </c>
      <c r="I21" s="455">
        <v>35</v>
      </c>
      <c r="J21" s="458">
        <v>45</v>
      </c>
      <c r="K21" s="20">
        <v>10</v>
      </c>
      <c r="L21" s="223">
        <v>0</v>
      </c>
      <c r="M21" s="164">
        <v>250</v>
      </c>
      <c r="N21" s="212">
        <v>310</v>
      </c>
      <c r="O21" s="212">
        <v>1.8</v>
      </c>
      <c r="P21" s="212">
        <v>1</v>
      </c>
      <c r="Q21" s="165">
        <v>1.0999999999999999E-2</v>
      </c>
      <c r="R21" s="448">
        <v>30</v>
      </c>
      <c r="S21" s="448">
        <v>0.6</v>
      </c>
      <c r="T21" s="213">
        <v>1.1000000000000001</v>
      </c>
      <c r="U21" s="211">
        <v>1.2</v>
      </c>
      <c r="V21" s="293">
        <v>21</v>
      </c>
      <c r="W21" s="164">
        <v>1.8</v>
      </c>
      <c r="X21" s="165">
        <v>105</v>
      </c>
      <c r="Y21" s="165">
        <v>32</v>
      </c>
      <c r="Z21" s="211">
        <v>18</v>
      </c>
      <c r="AA21" s="293">
        <v>375</v>
      </c>
      <c r="AB21" s="448">
        <v>12</v>
      </c>
      <c r="AC21" s="165">
        <v>4</v>
      </c>
      <c r="AD21" s="448">
        <v>10</v>
      </c>
      <c r="AE21" s="165">
        <v>16000</v>
      </c>
      <c r="AF21" s="164">
        <v>0.09</v>
      </c>
      <c r="AG21" s="451">
        <v>36</v>
      </c>
      <c r="AH21" s="451">
        <v>12</v>
      </c>
      <c r="AI21" s="170" t="s">
        <v>825</v>
      </c>
      <c r="AJ21" s="15" t="s">
        <v>835</v>
      </c>
      <c r="AK21" s="15">
        <v>2</v>
      </c>
      <c r="AL21" s="15">
        <v>2</v>
      </c>
      <c r="AM21" s="15">
        <v>2</v>
      </c>
      <c r="AN21" s="15" t="b">
        <v>1</v>
      </c>
      <c r="AO21" s="15" t="b">
        <v>1</v>
      </c>
      <c r="AP21" s="15" t="b">
        <v>1</v>
      </c>
      <c r="AQ21" s="15">
        <v>10</v>
      </c>
      <c r="AR21" s="141" t="str">
        <f>CONCATENATE("TID_",UPPER(dragonDefinitions[[#This Row],['[sku']]]),"_NAME")</f>
        <v>TID_DRAGON_BUG_NAME</v>
      </c>
      <c r="AS21" s="142" t="str">
        <f>CONCATENATE("TID_",UPPER(dragonDefinitions[[#This Row],['[sku']]]),"_DESC")</f>
        <v>TID_DRAGON_BUG_DESC</v>
      </c>
      <c r="AT21" s="237">
        <v>1.8E-3</v>
      </c>
      <c r="AU21" s="481">
        <v>5.0000000000000001E-3</v>
      </c>
      <c r="AV21" s="315">
        <v>400</v>
      </c>
      <c r="AW21" s="13">
        <v>2.5</v>
      </c>
      <c r="AX21" s="13">
        <v>9.5</v>
      </c>
      <c r="AY21" s="13">
        <v>1.7</v>
      </c>
      <c r="AZ21" s="13">
        <v>1.7</v>
      </c>
      <c r="BA21" s="13">
        <v>1.7</v>
      </c>
    </row>
    <row r="22" spans="2:53">
      <c r="B22" s="136" t="s">
        <v>4</v>
      </c>
      <c r="C22" s="137" t="s">
        <v>500</v>
      </c>
      <c r="D22" s="13" t="s">
        <v>189</v>
      </c>
      <c r="E22" s="132">
        <v>6</v>
      </c>
      <c r="F22" s="138" t="s">
        <v>500</v>
      </c>
      <c r="G22" s="14">
        <v>220000</v>
      </c>
      <c r="H22" s="133">
        <v>550</v>
      </c>
      <c r="I22" s="455">
        <v>35</v>
      </c>
      <c r="J22" s="458">
        <v>45</v>
      </c>
      <c r="K22" s="20">
        <v>12.5</v>
      </c>
      <c r="L22" s="223">
        <v>0</v>
      </c>
      <c r="M22" s="164">
        <v>290</v>
      </c>
      <c r="N22" s="211">
        <v>350</v>
      </c>
      <c r="O22" s="211">
        <v>2</v>
      </c>
      <c r="P22" s="211">
        <v>1</v>
      </c>
      <c r="Q22" s="165">
        <v>1.2E-2</v>
      </c>
      <c r="R22" s="448">
        <v>25</v>
      </c>
      <c r="S22" s="448">
        <v>0.6</v>
      </c>
      <c r="T22" s="213">
        <v>1.2</v>
      </c>
      <c r="U22" s="211">
        <v>1.3</v>
      </c>
      <c r="V22" s="293">
        <v>23.5</v>
      </c>
      <c r="W22" s="164">
        <v>1.8</v>
      </c>
      <c r="X22" s="165">
        <v>120</v>
      </c>
      <c r="Y22" s="165">
        <v>36</v>
      </c>
      <c r="Z22" s="211">
        <v>20</v>
      </c>
      <c r="AA22" s="293">
        <v>400</v>
      </c>
      <c r="AB22" s="448">
        <v>14</v>
      </c>
      <c r="AC22" s="165">
        <v>4</v>
      </c>
      <c r="AD22" s="448">
        <v>10</v>
      </c>
      <c r="AE22" s="165">
        <v>20000</v>
      </c>
      <c r="AF22" s="164">
        <v>0.08</v>
      </c>
      <c r="AG22" s="451">
        <v>36</v>
      </c>
      <c r="AH22" s="451">
        <v>12</v>
      </c>
      <c r="AI22" s="170" t="s">
        <v>828</v>
      </c>
      <c r="AJ22" s="15" t="s">
        <v>838</v>
      </c>
      <c r="AK22" s="15">
        <v>2</v>
      </c>
      <c r="AL22" s="15">
        <v>2</v>
      </c>
      <c r="AM22" s="15">
        <v>2</v>
      </c>
      <c r="AN22" s="15" t="b">
        <v>1</v>
      </c>
      <c r="AO22" s="15" t="b">
        <v>1</v>
      </c>
      <c r="AP22" s="15" t="b">
        <v>1</v>
      </c>
      <c r="AQ22" s="15">
        <v>10</v>
      </c>
      <c r="AR22" s="141" t="str">
        <f>CONCATENATE("TID_",UPPER(dragonDefinitions[[#This Row],['[sku']]]),"_NAME")</f>
        <v>TID_DRAGON_CLASSIC_NAME</v>
      </c>
      <c r="AS22" s="142" t="str">
        <f>CONCATENATE("TID_",UPPER(dragonDefinitions[[#This Row],['[sku']]]),"_DESC")</f>
        <v>TID_DRAGON_CLASSIC_DESC</v>
      </c>
      <c r="AT22" s="237">
        <v>1.6999999999999999E-3</v>
      </c>
      <c r="AU22" s="481">
        <v>5.0000000000000001E-3</v>
      </c>
      <c r="AV22" s="315">
        <v>440</v>
      </c>
      <c r="AW22" s="13">
        <v>2.6</v>
      </c>
      <c r="AX22" s="13">
        <v>9.5</v>
      </c>
      <c r="AY22" s="13">
        <v>1.7</v>
      </c>
      <c r="AZ22" s="13">
        <v>1.7</v>
      </c>
      <c r="BA22" s="13">
        <v>1.7</v>
      </c>
    </row>
    <row r="23" spans="2:53">
      <c r="B23" s="136" t="s">
        <v>4</v>
      </c>
      <c r="C23" s="137" t="s">
        <v>502</v>
      </c>
      <c r="D23" s="137" t="s">
        <v>210</v>
      </c>
      <c r="E23" s="132">
        <v>7</v>
      </c>
      <c r="F23" s="138" t="s">
        <v>502</v>
      </c>
      <c r="G23" s="139">
        <v>357000</v>
      </c>
      <c r="H23" s="140">
        <v>550</v>
      </c>
      <c r="I23" s="456">
        <v>35</v>
      </c>
      <c r="J23" s="459">
        <v>45</v>
      </c>
      <c r="K23" s="20">
        <v>17</v>
      </c>
      <c r="L23" s="223">
        <v>0</v>
      </c>
      <c r="M23" s="164">
        <v>330</v>
      </c>
      <c r="N23" s="211">
        <v>400</v>
      </c>
      <c r="O23" s="211">
        <v>2.2000000000000002</v>
      </c>
      <c r="P23" s="211">
        <v>1</v>
      </c>
      <c r="Q23" s="165">
        <v>1.2999999999999999E-2</v>
      </c>
      <c r="R23" s="448">
        <v>25</v>
      </c>
      <c r="S23" s="448">
        <v>0.7</v>
      </c>
      <c r="T23" s="213">
        <v>1.44</v>
      </c>
      <c r="U23" s="211">
        <v>1.54</v>
      </c>
      <c r="V23" s="294">
        <v>25</v>
      </c>
      <c r="W23" s="168">
        <v>1.6</v>
      </c>
      <c r="X23" s="165">
        <v>155</v>
      </c>
      <c r="Y23" s="165">
        <v>42</v>
      </c>
      <c r="Z23" s="211">
        <v>28</v>
      </c>
      <c r="AA23" s="294">
        <v>425</v>
      </c>
      <c r="AB23" s="448">
        <v>15</v>
      </c>
      <c r="AC23" s="166">
        <v>5</v>
      </c>
      <c r="AD23" s="449">
        <v>10</v>
      </c>
      <c r="AE23" s="165">
        <v>23000</v>
      </c>
      <c r="AF23" s="168">
        <v>7.0000000000000007E-2</v>
      </c>
      <c r="AG23" s="452">
        <v>36</v>
      </c>
      <c r="AH23" s="452">
        <v>12</v>
      </c>
      <c r="AI23" s="170" t="s">
        <v>830</v>
      </c>
      <c r="AJ23" s="15" t="s">
        <v>840</v>
      </c>
      <c r="AK23" s="15">
        <v>2</v>
      </c>
      <c r="AL23" s="15">
        <v>2</v>
      </c>
      <c r="AM23" s="15">
        <v>2</v>
      </c>
      <c r="AN23" s="15" t="b">
        <v>1</v>
      </c>
      <c r="AO23" s="15" t="b">
        <v>1</v>
      </c>
      <c r="AP23" s="15" t="b">
        <v>1</v>
      </c>
      <c r="AQ23" s="15">
        <v>10</v>
      </c>
      <c r="AR23" s="141" t="str">
        <f>CONCATENATE("TID_",UPPER(dragonDefinitions[[#This Row],['[sku']]]),"_NAME")</f>
        <v>TID_DRAGON_BALROG_NAME</v>
      </c>
      <c r="AS23" s="142" t="str">
        <f>CONCATENATE("TID_",UPPER(dragonDefinitions[[#This Row],['[sku']]]),"_DESC")</f>
        <v>TID_DRAGON_BALROG_DESC</v>
      </c>
      <c r="AT23" s="237">
        <v>1.6000000000000001E-3</v>
      </c>
      <c r="AU23" s="481">
        <v>5.0000000000000001E-3</v>
      </c>
      <c r="AV23" s="315">
        <v>575</v>
      </c>
      <c r="AW23" s="13">
        <v>3.2</v>
      </c>
      <c r="AX23" s="13">
        <v>9.5</v>
      </c>
      <c r="AY23" s="13">
        <v>1.7</v>
      </c>
      <c r="AZ23" s="13">
        <v>1.7</v>
      </c>
      <c r="BA23" s="13">
        <v>1.7</v>
      </c>
    </row>
    <row r="24" spans="2:53">
      <c r="B24" s="136" t="s">
        <v>4</v>
      </c>
      <c r="C24" s="137" t="s">
        <v>501</v>
      </c>
      <c r="D24" s="137" t="s">
        <v>210</v>
      </c>
      <c r="E24" s="132">
        <v>8</v>
      </c>
      <c r="F24" s="138" t="s">
        <v>501</v>
      </c>
      <c r="G24" s="139">
        <v>545000</v>
      </c>
      <c r="H24" s="140">
        <v>800</v>
      </c>
      <c r="I24" s="456">
        <v>35</v>
      </c>
      <c r="J24" s="459">
        <v>45</v>
      </c>
      <c r="K24" s="20">
        <v>20</v>
      </c>
      <c r="L24" s="223">
        <v>0</v>
      </c>
      <c r="M24" s="164">
        <v>375</v>
      </c>
      <c r="N24" s="212">
        <v>445</v>
      </c>
      <c r="O24" s="212">
        <v>2.2000000000000002</v>
      </c>
      <c r="P24" s="212">
        <v>1</v>
      </c>
      <c r="Q24" s="165">
        <v>1.4E-2</v>
      </c>
      <c r="R24" s="448">
        <v>25</v>
      </c>
      <c r="S24" s="448">
        <v>0.7</v>
      </c>
      <c r="T24" s="208">
        <v>1.7</v>
      </c>
      <c r="U24" s="212">
        <v>1.8</v>
      </c>
      <c r="V24" s="294">
        <v>28</v>
      </c>
      <c r="W24" s="168">
        <v>1.6</v>
      </c>
      <c r="X24" s="165">
        <v>160</v>
      </c>
      <c r="Y24" s="165">
        <v>43</v>
      </c>
      <c r="Z24" s="212">
        <v>25</v>
      </c>
      <c r="AA24" s="294">
        <v>450</v>
      </c>
      <c r="AB24" s="448">
        <v>15</v>
      </c>
      <c r="AC24" s="166">
        <v>5</v>
      </c>
      <c r="AD24" s="449">
        <v>10</v>
      </c>
      <c r="AE24" s="165">
        <v>26000</v>
      </c>
      <c r="AF24" s="168">
        <v>0.06</v>
      </c>
      <c r="AG24" s="452">
        <v>36</v>
      </c>
      <c r="AH24" s="452">
        <v>12</v>
      </c>
      <c r="AI24" s="170" t="s">
        <v>829</v>
      </c>
      <c r="AJ24" s="15" t="s">
        <v>839</v>
      </c>
      <c r="AK24" s="15">
        <v>2</v>
      </c>
      <c r="AL24" s="15">
        <v>2</v>
      </c>
      <c r="AM24" s="15">
        <v>2</v>
      </c>
      <c r="AN24" s="15" t="b">
        <v>1</v>
      </c>
      <c r="AO24" s="15" t="b">
        <v>1</v>
      </c>
      <c r="AP24" s="15" t="b">
        <v>1</v>
      </c>
      <c r="AQ24" s="15">
        <v>10</v>
      </c>
      <c r="AR24" s="141" t="str">
        <f>CONCATENATE("TID_",UPPER(dragonDefinitions[[#This Row],['[sku']]]),"_NAME")</f>
        <v>TID_DRAGON_DEVIL_NAME</v>
      </c>
      <c r="AS24" s="142" t="str">
        <f>CONCATENATE("TID_",UPPER(dragonDefinitions[[#This Row],['[sku']]]),"_DESC")</f>
        <v>TID_DRAGON_DEVIL_DESC</v>
      </c>
      <c r="AT24" s="237">
        <v>1.6000000000000001E-3</v>
      </c>
      <c r="AU24" s="481">
        <v>5.0000000000000001E-3</v>
      </c>
      <c r="AV24" s="315">
        <v>725</v>
      </c>
      <c r="AW24" s="13">
        <v>3.9</v>
      </c>
      <c r="AX24" s="13">
        <v>9.5</v>
      </c>
      <c r="AY24" s="13">
        <v>1.7</v>
      </c>
      <c r="AZ24" s="13">
        <v>1.7</v>
      </c>
      <c r="BA24" s="13">
        <v>1.7</v>
      </c>
    </row>
    <row r="25" spans="2:53" ht="15.75" thickBot="1">
      <c r="B25" s="136" t="s">
        <v>4</v>
      </c>
      <c r="C25" s="137" t="s">
        <v>503</v>
      </c>
      <c r="D25" s="137" t="s">
        <v>211</v>
      </c>
      <c r="E25" s="132">
        <v>9</v>
      </c>
      <c r="F25" s="138" t="s">
        <v>503</v>
      </c>
      <c r="G25" s="139">
        <v>796000</v>
      </c>
      <c r="H25" s="140">
        <v>800</v>
      </c>
      <c r="I25" s="456">
        <v>35</v>
      </c>
      <c r="J25" s="460">
        <v>45</v>
      </c>
      <c r="K25" s="20">
        <v>25</v>
      </c>
      <c r="L25" s="234">
        <v>0</v>
      </c>
      <c r="M25" s="480">
        <v>425</v>
      </c>
      <c r="N25" s="212">
        <v>500</v>
      </c>
      <c r="O25" s="212">
        <v>2.2999999999999998</v>
      </c>
      <c r="P25" s="212">
        <v>1</v>
      </c>
      <c r="Q25" s="165">
        <v>1.4999999999999999E-2</v>
      </c>
      <c r="R25" s="448">
        <v>20</v>
      </c>
      <c r="S25" s="448">
        <v>0.8</v>
      </c>
      <c r="T25" s="208">
        <v>2</v>
      </c>
      <c r="U25" s="212">
        <v>2.1</v>
      </c>
      <c r="V25" s="294">
        <v>31</v>
      </c>
      <c r="W25" s="168">
        <v>1.6</v>
      </c>
      <c r="X25" s="166">
        <v>165</v>
      </c>
      <c r="Y25" s="166">
        <v>41</v>
      </c>
      <c r="Z25" s="212">
        <v>24</v>
      </c>
      <c r="AA25" s="294">
        <v>475</v>
      </c>
      <c r="AB25" s="476">
        <v>16</v>
      </c>
      <c r="AC25" s="166">
        <v>6</v>
      </c>
      <c r="AD25" s="476">
        <v>10</v>
      </c>
      <c r="AE25" s="166">
        <v>30000</v>
      </c>
      <c r="AF25" s="168">
        <v>0.05</v>
      </c>
      <c r="AG25" s="451">
        <v>42</v>
      </c>
      <c r="AH25" s="451">
        <v>12</v>
      </c>
      <c r="AI25" s="170" t="s">
        <v>831</v>
      </c>
      <c r="AJ25" s="15" t="s">
        <v>841</v>
      </c>
      <c r="AK25" s="15">
        <v>2</v>
      </c>
      <c r="AL25" s="15">
        <v>2</v>
      </c>
      <c r="AM25" s="15">
        <v>2</v>
      </c>
      <c r="AN25" s="15" t="b">
        <v>1</v>
      </c>
      <c r="AO25" s="15" t="b">
        <v>1</v>
      </c>
      <c r="AP25" s="15" t="b">
        <v>1</v>
      </c>
      <c r="AQ25" s="15">
        <v>10</v>
      </c>
      <c r="AR25" s="157" t="str">
        <f>CONCATENATE("TID_",UPPER(dragonDefinitions[[#This Row],['[sku']]]),"_NAME")</f>
        <v>TID_DRAGON_TITAN_NAME</v>
      </c>
      <c r="AS25" s="158" t="str">
        <f>CONCATENATE("TID_",UPPER(dragonDefinitions[[#This Row],['[sku']]]),"_DESC")</f>
        <v>TID_DRAGON_TITAN_DESC</v>
      </c>
      <c r="AT25" s="237">
        <v>1.5E-3</v>
      </c>
      <c r="AU25" s="481">
        <v>5.0000000000000001E-3</v>
      </c>
      <c r="AV25" s="482">
        <v>900</v>
      </c>
      <c r="AW25" s="193">
        <v>4.7</v>
      </c>
      <c r="AX25" s="193">
        <v>9.5</v>
      </c>
      <c r="AY25" s="193">
        <v>1.7</v>
      </c>
      <c r="AZ25" s="193">
        <v>1.7</v>
      </c>
      <c r="BA25" s="193">
        <v>1.7</v>
      </c>
    </row>
    <row r="26" spans="2:53" s="233" customFormat="1" ht="24" thickBot="1">
      <c r="B26" s="232"/>
      <c r="C26" s="232"/>
      <c r="D26" s="232"/>
      <c r="E26" s="232"/>
      <c r="F26" s="232"/>
      <c r="G26" s="232"/>
      <c r="H26" s="232"/>
      <c r="I26" s="487" t="s">
        <v>631</v>
      </c>
      <c r="J26" s="488"/>
      <c r="K26" s="488"/>
      <c r="L26" s="489"/>
      <c r="M26" s="478"/>
      <c r="N26" s="493" t="s">
        <v>632</v>
      </c>
      <c r="O26" s="493"/>
      <c r="P26" s="493"/>
      <c r="Q26" s="493"/>
      <c r="R26" s="493"/>
      <c r="S26" s="494"/>
      <c r="T26" s="492" t="s">
        <v>633</v>
      </c>
      <c r="U26" s="492"/>
      <c r="V26" s="477" t="s">
        <v>638</v>
      </c>
      <c r="W26" s="491" t="s">
        <v>637</v>
      </c>
      <c r="X26" s="491"/>
      <c r="Y26" s="491"/>
      <c r="Z26" s="491"/>
      <c r="AA26" s="490" t="s">
        <v>634</v>
      </c>
      <c r="AB26" s="490"/>
      <c r="AC26" s="490"/>
      <c r="AD26" s="490"/>
      <c r="AE26" s="490"/>
      <c r="AF26" s="475" t="s">
        <v>635</v>
      </c>
      <c r="AH26" s="232"/>
      <c r="AI26" s="232"/>
      <c r="AV26" s="483" t="s">
        <v>639</v>
      </c>
      <c r="AW26" s="484"/>
      <c r="AX26" s="484"/>
      <c r="AY26" s="484"/>
      <c r="AZ26" s="484"/>
      <c r="BA26" s="485"/>
    </row>
    <row r="28" spans="2:53" ht="15.75" thickBot="1"/>
    <row r="29" spans="2:53" ht="23.25">
      <c r="B29" s="12" t="s">
        <v>225</v>
      </c>
      <c r="C29" s="12"/>
      <c r="D29" s="12"/>
      <c r="E29" s="12"/>
      <c r="F29" s="12"/>
      <c r="G29" s="12"/>
      <c r="H29" s="12"/>
      <c r="I29" s="12"/>
      <c r="J29" s="12"/>
      <c r="K29" s="12"/>
    </row>
    <row r="30" spans="2:53" s="171" customFormat="1" ht="60">
      <c r="B30" s="153"/>
      <c r="C30" s="10"/>
      <c r="D30" s="10" t="s">
        <v>228</v>
      </c>
      <c r="F30" s="10"/>
      <c r="G30" s="10"/>
    </row>
    <row r="31" spans="2:53" ht="140.25">
      <c r="B31" s="143" t="s">
        <v>229</v>
      </c>
      <c r="C31" s="144" t="s">
        <v>5</v>
      </c>
      <c r="D31" s="161" t="s">
        <v>227</v>
      </c>
      <c r="E31" s="209" t="s">
        <v>486</v>
      </c>
      <c r="F31" s="144" t="s">
        <v>487</v>
      </c>
      <c r="G31" s="209" t="s">
        <v>488</v>
      </c>
      <c r="H31" s="144" t="s">
        <v>555</v>
      </c>
      <c r="I31" s="144" t="s">
        <v>556</v>
      </c>
    </row>
    <row r="32" spans="2:53">
      <c r="B32" s="156" t="s">
        <v>4</v>
      </c>
      <c r="C32" s="13" t="s">
        <v>226</v>
      </c>
      <c r="D32" s="162">
        <v>0.2</v>
      </c>
      <c r="E32" s="67">
        <v>8</v>
      </c>
      <c r="F32" s="67">
        <v>1.5</v>
      </c>
      <c r="G32" s="67">
        <v>1.2</v>
      </c>
      <c r="H32" s="67">
        <v>1.2</v>
      </c>
      <c r="I32" s="67">
        <v>10</v>
      </c>
    </row>
    <row r="33" spans="2:23" ht="15.75" thickBot="1"/>
    <row r="34" spans="2:23" ht="23.25">
      <c r="B34" s="12" t="s">
        <v>949</v>
      </c>
      <c r="C34" s="12"/>
      <c r="D34" s="12"/>
      <c r="E34" s="12"/>
      <c r="F34" s="12"/>
      <c r="G34" s="12"/>
      <c r="H34" s="12"/>
      <c r="I34" s="12"/>
      <c r="J34" s="12"/>
      <c r="K34" s="12"/>
    </row>
    <row r="35" spans="2:23" s="171" customFormat="1" ht="75">
      <c r="B35" s="153"/>
      <c r="C35" s="382"/>
      <c r="D35" s="382" t="s">
        <v>950</v>
      </c>
      <c r="E35" s="382" t="s">
        <v>961</v>
      </c>
      <c r="F35" s="382"/>
      <c r="G35" s="382"/>
    </row>
    <row r="36" spans="2:23" ht="169.5">
      <c r="B36" s="143" t="s">
        <v>951</v>
      </c>
      <c r="C36" s="144" t="s">
        <v>5</v>
      </c>
      <c r="D36" s="161" t="s">
        <v>952</v>
      </c>
      <c r="E36" s="161" t="s">
        <v>953</v>
      </c>
      <c r="F36" s="149" t="s">
        <v>954</v>
      </c>
    </row>
    <row r="37" spans="2:23">
      <c r="B37" s="156" t="s">
        <v>4</v>
      </c>
      <c r="C37" s="13" t="s">
        <v>955</v>
      </c>
      <c r="D37" s="162">
        <v>0.25</v>
      </c>
      <c r="E37" s="162">
        <v>1</v>
      </c>
      <c r="F37" s="21" t="s">
        <v>958</v>
      </c>
    </row>
    <row r="38" spans="2:23">
      <c r="B38" s="156" t="s">
        <v>4</v>
      </c>
      <c r="C38" s="13" t="s">
        <v>956</v>
      </c>
      <c r="D38" s="162">
        <v>0.1</v>
      </c>
      <c r="E38" s="162">
        <v>0.7</v>
      </c>
      <c r="F38" s="21" t="s">
        <v>959</v>
      </c>
    </row>
    <row r="39" spans="2:23">
      <c r="B39" s="156" t="s">
        <v>4</v>
      </c>
      <c r="C39" s="13" t="s">
        <v>957</v>
      </c>
      <c r="D39" s="162">
        <v>0.05</v>
      </c>
      <c r="E39" s="162">
        <v>0.4</v>
      </c>
      <c r="F39" s="21" t="s">
        <v>960</v>
      </c>
    </row>
    <row r="40" spans="2:23" ht="15.75" thickBot="1"/>
    <row r="41" spans="2:23" ht="23.25">
      <c r="B41" s="12" t="s">
        <v>751</v>
      </c>
      <c r="C41" s="12"/>
      <c r="D41" s="12"/>
      <c r="E41" s="12"/>
      <c r="F41" s="12"/>
      <c r="G41" s="12"/>
      <c r="H41" s="12"/>
      <c r="I41" s="12"/>
      <c r="J41" s="12"/>
      <c r="K41" s="12"/>
    </row>
    <row r="42" spans="2:23">
      <c r="E42" s="67" t="s">
        <v>750</v>
      </c>
    </row>
    <row r="43" spans="2:23" ht="150">
      <c r="B43" s="143" t="s">
        <v>752</v>
      </c>
      <c r="C43" s="144" t="s">
        <v>5</v>
      </c>
      <c r="D43" s="146" t="s">
        <v>944</v>
      </c>
      <c r="E43" s="146" t="s">
        <v>730</v>
      </c>
      <c r="F43" s="146" t="s">
        <v>731</v>
      </c>
      <c r="G43" s="146" t="s">
        <v>732</v>
      </c>
      <c r="H43" s="146" t="s">
        <v>733</v>
      </c>
      <c r="I43" s="146" t="s">
        <v>734</v>
      </c>
      <c r="J43" s="146" t="s">
        <v>735</v>
      </c>
      <c r="K43" s="146" t="s">
        <v>736</v>
      </c>
      <c r="L43" s="146" t="s">
        <v>737</v>
      </c>
      <c r="M43" s="146" t="s">
        <v>738</v>
      </c>
      <c r="N43" s="146" t="s">
        <v>739</v>
      </c>
      <c r="O43" s="146" t="s">
        <v>740</v>
      </c>
      <c r="P43" s="146" t="s">
        <v>741</v>
      </c>
      <c r="Q43" s="146" t="s">
        <v>742</v>
      </c>
      <c r="R43" s="146" t="s">
        <v>743</v>
      </c>
      <c r="S43" s="146" t="s">
        <v>744</v>
      </c>
      <c r="T43" s="146" t="s">
        <v>745</v>
      </c>
      <c r="U43" s="146" t="s">
        <v>746</v>
      </c>
      <c r="V43" s="146" t="s">
        <v>747</v>
      </c>
      <c r="W43" s="146" t="s">
        <v>748</v>
      </c>
    </row>
    <row r="44" spans="2:23">
      <c r="B44" t="s">
        <v>4</v>
      </c>
      <c r="C44" t="s">
        <v>504</v>
      </c>
      <c r="D44">
        <v>8</v>
      </c>
      <c r="E44">
        <v>714</v>
      </c>
      <c r="F44">
        <v>2143</v>
      </c>
      <c r="G44">
        <v>4286</v>
      </c>
      <c r="H44">
        <v>7143</v>
      </c>
      <c r="I44">
        <v>10714</v>
      </c>
      <c r="J44">
        <v>15000</v>
      </c>
      <c r="K44">
        <v>20000</v>
      </c>
      <c r="L44" t="s">
        <v>749</v>
      </c>
      <c r="M44" t="s">
        <v>749</v>
      </c>
      <c r="N44" t="s">
        <v>749</v>
      </c>
      <c r="O44" t="s">
        <v>749</v>
      </c>
      <c r="P44" t="s">
        <v>749</v>
      </c>
      <c r="Q44" t="s">
        <v>749</v>
      </c>
      <c r="R44" t="s">
        <v>749</v>
      </c>
      <c r="S44" t="s">
        <v>749</v>
      </c>
      <c r="T44" t="s">
        <v>749</v>
      </c>
      <c r="U44" t="s">
        <v>749</v>
      </c>
      <c r="V44" t="s">
        <v>749</v>
      </c>
      <c r="W44" t="s">
        <v>749</v>
      </c>
    </row>
    <row r="45" spans="2:23">
      <c r="B45" s="67" t="s">
        <v>4</v>
      </c>
      <c r="C45" t="s">
        <v>496</v>
      </c>
      <c r="D45">
        <v>10</v>
      </c>
      <c r="E45">
        <v>1191</v>
      </c>
      <c r="F45">
        <v>3573</v>
      </c>
      <c r="G45">
        <v>7145</v>
      </c>
      <c r="H45">
        <v>11909</v>
      </c>
      <c r="I45">
        <v>17863</v>
      </c>
      <c r="J45">
        <v>25009</v>
      </c>
      <c r="K45">
        <v>33345</v>
      </c>
      <c r="L45">
        <v>42872</v>
      </c>
      <c r="M45">
        <v>53590</v>
      </c>
      <c r="N45" t="s">
        <v>749</v>
      </c>
      <c r="O45" t="s">
        <v>749</v>
      </c>
      <c r="P45" t="s">
        <v>749</v>
      </c>
      <c r="Q45" t="s">
        <v>749</v>
      </c>
      <c r="R45" t="s">
        <v>749</v>
      </c>
      <c r="S45" t="s">
        <v>749</v>
      </c>
      <c r="T45" t="s">
        <v>749</v>
      </c>
      <c r="U45" t="s">
        <v>749</v>
      </c>
      <c r="V45" t="s">
        <v>749</v>
      </c>
      <c r="W45" t="s">
        <v>749</v>
      </c>
    </row>
    <row r="46" spans="2:23">
      <c r="B46" s="67" t="s">
        <v>4</v>
      </c>
      <c r="C46" t="s">
        <v>495</v>
      </c>
      <c r="D46">
        <v>10</v>
      </c>
      <c r="E46">
        <v>1860</v>
      </c>
      <c r="F46">
        <v>5581</v>
      </c>
      <c r="G46">
        <v>11161</v>
      </c>
      <c r="H46">
        <v>18602</v>
      </c>
      <c r="I46">
        <v>27903</v>
      </c>
      <c r="J46">
        <v>39065</v>
      </c>
      <c r="K46">
        <v>52086</v>
      </c>
      <c r="L46">
        <v>66968</v>
      </c>
      <c r="M46">
        <v>83710</v>
      </c>
      <c r="N46" t="s">
        <v>749</v>
      </c>
      <c r="O46" t="s">
        <v>749</v>
      </c>
      <c r="P46" t="s">
        <v>749</v>
      </c>
      <c r="Q46" t="s">
        <v>749</v>
      </c>
      <c r="R46" t="s">
        <v>749</v>
      </c>
      <c r="S46" t="s">
        <v>749</v>
      </c>
      <c r="T46" t="s">
        <v>749</v>
      </c>
      <c r="U46" t="s">
        <v>749</v>
      </c>
      <c r="V46" t="s">
        <v>749</v>
      </c>
      <c r="W46" t="s">
        <v>749</v>
      </c>
    </row>
    <row r="47" spans="2:23">
      <c r="B47" s="67" t="s">
        <v>4</v>
      </c>
      <c r="C47" t="s">
        <v>499</v>
      </c>
      <c r="D47">
        <v>10</v>
      </c>
      <c r="E47">
        <v>2553</v>
      </c>
      <c r="F47">
        <v>7658</v>
      </c>
      <c r="G47">
        <v>15316</v>
      </c>
      <c r="H47">
        <v>25527</v>
      </c>
      <c r="I47">
        <v>38290</v>
      </c>
      <c r="J47">
        <v>53606</v>
      </c>
      <c r="K47">
        <v>71475</v>
      </c>
      <c r="L47">
        <v>91896</v>
      </c>
      <c r="M47">
        <v>114870</v>
      </c>
      <c r="N47" t="s">
        <v>749</v>
      </c>
      <c r="O47" t="s">
        <v>749</v>
      </c>
      <c r="P47" t="s">
        <v>749</v>
      </c>
      <c r="Q47" t="s">
        <v>749</v>
      </c>
      <c r="R47" t="s">
        <v>749</v>
      </c>
      <c r="S47" t="s">
        <v>749</v>
      </c>
      <c r="T47" t="s">
        <v>749</v>
      </c>
      <c r="U47" t="s">
        <v>749</v>
      </c>
      <c r="V47" t="s">
        <v>749</v>
      </c>
      <c r="W47" t="s">
        <v>749</v>
      </c>
    </row>
    <row r="48" spans="2:23">
      <c r="B48" s="67" t="s">
        <v>4</v>
      </c>
      <c r="C48" t="s">
        <v>498</v>
      </c>
      <c r="D48">
        <v>15</v>
      </c>
      <c r="E48">
        <v>2098</v>
      </c>
      <c r="F48">
        <v>6293</v>
      </c>
      <c r="G48">
        <v>12585</v>
      </c>
      <c r="H48">
        <v>20975</v>
      </c>
      <c r="I48">
        <v>31463</v>
      </c>
      <c r="J48">
        <v>44048</v>
      </c>
      <c r="K48">
        <v>58730</v>
      </c>
      <c r="L48">
        <v>75510</v>
      </c>
      <c r="M48">
        <v>94388</v>
      </c>
      <c r="N48">
        <v>115363</v>
      </c>
      <c r="O48">
        <v>138435</v>
      </c>
      <c r="P48">
        <v>163605</v>
      </c>
      <c r="Q48">
        <v>190873</v>
      </c>
      <c r="R48">
        <v>220238</v>
      </c>
      <c r="S48" t="s">
        <v>749</v>
      </c>
      <c r="T48" t="s">
        <v>749</v>
      </c>
      <c r="U48" t="s">
        <v>749</v>
      </c>
      <c r="V48" t="s">
        <v>749</v>
      </c>
      <c r="W48" t="s">
        <v>749</v>
      </c>
    </row>
    <row r="49" spans="2:23">
      <c r="B49" s="67" t="s">
        <v>4</v>
      </c>
      <c r="C49" t="s">
        <v>497</v>
      </c>
      <c r="D49">
        <v>15</v>
      </c>
      <c r="E49">
        <v>2563</v>
      </c>
      <c r="F49">
        <v>7690</v>
      </c>
      <c r="G49">
        <v>15380</v>
      </c>
      <c r="H49">
        <v>25634</v>
      </c>
      <c r="I49">
        <v>38450</v>
      </c>
      <c r="J49">
        <v>53831</v>
      </c>
      <c r="K49">
        <v>71774</v>
      </c>
      <c r="L49">
        <v>92281</v>
      </c>
      <c r="M49">
        <v>115351</v>
      </c>
      <c r="N49">
        <v>140985</v>
      </c>
      <c r="O49">
        <v>169182</v>
      </c>
      <c r="P49">
        <v>199942</v>
      </c>
      <c r="Q49">
        <v>233266</v>
      </c>
      <c r="R49">
        <v>269153</v>
      </c>
      <c r="S49" t="s">
        <v>749</v>
      </c>
      <c r="T49" t="s">
        <v>749</v>
      </c>
      <c r="U49" t="s">
        <v>749</v>
      </c>
      <c r="V49" t="s">
        <v>749</v>
      </c>
      <c r="W49" t="s">
        <v>749</v>
      </c>
    </row>
    <row r="50" spans="2:23">
      <c r="B50" s="67" t="s">
        <v>4</v>
      </c>
      <c r="C50" t="s">
        <v>500</v>
      </c>
      <c r="D50">
        <v>15</v>
      </c>
      <c r="E50">
        <v>3037</v>
      </c>
      <c r="F50">
        <v>9111</v>
      </c>
      <c r="G50">
        <v>18222</v>
      </c>
      <c r="H50">
        <v>30370</v>
      </c>
      <c r="I50">
        <v>45555</v>
      </c>
      <c r="J50">
        <v>63777</v>
      </c>
      <c r="K50">
        <v>85036</v>
      </c>
      <c r="L50">
        <v>109332</v>
      </c>
      <c r="M50">
        <v>136665</v>
      </c>
      <c r="N50">
        <v>167035</v>
      </c>
      <c r="O50">
        <v>200442</v>
      </c>
      <c r="P50">
        <v>236886</v>
      </c>
      <c r="Q50">
        <v>276367</v>
      </c>
      <c r="R50">
        <v>318885</v>
      </c>
      <c r="S50" t="s">
        <v>749</v>
      </c>
      <c r="T50" t="s">
        <v>749</v>
      </c>
      <c r="U50" t="s">
        <v>749</v>
      </c>
      <c r="V50" t="s">
        <v>749</v>
      </c>
      <c r="W50" t="s">
        <v>749</v>
      </c>
    </row>
    <row r="51" spans="2:23">
      <c r="B51" s="67" t="s">
        <v>4</v>
      </c>
      <c r="C51" t="s">
        <v>502</v>
      </c>
      <c r="D51">
        <v>20</v>
      </c>
      <c r="E51">
        <v>2592</v>
      </c>
      <c r="F51">
        <v>7776</v>
      </c>
      <c r="G51">
        <v>15551</v>
      </c>
      <c r="H51">
        <v>25919</v>
      </c>
      <c r="I51">
        <v>38878</v>
      </c>
      <c r="J51">
        <v>54430</v>
      </c>
      <c r="K51">
        <v>72573</v>
      </c>
      <c r="L51">
        <v>93308</v>
      </c>
      <c r="M51">
        <v>116635</v>
      </c>
      <c r="N51">
        <v>142554</v>
      </c>
      <c r="O51">
        <v>171065</v>
      </c>
      <c r="P51">
        <v>202168</v>
      </c>
      <c r="Q51">
        <v>235862</v>
      </c>
      <c r="R51">
        <v>272149</v>
      </c>
      <c r="S51">
        <v>311027</v>
      </c>
      <c r="T51">
        <v>352498</v>
      </c>
      <c r="U51">
        <v>396560</v>
      </c>
      <c r="V51">
        <v>443214</v>
      </c>
      <c r="W51">
        <v>492460</v>
      </c>
    </row>
    <row r="52" spans="2:23">
      <c r="B52" s="67" t="s">
        <v>4</v>
      </c>
      <c r="C52" t="s">
        <v>501</v>
      </c>
      <c r="D52">
        <v>20</v>
      </c>
      <c r="E52">
        <v>2950</v>
      </c>
      <c r="F52">
        <v>8851</v>
      </c>
      <c r="G52">
        <v>17703</v>
      </c>
      <c r="H52">
        <v>29504</v>
      </c>
      <c r="I52">
        <v>44256</v>
      </c>
      <c r="J52">
        <v>61959</v>
      </c>
      <c r="K52">
        <v>82612</v>
      </c>
      <c r="L52">
        <v>106215</v>
      </c>
      <c r="M52">
        <v>132769</v>
      </c>
      <c r="N52">
        <v>162273</v>
      </c>
      <c r="O52">
        <v>194728</v>
      </c>
      <c r="P52">
        <v>230133</v>
      </c>
      <c r="Q52">
        <v>268488</v>
      </c>
      <c r="R52">
        <v>309794</v>
      </c>
      <c r="S52">
        <v>354051</v>
      </c>
      <c r="T52">
        <v>401257</v>
      </c>
      <c r="U52">
        <v>451414</v>
      </c>
      <c r="V52">
        <v>504522</v>
      </c>
      <c r="W52">
        <v>560580</v>
      </c>
    </row>
    <row r="53" spans="2:23">
      <c r="B53" s="67" t="s">
        <v>4</v>
      </c>
      <c r="C53" t="s">
        <v>503</v>
      </c>
      <c r="D53">
        <v>20</v>
      </c>
      <c r="E53">
        <v>3313</v>
      </c>
      <c r="F53">
        <v>9939</v>
      </c>
      <c r="G53">
        <v>19878</v>
      </c>
      <c r="H53">
        <v>33129</v>
      </c>
      <c r="I53">
        <v>49694</v>
      </c>
      <c r="J53">
        <v>69572</v>
      </c>
      <c r="K53">
        <v>92763</v>
      </c>
      <c r="L53">
        <v>119266</v>
      </c>
      <c r="M53">
        <v>149083</v>
      </c>
      <c r="N53">
        <v>182212</v>
      </c>
      <c r="O53">
        <v>218655</v>
      </c>
      <c r="P53">
        <v>258410</v>
      </c>
      <c r="Q53">
        <v>301478</v>
      </c>
      <c r="R53">
        <v>347859</v>
      </c>
      <c r="S53">
        <v>397554</v>
      </c>
      <c r="T53">
        <v>450561</v>
      </c>
      <c r="U53">
        <v>506881</v>
      </c>
      <c r="V53">
        <v>566514</v>
      </c>
      <c r="W53">
        <v>629460</v>
      </c>
    </row>
  </sheetData>
  <mergeCells count="7">
    <mergeCell ref="AV26:BA26"/>
    <mergeCell ref="AN14:AQ14"/>
    <mergeCell ref="I26:L26"/>
    <mergeCell ref="AA26:AE26"/>
    <mergeCell ref="W26:Z26"/>
    <mergeCell ref="T26:U26"/>
    <mergeCell ref="N26:S26"/>
  </mergeCells>
  <phoneticPr fontId="42" type="noConversion"/>
  <conditionalFormatting sqref="C16:C25">
    <cfRule type="duplicateValues" dxfId="380" priority="3"/>
  </conditionalFormatting>
  <conditionalFormatting sqref="C5:C9">
    <cfRule type="duplicateValues" dxfId="379" priority="5"/>
  </conditionalFormatting>
  <dataValidations count="3">
    <dataValidation type="list" showInputMessage="1" showErrorMessage="1" sqref="D16:D25">
      <formula1>INDIRECT("dragonTierDefinitions['[sku']]")</formula1>
    </dataValidation>
    <dataValidation allowBlank="1" showInputMessage="1" showErrorMessage="1" prompt="percentage [0..1]" sqref="D44:W53"/>
    <dataValidation type="decimal" allowBlank="1" showInputMessage="1" showErrorMessage="1" prompt="percentage [0..1]" sqref="D32:D33 D37:D39">
      <formula1>0</formula1>
      <formula2>1</formula2>
    </dataValidation>
  </dataValidations>
  <pageMargins left="0.7" right="0.7" top="0.75" bottom="0.75" header="0.3" footer="0.3"/>
  <pageSetup paperSize="9" scale="21" orientation="portrait"/>
  <colBreaks count="1" manualBreakCount="1">
    <brk id="25" max="1048575" man="1"/>
  </colBreaks>
  <tableParts count="5">
    <tablePart r:id="rId1"/>
    <tablePart r:id="rId2"/>
    <tablePart r:id="rId3"/>
    <tablePart r:id="rId4"/>
    <tablePart r:id="rId5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tabColor theme="9"/>
  </sheetPr>
  <dimension ref="A1:P44"/>
  <sheetViews>
    <sheetView topLeftCell="A4" workbookViewId="0">
      <selection activeCell="O9" sqref="O9"/>
    </sheetView>
  </sheetViews>
  <sheetFormatPr defaultColWidth="8.85546875" defaultRowHeight="15"/>
  <cols>
    <col min="1" max="1" width="3" bestFit="1" customWidth="1"/>
    <col min="2" max="2" width="26" bestFit="1" customWidth="1"/>
    <col min="3" max="3" width="8.42578125" bestFit="1" customWidth="1"/>
    <col min="4" max="4" width="8.7109375" bestFit="1" customWidth="1"/>
    <col min="5" max="6" width="8.42578125" bestFit="1" customWidth="1"/>
    <col min="7" max="7" width="18.28515625" bestFit="1" customWidth="1"/>
    <col min="8" max="8" width="23.42578125" bestFit="1" customWidth="1"/>
    <col min="9" max="9" width="24.7109375" bestFit="1" customWidth="1"/>
    <col min="10" max="10" width="21.42578125" bestFit="1" customWidth="1"/>
    <col min="11" max="11" width="17.7109375" bestFit="1" customWidth="1"/>
    <col min="12" max="12" width="16.42578125" bestFit="1" customWidth="1"/>
    <col min="15" max="15" width="17.7109375" bestFit="1" customWidth="1"/>
  </cols>
  <sheetData>
    <row r="1" spans="1:16" ht="15.75" thickBot="1"/>
    <row r="2" spans="1:16" ht="23.25">
      <c r="B2" s="12" t="s">
        <v>819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1:16">
      <c r="B3" s="243"/>
      <c r="C3" s="243"/>
    </row>
    <row r="4" spans="1:16" ht="85.5">
      <c r="B4" s="143" t="s">
        <v>676</v>
      </c>
      <c r="C4" s="144" t="s">
        <v>5</v>
      </c>
      <c r="D4" s="145" t="s">
        <v>805</v>
      </c>
      <c r="E4" s="145" t="s">
        <v>414</v>
      </c>
      <c r="F4" s="145" t="s">
        <v>186</v>
      </c>
      <c r="G4" s="148" t="s">
        <v>191</v>
      </c>
      <c r="H4" s="148" t="s">
        <v>192</v>
      </c>
      <c r="I4" s="148" t="s">
        <v>23</v>
      </c>
      <c r="J4" s="368" t="s">
        <v>963</v>
      </c>
      <c r="K4" s="363" t="s">
        <v>38</v>
      </c>
      <c r="L4" s="363" t="s">
        <v>177</v>
      </c>
      <c r="M4" s="365" t="s">
        <v>1129</v>
      </c>
    </row>
    <row r="5" spans="1:16">
      <c r="B5" s="364" t="s">
        <v>4</v>
      </c>
      <c r="C5" s="198" t="s">
        <v>811</v>
      </c>
      <c r="D5" s="132" t="s">
        <v>808</v>
      </c>
      <c r="E5" s="132" t="s">
        <v>1033</v>
      </c>
      <c r="F5" s="132">
        <v>0</v>
      </c>
      <c r="G5" s="15" t="s">
        <v>814</v>
      </c>
      <c r="H5" s="15" t="s">
        <v>816</v>
      </c>
      <c r="I5" s="15" t="s">
        <v>1073</v>
      </c>
      <c r="J5" s="362" t="s">
        <v>376</v>
      </c>
      <c r="K5" s="365" t="s">
        <v>1008</v>
      </c>
      <c r="L5" s="365" t="str">
        <f>CONCATENATE(LEFT(petDefinitions[[#This Row],['[tidName']]],10),"_DESC")</f>
        <v>TID_PET_00_DESC</v>
      </c>
      <c r="M5" s="365">
        <v>0</v>
      </c>
    </row>
    <row r="6" spans="1:16">
      <c r="B6" s="364" t="s">
        <v>4</v>
      </c>
      <c r="C6" s="198" t="s">
        <v>812</v>
      </c>
      <c r="D6" s="132" t="s">
        <v>808</v>
      </c>
      <c r="E6" s="132" t="s">
        <v>1033</v>
      </c>
      <c r="F6" s="132">
        <v>1</v>
      </c>
      <c r="G6" s="15" t="s">
        <v>814</v>
      </c>
      <c r="H6" s="15" t="s">
        <v>816</v>
      </c>
      <c r="I6" s="15" t="s">
        <v>1073</v>
      </c>
      <c r="J6" s="362" t="s">
        <v>309</v>
      </c>
      <c r="K6" s="365" t="s">
        <v>1034</v>
      </c>
      <c r="L6" s="365" t="str">
        <f>CONCATENATE(LEFT(petDefinitions[[#This Row],['[tidName']]],10),"_DESC")</f>
        <v>TID_PET_01_DESC</v>
      </c>
      <c r="M6" s="367">
        <v>1</v>
      </c>
      <c r="P6" s="67"/>
    </row>
    <row r="7" spans="1:16">
      <c r="B7" s="366" t="s">
        <v>4</v>
      </c>
      <c r="C7" s="200" t="s">
        <v>813</v>
      </c>
      <c r="D7" s="138" t="s">
        <v>808</v>
      </c>
      <c r="E7" s="138" t="s">
        <v>1033</v>
      </c>
      <c r="F7" s="138">
        <v>2</v>
      </c>
      <c r="G7" s="15" t="s">
        <v>814</v>
      </c>
      <c r="H7" s="15" t="s">
        <v>816</v>
      </c>
      <c r="I7" s="15" t="s">
        <v>1073</v>
      </c>
      <c r="J7" s="362" t="s">
        <v>994</v>
      </c>
      <c r="K7" s="365" t="s">
        <v>1035</v>
      </c>
      <c r="L7" s="367" t="str">
        <f>CONCATENATE(LEFT(petDefinitions[[#This Row],['[tidName']]],10),"_DESC")</f>
        <v>TID_PET_02_DESC</v>
      </c>
      <c r="M7" s="365">
        <v>2</v>
      </c>
      <c r="P7" s="67"/>
    </row>
    <row r="8" spans="1:16">
      <c r="B8" s="366" t="s">
        <v>4</v>
      </c>
      <c r="C8" s="200" t="s">
        <v>971</v>
      </c>
      <c r="D8" s="138" t="s">
        <v>808</v>
      </c>
      <c r="E8" s="138" t="s">
        <v>1033</v>
      </c>
      <c r="F8" s="132">
        <v>3</v>
      </c>
      <c r="G8" s="15" t="s">
        <v>814</v>
      </c>
      <c r="H8" s="15" t="s">
        <v>817</v>
      </c>
      <c r="I8" s="15" t="s">
        <v>1075</v>
      </c>
      <c r="J8" s="362" t="s">
        <v>376</v>
      </c>
      <c r="K8" s="365" t="s">
        <v>1036</v>
      </c>
      <c r="L8" s="365" t="str">
        <f>CONCATENATE(LEFT(petDefinitions[[#This Row],['[tidName']]],10),"_DESC")</f>
        <v>TID_PET_03_DESC</v>
      </c>
      <c r="M8" s="367">
        <v>3</v>
      </c>
      <c r="P8" s="67"/>
    </row>
    <row r="9" spans="1:16">
      <c r="A9" s="67"/>
      <c r="B9" s="366" t="s">
        <v>4</v>
      </c>
      <c r="C9" s="200" t="s">
        <v>972</v>
      </c>
      <c r="D9" s="138" t="s">
        <v>808</v>
      </c>
      <c r="E9" s="138" t="s">
        <v>1033</v>
      </c>
      <c r="F9" s="132">
        <v>4</v>
      </c>
      <c r="G9" s="15" t="s">
        <v>814</v>
      </c>
      <c r="H9" s="357" t="s">
        <v>818</v>
      </c>
      <c r="I9" s="357" t="s">
        <v>1076</v>
      </c>
      <c r="J9" s="362" t="s">
        <v>994</v>
      </c>
      <c r="K9" s="365" t="s">
        <v>1037</v>
      </c>
      <c r="L9" s="367" t="str">
        <f>CONCATENATE(LEFT(petDefinitions[[#This Row],['[tidName']]],10),"_DESC")</f>
        <v>TID_PET_04_DESC</v>
      </c>
      <c r="M9" s="365">
        <v>4</v>
      </c>
      <c r="P9" s="67"/>
    </row>
    <row r="10" spans="1:16">
      <c r="A10" s="67"/>
      <c r="B10" s="366" t="s">
        <v>4</v>
      </c>
      <c r="C10" s="200" t="s">
        <v>973</v>
      </c>
      <c r="D10" s="138" t="s">
        <v>808</v>
      </c>
      <c r="E10" s="138" t="s">
        <v>1033</v>
      </c>
      <c r="F10" s="138">
        <v>5</v>
      </c>
      <c r="G10" s="15" t="s">
        <v>814</v>
      </c>
      <c r="H10" s="15" t="s">
        <v>816</v>
      </c>
      <c r="I10" s="15" t="s">
        <v>1073</v>
      </c>
      <c r="J10" s="362" t="s">
        <v>309</v>
      </c>
      <c r="K10" s="365" t="s">
        <v>1038</v>
      </c>
      <c r="L10" s="365" t="str">
        <f>CONCATENATE(LEFT(petDefinitions[[#This Row],['[tidName']]],10),"_DESC")</f>
        <v>TID_PET_05_DESC</v>
      </c>
      <c r="M10" s="365">
        <v>5</v>
      </c>
      <c r="P10" s="67"/>
    </row>
    <row r="11" spans="1:16">
      <c r="A11" s="67"/>
      <c r="B11" s="366" t="s">
        <v>4</v>
      </c>
      <c r="C11" s="200" t="s">
        <v>974</v>
      </c>
      <c r="D11" s="138" t="s">
        <v>808</v>
      </c>
      <c r="E11" s="138" t="s">
        <v>1033</v>
      </c>
      <c r="F11" s="132">
        <v>6</v>
      </c>
      <c r="G11" s="15" t="s">
        <v>814</v>
      </c>
      <c r="H11" s="15" t="s">
        <v>816</v>
      </c>
      <c r="I11" s="15" t="s">
        <v>1073</v>
      </c>
      <c r="J11" s="362" t="s">
        <v>994</v>
      </c>
      <c r="K11" s="365" t="s">
        <v>1039</v>
      </c>
      <c r="L11" s="365" t="str">
        <f>CONCATENATE(LEFT(petDefinitions[[#This Row],['[tidName']]],10),"_DESC")</f>
        <v>TID_PET_06_DESC</v>
      </c>
      <c r="M11" s="365">
        <v>6</v>
      </c>
      <c r="P11" s="67"/>
    </row>
    <row r="12" spans="1:16">
      <c r="A12" s="67"/>
      <c r="B12" s="366" t="s">
        <v>4</v>
      </c>
      <c r="C12" s="200" t="s">
        <v>975</v>
      </c>
      <c r="D12" s="138" t="s">
        <v>808</v>
      </c>
      <c r="E12" s="138" t="s">
        <v>989</v>
      </c>
      <c r="F12" s="138">
        <v>0</v>
      </c>
      <c r="G12" s="15" t="s">
        <v>814</v>
      </c>
      <c r="H12" s="15" t="s">
        <v>816</v>
      </c>
      <c r="I12" s="15" t="s">
        <v>1073</v>
      </c>
      <c r="J12" s="362" t="s">
        <v>965</v>
      </c>
      <c r="K12" s="365" t="s">
        <v>1040</v>
      </c>
      <c r="L12" s="365" t="str">
        <f>CONCATENATE(LEFT(petDefinitions[[#This Row],['[tidName']]],10),"_DESC")</f>
        <v>TID_PET_07_DESC</v>
      </c>
      <c r="M12" s="365">
        <v>7</v>
      </c>
      <c r="P12" s="67"/>
    </row>
    <row r="13" spans="1:16">
      <c r="A13" s="67"/>
      <c r="B13" s="366" t="s">
        <v>4</v>
      </c>
      <c r="C13" s="200" t="s">
        <v>976</v>
      </c>
      <c r="D13" s="138" t="s">
        <v>808</v>
      </c>
      <c r="E13" s="138" t="s">
        <v>993</v>
      </c>
      <c r="F13" s="138">
        <v>0</v>
      </c>
      <c r="G13" s="15" t="s">
        <v>814</v>
      </c>
      <c r="H13" s="15" t="s">
        <v>817</v>
      </c>
      <c r="I13" s="15" t="s">
        <v>1075</v>
      </c>
      <c r="J13" s="362" t="s">
        <v>1101</v>
      </c>
      <c r="K13" s="365" t="s">
        <v>1041</v>
      </c>
      <c r="L13" s="365" t="str">
        <f>CONCATENATE(LEFT(petDefinitions[[#This Row],['[tidName']]],10),"_DESC")</f>
        <v>TID_PET_08_DESC</v>
      </c>
      <c r="M13" s="365">
        <v>8</v>
      </c>
      <c r="P13" s="67"/>
    </row>
    <row r="14" spans="1:16">
      <c r="A14" s="67"/>
      <c r="B14" s="366" t="s">
        <v>4</v>
      </c>
      <c r="C14" s="200" t="s">
        <v>977</v>
      </c>
      <c r="D14" s="138" t="s">
        <v>808</v>
      </c>
      <c r="E14" s="138" t="s">
        <v>991</v>
      </c>
      <c r="F14" s="138">
        <v>0</v>
      </c>
      <c r="G14" s="15" t="s">
        <v>814</v>
      </c>
      <c r="H14" s="357" t="s">
        <v>818</v>
      </c>
      <c r="I14" s="357" t="s">
        <v>1076</v>
      </c>
      <c r="J14" s="362" t="s">
        <v>1002</v>
      </c>
      <c r="K14" s="365" t="s">
        <v>1042</v>
      </c>
      <c r="L14" s="365" t="str">
        <f>CONCATENATE(LEFT(petDefinitions[[#This Row],['[tidName']]],10),"_DESC")</f>
        <v>TID_PET_09_DESC</v>
      </c>
      <c r="M14" s="365">
        <v>9</v>
      </c>
      <c r="P14" s="67"/>
    </row>
    <row r="15" spans="1:16">
      <c r="A15" s="67"/>
      <c r="B15" s="366" t="s">
        <v>4</v>
      </c>
      <c r="C15" s="200" t="s">
        <v>978</v>
      </c>
      <c r="D15" s="138" t="s">
        <v>808</v>
      </c>
      <c r="E15" s="138" t="s">
        <v>991</v>
      </c>
      <c r="F15" s="138">
        <v>1</v>
      </c>
      <c r="G15" s="15" t="s">
        <v>814</v>
      </c>
      <c r="H15" s="15" t="s">
        <v>1331</v>
      </c>
      <c r="I15" s="15" t="s">
        <v>1073</v>
      </c>
      <c r="J15" s="362" t="s">
        <v>966</v>
      </c>
      <c r="K15" s="365" t="s">
        <v>1332</v>
      </c>
      <c r="L15" s="365" t="str">
        <f>CONCATENATE(LEFT(petDefinitions[[#This Row],['[tidName']]],10),"_DESC")</f>
        <v>FROGGY 200_DESC</v>
      </c>
      <c r="M15" s="365">
        <v>10</v>
      </c>
      <c r="P15" s="67"/>
    </row>
    <row r="16" spans="1:16">
      <c r="A16" s="67"/>
      <c r="B16" s="366" t="s">
        <v>4</v>
      </c>
      <c r="C16" s="200" t="s">
        <v>979</v>
      </c>
      <c r="D16" s="138" t="s">
        <v>808</v>
      </c>
      <c r="E16" s="138" t="s">
        <v>991</v>
      </c>
      <c r="F16" s="138">
        <v>2</v>
      </c>
      <c r="G16" s="15" t="s">
        <v>814</v>
      </c>
      <c r="H16" s="15" t="s">
        <v>1333</v>
      </c>
      <c r="I16" s="15" t="s">
        <v>1073</v>
      </c>
      <c r="J16" s="362" t="s">
        <v>1006</v>
      </c>
      <c r="K16" s="365" t="s">
        <v>1334</v>
      </c>
      <c r="L16" s="365" t="str">
        <f>CONCATENATE(LEFT(petDefinitions[[#This Row],['[tidName']]],10),"_DESC")</f>
        <v>FROGGY 300_DESC</v>
      </c>
      <c r="M16" s="365">
        <v>11</v>
      </c>
      <c r="P16" s="67"/>
    </row>
    <row r="17" spans="1:16">
      <c r="A17" s="67"/>
      <c r="B17" s="366" t="s">
        <v>4</v>
      </c>
      <c r="C17" s="200" t="s">
        <v>980</v>
      </c>
      <c r="D17" s="138" t="s">
        <v>808</v>
      </c>
      <c r="E17" s="138" t="s">
        <v>991</v>
      </c>
      <c r="F17" s="138">
        <v>3</v>
      </c>
      <c r="G17" s="15" t="s">
        <v>814</v>
      </c>
      <c r="H17" s="15" t="s">
        <v>1335</v>
      </c>
      <c r="I17" s="15" t="s">
        <v>1075</v>
      </c>
      <c r="J17" s="362" t="s">
        <v>964</v>
      </c>
      <c r="K17" s="365" t="s">
        <v>1336</v>
      </c>
      <c r="L17" s="365" t="str">
        <f>CONCATENATE(LEFT(petDefinitions[[#This Row],['[tidName']]],10),"_DESC")</f>
        <v>FROGGY 400_DESC</v>
      </c>
      <c r="M17" s="365">
        <v>12</v>
      </c>
      <c r="P17" s="67"/>
    </row>
    <row r="18" spans="1:16">
      <c r="A18" s="67"/>
      <c r="B18" s="366" t="s">
        <v>4</v>
      </c>
      <c r="C18" s="200" t="s">
        <v>981</v>
      </c>
      <c r="D18" s="138" t="s">
        <v>808</v>
      </c>
      <c r="E18" s="138" t="s">
        <v>989</v>
      </c>
      <c r="F18" s="138">
        <v>1</v>
      </c>
      <c r="G18" s="15" t="s">
        <v>814</v>
      </c>
      <c r="H18" s="357" t="s">
        <v>818</v>
      </c>
      <c r="I18" s="357" t="s">
        <v>1076</v>
      </c>
      <c r="J18" s="362" t="s">
        <v>965</v>
      </c>
      <c r="K18" s="365" t="s">
        <v>1043</v>
      </c>
      <c r="L18" s="365" t="str">
        <f>CONCATENATE(LEFT(petDefinitions[[#This Row],['[tidName']]],10),"_DESC")</f>
        <v>TID_PET_13_DESC</v>
      </c>
      <c r="M18" s="365">
        <v>13</v>
      </c>
      <c r="P18" s="67"/>
    </row>
    <row r="19" spans="1:16">
      <c r="A19" s="67"/>
      <c r="B19" s="366" t="s">
        <v>4</v>
      </c>
      <c r="C19" s="200" t="s">
        <v>982</v>
      </c>
      <c r="D19" s="138" t="s">
        <v>808</v>
      </c>
      <c r="E19" s="138" t="s">
        <v>1033</v>
      </c>
      <c r="F19" s="138">
        <v>7</v>
      </c>
      <c r="G19" s="15" t="s">
        <v>814</v>
      </c>
      <c r="H19" s="15" t="s">
        <v>816</v>
      </c>
      <c r="I19" s="15" t="s">
        <v>1073</v>
      </c>
      <c r="J19" s="362" t="s">
        <v>1103</v>
      </c>
      <c r="K19" s="365" t="s">
        <v>1044</v>
      </c>
      <c r="L19" s="365" t="str">
        <f>CONCATENATE(LEFT(petDefinitions[[#This Row],['[tidName']]],10),"_DESC")</f>
        <v>TID_PET_14_DESC</v>
      </c>
      <c r="M19" s="365">
        <v>14</v>
      </c>
      <c r="P19" s="67"/>
    </row>
    <row r="20" spans="1:16">
      <c r="A20" s="67"/>
      <c r="B20" s="366" t="s">
        <v>4</v>
      </c>
      <c r="C20" s="200" t="s">
        <v>983</v>
      </c>
      <c r="D20" s="138" t="s">
        <v>808</v>
      </c>
      <c r="E20" s="138" t="s">
        <v>991</v>
      </c>
      <c r="F20" s="138">
        <v>4</v>
      </c>
      <c r="G20" s="15" t="s">
        <v>814</v>
      </c>
      <c r="H20" s="15" t="s">
        <v>816</v>
      </c>
      <c r="I20" s="15" t="s">
        <v>1073</v>
      </c>
      <c r="J20" s="362" t="s">
        <v>1001</v>
      </c>
      <c r="K20" s="365" t="s">
        <v>1045</v>
      </c>
      <c r="L20" s="365" t="str">
        <f>CONCATENATE(LEFT(petDefinitions[[#This Row],['[tidName']]],10),"_DESC")</f>
        <v>TID_PET_15_DESC</v>
      </c>
      <c r="M20" s="365">
        <v>15</v>
      </c>
      <c r="P20" s="67"/>
    </row>
    <row r="21" spans="1:16">
      <c r="A21" s="67"/>
      <c r="B21" s="366" t="s">
        <v>4</v>
      </c>
      <c r="C21" s="200" t="s">
        <v>984</v>
      </c>
      <c r="D21" s="138" t="s">
        <v>808</v>
      </c>
      <c r="E21" s="138" t="s">
        <v>991</v>
      </c>
      <c r="F21" s="138">
        <v>5</v>
      </c>
      <c r="G21" s="15" t="s">
        <v>814</v>
      </c>
      <c r="H21" s="15" t="s">
        <v>817</v>
      </c>
      <c r="I21" s="15" t="s">
        <v>1075</v>
      </c>
      <c r="J21" s="362" t="s">
        <v>1002</v>
      </c>
      <c r="K21" s="365" t="s">
        <v>1046</v>
      </c>
      <c r="L21" s="365" t="str">
        <f>CONCATENATE(LEFT(petDefinitions[[#This Row],['[tidName']]],10),"_DESC")</f>
        <v>TID_PET_16_DESC</v>
      </c>
      <c r="M21" s="365">
        <v>16</v>
      </c>
      <c r="P21" s="67"/>
    </row>
    <row r="22" spans="1:16">
      <c r="A22" s="67"/>
      <c r="B22" s="366" t="s">
        <v>4</v>
      </c>
      <c r="C22" s="200" t="s">
        <v>985</v>
      </c>
      <c r="D22" s="138" t="s">
        <v>808</v>
      </c>
      <c r="E22" s="138" t="s">
        <v>991</v>
      </c>
      <c r="F22" s="138">
        <v>6</v>
      </c>
      <c r="G22" s="15" t="s">
        <v>814</v>
      </c>
      <c r="H22" s="357" t="s">
        <v>818</v>
      </c>
      <c r="I22" s="357" t="s">
        <v>1076</v>
      </c>
      <c r="J22" s="362" t="s">
        <v>966</v>
      </c>
      <c r="K22" s="365" t="s">
        <v>1047</v>
      </c>
      <c r="L22" s="365" t="str">
        <f>CONCATENATE(LEFT(petDefinitions[[#This Row],['[tidName']]],10),"_DESC")</f>
        <v>TID_PET_17_DESC</v>
      </c>
      <c r="M22" s="365">
        <v>17</v>
      </c>
      <c r="P22" s="67"/>
    </row>
    <row r="23" spans="1:16">
      <c r="A23" s="67"/>
      <c r="B23" s="366" t="s">
        <v>4</v>
      </c>
      <c r="C23" s="200" t="s">
        <v>986</v>
      </c>
      <c r="D23" s="138" t="s">
        <v>808</v>
      </c>
      <c r="E23" s="138" t="s">
        <v>991</v>
      </c>
      <c r="F23" s="138">
        <v>7</v>
      </c>
      <c r="G23" s="15" t="s">
        <v>814</v>
      </c>
      <c r="H23" s="15" t="s">
        <v>816</v>
      </c>
      <c r="I23" s="15" t="s">
        <v>1073</v>
      </c>
      <c r="J23" s="362" t="s">
        <v>1006</v>
      </c>
      <c r="K23" s="365" t="s">
        <v>1048</v>
      </c>
      <c r="L23" s="365" t="str">
        <f>CONCATENATE(LEFT(petDefinitions[[#This Row],['[tidName']]],10),"_DESC")</f>
        <v>TID_PET_18_DESC</v>
      </c>
      <c r="M23" s="365">
        <v>18</v>
      </c>
      <c r="P23" s="67"/>
    </row>
    <row r="24" spans="1:16">
      <c r="A24" s="67"/>
      <c r="B24" s="366" t="s">
        <v>4</v>
      </c>
      <c r="C24" s="200" t="s">
        <v>987</v>
      </c>
      <c r="D24" s="138" t="s">
        <v>808</v>
      </c>
      <c r="E24" s="138" t="s">
        <v>991</v>
      </c>
      <c r="F24" s="138">
        <v>8</v>
      </c>
      <c r="G24" s="15" t="s">
        <v>814</v>
      </c>
      <c r="H24" s="15" t="s">
        <v>817</v>
      </c>
      <c r="I24" s="15" t="s">
        <v>1075</v>
      </c>
      <c r="J24" s="362" t="s">
        <v>964</v>
      </c>
      <c r="K24" s="365" t="s">
        <v>1049</v>
      </c>
      <c r="L24" s="365" t="str">
        <f>CONCATENATE(LEFT(petDefinitions[[#This Row],['[tidName']]],10),"_DESC")</f>
        <v>TID_PET_19_DESC</v>
      </c>
      <c r="M24" s="365">
        <v>19</v>
      </c>
      <c r="P24" s="67"/>
    </row>
    <row r="25" spans="1:16">
      <c r="A25" s="67"/>
      <c r="B25" s="366" t="s">
        <v>4</v>
      </c>
      <c r="C25" s="200" t="s">
        <v>988</v>
      </c>
      <c r="D25" s="138" t="s">
        <v>808</v>
      </c>
      <c r="E25" s="138" t="s">
        <v>989</v>
      </c>
      <c r="F25" s="138">
        <v>2</v>
      </c>
      <c r="G25" s="15" t="s">
        <v>814</v>
      </c>
      <c r="H25" s="357" t="s">
        <v>818</v>
      </c>
      <c r="I25" s="357" t="s">
        <v>1076</v>
      </c>
      <c r="J25" s="385" t="s">
        <v>998</v>
      </c>
      <c r="K25" s="365" t="s">
        <v>1050</v>
      </c>
      <c r="L25" s="365" t="str">
        <f>CONCATENATE(LEFT(petDefinitions[[#This Row],['[tidName']]],10),"_DESC")</f>
        <v>TID_PET_20_DESC</v>
      </c>
      <c r="M25" s="365">
        <v>20</v>
      </c>
      <c r="P25" s="67"/>
    </row>
    <row r="26" spans="1:16">
      <c r="A26" s="67"/>
      <c r="B26" s="364" t="s">
        <v>4</v>
      </c>
      <c r="C26" s="198" t="s">
        <v>1014</v>
      </c>
      <c r="D26" s="132" t="s">
        <v>808</v>
      </c>
      <c r="E26" s="132" t="s">
        <v>989</v>
      </c>
      <c r="F26" s="132">
        <v>3</v>
      </c>
      <c r="G26" s="15" t="s">
        <v>814</v>
      </c>
      <c r="H26" s="15" t="s">
        <v>816</v>
      </c>
      <c r="I26" s="15" t="s">
        <v>1073</v>
      </c>
      <c r="J26" s="362" t="s">
        <v>999</v>
      </c>
      <c r="K26" s="365" t="s">
        <v>1051</v>
      </c>
      <c r="L26" s="365" t="str">
        <f>CONCATENATE(LEFT(petDefinitions[[#This Row],['[tidName']]],10),"_DESC")</f>
        <v>TID_PET_21_DESC</v>
      </c>
      <c r="M26" s="365">
        <v>21</v>
      </c>
      <c r="P26" s="67"/>
    </row>
    <row r="27" spans="1:16">
      <c r="A27" s="67"/>
      <c r="B27" s="364" t="s">
        <v>4</v>
      </c>
      <c r="C27" s="198" t="s">
        <v>1015</v>
      </c>
      <c r="D27" s="132" t="s">
        <v>808</v>
      </c>
      <c r="E27" s="138" t="s">
        <v>989</v>
      </c>
      <c r="F27" s="132">
        <v>4</v>
      </c>
      <c r="G27" s="15" t="s">
        <v>814</v>
      </c>
      <c r="H27" s="15" t="s">
        <v>816</v>
      </c>
      <c r="I27" s="15" t="s">
        <v>1073</v>
      </c>
      <c r="J27" s="362" t="s">
        <v>998</v>
      </c>
      <c r="K27" s="365" t="s">
        <v>1052</v>
      </c>
      <c r="L27" s="365" t="str">
        <f>CONCATENATE(LEFT(petDefinitions[[#This Row],['[tidName']]],10),"_DESC")</f>
        <v>TID_PET_22_DESC</v>
      </c>
      <c r="M27" s="367">
        <v>22</v>
      </c>
      <c r="P27" s="67"/>
    </row>
    <row r="28" spans="1:16">
      <c r="A28" s="67"/>
      <c r="B28" s="366" t="s">
        <v>4</v>
      </c>
      <c r="C28" s="200" t="s">
        <v>1016</v>
      </c>
      <c r="D28" s="138" t="s">
        <v>808</v>
      </c>
      <c r="E28" s="138" t="s">
        <v>989</v>
      </c>
      <c r="F28" s="138">
        <v>5</v>
      </c>
      <c r="G28" s="15" t="s">
        <v>814</v>
      </c>
      <c r="H28" s="15" t="s">
        <v>816</v>
      </c>
      <c r="I28" s="15" t="s">
        <v>1073</v>
      </c>
      <c r="J28" s="362" t="s">
        <v>997</v>
      </c>
      <c r="K28" s="365" t="s">
        <v>1053</v>
      </c>
      <c r="L28" s="367" t="str">
        <f>CONCATENATE(LEFT(petDefinitions[[#This Row],['[tidName']]],10),"_DESC")</f>
        <v>TID_PET_23_DESC</v>
      </c>
      <c r="M28" s="365">
        <v>23</v>
      </c>
      <c r="P28" s="67"/>
    </row>
    <row r="29" spans="1:16">
      <c r="A29" s="67"/>
      <c r="B29" s="366" t="s">
        <v>4</v>
      </c>
      <c r="C29" s="200" t="s">
        <v>1017</v>
      </c>
      <c r="D29" s="138" t="s">
        <v>809</v>
      </c>
      <c r="E29" s="138" t="s">
        <v>1033</v>
      </c>
      <c r="F29" s="132">
        <v>8</v>
      </c>
      <c r="G29" s="15" t="s">
        <v>814</v>
      </c>
      <c r="H29" s="15" t="s">
        <v>817</v>
      </c>
      <c r="I29" s="15" t="s">
        <v>1078</v>
      </c>
      <c r="J29" s="362" t="s">
        <v>1103</v>
      </c>
      <c r="K29" s="365" t="s">
        <v>1054</v>
      </c>
      <c r="L29" s="365" t="str">
        <f>CONCATENATE(LEFT(petDefinitions[[#This Row],['[tidName']]],10),"_DESC")</f>
        <v>TID_PET_24_DESC</v>
      </c>
      <c r="M29" s="367">
        <v>24</v>
      </c>
      <c r="P29" s="67"/>
    </row>
    <row r="30" spans="1:16">
      <c r="A30" s="67"/>
      <c r="B30" s="366" t="s">
        <v>4</v>
      </c>
      <c r="C30" s="200" t="s">
        <v>1018</v>
      </c>
      <c r="D30" s="138" t="s">
        <v>808</v>
      </c>
      <c r="E30" s="138" t="s">
        <v>992</v>
      </c>
      <c r="F30" s="132">
        <v>0</v>
      </c>
      <c r="G30" s="15" t="s">
        <v>814</v>
      </c>
      <c r="H30" s="357" t="s">
        <v>818</v>
      </c>
      <c r="I30" s="357" t="s">
        <v>1076</v>
      </c>
      <c r="J30" s="362" t="s">
        <v>461</v>
      </c>
      <c r="K30" s="365" t="s">
        <v>1055</v>
      </c>
      <c r="L30" s="367" t="str">
        <f>CONCATENATE(LEFT(petDefinitions[[#This Row],['[tidName']]],10),"_DESC")</f>
        <v>TID_PET_25_DESC</v>
      </c>
      <c r="M30" s="365">
        <v>25</v>
      </c>
      <c r="P30" s="67"/>
    </row>
    <row r="31" spans="1:16">
      <c r="A31" s="67"/>
      <c r="B31" s="366" t="s">
        <v>4</v>
      </c>
      <c r="C31" s="200" t="s">
        <v>1019</v>
      </c>
      <c r="D31" s="138" t="s">
        <v>808</v>
      </c>
      <c r="E31" s="138" t="s">
        <v>992</v>
      </c>
      <c r="F31" s="138">
        <v>1</v>
      </c>
      <c r="G31" s="15" t="s">
        <v>814</v>
      </c>
      <c r="H31" s="15" t="s">
        <v>816</v>
      </c>
      <c r="I31" s="15" t="s">
        <v>1073</v>
      </c>
      <c r="J31" s="362" t="s">
        <v>965</v>
      </c>
      <c r="K31" s="365" t="s">
        <v>1056</v>
      </c>
      <c r="L31" s="365" t="str">
        <f>CONCATENATE(LEFT(petDefinitions[[#This Row],['[tidName']]],10),"_DESC")</f>
        <v>TID_PET_26_DESC</v>
      </c>
      <c r="M31" s="365">
        <v>26</v>
      </c>
      <c r="O31" s="67"/>
      <c r="P31" s="67"/>
    </row>
    <row r="32" spans="1:16">
      <c r="A32" s="67"/>
      <c r="B32" s="366" t="s">
        <v>4</v>
      </c>
      <c r="C32" s="200" t="s">
        <v>1020</v>
      </c>
      <c r="D32" s="138" t="s">
        <v>808</v>
      </c>
      <c r="E32" s="138" t="s">
        <v>989</v>
      </c>
      <c r="F32" s="132">
        <v>6</v>
      </c>
      <c r="G32" s="15" t="s">
        <v>814</v>
      </c>
      <c r="H32" s="15" t="s">
        <v>816</v>
      </c>
      <c r="I32" s="15" t="s">
        <v>1073</v>
      </c>
      <c r="J32" s="362" t="s">
        <v>968</v>
      </c>
      <c r="K32" s="365" t="s">
        <v>1057</v>
      </c>
      <c r="L32" s="365" t="str">
        <f>CONCATENATE(LEFT(petDefinitions[[#This Row],['[tidName']]],10),"_DESC")</f>
        <v>TID_PET_27_DESC</v>
      </c>
      <c r="M32" s="365">
        <v>27</v>
      </c>
      <c r="P32" s="67"/>
    </row>
    <row r="33" spans="1:16">
      <c r="A33" s="67"/>
      <c r="B33" s="366" t="s">
        <v>4</v>
      </c>
      <c r="C33" s="200" t="s">
        <v>1021</v>
      </c>
      <c r="D33" s="138" t="s">
        <v>809</v>
      </c>
      <c r="E33" s="138" t="s">
        <v>993</v>
      </c>
      <c r="F33" s="138">
        <v>2</v>
      </c>
      <c r="G33" s="15" t="s">
        <v>814</v>
      </c>
      <c r="H33" s="15" t="s">
        <v>816</v>
      </c>
      <c r="I33" s="15" t="s">
        <v>1074</v>
      </c>
      <c r="J33" s="362" t="s">
        <v>1009</v>
      </c>
      <c r="K33" s="365" t="s">
        <v>1058</v>
      </c>
      <c r="L33" s="365" t="str">
        <f>CONCATENATE(LEFT(petDefinitions[[#This Row],['[tidName']]],10),"_DESC")</f>
        <v>TID_PET_28_DESC</v>
      </c>
      <c r="M33" s="365">
        <v>28</v>
      </c>
      <c r="P33" s="67"/>
    </row>
    <row r="34" spans="1:16">
      <c r="A34" s="67">
        <v>30</v>
      </c>
      <c r="B34" s="366" t="s">
        <v>4</v>
      </c>
      <c r="C34" s="200" t="s">
        <v>1022</v>
      </c>
      <c r="D34" s="138" t="s">
        <v>809</v>
      </c>
      <c r="E34" s="138" t="s">
        <v>993</v>
      </c>
      <c r="F34" s="138">
        <v>3</v>
      </c>
      <c r="G34" s="15" t="s">
        <v>1072</v>
      </c>
      <c r="H34" s="15" t="s">
        <v>817</v>
      </c>
      <c r="I34" s="15" t="s">
        <v>1078</v>
      </c>
      <c r="J34" s="362" t="s">
        <v>1011</v>
      </c>
      <c r="K34" s="365" t="s">
        <v>1059</v>
      </c>
      <c r="L34" s="365" t="str">
        <f>CONCATENATE(LEFT(petDefinitions[[#This Row],['[tidName']]],10),"_DESC")</f>
        <v>TID_PET_29_DESC</v>
      </c>
      <c r="M34" s="365">
        <v>29</v>
      </c>
      <c r="P34" s="67"/>
    </row>
    <row r="35" spans="1:16">
      <c r="A35" s="67">
        <v>31</v>
      </c>
      <c r="B35" s="366" t="s">
        <v>4</v>
      </c>
      <c r="C35" s="200" t="s">
        <v>1023</v>
      </c>
      <c r="D35" s="138" t="s">
        <v>808</v>
      </c>
      <c r="E35" s="138" t="s">
        <v>993</v>
      </c>
      <c r="F35" s="138">
        <v>1</v>
      </c>
      <c r="G35" s="357" t="s">
        <v>815</v>
      </c>
      <c r="H35" s="357" t="s">
        <v>818</v>
      </c>
      <c r="I35" s="357" t="s">
        <v>1076</v>
      </c>
      <c r="J35" s="362" t="s">
        <v>1012</v>
      </c>
      <c r="K35" s="365" t="s">
        <v>1060</v>
      </c>
      <c r="L35" s="365" t="str">
        <f>CONCATENATE(LEFT(petDefinitions[[#This Row],['[tidName']]],10),"_DESC")</f>
        <v>TID_PET_30_DESC</v>
      </c>
      <c r="M35" s="365">
        <v>30</v>
      </c>
      <c r="P35" s="67"/>
    </row>
    <row r="36" spans="1:16">
      <c r="A36" s="67">
        <v>32</v>
      </c>
      <c r="B36" s="366" t="s">
        <v>4</v>
      </c>
      <c r="C36" s="200" t="s">
        <v>1024</v>
      </c>
      <c r="D36" s="138" t="s">
        <v>809</v>
      </c>
      <c r="E36" s="138" t="s">
        <v>989</v>
      </c>
      <c r="F36" s="138">
        <v>7</v>
      </c>
      <c r="G36" s="15" t="s">
        <v>814</v>
      </c>
      <c r="H36" s="15" t="s">
        <v>816</v>
      </c>
      <c r="I36" s="15" t="s">
        <v>1074</v>
      </c>
      <c r="J36" s="362" t="s">
        <v>967</v>
      </c>
      <c r="K36" s="365" t="s">
        <v>1061</v>
      </c>
      <c r="L36" s="365" t="str">
        <f>CONCATENATE(LEFT(petDefinitions[[#This Row],['[tidName']]],10),"_DESC")</f>
        <v>TID_PET_31_DESC</v>
      </c>
      <c r="M36" s="365">
        <v>31</v>
      </c>
      <c r="P36" s="67"/>
    </row>
    <row r="37" spans="1:16">
      <c r="A37" s="67">
        <v>33</v>
      </c>
      <c r="B37" s="366" t="s">
        <v>4</v>
      </c>
      <c r="C37" s="200" t="s">
        <v>1025</v>
      </c>
      <c r="D37" s="138" t="s">
        <v>809</v>
      </c>
      <c r="E37" s="138" t="s">
        <v>992</v>
      </c>
      <c r="F37" s="138">
        <v>2</v>
      </c>
      <c r="G37" s="15" t="s">
        <v>814</v>
      </c>
      <c r="H37" s="15" t="s">
        <v>816</v>
      </c>
      <c r="I37" s="15" t="s">
        <v>1074</v>
      </c>
      <c r="J37" s="362" t="s">
        <v>462</v>
      </c>
      <c r="K37" s="365" t="s">
        <v>1062</v>
      </c>
      <c r="L37" s="365" t="str">
        <f>CONCATENATE(LEFT(petDefinitions[[#This Row],['[tidName']]],10),"_DESC")</f>
        <v>TID_PET_32_DESC</v>
      </c>
      <c r="M37" s="365">
        <v>32</v>
      </c>
      <c r="P37" s="67"/>
    </row>
    <row r="38" spans="1:16">
      <c r="A38" s="67">
        <v>34</v>
      </c>
      <c r="B38" s="366" t="s">
        <v>4</v>
      </c>
      <c r="C38" s="200" t="s">
        <v>1026</v>
      </c>
      <c r="D38" s="138" t="s">
        <v>810</v>
      </c>
      <c r="E38" s="138" t="s">
        <v>989</v>
      </c>
      <c r="F38" s="138">
        <v>8</v>
      </c>
      <c r="G38" s="15" t="s">
        <v>1071</v>
      </c>
      <c r="H38" s="15" t="s">
        <v>817</v>
      </c>
      <c r="I38" s="15" t="s">
        <v>1079</v>
      </c>
      <c r="J38" s="362" t="s">
        <v>1013</v>
      </c>
      <c r="K38" s="365" t="s">
        <v>1063</v>
      </c>
      <c r="L38" s="365" t="str">
        <f>CONCATENATE(LEFT(petDefinitions[[#This Row],['[tidName']]],10),"_DESC")</f>
        <v>TID_PET_33_DESC</v>
      </c>
      <c r="M38" s="365">
        <v>33</v>
      </c>
      <c r="P38" s="67"/>
    </row>
    <row r="39" spans="1:16">
      <c r="A39" s="67">
        <v>35</v>
      </c>
      <c r="B39" s="366" t="s">
        <v>4</v>
      </c>
      <c r="C39" s="200" t="s">
        <v>1027</v>
      </c>
      <c r="D39" s="138" t="s">
        <v>810</v>
      </c>
      <c r="E39" s="138" t="s">
        <v>993</v>
      </c>
      <c r="F39" s="138">
        <v>4</v>
      </c>
      <c r="G39" s="357" t="s">
        <v>815</v>
      </c>
      <c r="H39" s="357" t="s">
        <v>818</v>
      </c>
      <c r="I39" s="357" t="s">
        <v>1116</v>
      </c>
      <c r="J39" s="362" t="s">
        <v>965</v>
      </c>
      <c r="K39" s="365" t="s">
        <v>1064</v>
      </c>
      <c r="L39" s="365" t="str">
        <f>CONCATENATE(LEFT(petDefinitions[[#This Row],['[tidName']]],10),"_DESC")</f>
        <v>TID_PET_34_DESC</v>
      </c>
      <c r="M39" s="365">
        <v>34</v>
      </c>
      <c r="P39" s="67"/>
    </row>
    <row r="40" spans="1:16">
      <c r="A40" s="67">
        <v>36</v>
      </c>
      <c r="B40" s="366" t="s">
        <v>4</v>
      </c>
      <c r="C40" s="200" t="s">
        <v>1028</v>
      </c>
      <c r="D40" s="138" t="s">
        <v>810</v>
      </c>
      <c r="E40" s="138" t="s">
        <v>992</v>
      </c>
      <c r="F40" s="138">
        <v>3</v>
      </c>
      <c r="G40" s="15" t="s">
        <v>1070</v>
      </c>
      <c r="H40" s="15" t="s">
        <v>816</v>
      </c>
      <c r="I40" s="15" t="s">
        <v>1077</v>
      </c>
      <c r="J40" s="362" t="s">
        <v>969</v>
      </c>
      <c r="K40" s="365" t="s">
        <v>1065</v>
      </c>
      <c r="L40" s="365" t="str">
        <f>CONCATENATE(LEFT(petDefinitions[[#This Row],['[tidName']]],10),"_DESC")</f>
        <v>TID_PET_35_DESC</v>
      </c>
      <c r="M40" s="365">
        <v>35</v>
      </c>
      <c r="P40" s="67"/>
    </row>
    <row r="41" spans="1:16">
      <c r="A41" s="67">
        <v>37</v>
      </c>
      <c r="B41" s="366" t="s">
        <v>4</v>
      </c>
      <c r="C41" s="200" t="s">
        <v>1029</v>
      </c>
      <c r="D41" s="138" t="s">
        <v>810</v>
      </c>
      <c r="E41" s="138" t="s">
        <v>993</v>
      </c>
      <c r="F41" s="138">
        <v>5</v>
      </c>
      <c r="G41" s="15" t="s">
        <v>1080</v>
      </c>
      <c r="H41" s="15" t="s">
        <v>816</v>
      </c>
      <c r="I41" s="15" t="s">
        <v>1077</v>
      </c>
      <c r="J41" s="362" t="s">
        <v>1094</v>
      </c>
      <c r="K41" s="365" t="s">
        <v>1066</v>
      </c>
      <c r="L41" s="365" t="str">
        <f>CONCATENATE(LEFT(petDefinitions[[#This Row],['[tidName']]],10),"_DESC")</f>
        <v>TID_PET_36_DESC</v>
      </c>
      <c r="M41" s="365">
        <v>36</v>
      </c>
      <c r="P41" s="67"/>
    </row>
    <row r="42" spans="1:16">
      <c r="A42" s="67">
        <v>38</v>
      </c>
      <c r="B42" s="366" t="s">
        <v>4</v>
      </c>
      <c r="C42" s="200" t="s">
        <v>1030</v>
      </c>
      <c r="D42" s="138" t="s">
        <v>989</v>
      </c>
      <c r="E42" s="138" t="s">
        <v>992</v>
      </c>
      <c r="F42" s="138">
        <v>4</v>
      </c>
      <c r="G42" s="15" t="s">
        <v>1098</v>
      </c>
      <c r="H42" s="15" t="s">
        <v>817</v>
      </c>
      <c r="I42" s="15" t="s">
        <v>1147</v>
      </c>
      <c r="J42" s="362" t="s">
        <v>1097</v>
      </c>
      <c r="K42" s="365" t="s">
        <v>1067</v>
      </c>
      <c r="L42" s="365" t="str">
        <f>CONCATENATE(LEFT(petDefinitions[[#This Row],['[tidName']]],10),"_DESC")</f>
        <v>TID_PET_37_DESC</v>
      </c>
      <c r="M42" s="365">
        <v>37</v>
      </c>
      <c r="P42" s="67"/>
    </row>
    <row r="43" spans="1:16">
      <c r="A43" s="67">
        <v>39</v>
      </c>
      <c r="B43" s="366" t="s">
        <v>4</v>
      </c>
      <c r="C43" s="200" t="s">
        <v>1031</v>
      </c>
      <c r="D43" s="138" t="s">
        <v>989</v>
      </c>
      <c r="E43" s="138" t="s">
        <v>992</v>
      </c>
      <c r="F43" s="138">
        <v>5</v>
      </c>
      <c r="G43" s="357" t="s">
        <v>1099</v>
      </c>
      <c r="H43" s="357" t="s">
        <v>818</v>
      </c>
      <c r="I43" s="15" t="s">
        <v>1148</v>
      </c>
      <c r="J43" s="362" t="s">
        <v>1102</v>
      </c>
      <c r="K43" s="365" t="s">
        <v>1068</v>
      </c>
      <c r="L43" s="365" t="str">
        <f>CONCATENATE(LEFT(petDefinitions[[#This Row],['[tidName']]],10),"_DESC")</f>
        <v>TID_PET_38_DESC</v>
      </c>
      <c r="M43" s="365">
        <v>38</v>
      </c>
      <c r="P43" s="67"/>
    </row>
    <row r="44" spans="1:16">
      <c r="A44" s="67">
        <v>40</v>
      </c>
      <c r="B44" s="366" t="s">
        <v>4</v>
      </c>
      <c r="C44" s="200" t="s">
        <v>1032</v>
      </c>
      <c r="D44" s="138" t="s">
        <v>989</v>
      </c>
      <c r="E44" s="138" t="s">
        <v>992</v>
      </c>
      <c r="F44" s="138">
        <v>6</v>
      </c>
      <c r="G44" s="15" t="s">
        <v>1229</v>
      </c>
      <c r="H44" s="15" t="s">
        <v>816</v>
      </c>
      <c r="I44" s="15" t="s">
        <v>1146</v>
      </c>
      <c r="J44" s="362" t="s">
        <v>1227</v>
      </c>
      <c r="K44" s="365" t="s">
        <v>1069</v>
      </c>
      <c r="L44" s="365" t="str">
        <f>CONCATENATE(LEFT(petDefinitions[[#This Row],['[tidName']]],10),"_DESC")</f>
        <v>TID_PET_39_DESC</v>
      </c>
      <c r="M44" s="365">
        <v>39</v>
      </c>
      <c r="P44" s="67"/>
    </row>
  </sheetData>
  <dataValidations count="2">
    <dataValidation type="list" showInputMessage="1" showErrorMessage="1" sqref="D5:D44">
      <formula1>INDIRECT("rarityDefinitions['[sku']]")</formula1>
    </dataValidation>
    <dataValidation showInputMessage="1" showErrorMessage="1" sqref="E5:F44"/>
  </dataValidations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powerups!$E$4:$E$31</xm:f>
          </x14:formula1>
          <xm:sqref>J5:J44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9"/>
  </sheetPr>
  <dimension ref="A1:AF133"/>
  <sheetViews>
    <sheetView tabSelected="1" topLeftCell="B16" zoomScaleNormal="100" workbookViewId="0">
      <selection activeCell="J28" sqref="J28"/>
    </sheetView>
  </sheetViews>
  <sheetFormatPr defaultColWidth="10.85546875" defaultRowHeight="15"/>
  <cols>
    <col min="1" max="1" width="4" style="67" customWidth="1"/>
    <col min="2" max="2" width="47.7109375" style="67" bestFit="1" customWidth="1"/>
    <col min="3" max="3" width="34.85546875" style="67" bestFit="1" customWidth="1"/>
    <col min="4" max="4" width="10.42578125" style="67" bestFit="1" customWidth="1"/>
    <col min="5" max="6" width="8.42578125" style="67" bestFit="1" customWidth="1"/>
    <col min="7" max="7" width="13.140625" style="67" customWidth="1"/>
    <col min="8" max="8" width="17.42578125" style="67" customWidth="1"/>
    <col min="9" max="9" width="45.42578125" style="67" bestFit="1" customWidth="1"/>
    <col min="10" max="10" width="12.140625" style="67" customWidth="1"/>
    <col min="11" max="11" width="23" style="67" bestFit="1" customWidth="1"/>
    <col min="12" max="12" width="75.42578125" style="67" bestFit="1" customWidth="1"/>
    <col min="13" max="13" width="36" style="67" customWidth="1"/>
    <col min="14" max="14" width="26.42578125" style="67" bestFit="1" customWidth="1"/>
    <col min="15" max="17" width="8.42578125" style="67" bestFit="1" customWidth="1"/>
    <col min="18" max="18" width="45.42578125" style="67" bestFit="1" customWidth="1"/>
    <col min="19" max="20" width="8.5703125" style="67" bestFit="1" customWidth="1"/>
    <col min="21" max="22" width="8.42578125" style="67" bestFit="1" customWidth="1"/>
    <col min="23" max="23" width="8.42578125" style="67" customWidth="1"/>
    <col min="24" max="24" width="8.42578125" style="67" bestFit="1" customWidth="1"/>
    <col min="25" max="25" width="26.42578125" style="67" bestFit="1" customWidth="1"/>
    <col min="26" max="27" width="8.42578125" style="67" bestFit="1" customWidth="1"/>
    <col min="28" max="28" width="25.85546875" style="67" bestFit="1" customWidth="1"/>
    <col min="29" max="29" width="162.85546875" style="67" bestFit="1" customWidth="1"/>
    <col min="30" max="30" width="131.85546875" style="67" bestFit="1" customWidth="1"/>
    <col min="31" max="31" width="107.7109375" style="67" bestFit="1" customWidth="1"/>
    <col min="32" max="32" width="100.85546875" style="67" bestFit="1" customWidth="1"/>
    <col min="33" max="33" width="33.28515625" style="67" customWidth="1"/>
    <col min="34" max="34" width="11.140625" style="67" customWidth="1"/>
    <col min="35" max="35" width="19.42578125" style="67" customWidth="1"/>
    <col min="36" max="36" width="22.28515625" style="67" customWidth="1"/>
    <col min="37" max="16384" width="10.85546875" style="67"/>
  </cols>
  <sheetData>
    <row r="1" spans="2:25" ht="15.75" thickBot="1"/>
    <row r="2" spans="2:25" ht="23.25">
      <c r="B2" s="12" t="s">
        <v>405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 ht="45">
      <c r="B3" s="153" t="s">
        <v>453</v>
      </c>
      <c r="C3" s="195"/>
      <c r="D3" s="195"/>
      <c r="E3" s="195"/>
      <c r="F3" s="495"/>
      <c r="G3" s="495"/>
      <c r="H3" s="195"/>
      <c r="I3" s="172"/>
      <c r="J3" s="171"/>
    </row>
    <row r="4" spans="2:25" ht="134.25">
      <c r="B4" s="143" t="s">
        <v>406</v>
      </c>
      <c r="C4" s="144" t="s">
        <v>5</v>
      </c>
    </row>
    <row r="5" spans="2:25">
      <c r="B5" s="136" t="s">
        <v>4</v>
      </c>
      <c r="C5" s="13" t="s">
        <v>408</v>
      </c>
    </row>
    <row r="6" spans="2:25">
      <c r="B6" s="136" t="s">
        <v>4</v>
      </c>
      <c r="C6" s="13" t="s">
        <v>412</v>
      </c>
    </row>
    <row r="7" spans="2:25">
      <c r="B7" s="224" t="s">
        <v>4</v>
      </c>
      <c r="C7" s="13" t="s">
        <v>578</v>
      </c>
    </row>
    <row r="8" spans="2:25">
      <c r="B8" s="136" t="s">
        <v>4</v>
      </c>
      <c r="C8" s="13" t="s">
        <v>407</v>
      </c>
    </row>
    <row r="9" spans="2:25">
      <c r="B9" s="136" t="s">
        <v>4</v>
      </c>
      <c r="C9" s="13" t="s">
        <v>206</v>
      </c>
    </row>
    <row r="10" spans="2:25">
      <c r="B10" s="136" t="s">
        <v>4</v>
      </c>
      <c r="C10" s="13" t="s">
        <v>409</v>
      </c>
    </row>
    <row r="11" spans="2:25">
      <c r="B11" s="136" t="s">
        <v>4</v>
      </c>
      <c r="C11" s="193" t="s">
        <v>410</v>
      </c>
    </row>
    <row r="12" spans="2:25">
      <c r="B12" s="136" t="s">
        <v>4</v>
      </c>
      <c r="C12" s="13" t="s">
        <v>411</v>
      </c>
    </row>
    <row r="13" spans="2:25">
      <c r="B13" s="134" t="s">
        <v>4</v>
      </c>
      <c r="C13" s="13" t="s">
        <v>205</v>
      </c>
    </row>
    <row r="14" spans="2:25">
      <c r="B14" s="136" t="s">
        <v>4</v>
      </c>
      <c r="C14" s="193" t="s">
        <v>413</v>
      </c>
    </row>
    <row r="15" spans="2:25">
      <c r="B15" s="136" t="s">
        <v>4</v>
      </c>
      <c r="C15" s="193" t="s">
        <v>948</v>
      </c>
    </row>
    <row r="16" spans="2:25">
      <c r="B16" s="136" t="s">
        <v>4</v>
      </c>
      <c r="C16" s="193" t="s">
        <v>962</v>
      </c>
    </row>
    <row r="18" spans="2:32" ht="15.75" thickBot="1"/>
    <row r="19" spans="2:32" ht="23.25">
      <c r="B19" s="12" t="s">
        <v>404</v>
      </c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</row>
    <row r="20" spans="2:32" s="5" customFormat="1" ht="15.75" thickBot="1">
      <c r="B20" s="196"/>
      <c r="C20" s="172" t="s">
        <v>668</v>
      </c>
      <c r="D20" s="172"/>
      <c r="E20" s="196"/>
      <c r="F20" s="495"/>
      <c r="G20" s="495"/>
      <c r="H20" s="196"/>
      <c r="I20" s="172"/>
      <c r="J20" s="196"/>
      <c r="O20" s="5" t="s">
        <v>426</v>
      </c>
      <c r="R20" s="5" t="s">
        <v>427</v>
      </c>
      <c r="Y20" s="172" t="s">
        <v>482</v>
      </c>
      <c r="Z20" s="172"/>
      <c r="AA20" s="172"/>
      <c r="AB20" s="172"/>
    </row>
    <row r="21" spans="2:32" ht="126">
      <c r="B21" s="319" t="s">
        <v>403</v>
      </c>
      <c r="C21" s="313" t="s">
        <v>5</v>
      </c>
      <c r="D21" s="314" t="s">
        <v>414</v>
      </c>
      <c r="E21" s="304" t="s">
        <v>415</v>
      </c>
      <c r="F21" s="305" t="s">
        <v>416</v>
      </c>
      <c r="G21" s="305" t="s">
        <v>417</v>
      </c>
      <c r="H21" s="305" t="s">
        <v>418</v>
      </c>
      <c r="I21" s="305" t="s">
        <v>419</v>
      </c>
      <c r="J21" s="305" t="s">
        <v>420</v>
      </c>
      <c r="K21" s="305" t="s">
        <v>421</v>
      </c>
      <c r="L21" s="305" t="s">
        <v>422</v>
      </c>
      <c r="M21" s="306" t="s">
        <v>423</v>
      </c>
      <c r="N21" s="306" t="s">
        <v>424</v>
      </c>
      <c r="O21" s="306" t="s">
        <v>425</v>
      </c>
      <c r="P21" s="306" t="s">
        <v>642</v>
      </c>
      <c r="Q21" s="306" t="s">
        <v>643</v>
      </c>
      <c r="R21" s="306" t="s">
        <v>579</v>
      </c>
      <c r="S21" s="306" t="s">
        <v>580</v>
      </c>
      <c r="T21" s="306" t="s">
        <v>581</v>
      </c>
      <c r="U21" s="306" t="s">
        <v>582</v>
      </c>
      <c r="V21" s="306" t="s">
        <v>531</v>
      </c>
      <c r="W21" s="306" t="s">
        <v>1081</v>
      </c>
      <c r="X21" s="307" t="s">
        <v>429</v>
      </c>
      <c r="Y21" s="307" t="s">
        <v>428</v>
      </c>
      <c r="Z21" s="307" t="s">
        <v>430</v>
      </c>
      <c r="AA21" s="308" t="s">
        <v>720</v>
      </c>
      <c r="AB21" s="295" t="s">
        <v>38</v>
      </c>
      <c r="AC21" s="296" t="s">
        <v>478</v>
      </c>
      <c r="AD21" s="297" t="s">
        <v>479</v>
      </c>
      <c r="AE21" s="297" t="s">
        <v>480</v>
      </c>
      <c r="AF21" s="298" t="s">
        <v>719</v>
      </c>
    </row>
    <row r="22" spans="2:32">
      <c r="B22" s="321" t="s">
        <v>4</v>
      </c>
      <c r="C22" s="317" t="s">
        <v>1277</v>
      </c>
      <c r="D22" s="318" t="s">
        <v>409</v>
      </c>
      <c r="E22" s="311">
        <v>68</v>
      </c>
      <c r="F22" s="206">
        <v>1</v>
      </c>
      <c r="G22" s="206">
        <v>0</v>
      </c>
      <c r="H22" s="206">
        <v>20</v>
      </c>
      <c r="I22" s="206">
        <v>0</v>
      </c>
      <c r="J22" s="206">
        <v>75</v>
      </c>
      <c r="K22" s="334">
        <v>0.375</v>
      </c>
      <c r="L22" s="206">
        <v>0</v>
      </c>
      <c r="M22" s="199" t="b">
        <v>1</v>
      </c>
      <c r="N22" s="199">
        <v>1</v>
      </c>
      <c r="O22" s="199">
        <v>7</v>
      </c>
      <c r="P22" s="199" t="b">
        <v>1</v>
      </c>
      <c r="Q22" s="323">
        <v>0</v>
      </c>
      <c r="R22" s="199" t="b">
        <v>1</v>
      </c>
      <c r="S22" s="323">
        <v>0</v>
      </c>
      <c r="T22" s="199" t="b">
        <v>0</v>
      </c>
      <c r="U22" s="323">
        <v>5</v>
      </c>
      <c r="V22" s="199">
        <v>75</v>
      </c>
      <c r="W22" s="199">
        <v>0</v>
      </c>
      <c r="X22" s="251">
        <v>0.25</v>
      </c>
      <c r="Y22" s="251">
        <v>0.25</v>
      </c>
      <c r="Z22" s="251">
        <v>0.7</v>
      </c>
      <c r="AA22" s="312">
        <v>0</v>
      </c>
      <c r="AB22" s="302" t="s">
        <v>626</v>
      </c>
      <c r="AC22" s="370" t="s">
        <v>869</v>
      </c>
      <c r="AD22" s="377" t="s">
        <v>887</v>
      </c>
      <c r="AE22" s="370" t="s">
        <v>905</v>
      </c>
      <c r="AF22" s="370" t="s">
        <v>907</v>
      </c>
    </row>
    <row r="23" spans="2:32">
      <c r="B23" s="321" t="s">
        <v>4</v>
      </c>
      <c r="C23" s="317" t="s">
        <v>1278</v>
      </c>
      <c r="D23" s="318" t="s">
        <v>409</v>
      </c>
      <c r="E23" s="311">
        <v>68</v>
      </c>
      <c r="F23" s="206">
        <v>1</v>
      </c>
      <c r="G23" s="206">
        <v>0</v>
      </c>
      <c r="H23" s="206">
        <v>20</v>
      </c>
      <c r="I23" s="206">
        <v>0</v>
      </c>
      <c r="J23" s="206">
        <v>75</v>
      </c>
      <c r="K23" s="334">
        <v>0.375</v>
      </c>
      <c r="L23" s="206">
        <v>0</v>
      </c>
      <c r="M23" s="199" t="b">
        <v>1</v>
      </c>
      <c r="N23" s="199">
        <v>1</v>
      </c>
      <c r="O23" s="199">
        <v>7</v>
      </c>
      <c r="P23" s="199" t="b">
        <v>1</v>
      </c>
      <c r="Q23" s="323">
        <v>0</v>
      </c>
      <c r="R23" s="199" t="b">
        <v>1</v>
      </c>
      <c r="S23" s="323">
        <v>0</v>
      </c>
      <c r="T23" s="199" t="b">
        <v>0</v>
      </c>
      <c r="U23" s="323">
        <v>5</v>
      </c>
      <c r="V23" s="199">
        <v>75</v>
      </c>
      <c r="W23" s="199">
        <v>0</v>
      </c>
      <c r="X23" s="251">
        <v>0.25</v>
      </c>
      <c r="Y23" s="251">
        <v>0.25</v>
      </c>
      <c r="Z23" s="251">
        <v>0.8</v>
      </c>
      <c r="AA23" s="312">
        <v>0</v>
      </c>
      <c r="AB23" s="302" t="s">
        <v>700</v>
      </c>
      <c r="AC23" s="370" t="s">
        <v>870</v>
      </c>
      <c r="AD23" s="377" t="s">
        <v>931</v>
      </c>
      <c r="AE23" s="370" t="s">
        <v>906</v>
      </c>
      <c r="AF23" s="370" t="s">
        <v>908</v>
      </c>
    </row>
    <row r="24" spans="2:32" s="27" customFormat="1">
      <c r="B24" s="320" t="s">
        <v>4</v>
      </c>
      <c r="C24" s="315" t="s">
        <v>1302</v>
      </c>
      <c r="D24" s="316" t="s">
        <v>408</v>
      </c>
      <c r="E24" s="309">
        <v>23</v>
      </c>
      <c r="F24" s="133">
        <v>2</v>
      </c>
      <c r="G24" s="133">
        <v>0</v>
      </c>
      <c r="H24" s="133">
        <v>-10</v>
      </c>
      <c r="I24" s="133">
        <v>0</v>
      </c>
      <c r="J24" s="133">
        <v>25</v>
      </c>
      <c r="K24" s="335">
        <v>0.125</v>
      </c>
      <c r="L24" s="133">
        <v>0</v>
      </c>
      <c r="M24" s="20" t="b">
        <v>1</v>
      </c>
      <c r="N24" s="20">
        <v>0</v>
      </c>
      <c r="O24" s="20">
        <v>2</v>
      </c>
      <c r="P24" s="20" t="b">
        <v>1</v>
      </c>
      <c r="Q24" s="322">
        <f>entityDefinitions[[#This Row],['[edibleFromTier']]]</f>
        <v>0</v>
      </c>
      <c r="R24" s="20" t="b">
        <v>0</v>
      </c>
      <c r="S24" s="322">
        <v>5</v>
      </c>
      <c r="T24" s="20" t="b">
        <v>0</v>
      </c>
      <c r="U24" s="322">
        <v>5</v>
      </c>
      <c r="V24" s="20">
        <v>1</v>
      </c>
      <c r="W24" s="20">
        <v>0</v>
      </c>
      <c r="X24" s="250">
        <v>0.1</v>
      </c>
      <c r="Y24" s="250">
        <v>0.1</v>
      </c>
      <c r="Z24" s="250">
        <v>0</v>
      </c>
      <c r="AA24" s="310">
        <v>0</v>
      </c>
      <c r="AB24" s="299" t="s">
        <v>623</v>
      </c>
      <c r="AC24" s="369" t="s">
        <v>857</v>
      </c>
      <c r="AD24" s="378" t="s">
        <v>893</v>
      </c>
      <c r="AE24" s="369"/>
      <c r="AF24" s="242"/>
    </row>
    <row r="25" spans="2:32">
      <c r="B25" s="321" t="s">
        <v>4</v>
      </c>
      <c r="C25" s="317" t="s">
        <v>1279</v>
      </c>
      <c r="D25" s="318" t="s">
        <v>409</v>
      </c>
      <c r="E25" s="311">
        <v>45</v>
      </c>
      <c r="F25" s="206">
        <v>1</v>
      </c>
      <c r="G25" s="206">
        <v>0</v>
      </c>
      <c r="H25" s="206">
        <v>40</v>
      </c>
      <c r="I25" s="206">
        <v>0</v>
      </c>
      <c r="J25" s="206">
        <v>50</v>
      </c>
      <c r="K25" s="334">
        <v>0.25</v>
      </c>
      <c r="L25" s="206">
        <v>0</v>
      </c>
      <c r="M25" s="199" t="b">
        <v>1</v>
      </c>
      <c r="N25" s="199">
        <v>1</v>
      </c>
      <c r="O25" s="199">
        <v>7</v>
      </c>
      <c r="P25" s="199" t="b">
        <v>1</v>
      </c>
      <c r="Q25" s="323">
        <v>0</v>
      </c>
      <c r="R25" s="199" t="b">
        <v>1</v>
      </c>
      <c r="S25" s="323">
        <v>0</v>
      </c>
      <c r="T25" s="199" t="b">
        <v>0</v>
      </c>
      <c r="U25" s="323">
        <v>5</v>
      </c>
      <c r="V25" s="199">
        <v>75</v>
      </c>
      <c r="W25" s="199">
        <v>0</v>
      </c>
      <c r="X25" s="251">
        <v>0.25</v>
      </c>
      <c r="Y25" s="251">
        <v>0.25</v>
      </c>
      <c r="Z25" s="251">
        <v>0</v>
      </c>
      <c r="AA25" s="312">
        <v>0</v>
      </c>
      <c r="AB25" s="302" t="s">
        <v>627</v>
      </c>
      <c r="AC25" s="370" t="s">
        <v>873</v>
      </c>
      <c r="AD25" s="377" t="s">
        <v>940</v>
      </c>
      <c r="AE25" s="370"/>
      <c r="AF25" s="241"/>
    </row>
    <row r="26" spans="2:32" s="27" customFormat="1">
      <c r="B26" s="320" t="s">
        <v>4</v>
      </c>
      <c r="C26" s="315" t="s">
        <v>1245</v>
      </c>
      <c r="D26" s="316" t="s">
        <v>408</v>
      </c>
      <c r="E26" s="309">
        <v>60</v>
      </c>
      <c r="F26" s="133">
        <v>2</v>
      </c>
      <c r="G26" s="133">
        <v>0</v>
      </c>
      <c r="H26" s="133">
        <v>5</v>
      </c>
      <c r="I26" s="133">
        <v>0</v>
      </c>
      <c r="J26" s="133">
        <v>55</v>
      </c>
      <c r="K26" s="335">
        <v>0.125</v>
      </c>
      <c r="L26" s="133">
        <v>0</v>
      </c>
      <c r="M26" s="20" t="b">
        <v>1</v>
      </c>
      <c r="N26" s="20">
        <v>1</v>
      </c>
      <c r="O26" s="20">
        <v>4</v>
      </c>
      <c r="P26" s="20" t="b">
        <v>1</v>
      </c>
      <c r="Q26" s="322">
        <v>0</v>
      </c>
      <c r="R26" s="20" t="b">
        <v>0</v>
      </c>
      <c r="S26" s="322">
        <v>5</v>
      </c>
      <c r="T26" s="20" t="b">
        <v>0</v>
      </c>
      <c r="U26" s="322">
        <v>5</v>
      </c>
      <c r="V26" s="20">
        <v>1</v>
      </c>
      <c r="W26" s="20">
        <v>0</v>
      </c>
      <c r="X26" s="250">
        <v>0.1</v>
      </c>
      <c r="Y26" s="250">
        <v>0.1</v>
      </c>
      <c r="Z26" s="250">
        <v>1</v>
      </c>
      <c r="AA26" s="310">
        <v>0</v>
      </c>
      <c r="AB26" s="299" t="s">
        <v>688</v>
      </c>
      <c r="AC26" s="369" t="s">
        <v>847</v>
      </c>
      <c r="AD26" s="378" t="s">
        <v>877</v>
      </c>
      <c r="AE26" s="369" t="s">
        <v>895</v>
      </c>
      <c r="AF26" s="369" t="s">
        <v>909</v>
      </c>
    </row>
    <row r="27" spans="2:32" s="27" customFormat="1">
      <c r="B27" s="320" t="s">
        <v>4</v>
      </c>
      <c r="C27" s="315" t="s">
        <v>1246</v>
      </c>
      <c r="D27" s="316" t="s">
        <v>408</v>
      </c>
      <c r="E27" s="309">
        <v>23</v>
      </c>
      <c r="F27" s="133">
        <v>1</v>
      </c>
      <c r="G27" s="133">
        <v>0</v>
      </c>
      <c r="H27" s="133">
        <v>4</v>
      </c>
      <c r="I27" s="133">
        <v>0</v>
      </c>
      <c r="J27" s="133">
        <v>25</v>
      </c>
      <c r="K27" s="335">
        <v>0.25</v>
      </c>
      <c r="L27" s="133">
        <v>0</v>
      </c>
      <c r="M27" s="20" t="b">
        <v>1</v>
      </c>
      <c r="N27" s="20">
        <v>0</v>
      </c>
      <c r="O27" s="20">
        <v>1</v>
      </c>
      <c r="P27" s="20" t="b">
        <v>1</v>
      </c>
      <c r="Q27" s="322">
        <f>entityDefinitions[[#This Row],['[edibleFromTier']]]</f>
        <v>0</v>
      </c>
      <c r="R27" s="20" t="b">
        <v>0</v>
      </c>
      <c r="S27" s="322">
        <v>5</v>
      </c>
      <c r="T27" s="20" t="b">
        <v>0</v>
      </c>
      <c r="U27" s="322">
        <v>5</v>
      </c>
      <c r="V27" s="20">
        <v>1</v>
      </c>
      <c r="W27" s="20">
        <v>0</v>
      </c>
      <c r="X27" s="250">
        <v>0.2</v>
      </c>
      <c r="Y27" s="250">
        <v>0.05</v>
      </c>
      <c r="Z27" s="250">
        <v>0</v>
      </c>
      <c r="AA27" s="310">
        <v>0</v>
      </c>
      <c r="AB27" s="299" t="s">
        <v>687</v>
      </c>
      <c r="AC27" s="369" t="s">
        <v>848</v>
      </c>
      <c r="AD27" s="378" t="s">
        <v>878</v>
      </c>
      <c r="AE27" s="369"/>
      <c r="AF27" s="300"/>
    </row>
    <row r="28" spans="2:32" s="27" customFormat="1">
      <c r="B28" s="321" t="s">
        <v>4</v>
      </c>
      <c r="C28" s="317" t="s">
        <v>1280</v>
      </c>
      <c r="D28" s="318" t="s">
        <v>409</v>
      </c>
      <c r="E28" s="311">
        <v>45</v>
      </c>
      <c r="F28" s="206">
        <v>1</v>
      </c>
      <c r="G28" s="206">
        <v>0</v>
      </c>
      <c r="H28" s="206">
        <v>15</v>
      </c>
      <c r="I28" s="206">
        <v>0</v>
      </c>
      <c r="J28" s="206">
        <v>50</v>
      </c>
      <c r="K28" s="334">
        <v>0.375</v>
      </c>
      <c r="L28" s="206">
        <v>0</v>
      </c>
      <c r="M28" s="199" t="b">
        <v>1</v>
      </c>
      <c r="N28" s="199">
        <v>0</v>
      </c>
      <c r="O28" s="199">
        <v>7</v>
      </c>
      <c r="P28" s="199" t="b">
        <v>1</v>
      </c>
      <c r="Q28" s="323">
        <v>0</v>
      </c>
      <c r="R28" s="199" t="b">
        <v>0</v>
      </c>
      <c r="S28" s="323">
        <v>5</v>
      </c>
      <c r="T28" s="199" t="b">
        <v>0</v>
      </c>
      <c r="U28" s="323">
        <v>5</v>
      </c>
      <c r="V28" s="199">
        <v>1</v>
      </c>
      <c r="W28" s="199">
        <v>0</v>
      </c>
      <c r="X28" s="251">
        <v>0.25</v>
      </c>
      <c r="Y28" s="251">
        <v>0.25</v>
      </c>
      <c r="Z28" s="251">
        <v>0</v>
      </c>
      <c r="AA28" s="312">
        <v>0</v>
      </c>
      <c r="AB28" s="302" t="s">
        <v>627</v>
      </c>
      <c r="AC28" s="370" t="s">
        <v>874</v>
      </c>
      <c r="AD28" s="377" t="s">
        <v>941</v>
      </c>
      <c r="AE28" s="370"/>
      <c r="AF28" s="303"/>
    </row>
    <row r="29" spans="2:32" s="27" customFormat="1">
      <c r="B29" s="321" t="s">
        <v>4</v>
      </c>
      <c r="C29" s="317" t="s">
        <v>1272</v>
      </c>
      <c r="D29" s="318" t="s">
        <v>948</v>
      </c>
      <c r="E29" s="311">
        <v>68</v>
      </c>
      <c r="F29" s="206">
        <v>2</v>
      </c>
      <c r="G29" s="206">
        <v>0</v>
      </c>
      <c r="H29" s="206">
        <v>10</v>
      </c>
      <c r="I29" s="206">
        <v>0</v>
      </c>
      <c r="J29" s="206">
        <v>75</v>
      </c>
      <c r="K29" s="334">
        <v>0.125</v>
      </c>
      <c r="L29" s="206">
        <v>0</v>
      </c>
      <c r="M29" s="199" t="b">
        <v>1</v>
      </c>
      <c r="N29" s="199">
        <v>0</v>
      </c>
      <c r="O29" s="199">
        <v>6</v>
      </c>
      <c r="P29" s="199" t="b">
        <v>1</v>
      </c>
      <c r="Q29" s="323">
        <f>entityDefinitions[[#This Row],['[edibleFromTier']]]</f>
        <v>0</v>
      </c>
      <c r="R29" s="199" t="b">
        <v>0</v>
      </c>
      <c r="S29" s="323">
        <v>5</v>
      </c>
      <c r="T29" s="199" t="b">
        <v>0</v>
      </c>
      <c r="U29" s="323">
        <v>5</v>
      </c>
      <c r="V29" s="199">
        <v>1</v>
      </c>
      <c r="W29" s="199">
        <v>0</v>
      </c>
      <c r="X29" s="251">
        <v>0.25</v>
      </c>
      <c r="Y29" s="251">
        <v>0.25</v>
      </c>
      <c r="Z29" s="251">
        <v>0.8</v>
      </c>
      <c r="AA29" s="312">
        <v>0</v>
      </c>
      <c r="AB29" s="302" t="s">
        <v>700</v>
      </c>
      <c r="AC29" s="370" t="s">
        <v>870</v>
      </c>
      <c r="AD29" s="377" t="s">
        <v>931</v>
      </c>
      <c r="AE29" s="370" t="s">
        <v>906</v>
      </c>
      <c r="AF29" s="462" t="s">
        <v>908</v>
      </c>
    </row>
    <row r="30" spans="2:32" s="27" customFormat="1">
      <c r="B30" s="320" t="s">
        <v>4</v>
      </c>
      <c r="C30" s="315" t="s">
        <v>1247</v>
      </c>
      <c r="D30" s="316" t="s">
        <v>408</v>
      </c>
      <c r="E30" s="309">
        <v>23</v>
      </c>
      <c r="F30" s="133">
        <v>2</v>
      </c>
      <c r="G30" s="133">
        <v>0</v>
      </c>
      <c r="H30" s="133">
        <v>4</v>
      </c>
      <c r="I30" s="133">
        <v>0</v>
      </c>
      <c r="J30" s="133">
        <v>25</v>
      </c>
      <c r="K30" s="335">
        <v>0.125</v>
      </c>
      <c r="L30" s="133">
        <v>0</v>
      </c>
      <c r="M30" s="20" t="b">
        <v>1</v>
      </c>
      <c r="N30" s="20">
        <v>0</v>
      </c>
      <c r="O30" s="20">
        <v>1</v>
      </c>
      <c r="P30" s="20" t="b">
        <v>1</v>
      </c>
      <c r="Q30" s="322">
        <f>entityDefinitions[[#This Row],['[edibleFromTier']]]</f>
        <v>0</v>
      </c>
      <c r="R30" s="20" t="b">
        <v>0</v>
      </c>
      <c r="S30" s="322">
        <v>5</v>
      </c>
      <c r="T30" s="20" t="b">
        <v>0</v>
      </c>
      <c r="U30" s="322">
        <v>5</v>
      </c>
      <c r="V30" s="20">
        <v>1</v>
      </c>
      <c r="W30" s="20">
        <v>0</v>
      </c>
      <c r="X30" s="250">
        <v>0.05</v>
      </c>
      <c r="Y30" s="250">
        <v>0.05</v>
      </c>
      <c r="Z30" s="250">
        <v>0</v>
      </c>
      <c r="AA30" s="310">
        <v>0</v>
      </c>
      <c r="AB30" s="299" t="s">
        <v>721</v>
      </c>
      <c r="AC30" s="369" t="s">
        <v>849</v>
      </c>
      <c r="AD30" s="378" t="s">
        <v>929</v>
      </c>
      <c r="AE30" s="369"/>
      <c r="AF30" s="300"/>
    </row>
    <row r="31" spans="2:32" s="27" customFormat="1">
      <c r="B31" s="320" t="s">
        <v>4</v>
      </c>
      <c r="C31" s="315" t="s">
        <v>1248</v>
      </c>
      <c r="D31" s="316" t="s">
        <v>408</v>
      </c>
      <c r="E31" s="309">
        <v>23</v>
      </c>
      <c r="F31" s="133">
        <v>2</v>
      </c>
      <c r="G31" s="133">
        <v>0</v>
      </c>
      <c r="H31" s="133">
        <v>4</v>
      </c>
      <c r="I31" s="133">
        <v>0</v>
      </c>
      <c r="J31" s="133">
        <v>25</v>
      </c>
      <c r="K31" s="335">
        <v>0.125</v>
      </c>
      <c r="L31" s="133">
        <v>0</v>
      </c>
      <c r="M31" s="20" t="b">
        <v>1</v>
      </c>
      <c r="N31" s="20">
        <v>0</v>
      </c>
      <c r="O31" s="20">
        <v>1</v>
      </c>
      <c r="P31" s="20" t="b">
        <v>1</v>
      </c>
      <c r="Q31" s="322">
        <f>entityDefinitions[[#This Row],['[edibleFromTier']]]</f>
        <v>0</v>
      </c>
      <c r="R31" s="20" t="b">
        <v>0</v>
      </c>
      <c r="S31" s="322">
        <v>5</v>
      </c>
      <c r="T31" s="20" t="b">
        <v>0</v>
      </c>
      <c r="U31" s="322">
        <v>5</v>
      </c>
      <c r="V31" s="20">
        <v>1</v>
      </c>
      <c r="W31" s="20">
        <v>0</v>
      </c>
      <c r="X31" s="250">
        <v>0.05</v>
      </c>
      <c r="Y31" s="250">
        <v>0.05</v>
      </c>
      <c r="Z31" s="250">
        <v>0</v>
      </c>
      <c r="AA31" s="310">
        <v>0</v>
      </c>
      <c r="AB31" s="299" t="s">
        <v>722</v>
      </c>
      <c r="AC31" s="369" t="s">
        <v>863</v>
      </c>
      <c r="AD31" s="378" t="s">
        <v>930</v>
      </c>
      <c r="AE31" s="369"/>
      <c r="AF31" s="300"/>
    </row>
    <row r="32" spans="2:32" s="27" customFormat="1">
      <c r="B32" s="320" t="s">
        <v>4</v>
      </c>
      <c r="C32" s="315" t="s">
        <v>1249</v>
      </c>
      <c r="D32" s="316" t="s">
        <v>408</v>
      </c>
      <c r="E32" s="309">
        <v>23</v>
      </c>
      <c r="F32" s="133">
        <v>2</v>
      </c>
      <c r="G32" s="133">
        <v>0</v>
      </c>
      <c r="H32" s="133">
        <v>4</v>
      </c>
      <c r="I32" s="133">
        <v>0</v>
      </c>
      <c r="J32" s="133">
        <v>25</v>
      </c>
      <c r="K32" s="335">
        <v>0.125</v>
      </c>
      <c r="L32" s="133">
        <v>0</v>
      </c>
      <c r="M32" s="20" t="b">
        <v>1</v>
      </c>
      <c r="N32" s="20">
        <v>0</v>
      </c>
      <c r="O32" s="20">
        <v>1</v>
      </c>
      <c r="P32" s="20" t="b">
        <v>1</v>
      </c>
      <c r="Q32" s="322">
        <f>entityDefinitions[[#This Row],['[edibleFromTier']]]</f>
        <v>0</v>
      </c>
      <c r="R32" s="20" t="b">
        <v>0</v>
      </c>
      <c r="S32" s="322">
        <v>5</v>
      </c>
      <c r="T32" s="20" t="b">
        <v>0</v>
      </c>
      <c r="U32" s="322">
        <v>5</v>
      </c>
      <c r="V32" s="20">
        <v>1</v>
      </c>
      <c r="W32" s="20">
        <v>0</v>
      </c>
      <c r="X32" s="250">
        <v>0.05</v>
      </c>
      <c r="Y32" s="250">
        <v>0.05</v>
      </c>
      <c r="Z32" s="250">
        <v>0</v>
      </c>
      <c r="AA32" s="310">
        <v>0</v>
      </c>
      <c r="AB32" s="299" t="s">
        <v>723</v>
      </c>
      <c r="AC32" s="369" t="s">
        <v>862</v>
      </c>
      <c r="AD32" s="378" t="s">
        <v>888</v>
      </c>
      <c r="AE32" s="369"/>
      <c r="AF32" s="300"/>
    </row>
    <row r="33" spans="1:32" s="27" customFormat="1">
      <c r="B33" s="320" t="s">
        <v>4</v>
      </c>
      <c r="C33" s="315" t="s">
        <v>1250</v>
      </c>
      <c r="D33" s="316" t="s">
        <v>408</v>
      </c>
      <c r="E33" s="309">
        <v>23</v>
      </c>
      <c r="F33" s="133">
        <v>1</v>
      </c>
      <c r="G33" s="133">
        <v>0</v>
      </c>
      <c r="H33" s="133">
        <v>4</v>
      </c>
      <c r="I33" s="133">
        <v>0</v>
      </c>
      <c r="J33" s="133">
        <v>25</v>
      </c>
      <c r="K33" s="335">
        <v>0.375</v>
      </c>
      <c r="L33" s="133">
        <v>0</v>
      </c>
      <c r="M33" s="20" t="b">
        <v>1</v>
      </c>
      <c r="N33" s="20">
        <v>0</v>
      </c>
      <c r="O33" s="20">
        <v>1</v>
      </c>
      <c r="P33" s="20" t="b">
        <v>1</v>
      </c>
      <c r="Q33" s="322">
        <f>entityDefinitions[[#This Row],['[edibleFromTier']]]</f>
        <v>0</v>
      </c>
      <c r="R33" s="20" t="b">
        <v>0</v>
      </c>
      <c r="S33" s="322">
        <v>5</v>
      </c>
      <c r="T33" s="20" t="b">
        <v>0</v>
      </c>
      <c r="U33" s="322">
        <v>5</v>
      </c>
      <c r="V33" s="20">
        <v>1</v>
      </c>
      <c r="W33" s="20">
        <v>0</v>
      </c>
      <c r="X33" s="250">
        <v>0.05</v>
      </c>
      <c r="Y33" s="250">
        <v>0.05</v>
      </c>
      <c r="Z33" s="250">
        <v>0</v>
      </c>
      <c r="AA33" s="310">
        <v>0</v>
      </c>
      <c r="AB33" s="299" t="s">
        <v>724</v>
      </c>
      <c r="AC33" s="369" t="s">
        <v>864</v>
      </c>
      <c r="AD33" s="378" t="s">
        <v>889</v>
      </c>
      <c r="AE33" s="369"/>
      <c r="AF33" s="300"/>
    </row>
    <row r="34" spans="1:32">
      <c r="B34" s="321" t="s">
        <v>4</v>
      </c>
      <c r="C34" s="317" t="s">
        <v>1281</v>
      </c>
      <c r="D34" s="318" t="s">
        <v>409</v>
      </c>
      <c r="E34" s="311">
        <v>68</v>
      </c>
      <c r="F34" s="206">
        <v>1</v>
      </c>
      <c r="G34" s="206">
        <v>0</v>
      </c>
      <c r="H34" s="206">
        <v>15</v>
      </c>
      <c r="I34" s="206">
        <v>0</v>
      </c>
      <c r="J34" s="206">
        <v>75</v>
      </c>
      <c r="K34" s="334">
        <v>0.375</v>
      </c>
      <c r="L34" s="206">
        <v>0</v>
      </c>
      <c r="M34" s="199" t="b">
        <v>1</v>
      </c>
      <c r="N34" s="199">
        <v>0</v>
      </c>
      <c r="O34" s="199">
        <v>7</v>
      </c>
      <c r="P34" s="199" t="b">
        <v>1</v>
      </c>
      <c r="Q34" s="323">
        <v>0</v>
      </c>
      <c r="R34" s="199" t="b">
        <v>0</v>
      </c>
      <c r="S34" s="323">
        <v>5</v>
      </c>
      <c r="T34" s="199" t="b">
        <v>0</v>
      </c>
      <c r="U34" s="323">
        <v>5</v>
      </c>
      <c r="V34" s="199">
        <v>1</v>
      </c>
      <c r="W34" s="199">
        <v>0</v>
      </c>
      <c r="X34" s="251">
        <v>0.25</v>
      </c>
      <c r="Y34" s="251">
        <v>0.25</v>
      </c>
      <c r="Z34" s="251">
        <v>0</v>
      </c>
      <c r="AA34" s="312">
        <v>0</v>
      </c>
      <c r="AB34" s="302" t="s">
        <v>627</v>
      </c>
      <c r="AC34" s="370" t="s">
        <v>874</v>
      </c>
      <c r="AD34" s="377" t="s">
        <v>941</v>
      </c>
      <c r="AE34" s="370"/>
      <c r="AF34" s="241"/>
    </row>
    <row r="35" spans="1:32">
      <c r="B35" s="320" t="s">
        <v>4</v>
      </c>
      <c r="C35" s="315" t="s">
        <v>1282</v>
      </c>
      <c r="D35" s="316" t="s">
        <v>408</v>
      </c>
      <c r="E35" s="309">
        <v>68</v>
      </c>
      <c r="F35" s="133">
        <v>1</v>
      </c>
      <c r="G35" s="133">
        <v>0</v>
      </c>
      <c r="H35" s="133">
        <v>15</v>
      </c>
      <c r="I35" s="133">
        <v>0</v>
      </c>
      <c r="J35" s="133">
        <v>75</v>
      </c>
      <c r="K35" s="335">
        <v>0.25</v>
      </c>
      <c r="L35" s="133">
        <v>0</v>
      </c>
      <c r="M35" s="20" t="b">
        <v>1</v>
      </c>
      <c r="N35" s="20">
        <v>2</v>
      </c>
      <c r="O35" s="20">
        <v>6</v>
      </c>
      <c r="P35" s="20" t="b">
        <v>1</v>
      </c>
      <c r="Q35" s="322">
        <v>0</v>
      </c>
      <c r="R35" s="20" t="b">
        <v>1</v>
      </c>
      <c r="S35" s="322">
        <v>1</v>
      </c>
      <c r="T35" s="20" t="b">
        <v>0</v>
      </c>
      <c r="U35" s="322">
        <v>5</v>
      </c>
      <c r="V35" s="20">
        <v>95</v>
      </c>
      <c r="W35" s="20">
        <v>0</v>
      </c>
      <c r="X35" s="250">
        <v>0.25</v>
      </c>
      <c r="Y35" s="250">
        <v>0.25</v>
      </c>
      <c r="Z35" s="250">
        <v>0</v>
      </c>
      <c r="AA35" s="310">
        <v>0</v>
      </c>
      <c r="AB35" s="299" t="s">
        <v>622</v>
      </c>
      <c r="AC35" s="369" t="s">
        <v>850</v>
      </c>
      <c r="AD35" s="378" t="s">
        <v>890</v>
      </c>
      <c r="AE35" s="369"/>
      <c r="AF35" s="242"/>
    </row>
    <row r="36" spans="1:32">
      <c r="B36" s="320" t="s">
        <v>4</v>
      </c>
      <c r="C36" s="315" t="s">
        <v>1296</v>
      </c>
      <c r="D36" s="316" t="s">
        <v>408</v>
      </c>
      <c r="E36" s="309">
        <v>90</v>
      </c>
      <c r="F36" s="133">
        <v>1</v>
      </c>
      <c r="G36" s="133">
        <v>0</v>
      </c>
      <c r="H36" s="133">
        <v>30</v>
      </c>
      <c r="I36" s="133">
        <v>0</v>
      </c>
      <c r="J36" s="133">
        <v>83</v>
      </c>
      <c r="K36" s="335">
        <v>0.375</v>
      </c>
      <c r="L36" s="133">
        <v>0</v>
      </c>
      <c r="M36" s="20" t="b">
        <v>1</v>
      </c>
      <c r="N36" s="20">
        <v>2</v>
      </c>
      <c r="O36" s="20">
        <v>1</v>
      </c>
      <c r="P36" s="20" t="b">
        <v>1</v>
      </c>
      <c r="Q36" s="322">
        <v>0</v>
      </c>
      <c r="R36" s="20" t="b">
        <v>0</v>
      </c>
      <c r="S36" s="322">
        <v>5</v>
      </c>
      <c r="T36" s="20" t="b">
        <v>1</v>
      </c>
      <c r="U36" s="322">
        <v>1</v>
      </c>
      <c r="V36" s="20">
        <v>100</v>
      </c>
      <c r="W36" s="20">
        <v>0</v>
      </c>
      <c r="X36" s="250">
        <v>0.05</v>
      </c>
      <c r="Y36" s="250">
        <v>0.05</v>
      </c>
      <c r="Z36" s="250">
        <v>1</v>
      </c>
      <c r="AA36" s="310">
        <v>0</v>
      </c>
      <c r="AB36" s="299" t="s">
        <v>689</v>
      </c>
      <c r="AC36" s="369" t="s">
        <v>867</v>
      </c>
      <c r="AD36" s="378" t="s">
        <v>891</v>
      </c>
      <c r="AE36" s="369" t="s">
        <v>918</v>
      </c>
      <c r="AF36" s="369" t="s">
        <v>917</v>
      </c>
    </row>
    <row r="37" spans="1:32" s="27" customFormat="1">
      <c r="B37" s="320" t="s">
        <v>4</v>
      </c>
      <c r="C37" s="410" t="s">
        <v>1251</v>
      </c>
      <c r="D37" s="411" t="s">
        <v>408</v>
      </c>
      <c r="E37" s="412">
        <v>45</v>
      </c>
      <c r="F37" s="413">
        <v>1</v>
      </c>
      <c r="G37" s="413">
        <v>0</v>
      </c>
      <c r="H37" s="413">
        <v>5</v>
      </c>
      <c r="I37" s="413">
        <v>0</v>
      </c>
      <c r="J37" s="413">
        <v>50</v>
      </c>
      <c r="K37" s="414">
        <v>0.25</v>
      </c>
      <c r="L37" s="413">
        <v>0</v>
      </c>
      <c r="M37" s="215" t="b">
        <v>1</v>
      </c>
      <c r="N37" s="215">
        <v>0</v>
      </c>
      <c r="O37" s="215">
        <v>2</v>
      </c>
      <c r="P37" s="215" t="b">
        <v>1</v>
      </c>
      <c r="Q37" s="322">
        <f>entityDefinitions[[#This Row],['[edibleFromTier']]]</f>
        <v>0</v>
      </c>
      <c r="R37" s="215" t="b">
        <v>0</v>
      </c>
      <c r="S37" s="322">
        <v>5</v>
      </c>
      <c r="T37" s="215" t="b">
        <v>0</v>
      </c>
      <c r="U37" s="322">
        <v>5</v>
      </c>
      <c r="V37" s="215">
        <v>1</v>
      </c>
      <c r="W37" s="215">
        <v>0</v>
      </c>
      <c r="X37" s="415">
        <v>0.25</v>
      </c>
      <c r="Y37" s="415">
        <v>0.25</v>
      </c>
      <c r="Z37" s="415">
        <v>0</v>
      </c>
      <c r="AA37" s="416">
        <v>0</v>
      </c>
      <c r="AB37" s="417" t="s">
        <v>697</v>
      </c>
      <c r="AC37" s="418" t="s">
        <v>851</v>
      </c>
      <c r="AD37" s="419" t="s">
        <v>879</v>
      </c>
      <c r="AE37" s="418"/>
      <c r="AF37" s="420"/>
    </row>
    <row r="38" spans="1:32" s="27" customFormat="1">
      <c r="B38" s="321" t="s">
        <v>4</v>
      </c>
      <c r="C38" s="317" t="s">
        <v>1283</v>
      </c>
      <c r="D38" s="318" t="s">
        <v>409</v>
      </c>
      <c r="E38" s="311">
        <v>68</v>
      </c>
      <c r="F38" s="206">
        <v>2</v>
      </c>
      <c r="G38" s="206">
        <v>0</v>
      </c>
      <c r="H38" s="206">
        <v>15</v>
      </c>
      <c r="I38" s="206">
        <v>0</v>
      </c>
      <c r="J38" s="206">
        <v>75</v>
      </c>
      <c r="K38" s="334">
        <v>0.125</v>
      </c>
      <c r="L38" s="206">
        <v>0</v>
      </c>
      <c r="M38" s="199" t="b">
        <v>1</v>
      </c>
      <c r="N38" s="199">
        <v>1</v>
      </c>
      <c r="O38" s="199">
        <v>7</v>
      </c>
      <c r="P38" s="199" t="b">
        <v>1</v>
      </c>
      <c r="Q38" s="323">
        <v>0</v>
      </c>
      <c r="R38" s="199" t="b">
        <v>1</v>
      </c>
      <c r="S38" s="323">
        <v>0</v>
      </c>
      <c r="T38" s="199" t="b">
        <v>0</v>
      </c>
      <c r="U38" s="323">
        <v>5</v>
      </c>
      <c r="V38" s="199">
        <v>75</v>
      </c>
      <c r="W38" s="199">
        <v>20</v>
      </c>
      <c r="X38" s="251">
        <v>0.25</v>
      </c>
      <c r="Y38" s="251">
        <v>0.25</v>
      </c>
      <c r="Z38" s="251">
        <v>0</v>
      </c>
      <c r="AA38" s="312">
        <v>0</v>
      </c>
      <c r="AB38" s="302" t="s">
        <v>627</v>
      </c>
      <c r="AC38" s="370" t="s">
        <v>873</v>
      </c>
      <c r="AD38" s="377" t="s">
        <v>940</v>
      </c>
      <c r="AE38" s="370"/>
      <c r="AF38" s="303"/>
    </row>
    <row r="39" spans="1:32">
      <c r="B39" s="321" t="s">
        <v>4</v>
      </c>
      <c r="C39" s="317" t="s">
        <v>1252</v>
      </c>
      <c r="D39" s="318" t="s">
        <v>206</v>
      </c>
      <c r="E39" s="311">
        <v>45</v>
      </c>
      <c r="F39" s="206">
        <v>2</v>
      </c>
      <c r="G39" s="206">
        <v>1</v>
      </c>
      <c r="H39" s="206">
        <v>20</v>
      </c>
      <c r="I39" s="206">
        <v>0</v>
      </c>
      <c r="J39" s="206">
        <v>50</v>
      </c>
      <c r="K39" s="334">
        <v>0.125</v>
      </c>
      <c r="L39" s="206">
        <v>0</v>
      </c>
      <c r="M39" s="199" t="b">
        <v>1</v>
      </c>
      <c r="N39" s="199">
        <v>1</v>
      </c>
      <c r="O39" s="199">
        <v>5</v>
      </c>
      <c r="P39" s="199" t="b">
        <v>1</v>
      </c>
      <c r="Q39" s="323">
        <v>0</v>
      </c>
      <c r="R39" s="199" t="b">
        <v>0</v>
      </c>
      <c r="S39" s="323">
        <v>5</v>
      </c>
      <c r="T39" s="199" t="b">
        <v>1</v>
      </c>
      <c r="U39" s="323">
        <v>0</v>
      </c>
      <c r="V39" s="199">
        <v>80</v>
      </c>
      <c r="W39" s="199">
        <v>0</v>
      </c>
      <c r="X39" s="251">
        <v>0.5</v>
      </c>
      <c r="Y39" s="251">
        <v>0.5</v>
      </c>
      <c r="Z39" s="251">
        <v>1</v>
      </c>
      <c r="AA39" s="312">
        <v>0</v>
      </c>
      <c r="AB39" s="302" t="s">
        <v>452</v>
      </c>
      <c r="AC39" s="370" t="s">
        <v>852</v>
      </c>
      <c r="AD39" s="377" t="s">
        <v>881</v>
      </c>
      <c r="AE39" s="370" t="s">
        <v>943</v>
      </c>
      <c r="AF39" s="462" t="s">
        <v>910</v>
      </c>
    </row>
    <row r="40" spans="1:32">
      <c r="A40" s="247"/>
      <c r="B40" s="321" t="s">
        <v>4</v>
      </c>
      <c r="C40" s="317" t="s">
        <v>1253</v>
      </c>
      <c r="D40" s="318" t="s">
        <v>206</v>
      </c>
      <c r="E40" s="311">
        <v>60</v>
      </c>
      <c r="F40" s="206">
        <v>2</v>
      </c>
      <c r="G40" s="206">
        <v>1</v>
      </c>
      <c r="H40" s="206">
        <v>40</v>
      </c>
      <c r="I40" s="206">
        <v>0</v>
      </c>
      <c r="J40" s="206">
        <v>55</v>
      </c>
      <c r="K40" s="334">
        <v>0.125</v>
      </c>
      <c r="L40" s="206">
        <v>0</v>
      </c>
      <c r="M40" s="199" t="b">
        <v>1</v>
      </c>
      <c r="N40" s="199">
        <v>2</v>
      </c>
      <c r="O40" s="199">
        <v>7</v>
      </c>
      <c r="P40" s="199" t="b">
        <v>1</v>
      </c>
      <c r="Q40" s="323">
        <v>1</v>
      </c>
      <c r="R40" s="199" t="b">
        <v>0</v>
      </c>
      <c r="S40" s="323">
        <v>5</v>
      </c>
      <c r="T40" s="199" t="b">
        <v>1</v>
      </c>
      <c r="U40" s="323">
        <v>1</v>
      </c>
      <c r="V40" s="199">
        <v>125</v>
      </c>
      <c r="W40" s="199">
        <v>0</v>
      </c>
      <c r="X40" s="251">
        <v>0.5</v>
      </c>
      <c r="Y40" s="251">
        <v>0.5</v>
      </c>
      <c r="Z40" s="251">
        <v>1</v>
      </c>
      <c r="AA40" s="312">
        <v>0</v>
      </c>
      <c r="AB40" s="302" t="s">
        <v>452</v>
      </c>
      <c r="AC40" s="370" t="s">
        <v>852</v>
      </c>
      <c r="AD40" s="377" t="s">
        <v>881</v>
      </c>
      <c r="AE40" s="370" t="s">
        <v>943</v>
      </c>
      <c r="AF40" s="462" t="s">
        <v>910</v>
      </c>
    </row>
    <row r="41" spans="1:32">
      <c r="B41" s="321" t="s">
        <v>4</v>
      </c>
      <c r="C41" s="317" t="s">
        <v>1254</v>
      </c>
      <c r="D41" s="318" t="s">
        <v>206</v>
      </c>
      <c r="E41" s="311">
        <v>83</v>
      </c>
      <c r="F41" s="206">
        <v>1</v>
      </c>
      <c r="G41" s="206">
        <v>1</v>
      </c>
      <c r="H41" s="206">
        <v>80</v>
      </c>
      <c r="I41" s="206">
        <v>0</v>
      </c>
      <c r="J41" s="206">
        <v>35</v>
      </c>
      <c r="K41" s="334">
        <v>0.375</v>
      </c>
      <c r="L41" s="206">
        <v>0</v>
      </c>
      <c r="M41" s="199" t="b">
        <v>1</v>
      </c>
      <c r="N41" s="199">
        <v>3</v>
      </c>
      <c r="O41" s="199">
        <v>9</v>
      </c>
      <c r="P41" s="199" t="b">
        <v>1</v>
      </c>
      <c r="Q41" s="323">
        <v>2</v>
      </c>
      <c r="R41" s="199" t="b">
        <v>0</v>
      </c>
      <c r="S41" s="323">
        <v>5</v>
      </c>
      <c r="T41" s="199" t="b">
        <v>1</v>
      </c>
      <c r="U41" s="323">
        <v>2</v>
      </c>
      <c r="V41" s="199">
        <v>225</v>
      </c>
      <c r="W41" s="199">
        <v>0</v>
      </c>
      <c r="X41" s="251">
        <v>0.5</v>
      </c>
      <c r="Y41" s="251">
        <v>0.5</v>
      </c>
      <c r="Z41" s="251">
        <v>1</v>
      </c>
      <c r="AA41" s="312">
        <v>0</v>
      </c>
      <c r="AB41" s="302" t="s">
        <v>452</v>
      </c>
      <c r="AC41" s="370" t="s">
        <v>852</v>
      </c>
      <c r="AD41" s="377" t="s">
        <v>881</v>
      </c>
      <c r="AE41" s="370" t="s">
        <v>943</v>
      </c>
      <c r="AF41" s="462" t="s">
        <v>910</v>
      </c>
    </row>
    <row r="42" spans="1:32">
      <c r="B42" s="321" t="s">
        <v>4</v>
      </c>
      <c r="C42" s="317" t="s">
        <v>1255</v>
      </c>
      <c r="D42" s="318" t="s">
        <v>206</v>
      </c>
      <c r="E42" s="311">
        <v>675</v>
      </c>
      <c r="F42" s="206">
        <v>2</v>
      </c>
      <c r="G42" s="206">
        <v>1</v>
      </c>
      <c r="H42" s="206">
        <v>100</v>
      </c>
      <c r="I42" s="206">
        <v>0</v>
      </c>
      <c r="J42" s="206">
        <v>143</v>
      </c>
      <c r="K42" s="334">
        <v>0.125</v>
      </c>
      <c r="L42" s="206">
        <v>0</v>
      </c>
      <c r="M42" s="199" t="b">
        <v>1</v>
      </c>
      <c r="N42" s="199">
        <v>4</v>
      </c>
      <c r="O42" s="199">
        <v>11</v>
      </c>
      <c r="P42" s="199" t="b">
        <v>1</v>
      </c>
      <c r="Q42" s="323">
        <v>3</v>
      </c>
      <c r="R42" s="199" t="b">
        <v>0</v>
      </c>
      <c r="S42" s="323">
        <v>5</v>
      </c>
      <c r="T42" s="199" t="b">
        <v>1</v>
      </c>
      <c r="U42" s="323">
        <v>3</v>
      </c>
      <c r="V42" s="199">
        <v>250</v>
      </c>
      <c r="W42" s="199">
        <v>0</v>
      </c>
      <c r="X42" s="251">
        <v>0.5</v>
      </c>
      <c r="Y42" s="251">
        <v>0.5</v>
      </c>
      <c r="Z42" s="251">
        <v>1</v>
      </c>
      <c r="AA42" s="312">
        <v>0</v>
      </c>
      <c r="AB42" s="302" t="s">
        <v>452</v>
      </c>
      <c r="AC42" s="370" t="s">
        <v>852</v>
      </c>
      <c r="AD42" s="377" t="s">
        <v>881</v>
      </c>
      <c r="AE42" s="370" t="s">
        <v>943</v>
      </c>
      <c r="AF42" s="462" t="s">
        <v>910</v>
      </c>
    </row>
    <row r="43" spans="1:32">
      <c r="B43" s="321" t="s">
        <v>4</v>
      </c>
      <c r="C43" s="317" t="s">
        <v>1256</v>
      </c>
      <c r="D43" s="318" t="s">
        <v>206</v>
      </c>
      <c r="E43" s="311">
        <v>503</v>
      </c>
      <c r="F43" s="206">
        <v>1</v>
      </c>
      <c r="G43" s="206">
        <v>1</v>
      </c>
      <c r="H43" s="206">
        <v>120</v>
      </c>
      <c r="I43" s="206">
        <v>0</v>
      </c>
      <c r="J43" s="206">
        <v>65</v>
      </c>
      <c r="K43" s="334">
        <v>0.375</v>
      </c>
      <c r="L43" s="206">
        <v>0</v>
      </c>
      <c r="M43" s="199" t="b">
        <v>1</v>
      </c>
      <c r="N43" s="199">
        <v>5</v>
      </c>
      <c r="O43" s="199">
        <v>13</v>
      </c>
      <c r="P43" s="199" t="b">
        <v>1</v>
      </c>
      <c r="Q43" s="323">
        <v>4</v>
      </c>
      <c r="R43" s="199" t="b">
        <v>0</v>
      </c>
      <c r="S43" s="323">
        <v>5</v>
      </c>
      <c r="T43" s="199" t="b">
        <v>1</v>
      </c>
      <c r="U43" s="323">
        <v>4</v>
      </c>
      <c r="V43" s="199">
        <v>275</v>
      </c>
      <c r="W43" s="199">
        <v>0</v>
      </c>
      <c r="X43" s="251">
        <v>0.5</v>
      </c>
      <c r="Y43" s="251">
        <v>0.5</v>
      </c>
      <c r="Z43" s="251">
        <v>1</v>
      </c>
      <c r="AA43" s="312">
        <v>0</v>
      </c>
      <c r="AB43" s="302" t="s">
        <v>452</v>
      </c>
      <c r="AC43" s="370" t="s">
        <v>852</v>
      </c>
      <c r="AD43" s="377" t="s">
        <v>881</v>
      </c>
      <c r="AE43" s="370" t="s">
        <v>943</v>
      </c>
      <c r="AF43" s="462" t="s">
        <v>910</v>
      </c>
    </row>
    <row r="44" spans="1:32" s="27" customFormat="1">
      <c r="B44" s="320" t="s">
        <v>4</v>
      </c>
      <c r="C44" s="315" t="s">
        <v>1297</v>
      </c>
      <c r="D44" s="316" t="s">
        <v>408</v>
      </c>
      <c r="E44" s="309">
        <v>23</v>
      </c>
      <c r="F44" s="133">
        <v>1</v>
      </c>
      <c r="G44" s="133">
        <v>0</v>
      </c>
      <c r="H44" s="133">
        <v>4</v>
      </c>
      <c r="I44" s="133">
        <v>0</v>
      </c>
      <c r="J44" s="133">
        <v>25</v>
      </c>
      <c r="K44" s="335">
        <v>0.375</v>
      </c>
      <c r="L44" s="133">
        <v>0</v>
      </c>
      <c r="M44" s="20" t="b">
        <v>1</v>
      </c>
      <c r="N44" s="20">
        <v>0</v>
      </c>
      <c r="O44" s="20">
        <v>0.5</v>
      </c>
      <c r="P44" s="20" t="b">
        <v>1</v>
      </c>
      <c r="Q44" s="322">
        <f>entityDefinitions[[#This Row],['[edibleFromTier']]]</f>
        <v>0</v>
      </c>
      <c r="R44" s="20" t="b">
        <v>0</v>
      </c>
      <c r="S44" s="322">
        <v>5</v>
      </c>
      <c r="T44" s="20" t="b">
        <v>0</v>
      </c>
      <c r="U44" s="322">
        <v>5</v>
      </c>
      <c r="V44" s="20">
        <v>1</v>
      </c>
      <c r="W44" s="20">
        <v>0</v>
      </c>
      <c r="X44" s="250">
        <v>0.05</v>
      </c>
      <c r="Y44" s="250">
        <v>0.05</v>
      </c>
      <c r="Z44" s="250">
        <v>0</v>
      </c>
      <c r="AA44" s="310">
        <v>0</v>
      </c>
      <c r="AB44" s="299" t="s">
        <v>726</v>
      </c>
      <c r="AC44" s="369" t="s">
        <v>861</v>
      </c>
      <c r="AD44" s="378" t="s">
        <v>882</v>
      </c>
      <c r="AE44" s="369"/>
      <c r="AF44" s="300"/>
    </row>
    <row r="45" spans="1:32" s="27" customFormat="1">
      <c r="A45" s="248"/>
      <c r="B45" s="320" t="s">
        <v>4</v>
      </c>
      <c r="C45" s="315" t="s">
        <v>1298</v>
      </c>
      <c r="D45" s="316" t="s">
        <v>408</v>
      </c>
      <c r="E45" s="309">
        <v>23</v>
      </c>
      <c r="F45" s="133">
        <v>2</v>
      </c>
      <c r="G45" s="133">
        <v>0</v>
      </c>
      <c r="H45" s="133">
        <v>4</v>
      </c>
      <c r="I45" s="133">
        <v>0</v>
      </c>
      <c r="J45" s="133">
        <v>25</v>
      </c>
      <c r="K45" s="335">
        <v>0.125</v>
      </c>
      <c r="L45" s="133">
        <v>0</v>
      </c>
      <c r="M45" s="20" t="b">
        <v>1</v>
      </c>
      <c r="N45" s="20">
        <v>0</v>
      </c>
      <c r="O45" s="20">
        <v>0.5</v>
      </c>
      <c r="P45" s="20" t="b">
        <v>1</v>
      </c>
      <c r="Q45" s="322">
        <f>entityDefinitions[[#This Row],['[edibleFromTier']]]</f>
        <v>0</v>
      </c>
      <c r="R45" s="20" t="b">
        <v>0</v>
      </c>
      <c r="S45" s="322">
        <v>5</v>
      </c>
      <c r="T45" s="20" t="b">
        <v>0</v>
      </c>
      <c r="U45" s="322">
        <v>5</v>
      </c>
      <c r="V45" s="20">
        <v>1</v>
      </c>
      <c r="W45" s="20">
        <v>0</v>
      </c>
      <c r="X45" s="250">
        <v>0.05</v>
      </c>
      <c r="Y45" s="250">
        <v>0.05</v>
      </c>
      <c r="Z45" s="250">
        <v>0</v>
      </c>
      <c r="AA45" s="310">
        <v>0</v>
      </c>
      <c r="AB45" s="299" t="s">
        <v>727</v>
      </c>
      <c r="AC45" s="369" t="s">
        <v>861</v>
      </c>
      <c r="AD45" s="378" t="s">
        <v>882</v>
      </c>
      <c r="AE45" s="369"/>
      <c r="AF45" s="300"/>
    </row>
    <row r="46" spans="1:32" s="27" customFormat="1">
      <c r="B46" s="320" t="s">
        <v>4</v>
      </c>
      <c r="C46" s="315" t="s">
        <v>1299</v>
      </c>
      <c r="D46" s="316" t="s">
        <v>408</v>
      </c>
      <c r="E46" s="309">
        <v>23</v>
      </c>
      <c r="F46" s="133">
        <v>2</v>
      </c>
      <c r="G46" s="133">
        <v>0</v>
      </c>
      <c r="H46" s="133">
        <v>4</v>
      </c>
      <c r="I46" s="133">
        <v>0</v>
      </c>
      <c r="J46" s="133">
        <v>25</v>
      </c>
      <c r="K46" s="335">
        <v>0.125</v>
      </c>
      <c r="L46" s="133">
        <v>0</v>
      </c>
      <c r="M46" s="20" t="b">
        <v>1</v>
      </c>
      <c r="N46" s="20">
        <v>0</v>
      </c>
      <c r="O46" s="20">
        <v>0.5</v>
      </c>
      <c r="P46" s="20" t="b">
        <v>1</v>
      </c>
      <c r="Q46" s="322">
        <v>0</v>
      </c>
      <c r="R46" s="20" t="b">
        <v>0</v>
      </c>
      <c r="S46" s="322">
        <v>5</v>
      </c>
      <c r="T46" s="20" t="b">
        <v>0</v>
      </c>
      <c r="U46" s="322">
        <v>5</v>
      </c>
      <c r="V46" s="20">
        <v>1</v>
      </c>
      <c r="W46" s="20">
        <v>0</v>
      </c>
      <c r="X46" s="250">
        <v>0.05</v>
      </c>
      <c r="Y46" s="250">
        <v>0.05</v>
      </c>
      <c r="Z46" s="250">
        <v>0</v>
      </c>
      <c r="AA46" s="310">
        <v>0</v>
      </c>
      <c r="AB46" s="299" t="s">
        <v>728</v>
      </c>
      <c r="AC46" s="369" t="s">
        <v>861</v>
      </c>
      <c r="AD46" s="378" t="s">
        <v>882</v>
      </c>
      <c r="AE46" s="369"/>
      <c r="AF46" s="300"/>
    </row>
    <row r="47" spans="1:32" s="27" customFormat="1">
      <c r="B47" s="321" t="s">
        <v>4</v>
      </c>
      <c r="C47" s="317" t="s">
        <v>1257</v>
      </c>
      <c r="D47" s="318" t="s">
        <v>578</v>
      </c>
      <c r="E47" s="311">
        <v>68</v>
      </c>
      <c r="F47" s="206">
        <v>1</v>
      </c>
      <c r="G47" s="206">
        <v>1</v>
      </c>
      <c r="H47" s="206">
        <v>70</v>
      </c>
      <c r="I47" s="206">
        <v>0</v>
      </c>
      <c r="J47" s="206">
        <v>75</v>
      </c>
      <c r="K47" s="334">
        <v>0.375</v>
      </c>
      <c r="L47" s="206">
        <v>1</v>
      </c>
      <c r="M47" s="199" t="b">
        <v>1</v>
      </c>
      <c r="N47" s="199">
        <v>0</v>
      </c>
      <c r="O47" s="199">
        <v>4</v>
      </c>
      <c r="P47" s="199" t="b">
        <v>1</v>
      </c>
      <c r="Q47" s="323">
        <f>entityDefinitions[[#This Row],['[edibleFromTier']]]</f>
        <v>0</v>
      </c>
      <c r="R47" s="199" t="b">
        <v>0</v>
      </c>
      <c r="S47" s="323">
        <v>5</v>
      </c>
      <c r="T47" s="199" t="b">
        <v>0</v>
      </c>
      <c r="U47" s="323">
        <v>5</v>
      </c>
      <c r="V47" s="199">
        <v>1</v>
      </c>
      <c r="W47" s="199">
        <v>0</v>
      </c>
      <c r="X47" s="251">
        <v>0</v>
      </c>
      <c r="Y47" s="251">
        <v>0</v>
      </c>
      <c r="Z47" s="251">
        <v>0</v>
      </c>
      <c r="AA47" s="312">
        <v>0</v>
      </c>
      <c r="AB47" s="302" t="s">
        <v>624</v>
      </c>
      <c r="AC47" s="370" t="s">
        <v>853</v>
      </c>
      <c r="AD47" s="377" t="s">
        <v>883</v>
      </c>
      <c r="AE47" s="370"/>
      <c r="AF47" s="303"/>
    </row>
    <row r="48" spans="1:32" s="27" customFormat="1">
      <c r="B48" s="320" t="s">
        <v>4</v>
      </c>
      <c r="C48" s="315" t="s">
        <v>1275</v>
      </c>
      <c r="D48" s="316" t="s">
        <v>962</v>
      </c>
      <c r="E48" s="309">
        <v>30</v>
      </c>
      <c r="F48" s="133">
        <v>1</v>
      </c>
      <c r="G48" s="133">
        <v>0</v>
      </c>
      <c r="H48" s="133">
        <v>20</v>
      </c>
      <c r="I48" s="133">
        <v>0</v>
      </c>
      <c r="J48" s="133">
        <v>28</v>
      </c>
      <c r="K48" s="335">
        <v>0.375</v>
      </c>
      <c r="L48" s="133">
        <v>0</v>
      </c>
      <c r="M48" s="20" t="b">
        <v>1</v>
      </c>
      <c r="N48" s="20">
        <v>1</v>
      </c>
      <c r="O48" s="20">
        <v>4</v>
      </c>
      <c r="P48" s="20" t="b">
        <v>1</v>
      </c>
      <c r="Q48" s="322">
        <v>0</v>
      </c>
      <c r="R48" s="20" t="b">
        <v>0</v>
      </c>
      <c r="S48" s="322">
        <v>5</v>
      </c>
      <c r="T48" s="20" t="b">
        <v>0</v>
      </c>
      <c r="U48" s="322">
        <v>5</v>
      </c>
      <c r="V48" s="20">
        <v>1</v>
      </c>
      <c r="W48" s="20">
        <v>0</v>
      </c>
      <c r="X48" s="250">
        <v>0.1</v>
      </c>
      <c r="Y48" s="250">
        <v>0.1</v>
      </c>
      <c r="Z48" s="250">
        <v>1</v>
      </c>
      <c r="AA48" s="310">
        <v>0</v>
      </c>
      <c r="AB48" s="299" t="s">
        <v>688</v>
      </c>
      <c r="AC48" s="369" t="s">
        <v>847</v>
      </c>
      <c r="AD48" s="378" t="s">
        <v>877</v>
      </c>
      <c r="AE48" s="369" t="s">
        <v>895</v>
      </c>
      <c r="AF48" s="381" t="s">
        <v>909</v>
      </c>
    </row>
    <row r="49" spans="1:32" s="27" customFormat="1">
      <c r="B49" s="320" t="s">
        <v>4</v>
      </c>
      <c r="C49" s="315" t="s">
        <v>1258</v>
      </c>
      <c r="D49" s="316" t="s">
        <v>962</v>
      </c>
      <c r="E49" s="309">
        <v>225</v>
      </c>
      <c r="F49" s="133">
        <v>1</v>
      </c>
      <c r="G49" s="133">
        <v>0</v>
      </c>
      <c r="H49" s="133">
        <v>3</v>
      </c>
      <c r="I49" s="133">
        <v>0</v>
      </c>
      <c r="J49" s="133">
        <v>48</v>
      </c>
      <c r="K49" s="335">
        <v>0.375</v>
      </c>
      <c r="L49" s="133">
        <v>0</v>
      </c>
      <c r="M49" s="20" t="b">
        <v>1</v>
      </c>
      <c r="N49" s="20">
        <v>3</v>
      </c>
      <c r="O49" s="20">
        <v>1</v>
      </c>
      <c r="P49" s="20" t="b">
        <v>1</v>
      </c>
      <c r="Q49" s="322">
        <f>entityDefinitions[[#This Row],['[edibleFromTier']]]</f>
        <v>3</v>
      </c>
      <c r="R49" s="20" t="b">
        <v>0</v>
      </c>
      <c r="S49" s="322">
        <v>5</v>
      </c>
      <c r="T49" s="20" t="b">
        <v>0</v>
      </c>
      <c r="U49" s="322">
        <v>5</v>
      </c>
      <c r="V49" s="20">
        <v>1</v>
      </c>
      <c r="W49" s="20">
        <v>0</v>
      </c>
      <c r="X49" s="250">
        <v>0.25</v>
      </c>
      <c r="Y49" s="250">
        <v>0.25</v>
      </c>
      <c r="Z49" s="250">
        <v>0</v>
      </c>
      <c r="AA49" s="310">
        <v>0</v>
      </c>
      <c r="AB49" s="299" t="s">
        <v>725</v>
      </c>
      <c r="AC49" s="369" t="s">
        <v>854</v>
      </c>
      <c r="AD49" s="378" t="s">
        <v>884</v>
      </c>
      <c r="AE49" s="369" t="s">
        <v>896</v>
      </c>
      <c r="AF49" s="369" t="s">
        <v>911</v>
      </c>
    </row>
    <row r="50" spans="1:32" s="27" customFormat="1">
      <c r="B50" s="320" t="s">
        <v>4</v>
      </c>
      <c r="C50" s="315" t="s">
        <v>1259</v>
      </c>
      <c r="D50" s="316" t="s">
        <v>962</v>
      </c>
      <c r="E50" s="309">
        <v>1508</v>
      </c>
      <c r="F50" s="133">
        <v>2</v>
      </c>
      <c r="G50" s="133">
        <v>0</v>
      </c>
      <c r="H50" s="133">
        <v>4</v>
      </c>
      <c r="I50" s="133">
        <v>0</v>
      </c>
      <c r="J50" s="133">
        <v>195</v>
      </c>
      <c r="K50" s="335">
        <v>0.125</v>
      </c>
      <c r="L50" s="133">
        <v>0</v>
      </c>
      <c r="M50" s="20" t="b">
        <v>1</v>
      </c>
      <c r="N50" s="20">
        <v>4</v>
      </c>
      <c r="O50" s="20">
        <v>1</v>
      </c>
      <c r="P50" s="20" t="b">
        <v>1</v>
      </c>
      <c r="Q50" s="322">
        <f>entityDefinitions[[#This Row],['[edibleFromTier']]]</f>
        <v>4</v>
      </c>
      <c r="R50" s="20" t="b">
        <v>0</v>
      </c>
      <c r="S50" s="322">
        <v>5</v>
      </c>
      <c r="T50" s="20" t="b">
        <v>0</v>
      </c>
      <c r="U50" s="322">
        <v>5</v>
      </c>
      <c r="V50" s="20">
        <v>1</v>
      </c>
      <c r="W50" s="20">
        <v>0</v>
      </c>
      <c r="X50" s="250">
        <v>0.25</v>
      </c>
      <c r="Y50" s="250">
        <v>0.25</v>
      </c>
      <c r="Z50" s="250">
        <v>0</v>
      </c>
      <c r="AA50" s="310">
        <v>0</v>
      </c>
      <c r="AB50" s="299" t="s">
        <v>725</v>
      </c>
      <c r="AC50" s="369" t="s">
        <v>854</v>
      </c>
      <c r="AD50" s="378" t="s">
        <v>884</v>
      </c>
      <c r="AE50" s="369" t="s">
        <v>896</v>
      </c>
      <c r="AF50" s="369" t="s">
        <v>911</v>
      </c>
    </row>
    <row r="51" spans="1:32">
      <c r="B51" s="320" t="s">
        <v>4</v>
      </c>
      <c r="C51" s="315" t="s">
        <v>1260</v>
      </c>
      <c r="D51" s="316" t="s">
        <v>962</v>
      </c>
      <c r="E51" s="309">
        <v>0</v>
      </c>
      <c r="F51" s="133">
        <v>2</v>
      </c>
      <c r="G51" s="133">
        <v>0</v>
      </c>
      <c r="H51" s="133">
        <v>5</v>
      </c>
      <c r="I51" s="133">
        <v>0</v>
      </c>
      <c r="J51" s="133">
        <v>0</v>
      </c>
      <c r="K51" s="335">
        <v>0.125</v>
      </c>
      <c r="L51" s="133">
        <v>0</v>
      </c>
      <c r="M51" s="20" t="b">
        <v>0</v>
      </c>
      <c r="N51" s="20">
        <v>5</v>
      </c>
      <c r="O51" s="20">
        <v>1</v>
      </c>
      <c r="P51" s="20" t="b">
        <v>0</v>
      </c>
      <c r="Q51" s="322">
        <f>entityDefinitions[[#This Row],['[edibleFromTier']]]</f>
        <v>5</v>
      </c>
      <c r="R51" s="20" t="b">
        <v>0</v>
      </c>
      <c r="S51" s="322">
        <v>5</v>
      </c>
      <c r="T51" s="20" t="b">
        <v>0</v>
      </c>
      <c r="U51" s="322">
        <v>5</v>
      </c>
      <c r="V51" s="20">
        <v>1</v>
      </c>
      <c r="W51" s="20">
        <v>0</v>
      </c>
      <c r="X51" s="250">
        <v>0.25</v>
      </c>
      <c r="Y51" s="250">
        <v>0.25</v>
      </c>
      <c r="Z51" s="250">
        <v>0</v>
      </c>
      <c r="AA51" s="310">
        <v>0</v>
      </c>
      <c r="AB51" s="299" t="s">
        <v>725</v>
      </c>
      <c r="AC51" s="369" t="s">
        <v>854</v>
      </c>
      <c r="AD51" s="378" t="s">
        <v>884</v>
      </c>
      <c r="AE51" s="369" t="s">
        <v>896</v>
      </c>
      <c r="AF51" s="381" t="s">
        <v>911</v>
      </c>
    </row>
    <row r="52" spans="1:32">
      <c r="B52" s="321" t="s">
        <v>4</v>
      </c>
      <c r="C52" s="317" t="s">
        <v>1304</v>
      </c>
      <c r="D52" s="318" t="s">
        <v>578</v>
      </c>
      <c r="E52" s="311">
        <v>0</v>
      </c>
      <c r="F52" s="206">
        <v>1</v>
      </c>
      <c r="G52" s="206">
        <v>0</v>
      </c>
      <c r="H52" s="206">
        <v>0</v>
      </c>
      <c r="I52" s="206">
        <v>0</v>
      </c>
      <c r="J52" s="206">
        <v>0</v>
      </c>
      <c r="K52" s="334">
        <v>0.25</v>
      </c>
      <c r="L52" s="206">
        <v>0</v>
      </c>
      <c r="M52" s="199" t="b">
        <v>1</v>
      </c>
      <c r="N52" s="199"/>
      <c r="O52" s="199"/>
      <c r="P52" s="199" t="b">
        <v>1</v>
      </c>
      <c r="Q52" s="323">
        <f>entityDefinitions[[#This Row],['[edibleFromTier']]]</f>
        <v>0</v>
      </c>
      <c r="R52" s="199" t="b">
        <v>0</v>
      </c>
      <c r="S52" s="323">
        <v>5</v>
      </c>
      <c r="T52" s="199" t="b">
        <v>0</v>
      </c>
      <c r="U52" s="323">
        <v>5</v>
      </c>
      <c r="V52" s="199">
        <v>1</v>
      </c>
      <c r="W52" s="199">
        <v>0</v>
      </c>
      <c r="X52" s="251">
        <v>0</v>
      </c>
      <c r="Y52" s="251">
        <v>0</v>
      </c>
      <c r="Z52" s="251">
        <v>0</v>
      </c>
      <c r="AA52" s="312">
        <v>0</v>
      </c>
      <c r="AB52" s="302" t="s">
        <v>625</v>
      </c>
      <c r="AC52" s="370" t="s">
        <v>855</v>
      </c>
      <c r="AD52" s="377" t="s">
        <v>937</v>
      </c>
      <c r="AE52" s="370"/>
      <c r="AF52" s="303"/>
    </row>
    <row r="53" spans="1:32" s="27" customFormat="1">
      <c r="B53" s="321" t="s">
        <v>4</v>
      </c>
      <c r="C53" s="317" t="s">
        <v>1303</v>
      </c>
      <c r="D53" s="318" t="s">
        <v>578</v>
      </c>
      <c r="E53" s="311">
        <v>0</v>
      </c>
      <c r="F53" s="206">
        <v>1</v>
      </c>
      <c r="G53" s="206">
        <v>0</v>
      </c>
      <c r="H53" s="206">
        <v>0</v>
      </c>
      <c r="I53" s="206">
        <v>0</v>
      </c>
      <c r="J53" s="206">
        <v>0</v>
      </c>
      <c r="K53" s="334">
        <v>0.25</v>
      </c>
      <c r="L53" s="206">
        <v>0</v>
      </c>
      <c r="M53" s="199" t="b">
        <v>1</v>
      </c>
      <c r="N53" s="199"/>
      <c r="O53" s="199"/>
      <c r="P53" s="199" t="b">
        <v>1</v>
      </c>
      <c r="Q53" s="323">
        <f>entityDefinitions[[#This Row],['[edibleFromTier']]]</f>
        <v>0</v>
      </c>
      <c r="R53" s="199" t="b">
        <v>0</v>
      </c>
      <c r="S53" s="323">
        <v>5</v>
      </c>
      <c r="T53" s="199" t="b">
        <v>0</v>
      </c>
      <c r="U53" s="323">
        <v>5</v>
      </c>
      <c r="V53" s="199">
        <v>1</v>
      </c>
      <c r="W53" s="199">
        <v>0</v>
      </c>
      <c r="X53" s="251">
        <v>0</v>
      </c>
      <c r="Y53" s="251">
        <v>0</v>
      </c>
      <c r="Z53" s="251">
        <v>0</v>
      </c>
      <c r="AA53" s="312">
        <v>0</v>
      </c>
      <c r="AB53" s="302" t="s">
        <v>625</v>
      </c>
      <c r="AC53" s="370" t="s">
        <v>855</v>
      </c>
      <c r="AD53" s="377" t="s">
        <v>937</v>
      </c>
      <c r="AE53" s="370"/>
      <c r="AF53" s="303"/>
    </row>
    <row r="54" spans="1:32" s="27" customFormat="1">
      <c r="B54" s="320" t="s">
        <v>4</v>
      </c>
      <c r="C54" s="315" t="s">
        <v>1261</v>
      </c>
      <c r="D54" s="316" t="s">
        <v>408</v>
      </c>
      <c r="E54" s="309">
        <v>23</v>
      </c>
      <c r="F54" s="133">
        <v>1</v>
      </c>
      <c r="G54" s="133">
        <v>0</v>
      </c>
      <c r="H54" s="133">
        <v>20</v>
      </c>
      <c r="I54" s="133">
        <v>0</v>
      </c>
      <c r="J54" s="133">
        <v>25</v>
      </c>
      <c r="K54" s="335">
        <v>0.375</v>
      </c>
      <c r="L54" s="133">
        <v>0</v>
      </c>
      <c r="M54" s="20" t="b">
        <v>1</v>
      </c>
      <c r="N54" s="20">
        <v>0</v>
      </c>
      <c r="O54" s="20">
        <v>3</v>
      </c>
      <c r="P54" s="20" t="b">
        <v>1</v>
      </c>
      <c r="Q54" s="322">
        <f>entityDefinitions[[#This Row],['[edibleFromTier']]]</f>
        <v>0</v>
      </c>
      <c r="R54" s="20" t="b">
        <v>0</v>
      </c>
      <c r="S54" s="322">
        <v>5</v>
      </c>
      <c r="T54" s="20" t="b">
        <v>0</v>
      </c>
      <c r="U54" s="322">
        <v>5</v>
      </c>
      <c r="V54" s="20">
        <v>1</v>
      </c>
      <c r="W54" s="20">
        <v>0</v>
      </c>
      <c r="X54" s="250">
        <v>0</v>
      </c>
      <c r="Y54" s="250">
        <v>0</v>
      </c>
      <c r="Z54" s="250">
        <v>1</v>
      </c>
      <c r="AA54" s="310">
        <v>0</v>
      </c>
      <c r="AB54" s="302" t="s">
        <v>625</v>
      </c>
      <c r="AC54" s="369" t="s">
        <v>865</v>
      </c>
      <c r="AD54" s="378" t="s">
        <v>880</v>
      </c>
      <c r="AE54" s="369" t="s">
        <v>913</v>
      </c>
      <c r="AF54" s="381" t="s">
        <v>912</v>
      </c>
    </row>
    <row r="55" spans="1:32" s="27" customFormat="1">
      <c r="B55" s="320" t="s">
        <v>4</v>
      </c>
      <c r="C55" s="315" t="s">
        <v>1284</v>
      </c>
      <c r="D55" s="316" t="s">
        <v>408</v>
      </c>
      <c r="E55" s="309">
        <v>60</v>
      </c>
      <c r="F55" s="133">
        <v>2</v>
      </c>
      <c r="G55" s="133">
        <v>0</v>
      </c>
      <c r="H55" s="133">
        <v>30</v>
      </c>
      <c r="I55" s="133">
        <v>0</v>
      </c>
      <c r="J55" s="133">
        <v>55</v>
      </c>
      <c r="K55" s="335">
        <v>0.25</v>
      </c>
      <c r="L55" s="133">
        <v>0</v>
      </c>
      <c r="M55" s="20" t="b">
        <v>1</v>
      </c>
      <c r="N55" s="20">
        <v>2</v>
      </c>
      <c r="O55" s="20">
        <v>7</v>
      </c>
      <c r="P55" s="20" t="b">
        <v>1</v>
      </c>
      <c r="Q55" s="322">
        <v>1</v>
      </c>
      <c r="R55" s="20" t="b">
        <v>1</v>
      </c>
      <c r="S55" s="322">
        <v>1</v>
      </c>
      <c r="T55" s="20" t="b">
        <v>0</v>
      </c>
      <c r="U55" s="322">
        <v>5</v>
      </c>
      <c r="V55" s="20">
        <v>100</v>
      </c>
      <c r="W55" s="20">
        <v>0</v>
      </c>
      <c r="X55" s="250">
        <v>0.25</v>
      </c>
      <c r="Y55" s="250">
        <v>0.25</v>
      </c>
      <c r="Z55" s="250">
        <v>0</v>
      </c>
      <c r="AA55" s="310">
        <v>0</v>
      </c>
      <c r="AB55" s="299" t="s">
        <v>621</v>
      </c>
      <c r="AC55" s="369" t="s">
        <v>856</v>
      </c>
      <c r="AD55" s="378" t="s">
        <v>885</v>
      </c>
      <c r="AE55" s="369"/>
      <c r="AF55" s="242"/>
    </row>
    <row r="56" spans="1:32" s="27" customFormat="1">
      <c r="B56" s="321" t="s">
        <v>4</v>
      </c>
      <c r="C56" s="317" t="s">
        <v>1271</v>
      </c>
      <c r="D56" s="318" t="s">
        <v>948</v>
      </c>
      <c r="E56" s="311">
        <v>68</v>
      </c>
      <c r="F56" s="206">
        <v>2</v>
      </c>
      <c r="G56" s="206">
        <v>0</v>
      </c>
      <c r="H56" s="206">
        <v>20</v>
      </c>
      <c r="I56" s="206">
        <v>0</v>
      </c>
      <c r="J56" s="206">
        <v>75</v>
      </c>
      <c r="K56" s="334">
        <v>0.375</v>
      </c>
      <c r="L56" s="206">
        <v>0</v>
      </c>
      <c r="M56" s="199" t="b">
        <v>1</v>
      </c>
      <c r="N56" s="199">
        <v>0</v>
      </c>
      <c r="O56" s="199">
        <v>6</v>
      </c>
      <c r="P56" s="199" t="b">
        <v>1</v>
      </c>
      <c r="Q56" s="323">
        <f>entityDefinitions[[#This Row],['[edibleFromTier']]]</f>
        <v>0</v>
      </c>
      <c r="R56" s="199" t="b">
        <v>0</v>
      </c>
      <c r="S56" s="323">
        <v>5</v>
      </c>
      <c r="T56" s="199" t="b">
        <v>0</v>
      </c>
      <c r="U56" s="323">
        <v>5</v>
      </c>
      <c r="V56" s="199">
        <v>1</v>
      </c>
      <c r="W56" s="199">
        <v>0</v>
      </c>
      <c r="X56" s="251">
        <v>0.25</v>
      </c>
      <c r="Y56" s="251">
        <v>0.25</v>
      </c>
      <c r="Z56" s="251">
        <v>0.8</v>
      </c>
      <c r="AA56" s="312">
        <v>0</v>
      </c>
      <c r="AB56" s="302" t="s">
        <v>700</v>
      </c>
      <c r="AC56" s="370" t="s">
        <v>870</v>
      </c>
      <c r="AD56" s="377" t="s">
        <v>931</v>
      </c>
      <c r="AE56" s="370" t="s">
        <v>906</v>
      </c>
      <c r="AF56" s="370" t="s">
        <v>908</v>
      </c>
    </row>
    <row r="57" spans="1:32" s="27" customFormat="1">
      <c r="B57" s="320" t="s">
        <v>4</v>
      </c>
      <c r="C57" s="315" t="s">
        <v>1262</v>
      </c>
      <c r="D57" s="316" t="s">
        <v>408</v>
      </c>
      <c r="E57" s="309">
        <v>60</v>
      </c>
      <c r="F57" s="133">
        <v>2</v>
      </c>
      <c r="G57" s="133">
        <v>0</v>
      </c>
      <c r="H57" s="133">
        <v>20</v>
      </c>
      <c r="I57" s="133">
        <v>0</v>
      </c>
      <c r="J57" s="133">
        <v>55</v>
      </c>
      <c r="K57" s="335">
        <v>0.25</v>
      </c>
      <c r="L57" s="133">
        <v>0</v>
      </c>
      <c r="M57" s="20" t="b">
        <v>1</v>
      </c>
      <c r="N57" s="20">
        <v>1</v>
      </c>
      <c r="O57" s="20">
        <v>4</v>
      </c>
      <c r="P57" s="20" t="b">
        <v>1</v>
      </c>
      <c r="Q57" s="322">
        <f>entityDefinitions[[#This Row],['[edibleFromTier']]]</f>
        <v>1</v>
      </c>
      <c r="R57" s="20" t="b">
        <v>0</v>
      </c>
      <c r="S57" s="322">
        <v>5</v>
      </c>
      <c r="T57" s="20" t="b">
        <v>0</v>
      </c>
      <c r="U57" s="322">
        <v>5</v>
      </c>
      <c r="V57" s="20">
        <v>1</v>
      </c>
      <c r="W57" s="20">
        <v>0</v>
      </c>
      <c r="X57" s="250">
        <v>0.25</v>
      </c>
      <c r="Y57" s="250">
        <v>0.25</v>
      </c>
      <c r="Z57" s="250">
        <v>0</v>
      </c>
      <c r="AA57" s="310">
        <v>0</v>
      </c>
      <c r="AB57" s="299" t="s">
        <v>725</v>
      </c>
      <c r="AC57" s="369" t="s">
        <v>854</v>
      </c>
      <c r="AD57" s="378" t="s">
        <v>884</v>
      </c>
      <c r="AE57" s="369" t="s">
        <v>896</v>
      </c>
      <c r="AF57" s="369" t="s">
        <v>911</v>
      </c>
    </row>
    <row r="58" spans="1:32">
      <c r="A58" s="247"/>
      <c r="B58" s="321" t="s">
        <v>4</v>
      </c>
      <c r="C58" s="317" t="s">
        <v>1285</v>
      </c>
      <c r="D58" s="318" t="s">
        <v>409</v>
      </c>
      <c r="E58" s="311">
        <v>68</v>
      </c>
      <c r="F58" s="206">
        <v>2</v>
      </c>
      <c r="G58" s="206">
        <v>0</v>
      </c>
      <c r="H58" s="206">
        <v>20</v>
      </c>
      <c r="I58" s="206">
        <v>0</v>
      </c>
      <c r="J58" s="206">
        <v>75</v>
      </c>
      <c r="K58" s="334">
        <v>0.125</v>
      </c>
      <c r="L58" s="206">
        <v>0</v>
      </c>
      <c r="M58" s="199" t="b">
        <v>1</v>
      </c>
      <c r="N58" s="199">
        <v>1</v>
      </c>
      <c r="O58" s="199">
        <v>7</v>
      </c>
      <c r="P58" s="199" t="b">
        <v>1</v>
      </c>
      <c r="Q58" s="323">
        <v>0</v>
      </c>
      <c r="R58" s="199" t="b">
        <v>1</v>
      </c>
      <c r="S58" s="323">
        <v>0</v>
      </c>
      <c r="T58" s="199" t="b">
        <v>0</v>
      </c>
      <c r="U58" s="323">
        <v>5</v>
      </c>
      <c r="V58" s="199">
        <v>75</v>
      </c>
      <c r="W58" s="199">
        <v>0</v>
      </c>
      <c r="X58" s="251">
        <v>0.25</v>
      </c>
      <c r="Y58" s="251">
        <v>0.25</v>
      </c>
      <c r="Z58" s="251">
        <v>0.7</v>
      </c>
      <c r="AA58" s="312">
        <v>0</v>
      </c>
      <c r="AB58" s="302" t="s">
        <v>626</v>
      </c>
      <c r="AC58" s="370" t="s">
        <v>869</v>
      </c>
      <c r="AD58" s="377" t="s">
        <v>887</v>
      </c>
      <c r="AE58" s="370" t="s">
        <v>905</v>
      </c>
      <c r="AF58" s="462" t="s">
        <v>907</v>
      </c>
    </row>
    <row r="59" spans="1:32">
      <c r="B59" s="320" t="s">
        <v>4</v>
      </c>
      <c r="C59" s="315" t="s">
        <v>1263</v>
      </c>
      <c r="D59" s="316" t="s">
        <v>410</v>
      </c>
      <c r="E59" s="309">
        <v>0</v>
      </c>
      <c r="F59" s="133">
        <v>2</v>
      </c>
      <c r="G59" s="133">
        <v>0</v>
      </c>
      <c r="H59" s="133">
        <v>0</v>
      </c>
      <c r="I59" s="133">
        <v>0</v>
      </c>
      <c r="J59" s="133">
        <v>0</v>
      </c>
      <c r="K59" s="335">
        <v>0.25</v>
      </c>
      <c r="L59" s="133">
        <v>0</v>
      </c>
      <c r="M59" s="20" t="b">
        <v>0</v>
      </c>
      <c r="N59" s="20">
        <v>5</v>
      </c>
      <c r="O59" s="20">
        <v>1</v>
      </c>
      <c r="P59" s="20" t="b">
        <v>0</v>
      </c>
      <c r="Q59" s="322">
        <f>entityDefinitions[[#This Row],['[edibleFromTier']]]</f>
        <v>5</v>
      </c>
      <c r="R59" s="20" t="b">
        <v>0</v>
      </c>
      <c r="S59" s="322">
        <v>5</v>
      </c>
      <c r="T59" s="20" t="b">
        <v>0</v>
      </c>
      <c r="U59" s="322">
        <v>5</v>
      </c>
      <c r="V59" s="20">
        <v>1</v>
      </c>
      <c r="W59" s="20">
        <v>0</v>
      </c>
      <c r="X59" s="250">
        <v>0.25</v>
      </c>
      <c r="Y59" s="250">
        <v>0.25</v>
      </c>
      <c r="Z59" s="250">
        <v>1</v>
      </c>
      <c r="AA59" s="310">
        <v>0.25</v>
      </c>
      <c r="AB59" s="299" t="s">
        <v>696</v>
      </c>
      <c r="AC59" s="242" t="s">
        <v>894</v>
      </c>
      <c r="AD59" s="379" t="s">
        <v>939</v>
      </c>
      <c r="AE59" s="369" t="s">
        <v>916</v>
      </c>
      <c r="AF59" s="381" t="s">
        <v>915</v>
      </c>
    </row>
    <row r="60" spans="1:32">
      <c r="B60" s="320" t="s">
        <v>4</v>
      </c>
      <c r="C60" s="315" t="s">
        <v>1265</v>
      </c>
      <c r="D60" s="316" t="s">
        <v>410</v>
      </c>
      <c r="E60" s="309">
        <v>0</v>
      </c>
      <c r="F60" s="133">
        <v>2</v>
      </c>
      <c r="G60" s="133">
        <v>0</v>
      </c>
      <c r="H60" s="133">
        <v>0</v>
      </c>
      <c r="I60" s="133">
        <v>0</v>
      </c>
      <c r="J60" s="133">
        <v>0</v>
      </c>
      <c r="K60" s="335">
        <v>0.25</v>
      </c>
      <c r="L60" s="133">
        <v>0</v>
      </c>
      <c r="M60" s="20" t="b">
        <v>0</v>
      </c>
      <c r="N60" s="20">
        <v>5</v>
      </c>
      <c r="O60" s="20">
        <v>1</v>
      </c>
      <c r="P60" s="20" t="b">
        <v>0</v>
      </c>
      <c r="Q60" s="322">
        <v>0</v>
      </c>
      <c r="R60" s="20" t="b">
        <v>0</v>
      </c>
      <c r="S60" s="322">
        <v>5</v>
      </c>
      <c r="T60" s="20" t="b">
        <v>0</v>
      </c>
      <c r="U60" s="322">
        <v>5</v>
      </c>
      <c r="V60" s="20">
        <v>1</v>
      </c>
      <c r="W60" s="20">
        <v>0</v>
      </c>
      <c r="X60" s="250">
        <v>0.25</v>
      </c>
      <c r="Y60" s="250">
        <v>0.25</v>
      </c>
      <c r="Z60" s="250">
        <v>1</v>
      </c>
      <c r="AA60" s="310">
        <v>0.25</v>
      </c>
      <c r="AB60" s="299" t="s">
        <v>696</v>
      </c>
      <c r="AC60" s="242" t="s">
        <v>894</v>
      </c>
      <c r="AD60" s="379" t="s">
        <v>939</v>
      </c>
      <c r="AE60" s="369" t="s">
        <v>916</v>
      </c>
      <c r="AF60" s="381" t="s">
        <v>915</v>
      </c>
    </row>
    <row r="61" spans="1:32" s="27" customFormat="1">
      <c r="B61" s="320" t="s">
        <v>4</v>
      </c>
      <c r="C61" s="315" t="s">
        <v>1264</v>
      </c>
      <c r="D61" s="316" t="s">
        <v>410</v>
      </c>
      <c r="E61" s="309">
        <v>1005</v>
      </c>
      <c r="F61" s="133">
        <v>2</v>
      </c>
      <c r="G61" s="133">
        <v>0</v>
      </c>
      <c r="H61" s="133">
        <v>25</v>
      </c>
      <c r="I61" s="133">
        <v>0</v>
      </c>
      <c r="J61" s="133">
        <v>130</v>
      </c>
      <c r="K61" s="335">
        <v>0.25</v>
      </c>
      <c r="L61" s="133">
        <v>0</v>
      </c>
      <c r="M61" s="20" t="b">
        <v>1</v>
      </c>
      <c r="N61" s="20">
        <v>4</v>
      </c>
      <c r="O61" s="20">
        <v>1</v>
      </c>
      <c r="P61" s="20" t="b">
        <v>1</v>
      </c>
      <c r="Q61" s="322">
        <v>4</v>
      </c>
      <c r="R61" s="20" t="b">
        <v>0</v>
      </c>
      <c r="S61" s="322">
        <v>5</v>
      </c>
      <c r="T61" s="20" t="b">
        <v>0</v>
      </c>
      <c r="U61" s="322">
        <v>5</v>
      </c>
      <c r="V61" s="20">
        <v>1</v>
      </c>
      <c r="W61" s="20">
        <v>0</v>
      </c>
      <c r="X61" s="250">
        <v>0.25</v>
      </c>
      <c r="Y61" s="250">
        <v>0.25</v>
      </c>
      <c r="Z61" s="250">
        <v>1</v>
      </c>
      <c r="AA61" s="310">
        <v>0</v>
      </c>
      <c r="AB61" s="299" t="s">
        <v>695</v>
      </c>
      <c r="AC61" s="242" t="s">
        <v>894</v>
      </c>
      <c r="AD61" s="379" t="s">
        <v>938</v>
      </c>
      <c r="AE61" s="369" t="s">
        <v>897</v>
      </c>
      <c r="AF61" s="369" t="s">
        <v>914</v>
      </c>
    </row>
    <row r="62" spans="1:32" s="27" customFormat="1">
      <c r="B62" s="320" t="s">
        <v>4</v>
      </c>
      <c r="C62" s="315" t="s">
        <v>1266</v>
      </c>
      <c r="D62" s="316" t="s">
        <v>408</v>
      </c>
      <c r="E62" s="309">
        <v>60</v>
      </c>
      <c r="F62" s="133">
        <v>2</v>
      </c>
      <c r="G62" s="133">
        <v>0</v>
      </c>
      <c r="H62" s="133">
        <v>10</v>
      </c>
      <c r="I62" s="133">
        <v>40</v>
      </c>
      <c r="J62" s="133">
        <v>55</v>
      </c>
      <c r="K62" s="335">
        <v>0.125</v>
      </c>
      <c r="L62" s="133">
        <v>0</v>
      </c>
      <c r="M62" s="20" t="b">
        <v>1</v>
      </c>
      <c r="N62" s="20">
        <v>1</v>
      </c>
      <c r="O62" s="20">
        <v>4</v>
      </c>
      <c r="P62" s="20" t="b">
        <v>1</v>
      </c>
      <c r="Q62" s="322">
        <v>0</v>
      </c>
      <c r="R62" s="20" t="b">
        <v>0</v>
      </c>
      <c r="S62" s="322">
        <v>5</v>
      </c>
      <c r="T62" s="20" t="b">
        <v>0</v>
      </c>
      <c r="U62" s="322">
        <v>5</v>
      </c>
      <c r="V62" s="20">
        <v>1</v>
      </c>
      <c r="W62" s="20">
        <v>0</v>
      </c>
      <c r="X62" s="250">
        <v>0.25</v>
      </c>
      <c r="Y62" s="250">
        <v>0.25</v>
      </c>
      <c r="Z62" s="250">
        <v>0</v>
      </c>
      <c r="AA62" s="310">
        <v>0</v>
      </c>
      <c r="AB62" s="301" t="s">
        <v>690</v>
      </c>
      <c r="AC62" s="369" t="s">
        <v>866</v>
      </c>
      <c r="AD62" s="378" t="s">
        <v>886</v>
      </c>
      <c r="AE62" s="369"/>
      <c r="AF62" s="242"/>
    </row>
    <row r="63" spans="1:32" s="27" customFormat="1">
      <c r="B63" s="320" t="s">
        <v>4</v>
      </c>
      <c r="C63" s="315" t="s">
        <v>1267</v>
      </c>
      <c r="D63" s="316" t="s">
        <v>408</v>
      </c>
      <c r="E63" s="309">
        <v>23</v>
      </c>
      <c r="F63" s="133">
        <v>2</v>
      </c>
      <c r="G63" s="133">
        <v>0</v>
      </c>
      <c r="H63" s="133">
        <v>6</v>
      </c>
      <c r="I63" s="133">
        <v>30</v>
      </c>
      <c r="J63" s="133">
        <v>25</v>
      </c>
      <c r="K63" s="335">
        <v>0.125</v>
      </c>
      <c r="L63" s="133">
        <v>0</v>
      </c>
      <c r="M63" s="20" t="b">
        <v>1</v>
      </c>
      <c r="N63" s="20">
        <v>0</v>
      </c>
      <c r="O63" s="20">
        <v>3</v>
      </c>
      <c r="P63" s="20" t="b">
        <v>1</v>
      </c>
      <c r="Q63" s="322">
        <f>entityDefinitions[[#This Row],['[edibleFromTier']]]</f>
        <v>0</v>
      </c>
      <c r="R63" s="20" t="b">
        <v>0</v>
      </c>
      <c r="S63" s="322">
        <v>5</v>
      </c>
      <c r="T63" s="20" t="b">
        <v>0</v>
      </c>
      <c r="U63" s="322">
        <v>5</v>
      </c>
      <c r="V63" s="20">
        <v>1</v>
      </c>
      <c r="W63" s="20">
        <v>0</v>
      </c>
      <c r="X63" s="250">
        <v>0.25</v>
      </c>
      <c r="Y63" s="250">
        <v>0.25</v>
      </c>
      <c r="Z63" s="250">
        <v>0</v>
      </c>
      <c r="AA63" s="310">
        <v>0</v>
      </c>
      <c r="AB63" s="301" t="s">
        <v>690</v>
      </c>
      <c r="AC63" s="369" t="s">
        <v>866</v>
      </c>
      <c r="AD63" s="378" t="s">
        <v>886</v>
      </c>
      <c r="AE63" s="369"/>
      <c r="AF63" s="242"/>
    </row>
    <row r="64" spans="1:32" s="27" customFormat="1">
      <c r="B64" s="320" t="s">
        <v>4</v>
      </c>
      <c r="C64" s="315" t="s">
        <v>1300</v>
      </c>
      <c r="D64" s="316" t="s">
        <v>408</v>
      </c>
      <c r="E64" s="309">
        <v>30</v>
      </c>
      <c r="F64" s="133">
        <v>2</v>
      </c>
      <c r="G64" s="133">
        <v>0</v>
      </c>
      <c r="H64" s="133">
        <v>5</v>
      </c>
      <c r="I64" s="133">
        <v>0</v>
      </c>
      <c r="J64" s="133">
        <v>28</v>
      </c>
      <c r="K64" s="335">
        <v>0.375</v>
      </c>
      <c r="L64" s="133">
        <v>0</v>
      </c>
      <c r="M64" s="20" t="b">
        <v>1</v>
      </c>
      <c r="N64" s="20">
        <v>1</v>
      </c>
      <c r="O64" s="20">
        <v>1</v>
      </c>
      <c r="P64" s="20" t="b">
        <v>1</v>
      </c>
      <c r="Q64" s="322">
        <v>0</v>
      </c>
      <c r="R64" s="20" t="b">
        <v>0</v>
      </c>
      <c r="S64" s="322">
        <v>5</v>
      </c>
      <c r="T64" s="20" t="b">
        <v>0</v>
      </c>
      <c r="U64" s="322">
        <v>5</v>
      </c>
      <c r="V64" s="20">
        <v>1</v>
      </c>
      <c r="W64" s="20">
        <v>0</v>
      </c>
      <c r="X64" s="250">
        <v>0.05</v>
      </c>
      <c r="Y64" s="250">
        <v>0.05</v>
      </c>
      <c r="Z64" s="250">
        <v>1</v>
      </c>
      <c r="AA64" s="310">
        <v>0</v>
      </c>
      <c r="AB64" s="299" t="s">
        <v>689</v>
      </c>
      <c r="AC64" s="369" t="s">
        <v>867</v>
      </c>
      <c r="AD64" s="378" t="s">
        <v>891</v>
      </c>
      <c r="AE64" s="369" t="s">
        <v>918</v>
      </c>
      <c r="AF64" s="369" t="s">
        <v>917</v>
      </c>
    </row>
    <row r="65" spans="2:32">
      <c r="B65" s="320" t="s">
        <v>4</v>
      </c>
      <c r="C65" s="315" t="s">
        <v>1268</v>
      </c>
      <c r="D65" s="316" t="s">
        <v>408</v>
      </c>
      <c r="E65" s="309">
        <v>30</v>
      </c>
      <c r="F65" s="133">
        <v>2</v>
      </c>
      <c r="G65" s="133">
        <v>0</v>
      </c>
      <c r="H65" s="133">
        <v>15</v>
      </c>
      <c r="I65" s="133">
        <v>0</v>
      </c>
      <c r="J65" s="133">
        <v>28</v>
      </c>
      <c r="K65" s="335">
        <v>0.25</v>
      </c>
      <c r="L65" s="133">
        <v>0</v>
      </c>
      <c r="M65" s="20" t="b">
        <v>1</v>
      </c>
      <c r="N65" s="20">
        <v>1</v>
      </c>
      <c r="O65" s="20">
        <v>4</v>
      </c>
      <c r="P65" s="20" t="b">
        <v>1</v>
      </c>
      <c r="Q65" s="322">
        <f>entityDefinitions[[#This Row],['[edibleFromTier']]]</f>
        <v>1</v>
      </c>
      <c r="R65" s="20" t="b">
        <v>0</v>
      </c>
      <c r="S65" s="322">
        <v>5</v>
      </c>
      <c r="T65" s="20" t="b">
        <v>0</v>
      </c>
      <c r="U65" s="322">
        <v>5</v>
      </c>
      <c r="V65" s="20">
        <v>1</v>
      </c>
      <c r="W65" s="20">
        <v>0</v>
      </c>
      <c r="X65" s="250">
        <v>0.1</v>
      </c>
      <c r="Y65" s="250">
        <v>0.1</v>
      </c>
      <c r="Z65" s="250">
        <v>0</v>
      </c>
      <c r="AA65" s="310">
        <v>0</v>
      </c>
      <c r="AB65" s="299" t="s">
        <v>623</v>
      </c>
      <c r="AC65" s="369" t="s">
        <v>857</v>
      </c>
      <c r="AD65" s="378" t="s">
        <v>893</v>
      </c>
      <c r="AE65" s="369"/>
      <c r="AF65" s="242"/>
    </row>
    <row r="66" spans="2:32">
      <c r="B66" s="320" t="s">
        <v>4</v>
      </c>
      <c r="C66" s="315" t="s">
        <v>1286</v>
      </c>
      <c r="D66" s="316" t="s">
        <v>408</v>
      </c>
      <c r="E66" s="309">
        <v>23</v>
      </c>
      <c r="F66" s="133">
        <v>2</v>
      </c>
      <c r="G66" s="133">
        <v>0</v>
      </c>
      <c r="H66" s="133">
        <v>5</v>
      </c>
      <c r="I66" s="133">
        <v>0</v>
      </c>
      <c r="J66" s="133">
        <v>25</v>
      </c>
      <c r="K66" s="335">
        <v>0.25</v>
      </c>
      <c r="L66" s="133">
        <v>0</v>
      </c>
      <c r="M66" s="20" t="b">
        <v>1</v>
      </c>
      <c r="N66" s="20">
        <v>0</v>
      </c>
      <c r="O66" s="20">
        <v>2</v>
      </c>
      <c r="P66" s="20" t="b">
        <v>1</v>
      </c>
      <c r="Q66" s="322">
        <f>entityDefinitions[[#This Row],['[edibleFromTier']]]</f>
        <v>0</v>
      </c>
      <c r="R66" s="20" t="b">
        <v>0</v>
      </c>
      <c r="S66" s="322">
        <v>5</v>
      </c>
      <c r="T66" s="20" t="b">
        <v>0</v>
      </c>
      <c r="U66" s="322">
        <v>5</v>
      </c>
      <c r="V66" s="20">
        <v>1</v>
      </c>
      <c r="W66" s="20">
        <v>0</v>
      </c>
      <c r="X66" s="250">
        <v>0.1</v>
      </c>
      <c r="Y66" s="250">
        <v>0.1</v>
      </c>
      <c r="Z66" s="250">
        <v>0</v>
      </c>
      <c r="AA66" s="310">
        <v>0</v>
      </c>
      <c r="AB66" s="299" t="s">
        <v>623</v>
      </c>
      <c r="AC66" s="369" t="s">
        <v>857</v>
      </c>
      <c r="AD66" s="378" t="s">
        <v>893</v>
      </c>
      <c r="AE66" s="369"/>
      <c r="AF66" s="242"/>
    </row>
    <row r="67" spans="2:32">
      <c r="B67" s="321" t="s">
        <v>4</v>
      </c>
      <c r="C67" s="317" t="s">
        <v>1289</v>
      </c>
      <c r="D67" s="318" t="s">
        <v>409</v>
      </c>
      <c r="E67" s="311">
        <v>68</v>
      </c>
      <c r="F67" s="206">
        <v>2</v>
      </c>
      <c r="G67" s="206">
        <v>0</v>
      </c>
      <c r="H67" s="206">
        <v>15</v>
      </c>
      <c r="I67" s="206">
        <v>0</v>
      </c>
      <c r="J67" s="206">
        <v>75</v>
      </c>
      <c r="K67" s="334">
        <v>0.25</v>
      </c>
      <c r="L67" s="206">
        <v>0</v>
      </c>
      <c r="M67" s="199" t="b">
        <v>1</v>
      </c>
      <c r="N67" s="199">
        <v>1</v>
      </c>
      <c r="O67" s="199">
        <v>7</v>
      </c>
      <c r="P67" s="199" t="b">
        <v>1</v>
      </c>
      <c r="Q67" s="323">
        <v>0</v>
      </c>
      <c r="R67" s="199" t="b">
        <v>1</v>
      </c>
      <c r="S67" s="323">
        <v>0</v>
      </c>
      <c r="T67" s="199" t="b">
        <v>0</v>
      </c>
      <c r="U67" s="323">
        <v>5</v>
      </c>
      <c r="V67" s="199">
        <v>80</v>
      </c>
      <c r="W67" s="199">
        <v>0</v>
      </c>
      <c r="X67" s="251">
        <v>0.25</v>
      </c>
      <c r="Y67" s="251">
        <v>0.25</v>
      </c>
      <c r="Z67" s="251">
        <v>0</v>
      </c>
      <c r="AA67" s="312">
        <v>0</v>
      </c>
      <c r="AB67" s="302" t="s">
        <v>698</v>
      </c>
      <c r="AC67" s="370" t="s">
        <v>872</v>
      </c>
      <c r="AD67" s="377" t="s">
        <v>932</v>
      </c>
      <c r="AE67" s="370"/>
      <c r="AF67" s="241"/>
    </row>
    <row r="68" spans="2:32">
      <c r="B68" s="320" t="s">
        <v>4</v>
      </c>
      <c r="C68" s="315" t="s">
        <v>1301</v>
      </c>
      <c r="D68" s="316" t="s">
        <v>408</v>
      </c>
      <c r="E68" s="309">
        <v>90</v>
      </c>
      <c r="F68" s="133">
        <v>2</v>
      </c>
      <c r="G68" s="133">
        <v>0</v>
      </c>
      <c r="H68" s="133">
        <v>30</v>
      </c>
      <c r="I68" s="133">
        <v>0</v>
      </c>
      <c r="J68" s="133">
        <v>83</v>
      </c>
      <c r="K68" s="335">
        <v>0.375</v>
      </c>
      <c r="L68" s="133">
        <v>0</v>
      </c>
      <c r="M68" s="20" t="b">
        <v>1</v>
      </c>
      <c r="N68" s="20">
        <v>1</v>
      </c>
      <c r="O68" s="20">
        <v>1</v>
      </c>
      <c r="P68" s="20" t="b">
        <v>1</v>
      </c>
      <c r="Q68" s="322">
        <v>0</v>
      </c>
      <c r="R68" s="20" t="b">
        <v>0</v>
      </c>
      <c r="S68" s="322">
        <v>5</v>
      </c>
      <c r="T68" s="20" t="b">
        <v>0</v>
      </c>
      <c r="U68" s="322">
        <v>5</v>
      </c>
      <c r="V68" s="20">
        <v>1</v>
      </c>
      <c r="W68" s="20">
        <v>0</v>
      </c>
      <c r="X68" s="250">
        <v>0.05</v>
      </c>
      <c r="Y68" s="250">
        <v>0.05</v>
      </c>
      <c r="Z68" s="250">
        <v>1</v>
      </c>
      <c r="AA68" s="310">
        <v>0</v>
      </c>
      <c r="AB68" s="299" t="s">
        <v>689</v>
      </c>
      <c r="AC68" s="369" t="s">
        <v>867</v>
      </c>
      <c r="AD68" s="378" t="s">
        <v>891</v>
      </c>
      <c r="AE68" s="369" t="s">
        <v>918</v>
      </c>
      <c r="AF68" s="369" t="s">
        <v>917</v>
      </c>
    </row>
    <row r="69" spans="2:32">
      <c r="B69" s="320" t="s">
        <v>4</v>
      </c>
      <c r="C69" s="315" t="s">
        <v>1287</v>
      </c>
      <c r="D69" s="316" t="s">
        <v>408</v>
      </c>
      <c r="E69" s="309">
        <v>68</v>
      </c>
      <c r="F69" s="133">
        <v>2</v>
      </c>
      <c r="G69" s="133">
        <v>0</v>
      </c>
      <c r="H69" s="133">
        <v>10</v>
      </c>
      <c r="I69" s="133">
        <v>0</v>
      </c>
      <c r="J69" s="133">
        <v>75</v>
      </c>
      <c r="K69" s="335">
        <v>0.25</v>
      </c>
      <c r="L69" s="133">
        <v>0</v>
      </c>
      <c r="M69" s="20" t="b">
        <v>1</v>
      </c>
      <c r="N69" s="20">
        <v>1</v>
      </c>
      <c r="O69" s="20">
        <v>5</v>
      </c>
      <c r="P69" s="20" t="b">
        <v>1</v>
      </c>
      <c r="Q69" s="322">
        <v>0</v>
      </c>
      <c r="R69" s="20" t="b">
        <v>1</v>
      </c>
      <c r="S69" s="322">
        <v>0</v>
      </c>
      <c r="T69" s="20" t="b">
        <v>0</v>
      </c>
      <c r="U69" s="322">
        <v>5</v>
      </c>
      <c r="V69" s="20">
        <v>20</v>
      </c>
      <c r="W69" s="20">
        <v>0</v>
      </c>
      <c r="X69" s="250">
        <v>0.1</v>
      </c>
      <c r="Y69" s="250">
        <v>0.1</v>
      </c>
      <c r="Z69" s="250">
        <v>0</v>
      </c>
      <c r="AA69" s="310">
        <v>0</v>
      </c>
      <c r="AB69" s="299" t="s">
        <v>623</v>
      </c>
      <c r="AC69" s="369" t="s">
        <v>857</v>
      </c>
      <c r="AD69" s="378" t="s">
        <v>893</v>
      </c>
      <c r="AE69" s="369"/>
      <c r="AF69" s="242"/>
    </row>
    <row r="70" spans="2:32" s="27" customFormat="1">
      <c r="B70" s="321" t="s">
        <v>4</v>
      </c>
      <c r="C70" s="317" t="s">
        <v>1288</v>
      </c>
      <c r="D70" s="318" t="s">
        <v>409</v>
      </c>
      <c r="E70" s="311">
        <v>248</v>
      </c>
      <c r="F70" s="206">
        <v>5</v>
      </c>
      <c r="G70" s="206">
        <v>0</v>
      </c>
      <c r="H70" s="206">
        <v>30</v>
      </c>
      <c r="I70" s="206">
        <v>0</v>
      </c>
      <c r="J70" s="206">
        <v>105</v>
      </c>
      <c r="K70" s="334">
        <v>0.125</v>
      </c>
      <c r="L70" s="206">
        <v>0</v>
      </c>
      <c r="M70" s="199" t="b">
        <v>1</v>
      </c>
      <c r="N70" s="199">
        <v>3</v>
      </c>
      <c r="O70" s="199">
        <v>9</v>
      </c>
      <c r="P70" s="199" t="b">
        <v>1</v>
      </c>
      <c r="Q70" s="323">
        <v>2</v>
      </c>
      <c r="R70" s="199" t="b">
        <v>1</v>
      </c>
      <c r="S70" s="323">
        <v>2</v>
      </c>
      <c r="T70" s="199" t="b">
        <v>0</v>
      </c>
      <c r="U70" s="323">
        <v>5</v>
      </c>
      <c r="V70" s="199">
        <v>85</v>
      </c>
      <c r="W70" s="199">
        <v>0</v>
      </c>
      <c r="X70" s="251">
        <v>0.25</v>
      </c>
      <c r="Y70" s="251">
        <v>0.25</v>
      </c>
      <c r="Z70" s="251">
        <v>0.75</v>
      </c>
      <c r="AA70" s="312">
        <v>0</v>
      </c>
      <c r="AB70" s="302" t="s">
        <v>699</v>
      </c>
      <c r="AC70" s="370" t="s">
        <v>871</v>
      </c>
      <c r="AD70" s="377" t="s">
        <v>933</v>
      </c>
      <c r="AE70" s="370" t="s">
        <v>919</v>
      </c>
      <c r="AF70" s="370" t="s">
        <v>920</v>
      </c>
    </row>
    <row r="71" spans="2:32" s="27" customFormat="1">
      <c r="B71" s="321" t="s">
        <v>4</v>
      </c>
      <c r="C71" s="317" t="s">
        <v>1290</v>
      </c>
      <c r="D71" s="318" t="s">
        <v>409</v>
      </c>
      <c r="E71" s="311">
        <v>60</v>
      </c>
      <c r="F71" s="206">
        <v>5</v>
      </c>
      <c r="G71" s="206">
        <v>0</v>
      </c>
      <c r="H71" s="206">
        <v>50</v>
      </c>
      <c r="I71" s="206">
        <v>0</v>
      </c>
      <c r="J71" s="206">
        <v>55</v>
      </c>
      <c r="K71" s="334">
        <v>0.375</v>
      </c>
      <c r="L71" s="206">
        <v>0</v>
      </c>
      <c r="M71" s="199" t="b">
        <v>1</v>
      </c>
      <c r="N71" s="199">
        <v>2</v>
      </c>
      <c r="O71" s="199">
        <v>9</v>
      </c>
      <c r="P71" s="199" t="b">
        <v>1</v>
      </c>
      <c r="Q71" s="323">
        <v>1</v>
      </c>
      <c r="R71" s="199" t="b">
        <v>1</v>
      </c>
      <c r="S71" s="323">
        <v>1</v>
      </c>
      <c r="T71" s="199" t="b">
        <v>0</v>
      </c>
      <c r="U71" s="323">
        <v>5</v>
      </c>
      <c r="V71" s="199">
        <v>85</v>
      </c>
      <c r="W71" s="199">
        <v>0</v>
      </c>
      <c r="X71" s="251">
        <v>0.25</v>
      </c>
      <c r="Y71" s="251">
        <v>0.25</v>
      </c>
      <c r="Z71" s="251">
        <v>0.75</v>
      </c>
      <c r="AA71" s="312">
        <v>0</v>
      </c>
      <c r="AB71" s="302" t="s">
        <v>699</v>
      </c>
      <c r="AC71" s="370" t="s">
        <v>871</v>
      </c>
      <c r="AD71" s="377" t="s">
        <v>933</v>
      </c>
      <c r="AE71" s="370" t="s">
        <v>919</v>
      </c>
      <c r="AF71" s="370" t="s">
        <v>920</v>
      </c>
    </row>
    <row r="72" spans="2:32" s="27" customFormat="1">
      <c r="B72" s="321" t="s">
        <v>4</v>
      </c>
      <c r="C72" s="317" t="s">
        <v>1273</v>
      </c>
      <c r="D72" s="318" t="s">
        <v>948</v>
      </c>
      <c r="E72" s="311">
        <v>68</v>
      </c>
      <c r="F72" s="206">
        <v>10</v>
      </c>
      <c r="G72" s="206">
        <v>0</v>
      </c>
      <c r="H72" s="206">
        <v>15</v>
      </c>
      <c r="I72" s="206">
        <v>0</v>
      </c>
      <c r="J72" s="206">
        <v>75</v>
      </c>
      <c r="K72" s="334">
        <v>0.375</v>
      </c>
      <c r="L72" s="206">
        <v>0</v>
      </c>
      <c r="M72" s="199" t="b">
        <v>1</v>
      </c>
      <c r="N72" s="199">
        <v>1</v>
      </c>
      <c r="O72" s="199">
        <v>6</v>
      </c>
      <c r="P72" s="199" t="b">
        <v>1</v>
      </c>
      <c r="Q72" s="323">
        <v>0</v>
      </c>
      <c r="R72" s="199" t="b">
        <v>0</v>
      </c>
      <c r="S72" s="323">
        <v>5</v>
      </c>
      <c r="T72" s="199" t="b">
        <v>1</v>
      </c>
      <c r="U72" s="323">
        <v>0</v>
      </c>
      <c r="V72" s="199">
        <v>50</v>
      </c>
      <c r="W72" s="199">
        <v>0</v>
      </c>
      <c r="X72" s="251">
        <v>0.25</v>
      </c>
      <c r="Y72" s="251">
        <v>0.25</v>
      </c>
      <c r="Z72" s="251">
        <v>0.8</v>
      </c>
      <c r="AA72" s="312">
        <v>0</v>
      </c>
      <c r="AB72" s="302" t="s">
        <v>700</v>
      </c>
      <c r="AC72" s="370" t="s">
        <v>870</v>
      </c>
      <c r="AD72" s="377" t="s">
        <v>931</v>
      </c>
      <c r="AE72" s="370" t="s">
        <v>906</v>
      </c>
      <c r="AF72" s="370" t="s">
        <v>908</v>
      </c>
    </row>
    <row r="73" spans="2:32" s="27" customFormat="1">
      <c r="B73" s="320" t="s">
        <v>4</v>
      </c>
      <c r="C73" s="315" t="s">
        <v>1291</v>
      </c>
      <c r="D73" s="316" t="s">
        <v>408</v>
      </c>
      <c r="E73" s="309">
        <v>60</v>
      </c>
      <c r="F73" s="133">
        <v>10</v>
      </c>
      <c r="G73" s="133">
        <v>0</v>
      </c>
      <c r="H73" s="133">
        <v>20</v>
      </c>
      <c r="I73" s="133">
        <v>0</v>
      </c>
      <c r="J73" s="133">
        <v>55</v>
      </c>
      <c r="K73" s="335">
        <v>0.125</v>
      </c>
      <c r="L73" s="133">
        <v>0</v>
      </c>
      <c r="M73" s="20" t="b">
        <v>1</v>
      </c>
      <c r="N73" s="20">
        <v>1</v>
      </c>
      <c r="O73" s="20">
        <v>4</v>
      </c>
      <c r="P73" s="20" t="b">
        <v>1</v>
      </c>
      <c r="Q73" s="322">
        <f>entityDefinitions[[#This Row],['[edibleFromTier']]]</f>
        <v>1</v>
      </c>
      <c r="R73" s="20" t="b">
        <v>0</v>
      </c>
      <c r="S73" s="322">
        <v>5</v>
      </c>
      <c r="T73" s="20" t="b">
        <v>0</v>
      </c>
      <c r="U73" s="322">
        <v>5</v>
      </c>
      <c r="V73" s="20">
        <v>1</v>
      </c>
      <c r="W73" s="20">
        <v>0</v>
      </c>
      <c r="X73" s="250">
        <v>0</v>
      </c>
      <c r="Y73" s="250">
        <v>0</v>
      </c>
      <c r="Z73" s="250">
        <v>1</v>
      </c>
      <c r="AA73" s="310">
        <v>0</v>
      </c>
      <c r="AB73" s="299" t="s">
        <v>693</v>
      </c>
      <c r="AC73" s="369" t="s">
        <v>859</v>
      </c>
      <c r="AD73" s="378" t="s">
        <v>935</v>
      </c>
      <c r="AE73" s="369" t="s">
        <v>921</v>
      </c>
      <c r="AF73" s="369" t="s">
        <v>898</v>
      </c>
    </row>
    <row r="74" spans="2:32" s="27" customFormat="1">
      <c r="B74" s="320" t="s">
        <v>4</v>
      </c>
      <c r="C74" s="315" t="s">
        <v>1292</v>
      </c>
      <c r="D74" s="316" t="s">
        <v>408</v>
      </c>
      <c r="E74" s="309">
        <v>60</v>
      </c>
      <c r="F74" s="133">
        <v>18</v>
      </c>
      <c r="G74" s="133">
        <v>0</v>
      </c>
      <c r="H74" s="133">
        <v>20</v>
      </c>
      <c r="I74" s="133">
        <v>0</v>
      </c>
      <c r="J74" s="133">
        <v>55</v>
      </c>
      <c r="K74" s="335">
        <v>0.125</v>
      </c>
      <c r="L74" s="133">
        <v>0</v>
      </c>
      <c r="M74" s="20" t="b">
        <v>1</v>
      </c>
      <c r="N74" s="20">
        <v>1</v>
      </c>
      <c r="O74" s="20">
        <v>4</v>
      </c>
      <c r="P74" s="20" t="b">
        <v>1</v>
      </c>
      <c r="Q74" s="322">
        <f>entityDefinitions[[#This Row],['[edibleFromTier']]]</f>
        <v>1</v>
      </c>
      <c r="R74" s="20" t="b">
        <v>0</v>
      </c>
      <c r="S74" s="322">
        <v>5</v>
      </c>
      <c r="T74" s="20" t="b">
        <v>0</v>
      </c>
      <c r="U74" s="322">
        <v>5</v>
      </c>
      <c r="V74" s="20">
        <v>1</v>
      </c>
      <c r="W74" s="20">
        <v>0</v>
      </c>
      <c r="X74" s="250">
        <v>0</v>
      </c>
      <c r="Y74" s="250">
        <v>0</v>
      </c>
      <c r="Z74" s="250">
        <v>1</v>
      </c>
      <c r="AA74" s="310">
        <v>0</v>
      </c>
      <c r="AB74" s="299" t="s">
        <v>692</v>
      </c>
      <c r="AC74" s="369" t="s">
        <v>860</v>
      </c>
      <c r="AD74" s="378" t="s">
        <v>934</v>
      </c>
      <c r="AE74" s="369" t="s">
        <v>921</v>
      </c>
      <c r="AF74" s="369" t="s">
        <v>899</v>
      </c>
    </row>
    <row r="75" spans="2:32" s="27" customFormat="1">
      <c r="B75" s="320" t="s">
        <v>4</v>
      </c>
      <c r="C75" s="315" t="s">
        <v>1293</v>
      </c>
      <c r="D75" s="316" t="s">
        <v>408</v>
      </c>
      <c r="E75" s="309">
        <v>23</v>
      </c>
      <c r="F75" s="133">
        <v>18</v>
      </c>
      <c r="G75" s="133">
        <v>0</v>
      </c>
      <c r="H75" s="133">
        <v>8</v>
      </c>
      <c r="I75" s="133">
        <v>0</v>
      </c>
      <c r="J75" s="133">
        <v>25</v>
      </c>
      <c r="K75" s="335">
        <v>0.375</v>
      </c>
      <c r="L75" s="133">
        <v>0</v>
      </c>
      <c r="M75" s="20" t="b">
        <v>1</v>
      </c>
      <c r="N75" s="20">
        <v>0</v>
      </c>
      <c r="O75" s="20">
        <v>3</v>
      </c>
      <c r="P75" s="20" t="b">
        <v>1</v>
      </c>
      <c r="Q75" s="322">
        <f>entityDefinitions[[#This Row],['[edibleFromTier']]]</f>
        <v>0</v>
      </c>
      <c r="R75" s="20" t="b">
        <v>0</v>
      </c>
      <c r="S75" s="322">
        <v>5</v>
      </c>
      <c r="T75" s="20" t="b">
        <v>0</v>
      </c>
      <c r="U75" s="322">
        <v>5</v>
      </c>
      <c r="V75" s="20">
        <v>1</v>
      </c>
      <c r="W75" s="20">
        <v>0</v>
      </c>
      <c r="X75" s="250">
        <v>0</v>
      </c>
      <c r="Y75" s="250">
        <v>0</v>
      </c>
      <c r="Z75" s="250">
        <v>0</v>
      </c>
      <c r="AA75" s="310">
        <v>0</v>
      </c>
      <c r="AB75" s="299" t="s">
        <v>691</v>
      </c>
      <c r="AC75" s="369" t="s">
        <v>876</v>
      </c>
      <c r="AD75" s="378" t="s">
        <v>892</v>
      </c>
      <c r="AE75" s="369"/>
      <c r="AF75" s="242"/>
    </row>
    <row r="76" spans="2:32">
      <c r="B76" s="320" t="s">
        <v>4</v>
      </c>
      <c r="C76" s="315" t="s">
        <v>1269</v>
      </c>
      <c r="D76" s="316" t="s">
        <v>408</v>
      </c>
      <c r="E76" s="309">
        <v>23</v>
      </c>
      <c r="F76" s="133">
        <v>18</v>
      </c>
      <c r="G76" s="133">
        <v>0</v>
      </c>
      <c r="H76" s="133">
        <v>5</v>
      </c>
      <c r="I76" s="133">
        <v>0</v>
      </c>
      <c r="J76" s="133">
        <v>25</v>
      </c>
      <c r="K76" s="335">
        <v>0.25</v>
      </c>
      <c r="L76" s="133">
        <v>0</v>
      </c>
      <c r="M76" s="20" t="b">
        <v>1</v>
      </c>
      <c r="N76" s="20">
        <v>0</v>
      </c>
      <c r="O76" s="20">
        <v>1</v>
      </c>
      <c r="P76" s="20" t="b">
        <v>1</v>
      </c>
      <c r="Q76" s="322">
        <f>entityDefinitions[[#This Row],['[edibleFromTier']]]</f>
        <v>0</v>
      </c>
      <c r="R76" s="20" t="b">
        <v>0</v>
      </c>
      <c r="S76" s="322">
        <v>5</v>
      </c>
      <c r="T76" s="20" t="b">
        <v>0</v>
      </c>
      <c r="U76" s="322">
        <v>5</v>
      </c>
      <c r="V76" s="20">
        <v>1</v>
      </c>
      <c r="W76" s="20">
        <v>0</v>
      </c>
      <c r="X76" s="250">
        <v>0.05</v>
      </c>
      <c r="Y76" s="250">
        <v>0.05</v>
      </c>
      <c r="Z76" s="250">
        <v>0</v>
      </c>
      <c r="AA76" s="310">
        <v>0</v>
      </c>
      <c r="AB76" s="299" t="s">
        <v>701</v>
      </c>
      <c r="AC76" s="369" t="s">
        <v>858</v>
      </c>
      <c r="AD76" s="378" t="s">
        <v>936</v>
      </c>
      <c r="AE76" s="369"/>
      <c r="AF76" s="300"/>
    </row>
    <row r="77" spans="2:32">
      <c r="B77" s="320" t="s">
        <v>4</v>
      </c>
      <c r="C77" s="315" t="s">
        <v>1276</v>
      </c>
      <c r="D77" s="316" t="s">
        <v>962</v>
      </c>
      <c r="E77" s="309">
        <v>90</v>
      </c>
      <c r="F77" s="133">
        <v>0</v>
      </c>
      <c r="G77" s="133">
        <v>0</v>
      </c>
      <c r="H77" s="133">
        <v>80</v>
      </c>
      <c r="I77" s="133">
        <v>0</v>
      </c>
      <c r="J77" s="133">
        <v>83</v>
      </c>
      <c r="K77" s="335">
        <v>0.375</v>
      </c>
      <c r="L77" s="133">
        <v>0</v>
      </c>
      <c r="M77" s="20" t="b">
        <v>1</v>
      </c>
      <c r="N77" s="20">
        <v>1</v>
      </c>
      <c r="O77" s="20">
        <v>0</v>
      </c>
      <c r="P77" s="20" t="b">
        <v>1</v>
      </c>
      <c r="Q77" s="322">
        <v>0</v>
      </c>
      <c r="R77" s="20" t="b">
        <v>0</v>
      </c>
      <c r="S77" s="322">
        <v>5</v>
      </c>
      <c r="T77" s="20" t="b">
        <v>0</v>
      </c>
      <c r="U77" s="322">
        <v>5</v>
      </c>
      <c r="V77" s="20">
        <v>1</v>
      </c>
      <c r="W77" s="20">
        <v>0</v>
      </c>
      <c r="X77" s="250">
        <v>0.1</v>
      </c>
      <c r="Y77" s="250">
        <v>0.1</v>
      </c>
      <c r="Z77" s="250">
        <v>1</v>
      </c>
      <c r="AA77" s="310">
        <v>0</v>
      </c>
      <c r="AB77" s="299" t="s">
        <v>688</v>
      </c>
      <c r="AC77" s="369" t="s">
        <v>847</v>
      </c>
      <c r="AD77" s="378" t="s">
        <v>877</v>
      </c>
      <c r="AE77" s="369" t="s">
        <v>895</v>
      </c>
      <c r="AF77" s="381" t="s">
        <v>909</v>
      </c>
    </row>
    <row r="78" spans="2:32">
      <c r="B78" s="321" t="s">
        <v>4</v>
      </c>
      <c r="C78" s="317" t="s">
        <v>1294</v>
      </c>
      <c r="D78" s="318" t="s">
        <v>409</v>
      </c>
      <c r="E78" s="311">
        <v>45</v>
      </c>
      <c r="F78" s="206">
        <v>0</v>
      </c>
      <c r="G78" s="206">
        <v>0</v>
      </c>
      <c r="H78" s="206">
        <v>15</v>
      </c>
      <c r="I78" s="206">
        <v>0</v>
      </c>
      <c r="J78" s="206">
        <v>50</v>
      </c>
      <c r="K78" s="334">
        <v>0</v>
      </c>
      <c r="L78" s="206">
        <v>0</v>
      </c>
      <c r="M78" s="199" t="b">
        <v>1</v>
      </c>
      <c r="N78" s="199">
        <v>1</v>
      </c>
      <c r="O78" s="199">
        <v>7</v>
      </c>
      <c r="P78" s="199" t="b">
        <v>1</v>
      </c>
      <c r="Q78" s="323">
        <v>0</v>
      </c>
      <c r="R78" s="199" t="b">
        <v>1</v>
      </c>
      <c r="S78" s="323">
        <v>0</v>
      </c>
      <c r="T78" s="199" t="b">
        <v>0</v>
      </c>
      <c r="U78" s="323">
        <v>5</v>
      </c>
      <c r="V78" s="199">
        <v>75</v>
      </c>
      <c r="W78" s="199">
        <v>0</v>
      </c>
      <c r="X78" s="251">
        <v>0.25</v>
      </c>
      <c r="Y78" s="251">
        <v>0.25</v>
      </c>
      <c r="Z78" s="251">
        <v>0</v>
      </c>
      <c r="AA78" s="312">
        <v>0</v>
      </c>
      <c r="AB78" s="302" t="s">
        <v>627</v>
      </c>
      <c r="AC78" s="370" t="s">
        <v>873</v>
      </c>
      <c r="AD78" s="377" t="s">
        <v>940</v>
      </c>
      <c r="AE78" s="370"/>
      <c r="AF78" s="303"/>
    </row>
    <row r="79" spans="2:32">
      <c r="B79" s="321" t="s">
        <v>4</v>
      </c>
      <c r="C79" s="317" t="s">
        <v>1295</v>
      </c>
      <c r="D79" s="318" t="s">
        <v>409</v>
      </c>
      <c r="E79" s="311">
        <v>45</v>
      </c>
      <c r="F79" s="206">
        <v>0</v>
      </c>
      <c r="G79" s="206">
        <v>0</v>
      </c>
      <c r="H79" s="206">
        <v>15</v>
      </c>
      <c r="I79" s="206">
        <v>0</v>
      </c>
      <c r="J79" s="206">
        <v>50</v>
      </c>
      <c r="K79" s="334">
        <v>0</v>
      </c>
      <c r="L79" s="206">
        <v>0</v>
      </c>
      <c r="M79" s="199" t="b">
        <v>1</v>
      </c>
      <c r="N79" s="199">
        <v>1</v>
      </c>
      <c r="O79" s="199">
        <v>7</v>
      </c>
      <c r="P79" s="199" t="b">
        <v>1</v>
      </c>
      <c r="Q79" s="323">
        <v>0</v>
      </c>
      <c r="R79" s="199" t="b">
        <v>1</v>
      </c>
      <c r="S79" s="323">
        <v>0</v>
      </c>
      <c r="T79" s="199" t="b">
        <v>0</v>
      </c>
      <c r="U79" s="323">
        <v>5</v>
      </c>
      <c r="V79" s="199">
        <v>75</v>
      </c>
      <c r="W79" s="199">
        <v>0</v>
      </c>
      <c r="X79" s="251">
        <v>0.25</v>
      </c>
      <c r="Y79" s="251">
        <v>0.25</v>
      </c>
      <c r="Z79" s="251">
        <v>0</v>
      </c>
      <c r="AA79" s="312">
        <v>0</v>
      </c>
      <c r="AB79" s="302" t="s">
        <v>627</v>
      </c>
      <c r="AC79" s="370" t="s">
        <v>874</v>
      </c>
      <c r="AD79" s="377" t="s">
        <v>941</v>
      </c>
      <c r="AE79" s="370"/>
      <c r="AF79" s="303"/>
    </row>
    <row r="80" spans="2:32">
      <c r="B80" s="320" t="s">
        <v>4</v>
      </c>
      <c r="C80" s="315" t="s">
        <v>1270</v>
      </c>
      <c r="D80" s="316" t="s">
        <v>962</v>
      </c>
      <c r="E80" s="309">
        <v>60</v>
      </c>
      <c r="F80" s="133">
        <v>0</v>
      </c>
      <c r="G80" s="133">
        <v>0</v>
      </c>
      <c r="H80" s="133">
        <v>20</v>
      </c>
      <c r="I80" s="133">
        <v>0</v>
      </c>
      <c r="J80" s="133">
        <v>55</v>
      </c>
      <c r="K80" s="335">
        <v>0.375</v>
      </c>
      <c r="L80" s="133">
        <v>0</v>
      </c>
      <c r="M80" s="20" t="b">
        <v>1</v>
      </c>
      <c r="N80" s="20">
        <v>1</v>
      </c>
      <c r="O80" s="20">
        <v>6</v>
      </c>
      <c r="P80" s="20" t="b">
        <v>1</v>
      </c>
      <c r="Q80" s="322">
        <v>0</v>
      </c>
      <c r="R80" s="20" t="b">
        <v>0</v>
      </c>
      <c r="S80" s="322">
        <v>5</v>
      </c>
      <c r="T80" s="20" t="b">
        <v>0</v>
      </c>
      <c r="U80" s="322">
        <v>5</v>
      </c>
      <c r="V80" s="20">
        <v>1</v>
      </c>
      <c r="W80" s="20">
        <v>0</v>
      </c>
      <c r="X80" s="250">
        <v>0</v>
      </c>
      <c r="Y80" s="250">
        <v>0</v>
      </c>
      <c r="Z80" s="250">
        <v>0.6</v>
      </c>
      <c r="AA80" s="310">
        <v>0</v>
      </c>
      <c r="AB80" s="299" t="s">
        <v>628</v>
      </c>
      <c r="AC80" s="369" t="s">
        <v>875</v>
      </c>
      <c r="AD80" s="378" t="s">
        <v>942</v>
      </c>
      <c r="AE80" s="369" t="s">
        <v>922</v>
      </c>
      <c r="AF80" s="381" t="s">
        <v>923</v>
      </c>
    </row>
    <row r="81" spans="1:32">
      <c r="B81" s="321" t="s">
        <v>4</v>
      </c>
      <c r="C81" s="317" t="s">
        <v>1274</v>
      </c>
      <c r="D81" s="318" t="s">
        <v>948</v>
      </c>
      <c r="E81" s="311">
        <v>68</v>
      </c>
      <c r="F81" s="206">
        <v>0</v>
      </c>
      <c r="G81" s="206">
        <v>0</v>
      </c>
      <c r="H81" s="206">
        <v>20</v>
      </c>
      <c r="I81" s="206">
        <v>0</v>
      </c>
      <c r="J81" s="206">
        <v>75</v>
      </c>
      <c r="K81" s="334">
        <v>0.25</v>
      </c>
      <c r="L81" s="206">
        <v>0</v>
      </c>
      <c r="M81" s="199" t="b">
        <v>1</v>
      </c>
      <c r="N81" s="199">
        <v>1</v>
      </c>
      <c r="O81" s="199">
        <v>7</v>
      </c>
      <c r="P81" s="199" t="b">
        <v>1</v>
      </c>
      <c r="Q81" s="323">
        <v>0</v>
      </c>
      <c r="R81" s="199" t="b">
        <v>1</v>
      </c>
      <c r="S81" s="323">
        <v>0</v>
      </c>
      <c r="T81" s="199" t="b">
        <v>0</v>
      </c>
      <c r="U81" s="323">
        <v>5</v>
      </c>
      <c r="V81" s="199">
        <v>1</v>
      </c>
      <c r="W81" s="199">
        <v>0</v>
      </c>
      <c r="X81" s="251">
        <v>0.25</v>
      </c>
      <c r="Y81" s="251">
        <v>0.25</v>
      </c>
      <c r="Z81" s="251">
        <v>0.8</v>
      </c>
      <c r="AA81" s="312">
        <v>0</v>
      </c>
      <c r="AB81" s="302" t="s">
        <v>700</v>
      </c>
      <c r="AC81" s="370" t="s">
        <v>870</v>
      </c>
      <c r="AD81" s="377" t="s">
        <v>931</v>
      </c>
      <c r="AE81" s="370" t="s">
        <v>906</v>
      </c>
      <c r="AF81" s="462" t="s">
        <v>908</v>
      </c>
    </row>
    <row r="82" spans="1:32">
      <c r="B82" s="320"/>
      <c r="C82" s="324"/>
      <c r="D82" s="316"/>
      <c r="E82" s="325">
        <v>68</v>
      </c>
      <c r="F82" s="133">
        <v>3</v>
      </c>
      <c r="G82" s="133"/>
      <c r="H82" s="133"/>
      <c r="I82" s="133"/>
      <c r="J82" s="133">
        <v>0</v>
      </c>
      <c r="K82" s="336">
        <v>0.53</v>
      </c>
      <c r="L82" s="133"/>
      <c r="M82" s="20"/>
      <c r="N82" s="183"/>
      <c r="O82" s="183"/>
      <c r="P82" s="326"/>
      <c r="Q82" s="327"/>
      <c r="R82" s="328"/>
      <c r="S82" s="329"/>
      <c r="T82" s="328"/>
      <c r="U82" s="329"/>
      <c r="V82" s="330"/>
      <c r="W82" s="330"/>
      <c r="X82" s="331"/>
      <c r="Y82" s="250"/>
      <c r="Z82" s="250"/>
      <c r="AA82" s="310"/>
      <c r="AB82" s="332"/>
      <c r="AC82" s="371"/>
      <c r="AD82" s="333"/>
      <c r="AE82" s="370"/>
      <c r="AF82" s="303"/>
    </row>
    <row r="83" spans="1:32" ht="15.75" thickBot="1"/>
    <row r="84" spans="1:32" ht="23.25">
      <c r="B84" s="12" t="s">
        <v>665</v>
      </c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</row>
    <row r="85" spans="1:32" s="5" customFormat="1">
      <c r="B85" s="238"/>
      <c r="C85" s="238"/>
      <c r="D85" s="240"/>
      <c r="E85" s="238"/>
      <c r="F85" s="238"/>
      <c r="G85" s="495"/>
      <c r="H85" s="495"/>
      <c r="I85" s="172" t="s">
        <v>427</v>
      </c>
      <c r="J85" s="172"/>
      <c r="K85" s="238"/>
      <c r="N85" s="5" t="s">
        <v>482</v>
      </c>
      <c r="AB85" s="172"/>
      <c r="AC85" s="172"/>
      <c r="AD85" s="172"/>
      <c r="AE85" s="172"/>
    </row>
    <row r="86" spans="1:32" ht="145.5">
      <c r="B86" s="143" t="s">
        <v>677</v>
      </c>
      <c r="C86" s="143" t="s">
        <v>5</v>
      </c>
      <c r="D86" s="143" t="s">
        <v>414</v>
      </c>
      <c r="E86" s="154" t="s">
        <v>642</v>
      </c>
      <c r="F86" s="154" t="s">
        <v>667</v>
      </c>
      <c r="G86" s="154" t="s">
        <v>589</v>
      </c>
      <c r="H86" s="154" t="s">
        <v>666</v>
      </c>
      <c r="I86" s="154" t="s">
        <v>428</v>
      </c>
      <c r="J86" s="154" t="s">
        <v>431</v>
      </c>
      <c r="K86" s="149" t="s">
        <v>38</v>
      </c>
      <c r="L86" s="149" t="s">
        <v>479</v>
      </c>
      <c r="M86" s="149" t="s">
        <v>481</v>
      </c>
      <c r="N86" s="154" t="s">
        <v>804</v>
      </c>
      <c r="O86" s="154" t="s">
        <v>803</v>
      </c>
    </row>
    <row r="87" spans="1:32" s="27" customFormat="1">
      <c r="B87" s="13" t="s">
        <v>4</v>
      </c>
      <c r="C87" s="13" t="s">
        <v>492</v>
      </c>
      <c r="D87" s="13" t="s">
        <v>412</v>
      </c>
      <c r="E87" s="20" t="b">
        <v>1</v>
      </c>
      <c r="F87" s="245">
        <v>0</v>
      </c>
      <c r="G87" s="245">
        <v>1</v>
      </c>
      <c r="H87" s="245">
        <v>2</v>
      </c>
      <c r="I87" s="245">
        <v>0</v>
      </c>
      <c r="J87" s="245">
        <v>0</v>
      </c>
      <c r="K87" s="242" t="s">
        <v>433</v>
      </c>
      <c r="L87" s="242" t="s">
        <v>900</v>
      </c>
      <c r="M87" s="242" t="s">
        <v>868</v>
      </c>
      <c r="N87" s="245">
        <v>10</v>
      </c>
      <c r="O87" s="245">
        <v>10</v>
      </c>
    </row>
    <row r="88" spans="1:32" s="27" customFormat="1">
      <c r="B88" s="13" t="s">
        <v>4</v>
      </c>
      <c r="C88" s="13" t="s">
        <v>678</v>
      </c>
      <c r="D88" s="13" t="s">
        <v>412</v>
      </c>
      <c r="E88" s="20" t="b">
        <v>1</v>
      </c>
      <c r="F88" s="245">
        <v>0</v>
      </c>
      <c r="G88" s="245">
        <v>1</v>
      </c>
      <c r="H88" s="245">
        <v>2</v>
      </c>
      <c r="I88" s="245">
        <v>0</v>
      </c>
      <c r="J88" s="245">
        <v>0</v>
      </c>
      <c r="K88" s="242" t="s">
        <v>494</v>
      </c>
      <c r="L88" s="242" t="s">
        <v>900</v>
      </c>
      <c r="M88" s="242" t="s">
        <v>868</v>
      </c>
      <c r="N88" s="245">
        <v>10</v>
      </c>
      <c r="O88" s="245">
        <v>10</v>
      </c>
    </row>
    <row r="89" spans="1:32" s="27" customFormat="1" hidden="1">
      <c r="B89" s="13" t="s">
        <v>4</v>
      </c>
      <c r="C89" s="13" t="s">
        <v>679</v>
      </c>
      <c r="D89" s="13" t="s">
        <v>412</v>
      </c>
      <c r="E89" s="20" t="b">
        <v>1</v>
      </c>
      <c r="F89" s="245">
        <v>0</v>
      </c>
      <c r="G89" s="245">
        <v>1</v>
      </c>
      <c r="H89" s="245">
        <v>2</v>
      </c>
      <c r="I89" s="245">
        <v>0</v>
      </c>
      <c r="J89" s="245">
        <v>0</v>
      </c>
      <c r="K89" s="242" t="s">
        <v>494</v>
      </c>
      <c r="L89" s="242" t="s">
        <v>900</v>
      </c>
      <c r="M89" s="242" t="s">
        <v>868</v>
      </c>
      <c r="N89" s="245">
        <v>10</v>
      </c>
      <c r="O89" s="245">
        <v>10</v>
      </c>
    </row>
    <row r="90" spans="1:32" s="27" customFormat="1">
      <c r="A90" s="248"/>
      <c r="B90" s="13" t="s">
        <v>4</v>
      </c>
      <c r="C90" s="13" t="s">
        <v>686</v>
      </c>
      <c r="D90" s="13" t="s">
        <v>412</v>
      </c>
      <c r="E90" s="20" t="b">
        <v>1</v>
      </c>
      <c r="F90" s="245">
        <v>0</v>
      </c>
      <c r="G90" s="245">
        <v>1</v>
      </c>
      <c r="H90" s="245">
        <v>2</v>
      </c>
      <c r="I90" s="245">
        <v>0</v>
      </c>
      <c r="J90" s="245">
        <v>0</v>
      </c>
      <c r="K90" s="242" t="s">
        <v>494</v>
      </c>
      <c r="L90" s="242" t="s">
        <v>900</v>
      </c>
      <c r="M90" s="242" t="s">
        <v>868</v>
      </c>
      <c r="N90" s="245">
        <v>10</v>
      </c>
      <c r="O90" s="245">
        <v>10</v>
      </c>
    </row>
    <row r="91" spans="1:32">
      <c r="B91" s="13" t="s">
        <v>4</v>
      </c>
      <c r="C91" s="13" t="s">
        <v>684</v>
      </c>
      <c r="D91" s="13" t="s">
        <v>412</v>
      </c>
      <c r="E91" s="20" t="b">
        <v>1</v>
      </c>
      <c r="F91" s="245">
        <v>0</v>
      </c>
      <c r="G91" s="245">
        <v>1</v>
      </c>
      <c r="H91" s="245">
        <v>2</v>
      </c>
      <c r="I91" s="245">
        <v>0</v>
      </c>
      <c r="J91" s="245">
        <v>0</v>
      </c>
      <c r="K91" s="242" t="s">
        <v>442</v>
      </c>
      <c r="L91" s="242" t="s">
        <v>900</v>
      </c>
      <c r="M91" s="242" t="s">
        <v>868</v>
      </c>
      <c r="N91" s="245">
        <v>10</v>
      </c>
      <c r="O91" s="245">
        <v>10</v>
      </c>
    </row>
    <row r="92" spans="1:32">
      <c r="B92" s="198" t="s">
        <v>4</v>
      </c>
      <c r="C92" s="198" t="s">
        <v>445</v>
      </c>
      <c r="D92" s="198" t="s">
        <v>407</v>
      </c>
      <c r="E92" s="252" t="b">
        <v>1</v>
      </c>
      <c r="F92" s="253">
        <v>0</v>
      </c>
      <c r="G92" s="253">
        <v>1</v>
      </c>
      <c r="H92" s="253">
        <v>2</v>
      </c>
      <c r="I92" s="253">
        <v>0</v>
      </c>
      <c r="J92" s="253">
        <v>0</v>
      </c>
      <c r="K92" s="241" t="s">
        <v>447</v>
      </c>
      <c r="L92" s="241" t="s">
        <v>900</v>
      </c>
      <c r="M92" s="241" t="s">
        <v>868</v>
      </c>
      <c r="N92" s="253">
        <v>10</v>
      </c>
      <c r="O92" s="253">
        <v>10</v>
      </c>
    </row>
    <row r="93" spans="1:32">
      <c r="B93" s="198" t="s">
        <v>4</v>
      </c>
      <c r="C93" s="198" t="s">
        <v>670</v>
      </c>
      <c r="D93" s="198" t="s">
        <v>407</v>
      </c>
      <c r="E93" s="252" t="b">
        <v>1</v>
      </c>
      <c r="F93" s="253">
        <v>0</v>
      </c>
      <c r="G93" s="253">
        <v>1</v>
      </c>
      <c r="H93" s="253">
        <v>2</v>
      </c>
      <c r="I93" s="253">
        <v>0</v>
      </c>
      <c r="J93" s="253">
        <v>0</v>
      </c>
      <c r="K93" s="241" t="s">
        <v>490</v>
      </c>
      <c r="L93" s="241" t="s">
        <v>900</v>
      </c>
      <c r="M93" s="241" t="s">
        <v>868</v>
      </c>
      <c r="N93" s="253">
        <v>1</v>
      </c>
      <c r="O93" s="253">
        <v>1</v>
      </c>
    </row>
    <row r="94" spans="1:32">
      <c r="B94" s="198" t="s">
        <v>4</v>
      </c>
      <c r="C94" s="198" t="s">
        <v>669</v>
      </c>
      <c r="D94" s="198" t="s">
        <v>407</v>
      </c>
      <c r="E94" s="252" t="b">
        <v>1</v>
      </c>
      <c r="F94" s="253">
        <v>0</v>
      </c>
      <c r="G94" s="253">
        <v>1</v>
      </c>
      <c r="H94" s="253">
        <v>2</v>
      </c>
      <c r="I94" s="253">
        <v>0</v>
      </c>
      <c r="J94" s="253">
        <v>0</v>
      </c>
      <c r="K94" s="241" t="s">
        <v>448</v>
      </c>
      <c r="L94" s="241" t="s">
        <v>900</v>
      </c>
      <c r="M94" s="241" t="s">
        <v>868</v>
      </c>
      <c r="N94" s="253">
        <v>10</v>
      </c>
      <c r="O94" s="253">
        <v>10</v>
      </c>
    </row>
    <row r="95" spans="1:32">
      <c r="B95" s="198" t="s">
        <v>4</v>
      </c>
      <c r="C95" s="198" t="s">
        <v>446</v>
      </c>
      <c r="D95" s="198" t="s">
        <v>407</v>
      </c>
      <c r="E95" s="252" t="b">
        <v>1</v>
      </c>
      <c r="F95" s="253">
        <v>0</v>
      </c>
      <c r="G95" s="253">
        <v>1</v>
      </c>
      <c r="H95" s="253">
        <v>2</v>
      </c>
      <c r="I95" s="253">
        <v>0</v>
      </c>
      <c r="J95" s="253">
        <v>0</v>
      </c>
      <c r="K95" s="241" t="s">
        <v>449</v>
      </c>
      <c r="L95" s="241" t="s">
        <v>900</v>
      </c>
      <c r="M95" s="241" t="s">
        <v>868</v>
      </c>
      <c r="N95" s="253">
        <v>10</v>
      </c>
      <c r="O95" s="253">
        <v>10</v>
      </c>
    </row>
    <row r="96" spans="1:32">
      <c r="B96" s="198" t="s">
        <v>4</v>
      </c>
      <c r="C96" s="198" t="s">
        <v>489</v>
      </c>
      <c r="D96" s="198" t="s">
        <v>407</v>
      </c>
      <c r="E96" s="252" t="b">
        <v>1</v>
      </c>
      <c r="F96" s="253">
        <v>0</v>
      </c>
      <c r="G96" s="253">
        <v>1</v>
      </c>
      <c r="H96" s="253">
        <v>2</v>
      </c>
      <c r="I96" s="253">
        <v>0</v>
      </c>
      <c r="J96" s="253">
        <v>0</v>
      </c>
      <c r="K96" s="241" t="s">
        <v>491</v>
      </c>
      <c r="L96" s="241" t="s">
        <v>900</v>
      </c>
      <c r="M96" s="241" t="s">
        <v>868</v>
      </c>
      <c r="N96" s="253">
        <v>10</v>
      </c>
      <c r="O96" s="253">
        <v>10</v>
      </c>
    </row>
    <row r="97" spans="2:15">
      <c r="B97" s="198" t="s">
        <v>4</v>
      </c>
      <c r="C97" s="198" t="s">
        <v>680</v>
      </c>
      <c r="D97" s="198" t="s">
        <v>407</v>
      </c>
      <c r="E97" s="252" t="b">
        <v>1</v>
      </c>
      <c r="F97" s="253">
        <v>0</v>
      </c>
      <c r="G97" s="253">
        <v>1</v>
      </c>
      <c r="H97" s="253">
        <v>2</v>
      </c>
      <c r="I97" s="253">
        <v>0</v>
      </c>
      <c r="J97" s="253">
        <v>0</v>
      </c>
      <c r="K97" s="241" t="s">
        <v>432</v>
      </c>
      <c r="L97" s="241" t="s">
        <v>900</v>
      </c>
      <c r="M97" s="241" t="s">
        <v>868</v>
      </c>
      <c r="N97" s="253">
        <v>10</v>
      </c>
      <c r="O97" s="253">
        <v>10</v>
      </c>
    </row>
    <row r="98" spans="2:15">
      <c r="B98" s="198" t="s">
        <v>4</v>
      </c>
      <c r="C98" s="198" t="s">
        <v>681</v>
      </c>
      <c r="D98" s="198" t="s">
        <v>407</v>
      </c>
      <c r="E98" s="252" t="b">
        <v>1</v>
      </c>
      <c r="F98" s="253">
        <v>0</v>
      </c>
      <c r="G98" s="253">
        <v>1</v>
      </c>
      <c r="H98" s="253">
        <v>2</v>
      </c>
      <c r="I98" s="253">
        <v>0</v>
      </c>
      <c r="J98" s="253">
        <v>0</v>
      </c>
      <c r="K98" s="241" t="s">
        <v>432</v>
      </c>
      <c r="L98" s="241" t="s">
        <v>900</v>
      </c>
      <c r="M98" s="241" t="s">
        <v>868</v>
      </c>
      <c r="N98" s="253">
        <v>10</v>
      </c>
      <c r="O98" s="253">
        <v>10</v>
      </c>
    </row>
    <row r="99" spans="2:15">
      <c r="B99" s="198" t="s">
        <v>4</v>
      </c>
      <c r="C99" s="198" t="s">
        <v>671</v>
      </c>
      <c r="D99" s="198" t="s">
        <v>407</v>
      </c>
      <c r="E99" s="252" t="b">
        <v>1</v>
      </c>
      <c r="F99" s="253">
        <v>0</v>
      </c>
      <c r="G99" s="253">
        <v>1</v>
      </c>
      <c r="H99" s="253">
        <v>2</v>
      </c>
      <c r="I99" s="253">
        <v>0</v>
      </c>
      <c r="J99" s="253">
        <v>0</v>
      </c>
      <c r="K99" s="241" t="s">
        <v>444</v>
      </c>
      <c r="L99" s="241" t="s">
        <v>900</v>
      </c>
      <c r="M99" s="241" t="s">
        <v>868</v>
      </c>
      <c r="N99" s="253">
        <v>10</v>
      </c>
      <c r="O99" s="253">
        <v>10</v>
      </c>
    </row>
    <row r="100" spans="2:15">
      <c r="B100" s="198" t="s">
        <v>4</v>
      </c>
      <c r="C100" s="198" t="s">
        <v>443</v>
      </c>
      <c r="D100" s="198" t="s">
        <v>407</v>
      </c>
      <c r="E100" s="252" t="b">
        <v>1</v>
      </c>
      <c r="F100" s="253">
        <v>0</v>
      </c>
      <c r="G100" s="253">
        <v>1</v>
      </c>
      <c r="H100" s="253">
        <v>2</v>
      </c>
      <c r="I100" s="253">
        <v>0</v>
      </c>
      <c r="J100" s="253">
        <v>0</v>
      </c>
      <c r="K100" s="241" t="s">
        <v>444</v>
      </c>
      <c r="L100" s="241" t="s">
        <v>900</v>
      </c>
      <c r="M100" s="241" t="s">
        <v>868</v>
      </c>
      <c r="N100" s="253">
        <v>10</v>
      </c>
      <c r="O100" s="253">
        <v>10</v>
      </c>
    </row>
    <row r="101" spans="2:15">
      <c r="B101" s="198" t="s">
        <v>4</v>
      </c>
      <c r="C101" s="198" t="s">
        <v>672</v>
      </c>
      <c r="D101" s="198" t="s">
        <v>407</v>
      </c>
      <c r="E101" s="252" t="b">
        <v>1</v>
      </c>
      <c r="F101" s="253">
        <v>0</v>
      </c>
      <c r="G101" s="253">
        <v>1</v>
      </c>
      <c r="H101" s="253">
        <v>2</v>
      </c>
      <c r="I101" s="253">
        <v>0</v>
      </c>
      <c r="J101" s="253">
        <v>0</v>
      </c>
      <c r="K101" s="241" t="s">
        <v>444</v>
      </c>
      <c r="L101" s="241" t="s">
        <v>900</v>
      </c>
      <c r="M101" s="241" t="s">
        <v>868</v>
      </c>
      <c r="N101" s="253">
        <v>10</v>
      </c>
      <c r="O101" s="253">
        <v>10</v>
      </c>
    </row>
    <row r="102" spans="2:15">
      <c r="B102" s="198" t="s">
        <v>4</v>
      </c>
      <c r="C102" s="198" t="s">
        <v>673</v>
      </c>
      <c r="D102" s="198" t="s">
        <v>407</v>
      </c>
      <c r="E102" s="252" t="b">
        <v>1</v>
      </c>
      <c r="F102" s="253">
        <v>0</v>
      </c>
      <c r="G102" s="253">
        <v>1</v>
      </c>
      <c r="H102" s="253">
        <v>2</v>
      </c>
      <c r="I102" s="253">
        <v>0</v>
      </c>
      <c r="J102" s="253">
        <v>0</v>
      </c>
      <c r="K102" s="241" t="s">
        <v>444</v>
      </c>
      <c r="L102" s="241" t="s">
        <v>900</v>
      </c>
      <c r="M102" s="241" t="s">
        <v>868</v>
      </c>
      <c r="N102" s="253">
        <v>10</v>
      </c>
      <c r="O102" s="253">
        <v>10</v>
      </c>
    </row>
    <row r="103" spans="2:15">
      <c r="B103" s="198" t="s">
        <v>4</v>
      </c>
      <c r="C103" s="198" t="s">
        <v>674</v>
      </c>
      <c r="D103" s="198" t="s">
        <v>407</v>
      </c>
      <c r="E103" s="252" t="b">
        <v>1</v>
      </c>
      <c r="F103" s="253">
        <v>0</v>
      </c>
      <c r="G103" s="253">
        <v>1</v>
      </c>
      <c r="H103" s="253">
        <v>2</v>
      </c>
      <c r="I103" s="253">
        <v>0</v>
      </c>
      <c r="J103" s="253">
        <v>0</v>
      </c>
      <c r="K103" s="241" t="s">
        <v>444</v>
      </c>
      <c r="L103" s="241" t="s">
        <v>900</v>
      </c>
      <c r="M103" s="241" t="s">
        <v>868</v>
      </c>
      <c r="N103" s="253">
        <v>10</v>
      </c>
      <c r="O103" s="253">
        <v>10</v>
      </c>
    </row>
    <row r="104" spans="2:15">
      <c r="B104" s="198" t="s">
        <v>4</v>
      </c>
      <c r="C104" s="198" t="s">
        <v>675</v>
      </c>
      <c r="D104" s="198" t="s">
        <v>407</v>
      </c>
      <c r="E104" s="252" t="b">
        <v>1</v>
      </c>
      <c r="F104" s="253">
        <v>0</v>
      </c>
      <c r="G104" s="253">
        <v>1</v>
      </c>
      <c r="H104" s="253">
        <v>2</v>
      </c>
      <c r="I104" s="253">
        <v>0</v>
      </c>
      <c r="J104" s="253">
        <v>0</v>
      </c>
      <c r="K104" s="241" t="s">
        <v>451</v>
      </c>
      <c r="L104" s="241" t="s">
        <v>900</v>
      </c>
      <c r="M104" s="241" t="s">
        <v>868</v>
      </c>
      <c r="N104" s="253">
        <v>10</v>
      </c>
      <c r="O104" s="253">
        <v>10</v>
      </c>
    </row>
    <row r="105" spans="2:15" s="27" customFormat="1">
      <c r="B105" s="198" t="s">
        <v>4</v>
      </c>
      <c r="C105" s="198" t="s">
        <v>682</v>
      </c>
      <c r="D105" s="198" t="s">
        <v>407</v>
      </c>
      <c r="E105" s="252" t="b">
        <v>1</v>
      </c>
      <c r="F105" s="253">
        <v>0</v>
      </c>
      <c r="G105" s="253">
        <v>1</v>
      </c>
      <c r="H105" s="253">
        <v>2</v>
      </c>
      <c r="I105" s="253">
        <v>0</v>
      </c>
      <c r="J105" s="253">
        <v>0</v>
      </c>
      <c r="K105" s="241" t="s">
        <v>493</v>
      </c>
      <c r="L105" s="241" t="s">
        <v>900</v>
      </c>
      <c r="M105" s="241" t="s">
        <v>868</v>
      </c>
      <c r="N105" s="253">
        <v>10</v>
      </c>
      <c r="O105" s="253">
        <v>10</v>
      </c>
    </row>
    <row r="106" spans="2:15">
      <c r="B106" s="198" t="s">
        <v>4</v>
      </c>
      <c r="C106" s="198" t="s">
        <v>683</v>
      </c>
      <c r="D106" s="198" t="s">
        <v>407</v>
      </c>
      <c r="E106" s="252" t="b">
        <v>1</v>
      </c>
      <c r="F106" s="253">
        <v>0</v>
      </c>
      <c r="G106" s="253">
        <v>1</v>
      </c>
      <c r="H106" s="253">
        <v>2</v>
      </c>
      <c r="I106" s="253">
        <v>0</v>
      </c>
      <c r="J106" s="253">
        <v>0</v>
      </c>
      <c r="K106" s="241" t="s">
        <v>450</v>
      </c>
      <c r="L106" s="241" t="s">
        <v>900</v>
      </c>
      <c r="M106" s="241" t="s">
        <v>868</v>
      </c>
      <c r="N106" s="253">
        <v>10</v>
      </c>
      <c r="O106" s="253">
        <v>10</v>
      </c>
    </row>
    <row r="107" spans="2:15">
      <c r="B107" s="13" t="s">
        <v>4</v>
      </c>
      <c r="C107" s="13" t="s">
        <v>685</v>
      </c>
      <c r="D107" s="13" t="s">
        <v>410</v>
      </c>
      <c r="E107" s="20" t="b">
        <v>1</v>
      </c>
      <c r="F107" s="245">
        <v>0</v>
      </c>
      <c r="G107" s="245">
        <v>1</v>
      </c>
      <c r="H107" s="245">
        <v>2</v>
      </c>
      <c r="I107" s="245">
        <v>0</v>
      </c>
      <c r="J107" s="245">
        <v>0</v>
      </c>
      <c r="K107" s="369" t="s">
        <v>694</v>
      </c>
      <c r="L107" s="369" t="s">
        <v>901</v>
      </c>
      <c r="M107" s="369" t="s">
        <v>904</v>
      </c>
      <c r="N107" s="245">
        <v>10</v>
      </c>
      <c r="O107" s="245">
        <v>10</v>
      </c>
    </row>
    <row r="108" spans="2:15">
      <c r="B108" s="198" t="s">
        <v>4</v>
      </c>
      <c r="C108" s="198" t="s">
        <v>434</v>
      </c>
      <c r="D108" s="198" t="s">
        <v>413</v>
      </c>
      <c r="E108" s="252" t="b">
        <v>1</v>
      </c>
      <c r="F108" s="253">
        <v>0</v>
      </c>
      <c r="G108" s="253">
        <v>1</v>
      </c>
      <c r="H108" s="253">
        <v>2</v>
      </c>
      <c r="I108" s="253">
        <v>0</v>
      </c>
      <c r="J108" s="253">
        <v>0</v>
      </c>
      <c r="K108" s="241" t="s">
        <v>440</v>
      </c>
      <c r="L108" s="241" t="s">
        <v>900</v>
      </c>
      <c r="M108" s="241" t="s">
        <v>868</v>
      </c>
      <c r="N108" s="253">
        <v>10</v>
      </c>
      <c r="O108" s="253">
        <v>10</v>
      </c>
    </row>
    <row r="109" spans="2:15">
      <c r="B109" s="198" t="s">
        <v>4</v>
      </c>
      <c r="C109" s="198" t="s">
        <v>435</v>
      </c>
      <c r="D109" s="198" t="s">
        <v>413</v>
      </c>
      <c r="E109" s="252" t="b">
        <v>1</v>
      </c>
      <c r="F109" s="253">
        <v>0</v>
      </c>
      <c r="G109" s="253">
        <v>1</v>
      </c>
      <c r="H109" s="253">
        <v>2</v>
      </c>
      <c r="I109" s="253">
        <v>0</v>
      </c>
      <c r="J109" s="253">
        <v>0</v>
      </c>
      <c r="K109" s="241" t="s">
        <v>440</v>
      </c>
      <c r="L109" s="241" t="s">
        <v>900</v>
      </c>
      <c r="M109" s="241" t="s">
        <v>868</v>
      </c>
      <c r="N109" s="253">
        <v>10</v>
      </c>
      <c r="O109" s="253">
        <v>10</v>
      </c>
    </row>
    <row r="110" spans="2:15">
      <c r="B110" s="198" t="s">
        <v>4</v>
      </c>
      <c r="C110" s="198" t="s">
        <v>436</v>
      </c>
      <c r="D110" s="198" t="s">
        <v>413</v>
      </c>
      <c r="E110" s="252" t="b">
        <v>1</v>
      </c>
      <c r="F110" s="253">
        <v>0</v>
      </c>
      <c r="G110" s="253">
        <v>1</v>
      </c>
      <c r="H110" s="253">
        <v>2</v>
      </c>
      <c r="I110" s="253">
        <v>0</v>
      </c>
      <c r="J110" s="253">
        <v>0</v>
      </c>
      <c r="K110" s="241" t="s">
        <v>440</v>
      </c>
      <c r="L110" s="241" t="s">
        <v>900</v>
      </c>
      <c r="M110" s="241" t="s">
        <v>868</v>
      </c>
      <c r="N110" s="253">
        <v>10</v>
      </c>
      <c r="O110" s="253">
        <v>10</v>
      </c>
    </row>
    <row r="111" spans="2:15">
      <c r="B111" s="198" t="s">
        <v>4</v>
      </c>
      <c r="C111" s="198" t="s">
        <v>437</v>
      </c>
      <c r="D111" s="198" t="s">
        <v>413</v>
      </c>
      <c r="E111" s="252" t="b">
        <v>1</v>
      </c>
      <c r="F111" s="253">
        <v>0</v>
      </c>
      <c r="G111" s="253">
        <v>1</v>
      </c>
      <c r="H111" s="253">
        <v>2</v>
      </c>
      <c r="I111" s="253">
        <v>0</v>
      </c>
      <c r="J111" s="253">
        <v>0</v>
      </c>
      <c r="K111" s="241" t="s">
        <v>440</v>
      </c>
      <c r="L111" s="241" t="s">
        <v>900</v>
      </c>
      <c r="M111" s="241" t="s">
        <v>868</v>
      </c>
      <c r="N111" s="253">
        <v>10</v>
      </c>
      <c r="O111" s="253">
        <v>10</v>
      </c>
    </row>
    <row r="112" spans="2:15" s="27" customFormat="1">
      <c r="B112" s="198" t="s">
        <v>4</v>
      </c>
      <c r="C112" s="198" t="s">
        <v>438</v>
      </c>
      <c r="D112" s="198" t="s">
        <v>413</v>
      </c>
      <c r="E112" s="252" t="b">
        <v>1</v>
      </c>
      <c r="F112" s="253">
        <v>0</v>
      </c>
      <c r="G112" s="253">
        <v>1</v>
      </c>
      <c r="H112" s="253">
        <v>2</v>
      </c>
      <c r="I112" s="253">
        <v>0</v>
      </c>
      <c r="J112" s="253">
        <v>0</v>
      </c>
      <c r="K112" s="241" t="s">
        <v>440</v>
      </c>
      <c r="L112" s="241" t="s">
        <v>900</v>
      </c>
      <c r="M112" s="241" t="s">
        <v>868</v>
      </c>
      <c r="N112" s="253">
        <v>10</v>
      </c>
      <c r="O112" s="253">
        <v>10</v>
      </c>
    </row>
    <row r="113" spans="2:15">
      <c r="B113" s="198" t="s">
        <v>4</v>
      </c>
      <c r="C113" s="198" t="s">
        <v>439</v>
      </c>
      <c r="D113" s="198" t="s">
        <v>413</v>
      </c>
      <c r="E113" s="254" t="b">
        <v>1</v>
      </c>
      <c r="F113" s="253">
        <v>0</v>
      </c>
      <c r="G113" s="253">
        <v>1</v>
      </c>
      <c r="H113" s="253">
        <v>2</v>
      </c>
      <c r="I113" s="253">
        <v>0</v>
      </c>
      <c r="J113" s="253">
        <v>0</v>
      </c>
      <c r="K113" s="241" t="s">
        <v>440</v>
      </c>
      <c r="L113" s="241" t="s">
        <v>900</v>
      </c>
      <c r="M113" s="241" t="s">
        <v>868</v>
      </c>
      <c r="N113" s="253">
        <v>10</v>
      </c>
      <c r="O113" s="253">
        <v>10</v>
      </c>
    </row>
    <row r="114" spans="2:15">
      <c r="B114" s="200" t="s">
        <v>4</v>
      </c>
      <c r="C114" s="200" t="s">
        <v>441</v>
      </c>
      <c r="D114" s="200" t="s">
        <v>413</v>
      </c>
      <c r="E114" s="255" t="b">
        <v>1</v>
      </c>
      <c r="F114" s="253">
        <v>0</v>
      </c>
      <c r="G114" s="253">
        <v>1</v>
      </c>
      <c r="H114" s="253">
        <v>2</v>
      </c>
      <c r="I114" s="253">
        <v>0</v>
      </c>
      <c r="J114" s="253">
        <v>0</v>
      </c>
      <c r="K114" s="246" t="s">
        <v>442</v>
      </c>
      <c r="L114" s="380" t="s">
        <v>902</v>
      </c>
      <c r="M114" s="370" t="s">
        <v>903</v>
      </c>
      <c r="N114" s="253">
        <v>10</v>
      </c>
      <c r="O114" s="253">
        <v>10</v>
      </c>
    </row>
    <row r="115" spans="2:15">
      <c r="B115" s="372" t="s">
        <v>4</v>
      </c>
      <c r="C115" s="193" t="s">
        <v>785</v>
      </c>
      <c r="D115" s="193" t="s">
        <v>407</v>
      </c>
      <c r="E115" s="373" t="b">
        <v>1</v>
      </c>
      <c r="F115" s="374">
        <v>0</v>
      </c>
      <c r="G115" s="375">
        <v>1</v>
      </c>
      <c r="H115" s="375">
        <v>2</v>
      </c>
      <c r="I115" s="375">
        <v>0</v>
      </c>
      <c r="J115" s="375">
        <v>0</v>
      </c>
      <c r="K115" s="246" t="s">
        <v>786</v>
      </c>
      <c r="L115" s="246" t="s">
        <v>900</v>
      </c>
      <c r="M115" s="241" t="s">
        <v>868</v>
      </c>
      <c r="N115" s="376">
        <v>10</v>
      </c>
      <c r="O115" s="376">
        <v>10</v>
      </c>
    </row>
    <row r="116" spans="2:15">
      <c r="B116" s="340"/>
      <c r="C116" s="340"/>
      <c r="D116" s="340"/>
      <c r="E116" s="341"/>
      <c r="F116" s="342"/>
      <c r="G116" s="342"/>
      <c r="H116" s="342"/>
      <c r="I116" s="342"/>
      <c r="J116" s="342"/>
      <c r="K116" s="343"/>
      <c r="L116" s="343"/>
      <c r="M116" s="343"/>
      <c r="N116" s="342"/>
    </row>
    <row r="117" spans="2:15" s="239" customFormat="1">
      <c r="B117" s="67"/>
      <c r="C117" s="67"/>
      <c r="D117" s="67"/>
      <c r="E117" s="67"/>
      <c r="F117" s="67"/>
      <c r="G117" s="67"/>
      <c r="H117" s="67"/>
      <c r="I117" s="67"/>
      <c r="J117" s="67"/>
      <c r="K117" s="67"/>
      <c r="L117" s="67"/>
      <c r="M117" s="67"/>
      <c r="N117" s="67"/>
    </row>
    <row r="118" spans="2:15" ht="15.75" thickBot="1"/>
    <row r="119" spans="2:15" ht="23.25">
      <c r="B119" s="12" t="s">
        <v>532</v>
      </c>
      <c r="C119" s="12"/>
      <c r="D119" s="12"/>
      <c r="E119" s="12"/>
      <c r="F119" s="239"/>
      <c r="G119" s="239"/>
      <c r="H119" s="239"/>
      <c r="I119" s="239"/>
      <c r="J119" s="239"/>
      <c r="K119" s="239"/>
      <c r="L119" s="239"/>
      <c r="M119" s="239"/>
    </row>
    <row r="121" spans="2:15" ht="159.75">
      <c r="B121" s="143" t="s">
        <v>533</v>
      </c>
      <c r="C121" s="144" t="s">
        <v>5</v>
      </c>
      <c r="D121" s="144" t="s">
        <v>190</v>
      </c>
      <c r="E121" s="147" t="s">
        <v>25</v>
      </c>
      <c r="F121" s="147" t="s">
        <v>221</v>
      </c>
      <c r="G121" s="147" t="s">
        <v>388</v>
      </c>
      <c r="H121" s="147" t="s">
        <v>475</v>
      </c>
      <c r="I121" s="147" t="s">
        <v>538</v>
      </c>
    </row>
    <row r="122" spans="2:15">
      <c r="B122" s="244" t="s">
        <v>4</v>
      </c>
      <c r="C122" s="198" t="s">
        <v>534</v>
      </c>
      <c r="D122" s="198" t="s">
        <v>187</v>
      </c>
      <c r="E122" s="210">
        <v>30</v>
      </c>
      <c r="F122" s="210">
        <v>8</v>
      </c>
      <c r="G122" s="210">
        <v>1.8</v>
      </c>
      <c r="H122" s="210">
        <v>2</v>
      </c>
      <c r="I122" s="210">
        <v>0.25</v>
      </c>
    </row>
    <row r="123" spans="2:15">
      <c r="B123" s="244" t="s">
        <v>4</v>
      </c>
      <c r="C123" s="198" t="s">
        <v>535</v>
      </c>
      <c r="D123" s="198" t="s">
        <v>188</v>
      </c>
      <c r="E123" s="210">
        <v>63</v>
      </c>
      <c r="F123" s="210">
        <v>10</v>
      </c>
      <c r="G123" s="210">
        <v>1.6</v>
      </c>
      <c r="H123" s="210">
        <v>2</v>
      </c>
      <c r="I123" s="210">
        <v>0.3</v>
      </c>
    </row>
    <row r="124" spans="2:15">
      <c r="B124" s="244" t="s">
        <v>4</v>
      </c>
      <c r="C124" s="198" t="s">
        <v>536</v>
      </c>
      <c r="D124" s="198" t="s">
        <v>189</v>
      </c>
      <c r="E124" s="210">
        <v>150</v>
      </c>
      <c r="F124" s="210">
        <v>12</v>
      </c>
      <c r="G124" s="210">
        <v>1.4</v>
      </c>
      <c r="H124" s="210">
        <v>2</v>
      </c>
      <c r="I124" s="210">
        <v>0.32500000000000001</v>
      </c>
    </row>
    <row r="125" spans="2:15">
      <c r="B125" s="244" t="s">
        <v>4</v>
      </c>
      <c r="C125" s="198" t="s">
        <v>537</v>
      </c>
      <c r="D125" s="198" t="s">
        <v>210</v>
      </c>
      <c r="E125" s="210">
        <v>400</v>
      </c>
      <c r="F125" s="210">
        <v>14</v>
      </c>
      <c r="G125" s="210">
        <v>1.2</v>
      </c>
      <c r="H125" s="210">
        <v>2</v>
      </c>
      <c r="I125" s="210">
        <v>0.35</v>
      </c>
    </row>
    <row r="126" spans="2:15">
      <c r="B126" s="244" t="s">
        <v>4</v>
      </c>
      <c r="C126" s="198" t="s">
        <v>569</v>
      </c>
      <c r="D126" s="198" t="s">
        <v>211</v>
      </c>
      <c r="E126" s="210">
        <v>520</v>
      </c>
      <c r="F126" s="210">
        <v>14</v>
      </c>
      <c r="G126" s="210">
        <v>1</v>
      </c>
      <c r="H126" s="210">
        <v>2</v>
      </c>
      <c r="I126" s="210">
        <v>0.35</v>
      </c>
    </row>
    <row r="129" spans="7:7">
      <c r="G129" s="67">
        <f>E122*G122</f>
        <v>54</v>
      </c>
    </row>
    <row r="130" spans="7:7">
      <c r="G130" s="67">
        <f t="shared" ref="G130:G133" si="0">E123*G123</f>
        <v>100.80000000000001</v>
      </c>
    </row>
    <row r="131" spans="7:7">
      <c r="G131" s="67">
        <f t="shared" si="0"/>
        <v>210</v>
      </c>
    </row>
    <row r="132" spans="7:7">
      <c r="G132" s="67">
        <f t="shared" si="0"/>
        <v>480</v>
      </c>
    </row>
    <row r="133" spans="7:7">
      <c r="G133" s="67">
        <f t="shared" si="0"/>
        <v>520</v>
      </c>
    </row>
  </sheetData>
  <mergeCells count="3">
    <mergeCell ref="F20:G20"/>
    <mergeCell ref="F3:G3"/>
    <mergeCell ref="G85:H85"/>
  </mergeCells>
  <dataValidations xWindow="828" yWindow="534" count="10">
    <dataValidation allowBlank="1" showErrorMessage="1" prompt="percentage [0..1]" sqref="K87:M116 AB22:AF82"/>
    <dataValidation type="list" allowBlank="1" showInputMessage="1" showErrorMessage="1" sqref="D87:D116 D22:D82">
      <formula1>INDIRECT("entityCategoryDefinitions['[sku']]")</formula1>
    </dataValidation>
    <dataValidation type="decimal" allowBlank="1" showInputMessage="1" prompt="probability [0..1]" sqref="N87:O115 I87:J116 N116 X22:AA82">
      <formula1>0</formula1>
      <formula2>1</formula2>
    </dataValidation>
    <dataValidation type="decimal" allowBlank="1" sqref="E87:H116 O22:W82">
      <formula1>1</formula1>
      <formula2>10</formula2>
    </dataValidation>
    <dataValidation type="decimal" operator="greaterThanOrEqual" showInputMessage="1" showErrorMessage="1" sqref="H22:J36 I37:J38 H37 H39:J82">
      <formula1>0</formula1>
    </dataValidation>
    <dataValidation operator="greaterThanOrEqual" showInputMessage="1" showErrorMessage="1" sqref="H38"/>
    <dataValidation type="list" sqref="M22:M82">
      <formula1>"true,false"</formula1>
    </dataValidation>
    <dataValidation type="whole" operator="greaterThanOrEqual" showInputMessage="1" showErrorMessage="1" sqref="E22:G82">
      <formula1>0</formula1>
    </dataValidation>
    <dataValidation type="decimal" showInputMessage="1" showErrorMessage="1" prompt="probability [0..1]" sqref="K22:L82">
      <formula1>0</formula1>
      <formula2>1</formula2>
    </dataValidation>
    <dataValidation type="list" sqref="N22:N82">
      <formula1>INDIRECT("dragonTierDefinitions['[order']]")</formula1>
    </dataValidation>
  </dataValidations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theme="6"/>
  </sheetPr>
  <dimension ref="B1:V7"/>
  <sheetViews>
    <sheetView workbookViewId="0">
      <selection activeCell="C18" sqref="C18:C19"/>
    </sheetView>
  </sheetViews>
  <sheetFormatPr defaultColWidth="11.42578125" defaultRowHeight="15"/>
  <cols>
    <col min="1" max="1" width="3.7109375" customWidth="1"/>
    <col min="2" max="2" width="12" customWidth="1"/>
    <col min="3" max="3" width="15.85546875" customWidth="1"/>
    <col min="4" max="4" width="8.28515625" bestFit="1" customWidth="1"/>
    <col min="5" max="5" width="7.28515625" customWidth="1"/>
    <col min="6" max="6" width="14.85546875" style="67" customWidth="1"/>
    <col min="7" max="7" width="65.42578125" customWidth="1"/>
    <col min="8" max="8" width="24" customWidth="1"/>
    <col min="9" max="9" width="35.5703125" customWidth="1"/>
    <col min="10" max="10" width="23" bestFit="1" customWidth="1"/>
    <col min="11" max="11" width="19" bestFit="1" customWidth="1"/>
    <col min="12" max="19" width="19" style="67" customWidth="1"/>
    <col min="20" max="20" width="8.7109375" customWidth="1"/>
    <col min="21" max="21" width="9.7109375" customWidth="1"/>
    <col min="22" max="22" width="8.140625" customWidth="1"/>
  </cols>
  <sheetData>
    <row r="1" spans="2:22" ht="15.75" thickBot="1"/>
    <row r="2" spans="2:22" ht="23.25">
      <c r="B2" s="12" t="s">
        <v>240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</row>
    <row r="3" spans="2:22">
      <c r="B3" s="173" t="s">
        <v>244</v>
      </c>
      <c r="C3" s="10"/>
      <c r="D3" s="10"/>
      <c r="E3" s="10"/>
      <c r="F3" s="344"/>
      <c r="G3" s="10"/>
      <c r="H3" s="10"/>
      <c r="I3" s="67"/>
      <c r="T3" s="67"/>
      <c r="U3" s="67"/>
    </row>
    <row r="4" spans="2:22" ht="96">
      <c r="B4" s="143" t="s">
        <v>239</v>
      </c>
      <c r="C4" s="143" t="s">
        <v>5</v>
      </c>
      <c r="D4" s="345" t="s">
        <v>794</v>
      </c>
      <c r="E4" s="346" t="s">
        <v>795</v>
      </c>
      <c r="F4" s="148" t="s">
        <v>799</v>
      </c>
      <c r="G4" s="148" t="s">
        <v>1310</v>
      </c>
      <c r="H4" s="148" t="s">
        <v>1312</v>
      </c>
      <c r="I4" s="148" t="s">
        <v>1313</v>
      </c>
      <c r="J4" s="148" t="s">
        <v>1314</v>
      </c>
      <c r="K4" s="148" t="s">
        <v>1316</v>
      </c>
      <c r="L4" s="148" t="s">
        <v>1317</v>
      </c>
      <c r="M4" s="148" t="s">
        <v>1318</v>
      </c>
      <c r="N4" s="148" t="s">
        <v>1319</v>
      </c>
      <c r="O4" s="148" t="s">
        <v>1320</v>
      </c>
      <c r="P4" s="148" t="s">
        <v>1321</v>
      </c>
      <c r="Q4" s="148" t="s">
        <v>1322</v>
      </c>
      <c r="R4" s="148" t="s">
        <v>1323</v>
      </c>
      <c r="S4" s="148" t="s">
        <v>1324</v>
      </c>
      <c r="T4" s="348" t="s">
        <v>796</v>
      </c>
      <c r="U4" s="350" t="s">
        <v>797</v>
      </c>
      <c r="V4" s="351" t="s">
        <v>798</v>
      </c>
    </row>
    <row r="5" spans="2:22">
      <c r="B5" s="134" t="s">
        <v>4</v>
      </c>
      <c r="C5" s="159" t="s">
        <v>241</v>
      </c>
      <c r="D5" s="249">
        <v>0</v>
      </c>
      <c r="E5" s="347">
        <v>0</v>
      </c>
      <c r="F5" s="15" t="s">
        <v>800</v>
      </c>
      <c r="G5" s="15" t="s">
        <v>1311</v>
      </c>
      <c r="H5" s="15"/>
      <c r="I5" s="15" t="s">
        <v>842</v>
      </c>
      <c r="J5" s="15" t="s">
        <v>1315</v>
      </c>
      <c r="K5" s="15" t="s">
        <v>1315</v>
      </c>
      <c r="L5" s="15" t="s">
        <v>1315</v>
      </c>
      <c r="M5" s="15" t="s">
        <v>1315</v>
      </c>
      <c r="N5" s="15" t="s">
        <v>1315</v>
      </c>
      <c r="O5" s="15" t="s">
        <v>1315</v>
      </c>
      <c r="P5" s="15" t="s">
        <v>1315</v>
      </c>
      <c r="Q5" s="15" t="s">
        <v>1315</v>
      </c>
      <c r="R5" s="15" t="s">
        <v>1315</v>
      </c>
      <c r="S5" s="15" t="s">
        <v>1315</v>
      </c>
      <c r="T5" s="349" t="b">
        <v>0</v>
      </c>
      <c r="U5" s="352" t="s">
        <v>615</v>
      </c>
      <c r="V5" s="353" t="s">
        <v>570</v>
      </c>
    </row>
    <row r="6" spans="2:22">
      <c r="B6" s="134" t="s">
        <v>4</v>
      </c>
      <c r="C6" s="159" t="s">
        <v>242</v>
      </c>
      <c r="D6" s="249">
        <v>1</v>
      </c>
      <c r="E6" s="347">
        <v>0</v>
      </c>
      <c r="F6" s="15" t="s">
        <v>801</v>
      </c>
      <c r="G6" s="15" t="s">
        <v>1325</v>
      </c>
      <c r="H6" s="15"/>
      <c r="I6" s="15" t="s">
        <v>614</v>
      </c>
      <c r="J6" s="15" t="s">
        <v>1315</v>
      </c>
      <c r="K6" s="15" t="s">
        <v>1315</v>
      </c>
      <c r="L6" s="15" t="s">
        <v>1315</v>
      </c>
      <c r="M6" s="15" t="s">
        <v>1315</v>
      </c>
      <c r="N6" s="15" t="s">
        <v>1315</v>
      </c>
      <c r="O6" s="15" t="s">
        <v>1315</v>
      </c>
      <c r="P6" s="15" t="s">
        <v>1315</v>
      </c>
      <c r="Q6" s="15" t="s">
        <v>1315</v>
      </c>
      <c r="R6" s="15" t="s">
        <v>1315</v>
      </c>
      <c r="S6" s="15" t="s">
        <v>1315</v>
      </c>
      <c r="T6" s="349" t="b">
        <v>0</v>
      </c>
      <c r="U6" s="352" t="s">
        <v>583</v>
      </c>
      <c r="V6" s="353" t="s">
        <v>570</v>
      </c>
    </row>
    <row r="7" spans="2:22" s="67" customFormat="1">
      <c r="B7" s="136" t="s">
        <v>4</v>
      </c>
      <c r="C7" s="136" t="s">
        <v>572</v>
      </c>
      <c r="D7" s="354">
        <v>2</v>
      </c>
      <c r="E7" s="355">
        <v>0</v>
      </c>
      <c r="F7" s="15" t="s">
        <v>802</v>
      </c>
      <c r="G7" s="356" t="s">
        <v>1326</v>
      </c>
      <c r="H7" s="357"/>
      <c r="I7" s="357" t="s">
        <v>717</v>
      </c>
      <c r="J7" s="356" t="s">
        <v>1315</v>
      </c>
      <c r="K7" s="356" t="s">
        <v>1315</v>
      </c>
      <c r="L7" s="356" t="s">
        <v>1315</v>
      </c>
      <c r="M7" s="356" t="s">
        <v>1315</v>
      </c>
      <c r="N7" s="356" t="s">
        <v>1315</v>
      </c>
      <c r="O7" s="356" t="s">
        <v>1315</v>
      </c>
      <c r="P7" s="356" t="s">
        <v>1315</v>
      </c>
      <c r="Q7" s="356" t="s">
        <v>1315</v>
      </c>
      <c r="R7" s="356" t="s">
        <v>1315</v>
      </c>
      <c r="S7" s="356" t="s">
        <v>1315</v>
      </c>
      <c r="T7" s="358" t="b">
        <v>0</v>
      </c>
      <c r="U7" s="359" t="s">
        <v>718</v>
      </c>
      <c r="V7" s="360" t="s">
        <v>718</v>
      </c>
    </row>
  </sheetData>
  <conditionalFormatting sqref="C6">
    <cfRule type="duplicateValues" dxfId="213" priority="12"/>
  </conditionalFormatting>
  <conditionalFormatting sqref="C7">
    <cfRule type="duplicateValues" dxfId="212" priority="10"/>
  </conditionalFormatting>
  <conditionalFormatting sqref="C5">
    <cfRule type="duplicateValues" dxfId="211" priority="23"/>
  </conditionalFormatting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theme="6"/>
  </sheetPr>
  <dimension ref="B1:P47"/>
  <sheetViews>
    <sheetView workbookViewId="0">
      <selection activeCell="E18" sqref="E18"/>
    </sheetView>
  </sheetViews>
  <sheetFormatPr defaultColWidth="10.85546875" defaultRowHeight="15"/>
  <cols>
    <col min="1" max="1" width="3.7109375" style="67" customWidth="1"/>
    <col min="2" max="3" width="12" style="67" customWidth="1"/>
    <col min="4" max="4" width="44.42578125" style="67" bestFit="1" customWidth="1"/>
    <col min="5" max="5" width="38.85546875" style="67" bestFit="1" customWidth="1"/>
    <col min="6" max="6" width="41" style="67" bestFit="1" customWidth="1"/>
    <col min="7" max="7" width="60.7109375" style="67" customWidth="1"/>
    <col min="8" max="8" width="20.42578125" style="67" customWidth="1"/>
    <col min="9" max="9" width="37.28515625" style="67" customWidth="1"/>
    <col min="10" max="10" width="24.140625" style="67" customWidth="1"/>
    <col min="11" max="11" width="25" style="67" customWidth="1"/>
    <col min="12" max="12" width="10.85546875" style="67"/>
    <col min="13" max="13" width="15" style="67" customWidth="1"/>
    <col min="14" max="14" width="23.85546875" style="67" customWidth="1"/>
    <col min="15" max="16" width="15" style="67" customWidth="1"/>
    <col min="17" max="16384" width="10.85546875" style="67"/>
  </cols>
  <sheetData>
    <row r="1" spans="2:16" ht="15.75" thickBot="1"/>
    <row r="2" spans="2:16" ht="23.25">
      <c r="B2" s="12" t="s">
        <v>302</v>
      </c>
      <c r="C2" s="12"/>
      <c r="D2" s="12"/>
      <c r="E2" s="12"/>
      <c r="F2" s="12"/>
      <c r="G2" s="12"/>
      <c r="H2" s="12"/>
      <c r="I2" s="12"/>
      <c r="J2" s="12"/>
    </row>
    <row r="3" spans="2:16" ht="45">
      <c r="B3" s="173"/>
      <c r="C3" s="10"/>
      <c r="D3" s="10" t="s">
        <v>308</v>
      </c>
      <c r="E3" s="10" t="s">
        <v>357</v>
      </c>
      <c r="G3" s="10" t="s">
        <v>356</v>
      </c>
      <c r="J3" s="495" t="s">
        <v>355</v>
      </c>
      <c r="K3" s="495"/>
      <c r="M3" s="495"/>
      <c r="N3" s="495"/>
      <c r="O3" s="495"/>
      <c r="P3" s="495"/>
    </row>
    <row r="4" spans="2:16" ht="103.5">
      <c r="B4" s="143" t="s">
        <v>303</v>
      </c>
      <c r="C4" s="143" t="s">
        <v>5</v>
      </c>
      <c r="D4" s="146" t="s">
        <v>304</v>
      </c>
      <c r="E4" s="146" t="s">
        <v>353</v>
      </c>
      <c r="F4" s="154" t="s">
        <v>305</v>
      </c>
      <c r="G4" s="154" t="s">
        <v>306</v>
      </c>
      <c r="H4" s="154" t="s">
        <v>307</v>
      </c>
      <c r="I4" s="220" t="s">
        <v>23</v>
      </c>
      <c r="J4" s="149" t="s">
        <v>38</v>
      </c>
      <c r="K4" s="150" t="s">
        <v>177</v>
      </c>
    </row>
    <row r="5" spans="2:16">
      <c r="B5" s="134" t="s">
        <v>4</v>
      </c>
      <c r="C5" s="159" t="s">
        <v>754</v>
      </c>
      <c r="D5" s="14">
        <v>0</v>
      </c>
      <c r="E5" s="14" t="s">
        <v>311</v>
      </c>
      <c r="F5" s="337">
        <v>30</v>
      </c>
      <c r="G5" s="245" t="s">
        <v>1308</v>
      </c>
      <c r="H5" s="20" t="b">
        <v>1</v>
      </c>
      <c r="I5" s="221" t="s">
        <v>607</v>
      </c>
      <c r="J5" s="21" t="s">
        <v>335</v>
      </c>
      <c r="K5" s="135"/>
    </row>
    <row r="6" spans="2:16">
      <c r="B6" s="134" t="s">
        <v>4</v>
      </c>
      <c r="C6" s="159" t="s">
        <v>757</v>
      </c>
      <c r="D6" s="14">
        <v>0</v>
      </c>
      <c r="E6" s="14" t="s">
        <v>461</v>
      </c>
      <c r="F6" s="337">
        <v>30</v>
      </c>
      <c r="G6" s="245"/>
      <c r="H6" s="20" t="b">
        <v>1</v>
      </c>
      <c r="I6" s="221" t="s">
        <v>780</v>
      </c>
      <c r="J6" s="21" t="s">
        <v>337</v>
      </c>
      <c r="K6" s="135"/>
    </row>
    <row r="7" spans="2:16">
      <c r="B7" s="136" t="s">
        <v>4</v>
      </c>
      <c r="C7" s="159" t="s">
        <v>755</v>
      </c>
      <c r="D7" s="14">
        <v>0</v>
      </c>
      <c r="E7" s="14" t="s">
        <v>756</v>
      </c>
      <c r="F7" s="337">
        <v>1</v>
      </c>
      <c r="G7" s="245"/>
      <c r="H7" s="20" t="b">
        <v>1</v>
      </c>
      <c r="I7" s="221" t="s">
        <v>779</v>
      </c>
      <c r="J7" s="21" t="s">
        <v>336</v>
      </c>
      <c r="K7" s="135"/>
    </row>
    <row r="8" spans="2:16">
      <c r="B8" s="136" t="s">
        <v>4</v>
      </c>
      <c r="C8" s="159" t="s">
        <v>312</v>
      </c>
      <c r="D8" s="14">
        <v>0</v>
      </c>
      <c r="E8" s="14" t="s">
        <v>309</v>
      </c>
      <c r="F8" s="337">
        <v>2500</v>
      </c>
      <c r="G8" s="245"/>
      <c r="H8" s="20" t="b">
        <v>1</v>
      </c>
      <c r="I8" s="221" t="s">
        <v>606</v>
      </c>
      <c r="J8" s="21" t="s">
        <v>333</v>
      </c>
      <c r="K8" s="135"/>
    </row>
    <row r="9" spans="2:16">
      <c r="B9" s="136" t="s">
        <v>4</v>
      </c>
      <c r="C9" s="159" t="s">
        <v>758</v>
      </c>
      <c r="D9" s="14">
        <v>0</v>
      </c>
      <c r="E9" s="14" t="s">
        <v>759</v>
      </c>
      <c r="F9" s="337">
        <v>5</v>
      </c>
      <c r="G9" s="245" t="s">
        <v>1306</v>
      </c>
      <c r="H9" s="20" t="b">
        <v>1</v>
      </c>
      <c r="I9" s="221" t="s">
        <v>609</v>
      </c>
      <c r="J9" s="21" t="s">
        <v>338</v>
      </c>
      <c r="K9" s="135" t="s">
        <v>557</v>
      </c>
    </row>
    <row r="10" spans="2:16">
      <c r="B10" s="136" t="s">
        <v>4</v>
      </c>
      <c r="C10" s="159" t="s">
        <v>753</v>
      </c>
      <c r="D10" s="14">
        <v>0</v>
      </c>
      <c r="E10" s="14" t="s">
        <v>310</v>
      </c>
      <c r="F10" s="337">
        <v>90</v>
      </c>
      <c r="G10" s="245"/>
      <c r="H10" s="20" t="b">
        <v>1</v>
      </c>
      <c r="I10" s="221" t="s">
        <v>608</v>
      </c>
      <c r="J10" s="21" t="s">
        <v>334</v>
      </c>
      <c r="K10" s="135"/>
    </row>
    <row r="11" spans="2:16">
      <c r="B11" s="136" t="s">
        <v>4</v>
      </c>
      <c r="C11" s="159" t="s">
        <v>761</v>
      </c>
      <c r="D11" s="14">
        <v>1</v>
      </c>
      <c r="E11" s="14" t="s">
        <v>310</v>
      </c>
      <c r="F11" s="337">
        <v>120</v>
      </c>
      <c r="G11" s="245"/>
      <c r="H11" s="20" t="b">
        <v>1</v>
      </c>
      <c r="I11" s="221" t="s">
        <v>608</v>
      </c>
      <c r="J11" s="21" t="s">
        <v>340</v>
      </c>
      <c r="K11" s="135"/>
    </row>
    <row r="12" spans="2:16">
      <c r="B12" s="136" t="s">
        <v>4</v>
      </c>
      <c r="C12" s="159" t="s">
        <v>315</v>
      </c>
      <c r="D12" s="14">
        <v>1</v>
      </c>
      <c r="E12" s="14" t="s">
        <v>461</v>
      </c>
      <c r="F12" s="245">
        <v>200</v>
      </c>
      <c r="G12" s="245"/>
      <c r="H12" s="20" t="b">
        <v>1</v>
      </c>
      <c r="I12" s="221" t="s">
        <v>780</v>
      </c>
      <c r="J12" s="21" t="s">
        <v>343</v>
      </c>
      <c r="K12" s="21"/>
    </row>
    <row r="13" spans="2:16">
      <c r="B13" s="136" t="s">
        <v>4</v>
      </c>
      <c r="C13" s="159" t="s">
        <v>314</v>
      </c>
      <c r="D13" s="14">
        <v>1</v>
      </c>
      <c r="E13" s="14" t="s">
        <v>756</v>
      </c>
      <c r="F13" s="245">
        <v>2</v>
      </c>
      <c r="G13" s="245"/>
      <c r="H13" s="20" t="b">
        <v>1</v>
      </c>
      <c r="I13" s="221" t="s">
        <v>779</v>
      </c>
      <c r="J13" s="21" t="s">
        <v>342</v>
      </c>
      <c r="K13" s="135"/>
    </row>
    <row r="14" spans="2:16">
      <c r="B14" s="136" t="s">
        <v>4</v>
      </c>
      <c r="C14" s="159" t="s">
        <v>313</v>
      </c>
      <c r="D14" s="14">
        <v>1</v>
      </c>
      <c r="E14" s="14" t="s">
        <v>311</v>
      </c>
      <c r="F14" s="337">
        <v>7</v>
      </c>
      <c r="G14" s="245" t="s">
        <v>1307</v>
      </c>
      <c r="H14" s="20" t="b">
        <v>1</v>
      </c>
      <c r="I14" s="221" t="s">
        <v>781</v>
      </c>
      <c r="J14" s="21" t="s">
        <v>341</v>
      </c>
      <c r="K14" s="135"/>
    </row>
    <row r="15" spans="2:16">
      <c r="B15" s="136" t="s">
        <v>4</v>
      </c>
      <c r="C15" s="159" t="s">
        <v>316</v>
      </c>
      <c r="D15" s="14">
        <v>1</v>
      </c>
      <c r="E15" s="14" t="s">
        <v>759</v>
      </c>
      <c r="F15" s="337">
        <v>3</v>
      </c>
      <c r="G15" s="245" t="s">
        <v>1284</v>
      </c>
      <c r="H15" s="20" t="b">
        <v>0</v>
      </c>
      <c r="I15" s="221" t="s">
        <v>783</v>
      </c>
      <c r="J15" s="21" t="s">
        <v>344</v>
      </c>
      <c r="K15" s="135"/>
    </row>
    <row r="16" spans="2:16">
      <c r="B16" s="136" t="s">
        <v>4</v>
      </c>
      <c r="C16" s="159" t="s">
        <v>760</v>
      </c>
      <c r="D16" s="139">
        <v>1</v>
      </c>
      <c r="E16" s="14" t="s">
        <v>309</v>
      </c>
      <c r="F16" s="338">
        <v>12000</v>
      </c>
      <c r="G16" s="339"/>
      <c r="H16" s="20" t="b">
        <v>1</v>
      </c>
      <c r="I16" s="221" t="s">
        <v>606</v>
      </c>
      <c r="J16" s="21" t="s">
        <v>339</v>
      </c>
      <c r="K16" s="142"/>
    </row>
    <row r="17" spans="2:11">
      <c r="B17" s="136" t="s">
        <v>4</v>
      </c>
      <c r="C17" s="159" t="s">
        <v>317</v>
      </c>
      <c r="D17" s="14">
        <v>2</v>
      </c>
      <c r="E17" s="14" t="s">
        <v>309</v>
      </c>
      <c r="F17" s="337">
        <v>10000</v>
      </c>
      <c r="G17" s="245"/>
      <c r="H17" s="20" t="b">
        <v>1</v>
      </c>
      <c r="I17" s="221" t="s">
        <v>606</v>
      </c>
      <c r="J17" s="21" t="s">
        <v>345</v>
      </c>
      <c r="K17" s="135"/>
    </row>
    <row r="18" spans="2:11">
      <c r="B18" s="136" t="s">
        <v>4</v>
      </c>
      <c r="C18" s="159" t="s">
        <v>318</v>
      </c>
      <c r="D18" s="14">
        <v>2</v>
      </c>
      <c r="E18" s="14" t="s">
        <v>310</v>
      </c>
      <c r="F18" s="245">
        <v>240</v>
      </c>
      <c r="G18" s="245"/>
      <c r="H18" s="20" t="b">
        <v>1</v>
      </c>
      <c r="I18" s="221" t="s">
        <v>608</v>
      </c>
      <c r="J18" s="21" t="s">
        <v>346</v>
      </c>
      <c r="K18" s="135"/>
    </row>
    <row r="19" spans="2:11">
      <c r="B19" s="136" t="s">
        <v>4</v>
      </c>
      <c r="C19" s="159" t="s">
        <v>320</v>
      </c>
      <c r="D19" s="14">
        <v>2</v>
      </c>
      <c r="E19" s="14" t="s">
        <v>756</v>
      </c>
      <c r="F19" s="337">
        <v>3</v>
      </c>
      <c r="G19" s="245"/>
      <c r="H19" s="20" t="b">
        <v>1</v>
      </c>
      <c r="I19" s="221" t="s">
        <v>779</v>
      </c>
      <c r="J19" s="21" t="s">
        <v>348</v>
      </c>
      <c r="K19" s="135"/>
    </row>
    <row r="20" spans="2:11">
      <c r="B20" s="136" t="s">
        <v>4</v>
      </c>
      <c r="C20" s="159" t="s">
        <v>322</v>
      </c>
      <c r="D20" s="14">
        <v>2</v>
      </c>
      <c r="E20" s="14" t="s">
        <v>759</v>
      </c>
      <c r="F20" s="337">
        <v>3</v>
      </c>
      <c r="G20" s="245" t="s">
        <v>489</v>
      </c>
      <c r="H20" s="20" t="b">
        <v>1</v>
      </c>
      <c r="I20" s="221" t="s">
        <v>782</v>
      </c>
      <c r="J20" s="21" t="s">
        <v>350</v>
      </c>
      <c r="K20" s="135"/>
    </row>
    <row r="21" spans="2:11">
      <c r="B21" s="136" t="s">
        <v>4</v>
      </c>
      <c r="C21" s="159" t="s">
        <v>321</v>
      </c>
      <c r="D21" s="14">
        <v>2</v>
      </c>
      <c r="E21" s="14" t="s">
        <v>461</v>
      </c>
      <c r="F21" s="337">
        <v>5000</v>
      </c>
      <c r="G21" s="245"/>
      <c r="H21" s="20" t="b">
        <v>0</v>
      </c>
      <c r="I21" s="221" t="s">
        <v>780</v>
      </c>
      <c r="J21" s="21" t="s">
        <v>349</v>
      </c>
      <c r="K21" s="135"/>
    </row>
    <row r="22" spans="2:11">
      <c r="B22" s="136" t="s">
        <v>4</v>
      </c>
      <c r="C22" s="159" t="s">
        <v>319</v>
      </c>
      <c r="D22" s="14">
        <v>2</v>
      </c>
      <c r="E22" s="14" t="s">
        <v>311</v>
      </c>
      <c r="F22" s="337">
        <v>150</v>
      </c>
      <c r="G22" s="245" t="s">
        <v>1308</v>
      </c>
      <c r="H22" s="20" t="b">
        <v>0</v>
      </c>
      <c r="I22" s="221" t="s">
        <v>607</v>
      </c>
      <c r="J22" s="21" t="s">
        <v>347</v>
      </c>
      <c r="K22" s="135"/>
    </row>
    <row r="23" spans="2:11">
      <c r="B23"/>
    </row>
    <row r="24" spans="2:11">
      <c r="B24" s="179"/>
    </row>
    <row r="26" spans="2:11" ht="15.75" thickBot="1">
      <c r="B26"/>
    </row>
    <row r="27" spans="2:11" ht="23.25">
      <c r="B27" s="12" t="s">
        <v>351</v>
      </c>
      <c r="C27" s="12"/>
      <c r="D27" s="12"/>
      <c r="E27" s="12"/>
      <c r="F27" s="12"/>
      <c r="G27" s="12"/>
      <c r="H27" s="12"/>
      <c r="I27" s="12"/>
      <c r="J27" s="12"/>
    </row>
    <row r="28" spans="2:11">
      <c r="B28" s="173"/>
      <c r="C28" s="173"/>
      <c r="D28" s="173"/>
      <c r="E28" s="173"/>
      <c r="F28" s="496" t="s">
        <v>358</v>
      </c>
      <c r="G28" s="496"/>
      <c r="H28" s="496"/>
      <c r="I28" s="173"/>
      <c r="J28" s="173"/>
    </row>
    <row r="29" spans="2:11" ht="123.75">
      <c r="B29" s="185" t="s">
        <v>352</v>
      </c>
      <c r="C29" s="185" t="s">
        <v>5</v>
      </c>
      <c r="D29" s="220" t="s">
        <v>23</v>
      </c>
      <c r="E29" s="184" t="s">
        <v>38</v>
      </c>
      <c r="F29" s="184" t="s">
        <v>354</v>
      </c>
      <c r="G29" s="184" t="s">
        <v>359</v>
      </c>
      <c r="H29" s="186" t="s">
        <v>323</v>
      </c>
      <c r="I29" s="186" t="s">
        <v>327</v>
      </c>
      <c r="J29" s="187" t="s">
        <v>329</v>
      </c>
    </row>
    <row r="30" spans="2:11">
      <c r="B30" s="156" t="s">
        <v>4</v>
      </c>
      <c r="C30" s="182" t="s">
        <v>558</v>
      </c>
      <c r="D30" s="221" t="s">
        <v>610</v>
      </c>
      <c r="E30" s="21"/>
      <c r="F30" s="21"/>
      <c r="G30" s="21"/>
      <c r="H30" s="188" t="s">
        <v>559</v>
      </c>
      <c r="I30" s="188"/>
      <c r="J30" s="188"/>
    </row>
    <row r="31" spans="2:11">
      <c r="B31" s="156" t="s">
        <v>4</v>
      </c>
      <c r="C31" s="182" t="s">
        <v>309</v>
      </c>
      <c r="D31" s="221" t="s">
        <v>611</v>
      </c>
      <c r="E31" s="21" t="s">
        <v>560</v>
      </c>
      <c r="F31" s="21" t="s">
        <v>564</v>
      </c>
      <c r="G31" s="21" t="s">
        <v>567</v>
      </c>
      <c r="H31" s="188" t="s">
        <v>324</v>
      </c>
      <c r="I31" s="188" t="s">
        <v>328</v>
      </c>
      <c r="J31" s="188" t="s">
        <v>330</v>
      </c>
    </row>
    <row r="32" spans="2:11">
      <c r="B32" s="156" t="s">
        <v>4</v>
      </c>
      <c r="C32" s="182" t="s">
        <v>310</v>
      </c>
      <c r="D32" s="221" t="s">
        <v>612</v>
      </c>
      <c r="E32" s="21" t="s">
        <v>562</v>
      </c>
      <c r="F32" s="21" t="s">
        <v>565</v>
      </c>
      <c r="G32" s="21" t="s">
        <v>568</v>
      </c>
      <c r="H32" s="188" t="s">
        <v>325</v>
      </c>
      <c r="I32" s="188" t="s">
        <v>328</v>
      </c>
      <c r="J32" s="188" t="s">
        <v>330</v>
      </c>
    </row>
    <row r="33" spans="2:11">
      <c r="B33" s="156" t="s">
        <v>4</v>
      </c>
      <c r="C33" s="182" t="s">
        <v>311</v>
      </c>
      <c r="D33" s="221" t="s">
        <v>613</v>
      </c>
      <c r="E33" s="21" t="s">
        <v>563</v>
      </c>
      <c r="F33" s="21" t="s">
        <v>566</v>
      </c>
      <c r="G33" s="21" t="s">
        <v>561</v>
      </c>
      <c r="H33" s="188" t="s">
        <v>326</v>
      </c>
      <c r="I33" s="188" t="s">
        <v>331</v>
      </c>
      <c r="J33" s="188" t="s">
        <v>330</v>
      </c>
    </row>
    <row r="34" spans="2:11">
      <c r="B34" s="156" t="s">
        <v>4</v>
      </c>
      <c r="C34" s="182" t="s">
        <v>461</v>
      </c>
      <c r="D34" s="221" t="s">
        <v>763</v>
      </c>
      <c r="E34" s="21" t="s">
        <v>767</v>
      </c>
      <c r="F34" s="21" t="s">
        <v>768</v>
      </c>
      <c r="G34" s="21" t="s">
        <v>769</v>
      </c>
      <c r="H34" s="188" t="s">
        <v>787</v>
      </c>
      <c r="I34" s="188"/>
      <c r="J34" s="188"/>
    </row>
    <row r="35" spans="2:11">
      <c r="B35" s="156" t="s">
        <v>4</v>
      </c>
      <c r="C35" s="182" t="s">
        <v>789</v>
      </c>
      <c r="D35" s="221" t="s">
        <v>788</v>
      </c>
      <c r="E35" s="21" t="s">
        <v>790</v>
      </c>
      <c r="F35" s="21" t="s">
        <v>791</v>
      </c>
      <c r="G35" s="21" t="s">
        <v>792</v>
      </c>
      <c r="H35" s="188" t="s">
        <v>793</v>
      </c>
      <c r="I35" s="188"/>
      <c r="J35" s="188"/>
    </row>
    <row r="36" spans="2:11">
      <c r="B36" s="156" t="s">
        <v>4</v>
      </c>
      <c r="C36" s="182" t="s">
        <v>762</v>
      </c>
      <c r="D36" s="221" t="s">
        <v>764</v>
      </c>
      <c r="E36" s="21" t="s">
        <v>770</v>
      </c>
      <c r="F36" s="21" t="s">
        <v>771</v>
      </c>
      <c r="G36" s="21" t="s">
        <v>772</v>
      </c>
      <c r="H36" s="188"/>
      <c r="I36" s="188"/>
      <c r="J36" s="188"/>
    </row>
    <row r="37" spans="2:11">
      <c r="B37" s="156" t="s">
        <v>4</v>
      </c>
      <c r="C37" s="182" t="s">
        <v>759</v>
      </c>
      <c r="D37" s="221" t="s">
        <v>765</v>
      </c>
      <c r="E37" s="21" t="s">
        <v>773</v>
      </c>
      <c r="F37" s="21" t="s">
        <v>774</v>
      </c>
      <c r="G37" s="21" t="s">
        <v>775</v>
      </c>
      <c r="H37" s="188"/>
      <c r="I37" s="188"/>
      <c r="J37" s="188"/>
    </row>
    <row r="38" spans="2:11">
      <c r="B38" s="156" t="s">
        <v>4</v>
      </c>
      <c r="C38" s="182" t="s">
        <v>756</v>
      </c>
      <c r="D38" s="221" t="s">
        <v>766</v>
      </c>
      <c r="E38" s="21" t="s">
        <v>776</v>
      </c>
      <c r="F38" s="21" t="s">
        <v>777</v>
      </c>
      <c r="G38" s="21" t="s">
        <v>778</v>
      </c>
      <c r="H38" s="188"/>
      <c r="I38" s="188"/>
      <c r="J38" s="188"/>
    </row>
    <row r="41" spans="2:11" ht="15.75" thickBot="1"/>
    <row r="42" spans="2:11" ht="23.25">
      <c r="B42" s="12" t="s">
        <v>360</v>
      </c>
      <c r="C42" s="12"/>
      <c r="D42" s="12"/>
      <c r="E42" s="12"/>
      <c r="F42" s="12"/>
      <c r="G42" s="12"/>
      <c r="H42" s="12"/>
      <c r="I42" s="12"/>
    </row>
    <row r="43" spans="2:11" ht="30">
      <c r="B43" s="173"/>
      <c r="C43" s="173"/>
      <c r="D43" s="173"/>
      <c r="E43" s="173"/>
      <c r="F43" s="190" t="s">
        <v>367</v>
      </c>
      <c r="G43" s="497" t="s">
        <v>365</v>
      </c>
      <c r="H43" s="497"/>
      <c r="I43" s="173"/>
    </row>
    <row r="44" spans="2:11" ht="142.5">
      <c r="B44" s="185" t="s">
        <v>361</v>
      </c>
      <c r="C44" s="185" t="s">
        <v>5</v>
      </c>
      <c r="D44" s="144" t="s">
        <v>371</v>
      </c>
      <c r="E44" s="154" t="s">
        <v>243</v>
      </c>
      <c r="F44" s="154" t="s">
        <v>370</v>
      </c>
      <c r="G44" s="154" t="s">
        <v>366</v>
      </c>
      <c r="H44" s="146" t="s">
        <v>368</v>
      </c>
      <c r="I44" s="146" t="s">
        <v>369</v>
      </c>
      <c r="J44" s="149" t="s">
        <v>38</v>
      </c>
      <c r="K44" s="145" t="s">
        <v>508</v>
      </c>
    </row>
    <row r="45" spans="2:11">
      <c r="B45" s="156" t="s">
        <v>4</v>
      </c>
      <c r="C45" s="182" t="s">
        <v>362</v>
      </c>
      <c r="D45" s="182">
        <v>0</v>
      </c>
      <c r="E45" s="20">
        <v>0</v>
      </c>
      <c r="F45" s="20">
        <v>15</v>
      </c>
      <c r="G45" s="20">
        <v>400</v>
      </c>
      <c r="H45" s="14">
        <v>0.5</v>
      </c>
      <c r="I45" s="14">
        <v>1</v>
      </c>
      <c r="J45" s="135" t="s">
        <v>505</v>
      </c>
      <c r="K45" s="132" t="s">
        <v>509</v>
      </c>
    </row>
    <row r="46" spans="2:11">
      <c r="B46" s="156" t="s">
        <v>4</v>
      </c>
      <c r="C46" s="182" t="s">
        <v>363</v>
      </c>
      <c r="D46" s="182">
        <v>1</v>
      </c>
      <c r="E46" s="20">
        <v>0</v>
      </c>
      <c r="F46" s="20">
        <v>60</v>
      </c>
      <c r="G46" s="20">
        <v>800</v>
      </c>
      <c r="H46" s="14">
        <v>0.5</v>
      </c>
      <c r="I46" s="14">
        <v>1</v>
      </c>
      <c r="J46" s="135" t="s">
        <v>506</v>
      </c>
      <c r="K46" s="132" t="s">
        <v>510</v>
      </c>
    </row>
    <row r="47" spans="2:11">
      <c r="B47" s="156" t="s">
        <v>4</v>
      </c>
      <c r="C47" s="182" t="s">
        <v>364</v>
      </c>
      <c r="D47" s="182">
        <v>2</v>
      </c>
      <c r="E47" s="20">
        <v>0</v>
      </c>
      <c r="F47" s="20">
        <v>240</v>
      </c>
      <c r="G47" s="20">
        <v>1600</v>
      </c>
      <c r="H47" s="14">
        <v>0.5</v>
      </c>
      <c r="I47" s="14">
        <v>1</v>
      </c>
      <c r="J47" s="135" t="s">
        <v>507</v>
      </c>
      <c r="K47" s="138" t="s">
        <v>511</v>
      </c>
    </row>
  </sheetData>
  <mergeCells count="4">
    <mergeCell ref="M3:P3"/>
    <mergeCell ref="J3:K3"/>
    <mergeCell ref="F28:H28"/>
    <mergeCell ref="G43:H43"/>
  </mergeCells>
  <conditionalFormatting sqref="D5:D22">
    <cfRule type="colorScale" priority="8">
      <colorScale>
        <cfvo type="num" val="0"/>
        <cfvo type="num" val="1"/>
        <cfvo type="num" val="2"/>
        <color rgb="FFB49B7C"/>
        <color rgb="FFCFCFCF"/>
        <color rgb="FFFFE59C"/>
      </colorScale>
    </cfRule>
  </conditionalFormatting>
  <conditionalFormatting sqref="C31:C33">
    <cfRule type="duplicateValues" dxfId="185" priority="6"/>
  </conditionalFormatting>
  <conditionalFormatting sqref="C45:D47">
    <cfRule type="duplicateValues" dxfId="184" priority="5"/>
  </conditionalFormatting>
  <conditionalFormatting sqref="C5:C22">
    <cfRule type="duplicateValues" dxfId="183" priority="12"/>
  </conditionalFormatting>
  <conditionalFormatting sqref="C30">
    <cfRule type="duplicateValues" dxfId="182" priority="4"/>
  </conditionalFormatting>
  <conditionalFormatting sqref="C34 C36:C37">
    <cfRule type="duplicateValues" dxfId="181" priority="3"/>
  </conditionalFormatting>
  <conditionalFormatting sqref="C38">
    <cfRule type="duplicateValues" dxfId="180" priority="2"/>
  </conditionalFormatting>
  <conditionalFormatting sqref="C35">
    <cfRule type="duplicateValues" dxfId="179" priority="1"/>
  </conditionalFormatting>
  <dataValidations count="4">
    <dataValidation type="list" allowBlank="1" showInputMessage="1" showErrorMessage="1" sqref="J30:J38">
      <formula1>"single run, multi run, both"</formula1>
    </dataValidation>
    <dataValidation type="list" allowBlank="1" showInputMessage="1" showErrorMessage="1" sqref="E5:E22">
      <formula1>INDIRECT("missionTypeDefinitions['[sku']]")</formula1>
    </dataValidation>
    <dataValidation type="list" allowBlank="1" showErrorMessage="1" prompt="0 - easy_x000a_1 - medium_x000a_2 - hard" sqref="D5:D22">
      <formula1>"0,1,2"</formula1>
    </dataValidation>
    <dataValidation type="list" showInputMessage="1" showErrorMessage="1" sqref="H5:H22">
      <formula1>"TRUE,FALSE"</formula1>
    </dataValidation>
  </dataValidations>
  <pageMargins left="0.7" right="0.7" top="0.75" bottom="0.75" header="0.3" footer="0.3"/>
  <tableParts count="3">
    <tablePart r:id="rId1"/>
    <tablePart r:id="rId2"/>
    <tablePart r:id="rId3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7"/>
  </sheetPr>
  <dimension ref="B1:Y36"/>
  <sheetViews>
    <sheetView workbookViewId="0"/>
  </sheetViews>
  <sheetFormatPr defaultColWidth="11.42578125" defaultRowHeight="15"/>
  <cols>
    <col min="1" max="1" width="3.140625" customWidth="1"/>
    <col min="2" max="2" width="14" customWidth="1"/>
    <col min="3" max="3" width="28.28515625" bestFit="1" customWidth="1"/>
    <col min="4" max="4" width="12" customWidth="1"/>
    <col min="5" max="5" width="33.140625" bestFit="1" customWidth="1"/>
    <col min="6" max="6" width="16.28515625" customWidth="1"/>
    <col min="7" max="7" width="27.7109375" customWidth="1"/>
    <col min="8" max="8" width="25.42578125" customWidth="1"/>
    <col min="9" max="9" width="38" customWidth="1"/>
    <col min="10" max="10" width="45" bestFit="1" customWidth="1"/>
    <col min="11" max="11" width="26.28515625" customWidth="1"/>
  </cols>
  <sheetData>
    <row r="1" spans="2:25" ht="15.75" thickBot="1"/>
    <row r="2" spans="2:25" ht="23.25">
      <c r="B2" s="12" t="s">
        <v>175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>
      <c r="B3" s="10"/>
      <c r="C3" s="10"/>
      <c r="D3" s="10"/>
      <c r="E3" s="10"/>
      <c r="F3" s="10"/>
      <c r="G3" s="10"/>
    </row>
    <row r="4" spans="2:25" ht="103.5">
      <c r="B4" s="143" t="s">
        <v>182</v>
      </c>
      <c r="C4" s="143" t="s">
        <v>5</v>
      </c>
      <c r="D4" s="146" t="s">
        <v>174</v>
      </c>
      <c r="E4" s="147" t="s">
        <v>176</v>
      </c>
      <c r="F4" s="148" t="s">
        <v>208</v>
      </c>
      <c r="G4" s="149" t="s">
        <v>38</v>
      </c>
      <c r="H4" s="150" t="s">
        <v>177</v>
      </c>
    </row>
    <row r="5" spans="2:25">
      <c r="B5" s="134" t="s">
        <v>4</v>
      </c>
      <c r="C5" s="159" t="s">
        <v>571</v>
      </c>
      <c r="D5" s="14">
        <v>0</v>
      </c>
      <c r="E5" s="133">
        <v>240</v>
      </c>
      <c r="F5" s="15" t="s">
        <v>820</v>
      </c>
      <c r="G5" s="21" t="str">
        <f>CONCATENATE("TID_",UPPER(eggDefinitions[[#This Row],['[sku']]]),"_NAME")</f>
        <v>TID_EGG_STANDARD_NAME</v>
      </c>
      <c r="H5" s="135" t="str">
        <f>CONCATENATE("TID_",UPPER(eggDefinitions[[#This Row],['[sku']]]),"_DESC")</f>
        <v>TID_EGG_STANDARD_DESC</v>
      </c>
    </row>
    <row r="6" spans="2:25" s="67" customFormat="1">
      <c r="B6" s="134" t="s">
        <v>4</v>
      </c>
      <c r="C6" s="408" t="s">
        <v>588</v>
      </c>
      <c r="D6" s="14">
        <v>70</v>
      </c>
      <c r="E6" s="133">
        <v>0</v>
      </c>
      <c r="F6" s="15" t="s">
        <v>821</v>
      </c>
      <c r="G6" s="21" t="str">
        <f>CONCATENATE("TID_",UPPER(eggDefinitions[[#This Row],['[sku']]]),"_NAME")</f>
        <v>TID_EGG_PREMIUM_NAME</v>
      </c>
      <c r="H6" s="135" t="str">
        <f>CONCATENATE("TID_",UPPER(eggDefinitions[[#This Row],['[sku']]]),"_DESC")</f>
        <v>TID_EGG_PREMIUM_DESC</v>
      </c>
    </row>
    <row r="7" spans="2:25" s="67" customFormat="1">
      <c r="B7" s="134" t="s">
        <v>4</v>
      </c>
      <c r="C7" s="408" t="s">
        <v>1132</v>
      </c>
      <c r="D7" s="14">
        <v>0</v>
      </c>
      <c r="E7" s="133">
        <v>0</v>
      </c>
      <c r="F7" s="15" t="s">
        <v>1133</v>
      </c>
      <c r="G7" s="160" t="str">
        <f>CONCATENATE("TID_",UPPER(eggDefinitions[[#This Row],['[sku']]]),"_NAME")</f>
        <v>TID_EGG_GOLDEN_NAME</v>
      </c>
      <c r="H7" s="407" t="str">
        <f>CONCATENATE("TID_",UPPER(eggDefinitions[[#This Row],['[sku']]]),"_DESC")</f>
        <v>TID_EGG_GOLDEN_DESC</v>
      </c>
      <c r="I7"/>
    </row>
    <row r="8" spans="2:25" s="67" customFormat="1" ht="15.75" thickBot="1">
      <c r="B8"/>
      <c r="C8"/>
      <c r="D8"/>
      <c r="E8"/>
      <c r="F8"/>
      <c r="G8"/>
      <c r="H8"/>
      <c r="I8"/>
    </row>
    <row r="9" spans="2:25" s="67" customFormat="1" ht="23.25">
      <c r="B9" s="12" t="s">
        <v>1134</v>
      </c>
      <c r="C9" s="12"/>
      <c r="D9" s="12"/>
      <c r="E9" s="12"/>
      <c r="F9" s="12"/>
    </row>
    <row r="10" spans="2:25" s="67" customFormat="1">
      <c r="B10" s="406"/>
      <c r="C10" s="406"/>
      <c r="D10" s="406"/>
      <c r="E10" s="406"/>
      <c r="F10" s="406"/>
      <c r="G10" s="406"/>
      <c r="J10"/>
    </row>
    <row r="11" spans="2:25" s="67" customFormat="1" ht="114">
      <c r="B11" s="143" t="s">
        <v>1135</v>
      </c>
      <c r="C11" s="143" t="s">
        <v>5</v>
      </c>
      <c r="D11" s="145" t="s">
        <v>186</v>
      </c>
      <c r="E11" s="145" t="s">
        <v>1139</v>
      </c>
      <c r="F11"/>
      <c r="G11"/>
    </row>
    <row r="12" spans="2:25">
      <c r="B12" s="134" t="s">
        <v>4</v>
      </c>
      <c r="C12" s="159" t="s">
        <v>1136</v>
      </c>
      <c r="D12" s="132">
        <v>0</v>
      </c>
      <c r="E12" s="132">
        <v>50</v>
      </c>
    </row>
    <row r="13" spans="2:25">
      <c r="B13" s="134" t="s">
        <v>4</v>
      </c>
      <c r="C13" s="159" t="s">
        <v>1137</v>
      </c>
      <c r="D13" s="132">
        <v>1</v>
      </c>
      <c r="E13" s="132">
        <v>100</v>
      </c>
    </row>
    <row r="14" spans="2:25" s="67" customFormat="1">
      <c r="B14" s="134" t="s">
        <v>4</v>
      </c>
      <c r="C14" s="159" t="s">
        <v>1138</v>
      </c>
      <c r="D14" s="132">
        <v>2</v>
      </c>
      <c r="E14" s="132">
        <v>150</v>
      </c>
      <c r="F14"/>
    </row>
    <row r="15" spans="2:25" s="67" customFormat="1" ht="15.75" thickBot="1">
      <c r="B15" s="406"/>
      <c r="C15" s="406"/>
      <c r="D15" s="406"/>
      <c r="E15" s="406"/>
      <c r="F15" s="406"/>
      <c r="G15" s="406"/>
    </row>
    <row r="16" spans="2:25" ht="23.25">
      <c r="B16" s="12" t="s">
        <v>199</v>
      </c>
      <c r="C16" s="12"/>
      <c r="D16" s="12"/>
      <c r="E16" s="12"/>
      <c r="F16" s="12"/>
      <c r="G16" s="12"/>
      <c r="H16" s="12"/>
      <c r="I16" s="67"/>
    </row>
    <row r="17" spans="2:10" ht="30">
      <c r="B17" s="10"/>
      <c r="C17" s="10"/>
      <c r="E17" s="10"/>
      <c r="F17" s="10"/>
      <c r="G17" s="10" t="s">
        <v>1145</v>
      </c>
      <c r="H17" s="5" t="s">
        <v>1144</v>
      </c>
    </row>
    <row r="18" spans="2:10" ht="131.25">
      <c r="B18" s="143" t="s">
        <v>203</v>
      </c>
      <c r="C18" s="144" t="s">
        <v>5</v>
      </c>
      <c r="D18" s="145" t="s">
        <v>204</v>
      </c>
      <c r="E18" s="145" t="s">
        <v>805</v>
      </c>
      <c r="F18" s="146" t="s">
        <v>200</v>
      </c>
      <c r="G18" s="161" t="s">
        <v>1142</v>
      </c>
      <c r="H18" s="161" t="s">
        <v>1143</v>
      </c>
      <c r="I18" s="150" t="s">
        <v>38</v>
      </c>
    </row>
    <row r="19" spans="2:10">
      <c r="B19" s="134" t="s">
        <v>4</v>
      </c>
      <c r="C19" s="13" t="s">
        <v>640</v>
      </c>
      <c r="D19" s="132" t="s">
        <v>205</v>
      </c>
      <c r="E19" s="132" t="s">
        <v>808</v>
      </c>
      <c r="F19" s="14">
        <v>0.8</v>
      </c>
      <c r="G19" s="409">
        <v>1</v>
      </c>
      <c r="H19" s="409">
        <v>100</v>
      </c>
      <c r="I19" s="135" t="s">
        <v>641</v>
      </c>
    </row>
    <row r="20" spans="2:10">
      <c r="B20" s="134" t="s">
        <v>4</v>
      </c>
      <c r="C20" s="13" t="s">
        <v>201</v>
      </c>
      <c r="D20" s="132" t="s">
        <v>205</v>
      </c>
      <c r="E20" s="132" t="s">
        <v>809</v>
      </c>
      <c r="F20" s="14">
        <v>0.15</v>
      </c>
      <c r="G20" s="409">
        <v>3</v>
      </c>
      <c r="H20" s="409">
        <v>300</v>
      </c>
      <c r="I20" s="135" t="s">
        <v>541</v>
      </c>
    </row>
    <row r="21" spans="2:10">
      <c r="B21" s="134" t="s">
        <v>4</v>
      </c>
      <c r="C21" s="13" t="s">
        <v>202</v>
      </c>
      <c r="D21" s="132" t="s">
        <v>205</v>
      </c>
      <c r="E21" s="132" t="s">
        <v>810</v>
      </c>
      <c r="F21" s="14">
        <v>0.05</v>
      </c>
      <c r="G21" s="409">
        <v>5</v>
      </c>
      <c r="H21" s="409">
        <v>500</v>
      </c>
      <c r="I21" s="135" t="s">
        <v>542</v>
      </c>
    </row>
    <row r="22" spans="2:10">
      <c r="B22" s="134" t="s">
        <v>4</v>
      </c>
      <c r="C22" s="13" t="s">
        <v>1140</v>
      </c>
      <c r="D22" s="132" t="s">
        <v>205</v>
      </c>
      <c r="E22" s="132" t="s">
        <v>989</v>
      </c>
      <c r="F22" s="14">
        <v>0</v>
      </c>
      <c r="G22" s="409">
        <v>0</v>
      </c>
      <c r="H22" s="409">
        <v>0</v>
      </c>
      <c r="I22" s="135" t="s">
        <v>1141</v>
      </c>
      <c r="J22" s="67"/>
    </row>
    <row r="23" spans="2:10" ht="15.75" thickBot="1"/>
    <row r="24" spans="2:10" ht="23.25">
      <c r="B24" s="12" t="s">
        <v>806</v>
      </c>
      <c r="C24" s="12"/>
      <c r="D24" s="12"/>
      <c r="E24" s="12"/>
      <c r="F24" s="12"/>
      <c r="G24" s="12"/>
    </row>
    <row r="25" spans="2:10">
      <c r="B25" s="361"/>
      <c r="C25" s="361"/>
      <c r="D25" s="5" t="s">
        <v>990</v>
      </c>
      <c r="E25" s="361"/>
      <c r="F25" s="361"/>
      <c r="G25" s="361"/>
    </row>
    <row r="26" spans="2:10" ht="94.5">
      <c r="B26" s="143" t="s">
        <v>807</v>
      </c>
      <c r="C26" s="144" t="s">
        <v>5</v>
      </c>
      <c r="D26" s="383" t="s">
        <v>186</v>
      </c>
      <c r="E26" s="150" t="s">
        <v>38</v>
      </c>
    </row>
    <row r="27" spans="2:10">
      <c r="B27" s="134" t="s">
        <v>4</v>
      </c>
      <c r="C27" s="13" t="s">
        <v>808</v>
      </c>
      <c r="D27" s="384">
        <v>0</v>
      </c>
      <c r="E27" s="135" t="s">
        <v>844</v>
      </c>
    </row>
    <row r="28" spans="2:10">
      <c r="B28" s="134" t="s">
        <v>4</v>
      </c>
      <c r="C28" s="13" t="s">
        <v>809</v>
      </c>
      <c r="D28" s="384">
        <v>1</v>
      </c>
      <c r="E28" s="135" t="s">
        <v>845</v>
      </c>
    </row>
    <row r="29" spans="2:10">
      <c r="B29" s="134" t="s">
        <v>4</v>
      </c>
      <c r="C29" s="13" t="s">
        <v>810</v>
      </c>
      <c r="D29" s="384">
        <v>2</v>
      </c>
      <c r="E29" s="135" t="s">
        <v>846</v>
      </c>
    </row>
    <row r="30" spans="2:10">
      <c r="B30" s="134" t="s">
        <v>4</v>
      </c>
      <c r="C30" s="13" t="s">
        <v>989</v>
      </c>
      <c r="D30" s="384">
        <v>3</v>
      </c>
      <c r="E30" s="135" t="s">
        <v>1150</v>
      </c>
    </row>
    <row r="31" spans="2:10">
      <c r="B31" s="67"/>
      <c r="C31" s="67"/>
      <c r="D31" s="67"/>
    </row>
    <row r="32" spans="2:10">
      <c r="B32" s="67"/>
      <c r="C32" s="67"/>
      <c r="D32" s="67"/>
    </row>
    <row r="33" spans="2:4">
      <c r="B33" s="67"/>
      <c r="C33" s="67"/>
      <c r="D33" s="67"/>
    </row>
    <row r="34" spans="2:4">
      <c r="B34" s="67"/>
      <c r="C34" s="67"/>
      <c r="D34" s="67"/>
    </row>
    <row r="35" spans="2:4">
      <c r="B35" s="67"/>
      <c r="C35" s="67"/>
      <c r="D35" s="67"/>
    </row>
    <row r="36" spans="2:4">
      <c r="B36" s="67"/>
      <c r="C36" s="67"/>
      <c r="D36" s="67"/>
    </row>
  </sheetData>
  <conditionalFormatting sqref="C5:C7">
    <cfRule type="duplicateValues" dxfId="144" priority="18"/>
  </conditionalFormatting>
  <conditionalFormatting sqref="C19">
    <cfRule type="duplicateValues" dxfId="143" priority="5"/>
  </conditionalFormatting>
  <conditionalFormatting sqref="C20:C22">
    <cfRule type="duplicateValues" dxfId="142" priority="20"/>
  </conditionalFormatting>
  <conditionalFormatting sqref="C27:D27">
    <cfRule type="duplicateValues" dxfId="141" priority="3"/>
  </conditionalFormatting>
  <conditionalFormatting sqref="C28:D29">
    <cfRule type="duplicateValues" dxfId="140" priority="4"/>
  </conditionalFormatting>
  <conditionalFormatting sqref="C30:D30">
    <cfRule type="duplicateValues" dxfId="139" priority="2"/>
  </conditionalFormatting>
  <conditionalFormatting sqref="C12:C14">
    <cfRule type="duplicateValues" dxfId="138" priority="1"/>
  </conditionalFormatting>
  <dataValidations count="3">
    <dataValidation type="decimal" showInputMessage="1" showErrorMessage="1" promptTitle="Probability" prompt="Probability [0..1] of each item to appear._x000a_The sum of all the items should be 1." sqref="F19:F22">
      <formula1>0</formula1>
      <formula2>1</formula2>
    </dataValidation>
    <dataValidation type="list" showInputMessage="1" showErrorMessage="1" sqref="D19:D22">
      <formula1>"suit, pet, dragon"</formula1>
    </dataValidation>
    <dataValidation type="list" showInputMessage="1" showErrorMessage="1" sqref="E19:E22">
      <formula1>$C$27:$C$30</formula1>
    </dataValidation>
  </dataValidations>
  <pageMargins left="0.7" right="0.7" top="0.75" bottom="0.75" header="0.3" footer="0.3"/>
  <pageSetup paperSize="9" orientation="portrait" horizontalDpi="0" verticalDpi="0"/>
  <tableParts count="4">
    <tablePart r:id="rId1"/>
    <tablePart r:id="rId2"/>
    <tablePart r:id="rId3"/>
    <tablePart r:id="rId4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7"/>
  </sheetPr>
  <dimension ref="B1:L23"/>
  <sheetViews>
    <sheetView workbookViewId="0"/>
  </sheetViews>
  <sheetFormatPr defaultColWidth="11.42578125" defaultRowHeight="15"/>
  <cols>
    <col min="1" max="1" width="3.7109375" customWidth="1"/>
    <col min="2" max="29" width="15" customWidth="1"/>
  </cols>
  <sheetData>
    <row r="1" spans="2:12" ht="15.75" thickBot="1"/>
    <row r="2" spans="2:12" ht="23.25">
      <c r="B2" s="12" t="s">
        <v>375</v>
      </c>
      <c r="C2" s="12"/>
      <c r="D2" s="12"/>
      <c r="E2" s="12"/>
      <c r="F2" s="12"/>
      <c r="G2" s="12"/>
      <c r="H2" s="12"/>
      <c r="I2" s="12"/>
      <c r="J2" s="12"/>
      <c r="K2" s="12"/>
    </row>
    <row r="3" spans="2:12" ht="45">
      <c r="B3" s="153"/>
      <c r="C3" s="191"/>
      <c r="D3" s="191" t="s">
        <v>378</v>
      </c>
      <c r="E3" s="191"/>
      <c r="F3" s="495"/>
      <c r="G3" s="495"/>
      <c r="H3" s="191"/>
      <c r="I3" s="172"/>
      <c r="J3" s="171"/>
      <c r="K3" s="171"/>
    </row>
    <row r="4" spans="2:12" ht="126">
      <c r="B4" s="143" t="s">
        <v>374</v>
      </c>
      <c r="C4" s="144" t="s">
        <v>5</v>
      </c>
      <c r="D4" s="144" t="s">
        <v>604</v>
      </c>
      <c r="E4" s="154" t="s">
        <v>204</v>
      </c>
      <c r="F4" s="146" t="s">
        <v>605</v>
      </c>
      <c r="G4" s="67"/>
      <c r="H4" s="67"/>
      <c r="I4" s="67"/>
      <c r="J4" s="67"/>
      <c r="K4" s="67"/>
      <c r="L4" s="67"/>
    </row>
    <row r="5" spans="2:12">
      <c r="B5" s="136" t="s">
        <v>4</v>
      </c>
      <c r="C5" s="193" t="s">
        <v>599</v>
      </c>
      <c r="D5" s="193">
        <v>1</v>
      </c>
      <c r="E5" s="155" t="s">
        <v>376</v>
      </c>
      <c r="F5" s="140">
        <v>100</v>
      </c>
      <c r="G5" s="67"/>
      <c r="H5" s="67"/>
      <c r="I5" s="67"/>
      <c r="J5" s="67"/>
      <c r="K5" s="67"/>
      <c r="L5" s="67"/>
    </row>
    <row r="6" spans="2:12">
      <c r="B6" s="136" t="s">
        <v>4</v>
      </c>
      <c r="C6" s="193" t="s">
        <v>600</v>
      </c>
      <c r="D6" s="13">
        <v>2</v>
      </c>
      <c r="E6" s="20" t="s">
        <v>376</v>
      </c>
      <c r="F6" s="133">
        <v>200</v>
      </c>
      <c r="J6" s="67"/>
    </row>
    <row r="7" spans="2:12">
      <c r="B7" s="136" t="s">
        <v>4</v>
      </c>
      <c r="C7" s="193" t="s">
        <v>601</v>
      </c>
      <c r="D7" s="13">
        <v>3</v>
      </c>
      <c r="E7" s="20" t="s">
        <v>377</v>
      </c>
      <c r="F7" s="133">
        <v>3</v>
      </c>
      <c r="I7" s="67"/>
      <c r="J7" s="67"/>
    </row>
    <row r="8" spans="2:12">
      <c r="B8" s="136" t="s">
        <v>4</v>
      </c>
      <c r="C8" s="193" t="s">
        <v>602</v>
      </c>
      <c r="D8" s="13">
        <v>4</v>
      </c>
      <c r="E8" s="20" t="s">
        <v>376</v>
      </c>
      <c r="F8" s="133">
        <v>400</v>
      </c>
      <c r="H8" s="67"/>
      <c r="I8" s="67"/>
      <c r="J8" s="67"/>
    </row>
    <row r="9" spans="2:12">
      <c r="B9" s="136" t="s">
        <v>4</v>
      </c>
      <c r="C9" s="193" t="s">
        <v>603</v>
      </c>
      <c r="D9" s="13">
        <v>5</v>
      </c>
      <c r="E9" s="20" t="s">
        <v>377</v>
      </c>
      <c r="F9" s="133">
        <v>7</v>
      </c>
      <c r="H9" s="67"/>
      <c r="I9" s="67"/>
      <c r="J9" s="67"/>
    </row>
    <row r="10" spans="2:12">
      <c r="I10" s="67"/>
      <c r="J10" s="67"/>
      <c r="K10" s="67"/>
    </row>
    <row r="11" spans="2:12">
      <c r="I11" s="67"/>
      <c r="J11" s="67"/>
      <c r="K11" s="67"/>
    </row>
    <row r="12" spans="2:12">
      <c r="I12" s="67"/>
      <c r="J12" s="67"/>
    </row>
    <row r="13" spans="2:12">
      <c r="J13" s="67"/>
    </row>
    <row r="14" spans="2:12">
      <c r="J14" s="67"/>
    </row>
    <row r="15" spans="2:12">
      <c r="J15" s="67"/>
    </row>
    <row r="16" spans="2:12">
      <c r="J16" s="67"/>
    </row>
    <row r="17" spans="10:10">
      <c r="J17" s="67"/>
    </row>
    <row r="18" spans="10:10">
      <c r="J18" s="67"/>
    </row>
    <row r="19" spans="10:10">
      <c r="J19" s="67"/>
    </row>
    <row r="20" spans="10:10">
      <c r="J20" s="67"/>
    </row>
    <row r="21" spans="10:10">
      <c r="J21" s="67"/>
    </row>
    <row r="22" spans="10:10">
      <c r="J22" s="67"/>
    </row>
    <row r="23" spans="10:10">
      <c r="J23" s="67"/>
    </row>
  </sheetData>
  <mergeCells count="1">
    <mergeCell ref="F3:G3"/>
  </mergeCells>
  <dataValidations count="2">
    <dataValidation allowBlank="1" showInputMessage="1" showErrorMessage="1" prompt="percentage [0..1]" sqref="E5:E9"/>
    <dataValidation allowBlank="1" showErrorMessage="1" prompt="percentage [0..1]" sqref="F5:F9"/>
  </dataValidations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7"/>
  </sheetPr>
  <dimension ref="A1:R44"/>
  <sheetViews>
    <sheetView workbookViewId="0">
      <selection activeCell="N6" sqref="N6"/>
    </sheetView>
  </sheetViews>
  <sheetFormatPr defaultColWidth="11.42578125" defaultRowHeight="15"/>
  <cols>
    <col min="2" max="2" width="34.28515625" bestFit="1" customWidth="1"/>
    <col min="3" max="3" width="18.42578125" bestFit="1" customWidth="1"/>
    <col min="4" max="4" width="16.42578125" bestFit="1" customWidth="1"/>
    <col min="5" max="5" width="21.42578125" style="67" bestFit="1" customWidth="1"/>
    <col min="6" max="6" width="6.28515625" style="67" bestFit="1" customWidth="1"/>
    <col min="7" max="7" width="7" bestFit="1" customWidth="1"/>
    <col min="8" max="9" width="6.28515625" bestFit="1" customWidth="1"/>
    <col min="10" max="10" width="15.140625" bestFit="1" customWidth="1"/>
    <col min="11" max="11" width="18.42578125" bestFit="1" customWidth="1"/>
    <col min="12" max="13" width="8.42578125" bestFit="1" customWidth="1"/>
    <col min="14" max="14" width="8.42578125" style="67" customWidth="1"/>
    <col min="15" max="15" width="29" bestFit="1" customWidth="1"/>
    <col min="16" max="16" width="31.85546875" bestFit="1" customWidth="1"/>
    <col min="17" max="17" width="37.85546875" customWidth="1"/>
    <col min="18" max="18" width="2" bestFit="1" customWidth="1"/>
    <col min="23" max="23" width="14.42578125" bestFit="1" customWidth="1"/>
  </cols>
  <sheetData>
    <row r="1" spans="1:18" ht="15.75" thickBot="1">
      <c r="A1" s="67"/>
      <c r="B1" s="67"/>
    </row>
    <row r="2" spans="1:18" s="67" customFormat="1" ht="23.25">
      <c r="B2" s="256" t="s">
        <v>456</v>
      </c>
      <c r="C2" s="256"/>
      <c r="D2" s="256"/>
      <c r="E2" s="256"/>
      <c r="F2" s="256"/>
      <c r="G2" s="256"/>
      <c r="H2" s="256"/>
      <c r="I2" s="257"/>
      <c r="J2" s="257"/>
      <c r="K2" s="257"/>
      <c r="L2" s="257"/>
      <c r="M2" s="256"/>
      <c r="N2" s="256"/>
      <c r="O2" s="256"/>
      <c r="P2" s="256"/>
      <c r="Q2" s="256"/>
      <c r="R2" s="256"/>
    </row>
    <row r="3" spans="1:18" s="67" customFormat="1">
      <c r="B3" s="258"/>
      <c r="C3" s="258"/>
      <c r="D3" s="258"/>
      <c r="E3" s="258"/>
      <c r="F3" s="258"/>
      <c r="G3" s="258"/>
      <c r="H3" s="258"/>
      <c r="I3" s="259"/>
      <c r="J3" s="259"/>
      <c r="K3" s="259"/>
      <c r="L3" s="259"/>
      <c r="M3" s="258"/>
      <c r="N3" s="258"/>
      <c r="O3" s="258"/>
      <c r="P3" s="258"/>
    </row>
    <row r="4" spans="1:18" s="67" customFormat="1" ht="110.25" thickBot="1">
      <c r="B4" s="260" t="s">
        <v>457</v>
      </c>
      <c r="C4" s="261" t="s">
        <v>5</v>
      </c>
      <c r="D4" s="261" t="s">
        <v>184</v>
      </c>
      <c r="E4" s="262" t="s">
        <v>963</v>
      </c>
      <c r="F4" s="263" t="s">
        <v>30</v>
      </c>
      <c r="G4" s="264" t="s">
        <v>663</v>
      </c>
      <c r="H4" s="264" t="s">
        <v>664</v>
      </c>
      <c r="I4" s="264" t="s">
        <v>702</v>
      </c>
      <c r="J4" s="265" t="s">
        <v>23</v>
      </c>
      <c r="K4" s="265" t="s">
        <v>458</v>
      </c>
      <c r="L4" s="265" t="s">
        <v>459</v>
      </c>
      <c r="M4" s="265" t="s">
        <v>460</v>
      </c>
      <c r="N4" s="265" t="s">
        <v>1327</v>
      </c>
      <c r="O4" s="266" t="s">
        <v>38</v>
      </c>
      <c r="P4" s="267" t="s">
        <v>177</v>
      </c>
    </row>
    <row r="5" spans="1:18" s="67" customFormat="1">
      <c r="B5" s="268" t="s">
        <v>4</v>
      </c>
      <c r="C5" s="269" t="s">
        <v>544</v>
      </c>
      <c r="D5" s="269" t="s">
        <v>504</v>
      </c>
      <c r="E5" s="270"/>
      <c r="F5" s="271">
        <v>0</v>
      </c>
      <c r="G5" s="272">
        <v>0</v>
      </c>
      <c r="H5" s="272">
        <v>0</v>
      </c>
      <c r="I5" s="272">
        <v>0</v>
      </c>
      <c r="J5" s="273" t="s">
        <v>703</v>
      </c>
      <c r="K5" s="273" t="s">
        <v>544</v>
      </c>
      <c r="L5" s="273"/>
      <c r="M5" s="273"/>
      <c r="N5" s="479"/>
      <c r="O5" s="274" t="str">
        <f t="shared" ref="O5:O44" si="0">UPPER(CONCATENATE("TID_","SKIN",SUBSTITUTE(C5,"dragon",""),"_NAME"))</f>
        <v>TID_SKIN_BABY_0_NAME</v>
      </c>
      <c r="P5" s="275" t="str">
        <f t="shared" ref="P5:P44" si="1">UPPER(CONCATENATE("TID_",C5,"_DESC"))</f>
        <v>TID_DRAGON_BABY_0_DESC</v>
      </c>
    </row>
    <row r="6" spans="1:18" s="67" customFormat="1" ht="15.75" thickBot="1">
      <c r="B6" s="276" t="s">
        <v>4</v>
      </c>
      <c r="C6" s="277" t="s">
        <v>704</v>
      </c>
      <c r="D6" s="277" t="s">
        <v>504</v>
      </c>
      <c r="E6" s="278" t="s">
        <v>994</v>
      </c>
      <c r="F6" s="279">
        <v>1</v>
      </c>
      <c r="G6" s="280">
        <v>240</v>
      </c>
      <c r="H6" s="280">
        <v>0</v>
      </c>
      <c r="I6" s="280">
        <v>3</v>
      </c>
      <c r="J6" s="281" t="s">
        <v>705</v>
      </c>
      <c r="K6" s="281" t="s">
        <v>704</v>
      </c>
      <c r="L6" s="281"/>
      <c r="M6" s="281"/>
      <c r="N6" s="281" t="s">
        <v>1328</v>
      </c>
      <c r="O6" s="282" t="str">
        <f t="shared" si="0"/>
        <v>TID_SKIN_BABY_1_NAME</v>
      </c>
      <c r="P6" s="283" t="str">
        <f t="shared" si="1"/>
        <v>TID_DRAGON_BABY_1_DESC</v>
      </c>
    </row>
    <row r="7" spans="1:18" s="67" customFormat="1">
      <c r="B7" s="268" t="s">
        <v>4</v>
      </c>
      <c r="C7" s="269" t="s">
        <v>547</v>
      </c>
      <c r="D7" s="269" t="s">
        <v>495</v>
      </c>
      <c r="E7" s="270"/>
      <c r="F7" s="271">
        <v>0</v>
      </c>
      <c r="G7" s="272">
        <v>0</v>
      </c>
      <c r="H7" s="272">
        <v>0</v>
      </c>
      <c r="I7" s="272">
        <v>0</v>
      </c>
      <c r="J7" s="273" t="s">
        <v>703</v>
      </c>
      <c r="K7" s="273" t="s">
        <v>547</v>
      </c>
      <c r="L7" s="273"/>
      <c r="M7" s="273"/>
      <c r="N7" s="479"/>
      <c r="O7" s="274" t="str">
        <f t="shared" si="0"/>
        <v>TID_SKIN_FAT_0_NAME</v>
      </c>
      <c r="P7" s="275" t="str">
        <f t="shared" si="1"/>
        <v>TID_DRAGON_FAT_0_DESC</v>
      </c>
    </row>
    <row r="8" spans="1:18" s="67" customFormat="1">
      <c r="B8" s="284" t="s">
        <v>4</v>
      </c>
      <c r="C8" s="285" t="s">
        <v>644</v>
      </c>
      <c r="D8" s="285" t="s">
        <v>495</v>
      </c>
      <c r="E8" s="286" t="s">
        <v>998</v>
      </c>
      <c r="F8" s="287">
        <v>1</v>
      </c>
      <c r="G8" s="288">
        <v>600</v>
      </c>
      <c r="H8" s="288">
        <v>0</v>
      </c>
      <c r="I8" s="288">
        <v>3</v>
      </c>
      <c r="J8" s="289" t="s">
        <v>705</v>
      </c>
      <c r="K8" s="289" t="s">
        <v>644</v>
      </c>
      <c r="L8" s="289"/>
      <c r="M8" s="289"/>
      <c r="N8" s="281"/>
      <c r="O8" s="290" t="str">
        <f t="shared" si="0"/>
        <v>TID_SKIN_FAT_1_NAME</v>
      </c>
      <c r="P8" s="291" t="str">
        <f t="shared" si="1"/>
        <v>TID_DRAGON_FAT_1_DESC</v>
      </c>
    </row>
    <row r="9" spans="1:18" s="67" customFormat="1" ht="15.75" thickBot="1">
      <c r="B9" s="276" t="s">
        <v>4</v>
      </c>
      <c r="C9" s="277" t="s">
        <v>706</v>
      </c>
      <c r="D9" s="277" t="s">
        <v>495</v>
      </c>
      <c r="E9" s="278" t="s">
        <v>1103</v>
      </c>
      <c r="F9" s="279">
        <v>2</v>
      </c>
      <c r="G9" s="280">
        <v>0</v>
      </c>
      <c r="H9" s="280">
        <v>4</v>
      </c>
      <c r="I9" s="280">
        <v>6</v>
      </c>
      <c r="J9" s="281" t="s">
        <v>707</v>
      </c>
      <c r="K9" s="281" t="s">
        <v>706</v>
      </c>
      <c r="L9" s="281"/>
      <c r="M9" s="281"/>
      <c r="N9" s="281"/>
      <c r="O9" s="282" t="str">
        <f t="shared" si="0"/>
        <v>TID_SKIN_FAT_2_NAME</v>
      </c>
      <c r="P9" s="283" t="str">
        <f t="shared" si="1"/>
        <v>TID_DRAGON_FAT_2_DESC</v>
      </c>
    </row>
    <row r="10" spans="1:18" s="67" customFormat="1">
      <c r="B10" s="268" t="s">
        <v>4</v>
      </c>
      <c r="C10" s="269" t="s">
        <v>543</v>
      </c>
      <c r="D10" s="269" t="s">
        <v>496</v>
      </c>
      <c r="E10" s="270"/>
      <c r="F10" s="271">
        <v>0</v>
      </c>
      <c r="G10" s="272">
        <v>0</v>
      </c>
      <c r="H10" s="272">
        <v>0</v>
      </c>
      <c r="I10" s="272">
        <v>0</v>
      </c>
      <c r="J10" s="273" t="s">
        <v>703</v>
      </c>
      <c r="K10" s="273" t="s">
        <v>543</v>
      </c>
      <c r="L10" s="273"/>
      <c r="M10" s="273"/>
      <c r="N10" s="479"/>
      <c r="O10" s="274" t="str">
        <f t="shared" si="0"/>
        <v>TID_SKIN_CROCODILE_0_NAME</v>
      </c>
      <c r="P10" s="275" t="str">
        <f t="shared" si="1"/>
        <v>TID_DRAGON_CROCODILE_0_DESC</v>
      </c>
      <c r="R10" s="67">
        <v>8</v>
      </c>
    </row>
    <row r="11" spans="1:18" s="67" customFormat="1">
      <c r="B11" s="284" t="s">
        <v>4</v>
      </c>
      <c r="C11" s="285" t="s">
        <v>545</v>
      </c>
      <c r="D11" s="285" t="s">
        <v>496</v>
      </c>
      <c r="E11" s="286" t="s">
        <v>998</v>
      </c>
      <c r="F11" s="287">
        <v>1</v>
      </c>
      <c r="G11" s="288">
        <v>1500</v>
      </c>
      <c r="H11" s="288">
        <v>0</v>
      </c>
      <c r="I11" s="288">
        <v>3</v>
      </c>
      <c r="J11" s="289" t="s">
        <v>705</v>
      </c>
      <c r="K11" s="289" t="s">
        <v>545</v>
      </c>
      <c r="L11" s="289"/>
      <c r="M11" s="289"/>
      <c r="N11" s="281"/>
      <c r="O11" s="290" t="str">
        <f t="shared" si="0"/>
        <v>TID_SKIN_CROCODILE_1_NAME</v>
      </c>
      <c r="P11" s="291" t="str">
        <f t="shared" si="1"/>
        <v>TID_DRAGON_CROCODILE_1_DESC</v>
      </c>
    </row>
    <row r="12" spans="1:18" s="67" customFormat="1" ht="15.75" thickBot="1">
      <c r="B12" s="276" t="s">
        <v>4</v>
      </c>
      <c r="C12" s="277" t="s">
        <v>546</v>
      </c>
      <c r="D12" s="277" t="s">
        <v>496</v>
      </c>
      <c r="E12" s="278" t="s">
        <v>966</v>
      </c>
      <c r="F12" s="279">
        <v>2</v>
      </c>
      <c r="G12" s="280">
        <v>0</v>
      </c>
      <c r="H12" s="280">
        <v>30</v>
      </c>
      <c r="I12" s="280">
        <v>6</v>
      </c>
      <c r="J12" s="281" t="s">
        <v>707</v>
      </c>
      <c r="K12" s="281" t="s">
        <v>546</v>
      </c>
      <c r="L12" s="281"/>
      <c r="M12" s="281"/>
      <c r="N12" s="281"/>
      <c r="O12" s="282" t="str">
        <f t="shared" si="0"/>
        <v>TID_SKIN_CROCODILE_2_NAME</v>
      </c>
      <c r="P12" s="283" t="str">
        <f t="shared" si="1"/>
        <v>TID_DRAGON_CROCODILE_2_DESC</v>
      </c>
    </row>
    <row r="13" spans="1:18" s="67" customFormat="1">
      <c r="B13" s="268" t="s">
        <v>4</v>
      </c>
      <c r="C13" s="269" t="s">
        <v>548</v>
      </c>
      <c r="D13" s="269" t="s">
        <v>497</v>
      </c>
      <c r="E13" s="270"/>
      <c r="F13" s="271">
        <v>0</v>
      </c>
      <c r="G13" s="272">
        <v>0</v>
      </c>
      <c r="H13" s="272">
        <v>0</v>
      </c>
      <c r="I13" s="272">
        <v>0</v>
      </c>
      <c r="J13" s="273" t="s">
        <v>703</v>
      </c>
      <c r="K13" s="273" t="s">
        <v>548</v>
      </c>
      <c r="L13" s="273"/>
      <c r="M13" s="273"/>
      <c r="N13" s="479"/>
      <c r="O13" s="274" t="str">
        <f t="shared" si="0"/>
        <v>TID_SKIN_BUG_0_NAME</v>
      </c>
      <c r="P13" s="275" t="str">
        <f>UPPER(CONCATENATE("TID_",C13,"_DESC"))</f>
        <v>TID_DRAGON_BUG_0_DESC</v>
      </c>
    </row>
    <row r="14" spans="1:18" s="67" customFormat="1">
      <c r="B14" s="284" t="s">
        <v>4</v>
      </c>
      <c r="C14" s="285" t="s">
        <v>645</v>
      </c>
      <c r="D14" s="285" t="s">
        <v>497</v>
      </c>
      <c r="E14" s="286" t="s">
        <v>1006</v>
      </c>
      <c r="F14" s="287">
        <v>1</v>
      </c>
      <c r="G14" s="288">
        <v>6600</v>
      </c>
      <c r="H14" s="288">
        <v>0</v>
      </c>
      <c r="I14" s="288">
        <v>3</v>
      </c>
      <c r="J14" s="289" t="s">
        <v>705</v>
      </c>
      <c r="K14" s="289" t="s">
        <v>645</v>
      </c>
      <c r="L14" s="289"/>
      <c r="M14" s="289"/>
      <c r="N14" s="281"/>
      <c r="O14" s="290" t="str">
        <f t="shared" si="0"/>
        <v>TID_SKIN_BUG_1_NAME</v>
      </c>
      <c r="P14" s="291" t="str">
        <f>UPPER(CONCATENATE("TID_",C14,"_DESC"))</f>
        <v>TID_DRAGON_BUG_1_DESC</v>
      </c>
    </row>
    <row r="15" spans="1:18" s="67" customFormat="1">
      <c r="B15" s="284" t="s">
        <v>4</v>
      </c>
      <c r="C15" s="285" t="s">
        <v>646</v>
      </c>
      <c r="D15" s="285" t="s">
        <v>497</v>
      </c>
      <c r="E15" s="278" t="s">
        <v>966</v>
      </c>
      <c r="F15" s="287">
        <v>2</v>
      </c>
      <c r="G15" s="288">
        <v>8800</v>
      </c>
      <c r="H15" s="288">
        <v>0</v>
      </c>
      <c r="I15" s="288">
        <v>6</v>
      </c>
      <c r="J15" s="289" t="s">
        <v>707</v>
      </c>
      <c r="K15" s="289" t="s">
        <v>646</v>
      </c>
      <c r="L15" s="289"/>
      <c r="M15" s="289"/>
      <c r="N15" s="281"/>
      <c r="O15" s="290" t="str">
        <f t="shared" si="0"/>
        <v>TID_SKIN_BUG_2_NAME</v>
      </c>
      <c r="P15" s="291" t="str">
        <f t="shared" si="1"/>
        <v>TID_DRAGON_BUG_2_DESC</v>
      </c>
    </row>
    <row r="16" spans="1:18" s="67" customFormat="1" ht="15.75" thickBot="1">
      <c r="B16" s="276" t="s">
        <v>4</v>
      </c>
      <c r="C16" s="277" t="s">
        <v>708</v>
      </c>
      <c r="D16" s="277" t="s">
        <v>497</v>
      </c>
      <c r="E16" s="278" t="s">
        <v>309</v>
      </c>
      <c r="F16" s="279">
        <v>3</v>
      </c>
      <c r="G16" s="280">
        <v>0</v>
      </c>
      <c r="H16" s="280">
        <v>60</v>
      </c>
      <c r="I16" s="280">
        <v>9</v>
      </c>
      <c r="J16" s="281" t="s">
        <v>709</v>
      </c>
      <c r="K16" s="281" t="s">
        <v>708</v>
      </c>
      <c r="L16" s="281"/>
      <c r="M16" s="281"/>
      <c r="N16" s="281"/>
      <c r="O16" s="282" t="str">
        <f t="shared" si="0"/>
        <v>TID_SKIN_BUG_3_NAME</v>
      </c>
      <c r="P16" s="283" t="str">
        <f t="shared" si="1"/>
        <v>TID_DRAGON_BUG_3_DESC</v>
      </c>
    </row>
    <row r="17" spans="2:16" s="67" customFormat="1">
      <c r="B17" s="268" t="s">
        <v>4</v>
      </c>
      <c r="C17" s="269" t="s">
        <v>549</v>
      </c>
      <c r="D17" s="269" t="s">
        <v>498</v>
      </c>
      <c r="E17" s="270"/>
      <c r="F17" s="271">
        <v>0</v>
      </c>
      <c r="G17" s="272">
        <v>0</v>
      </c>
      <c r="H17" s="272">
        <v>0</v>
      </c>
      <c r="I17" s="272">
        <v>0</v>
      </c>
      <c r="J17" s="273" t="s">
        <v>703</v>
      </c>
      <c r="K17" s="273" t="s">
        <v>549</v>
      </c>
      <c r="L17" s="273"/>
      <c r="M17" s="273"/>
      <c r="N17" s="479"/>
      <c r="O17" s="274" t="str">
        <f t="shared" si="0"/>
        <v>TID_SKIN_CHINESE_0_NAME</v>
      </c>
      <c r="P17" s="275" t="str">
        <f t="shared" si="1"/>
        <v>TID_DRAGON_CHINESE_0_DESC</v>
      </c>
    </row>
    <row r="18" spans="2:16" s="67" customFormat="1">
      <c r="B18" s="284" t="s">
        <v>4</v>
      </c>
      <c r="C18" s="285" t="s">
        <v>647</v>
      </c>
      <c r="D18" s="285" t="s">
        <v>498</v>
      </c>
      <c r="E18" s="286" t="s">
        <v>1006</v>
      </c>
      <c r="F18" s="287">
        <v>1</v>
      </c>
      <c r="G18" s="288">
        <v>12700</v>
      </c>
      <c r="H18" s="288">
        <v>0</v>
      </c>
      <c r="I18" s="288">
        <v>4</v>
      </c>
      <c r="J18" s="289" t="s">
        <v>705</v>
      </c>
      <c r="K18" s="289" t="s">
        <v>647</v>
      </c>
      <c r="L18" s="289"/>
      <c r="M18" s="289"/>
      <c r="N18" s="281"/>
      <c r="O18" s="290" t="str">
        <f t="shared" si="0"/>
        <v>TID_SKIN_CHINESE_1_NAME</v>
      </c>
      <c r="P18" s="291" t="str">
        <f t="shared" si="1"/>
        <v>TID_DRAGON_CHINESE_1_DESC</v>
      </c>
    </row>
    <row r="19" spans="2:16" s="67" customFormat="1">
      <c r="B19" s="284" t="s">
        <v>4</v>
      </c>
      <c r="C19" s="285" t="s">
        <v>648</v>
      </c>
      <c r="D19" s="285" t="s">
        <v>498</v>
      </c>
      <c r="E19" s="286" t="s">
        <v>964</v>
      </c>
      <c r="F19" s="287">
        <v>2</v>
      </c>
      <c r="G19" s="288">
        <v>17000</v>
      </c>
      <c r="H19" s="288">
        <v>0</v>
      </c>
      <c r="I19" s="288">
        <v>8</v>
      </c>
      <c r="J19" s="289" t="s">
        <v>707</v>
      </c>
      <c r="K19" s="289" t="s">
        <v>648</v>
      </c>
      <c r="L19" s="289"/>
      <c r="M19" s="289"/>
      <c r="N19" s="281"/>
      <c r="O19" s="290" t="str">
        <f t="shared" si="0"/>
        <v>TID_SKIN_CHINESE_2_NAME</v>
      </c>
      <c r="P19" s="291" t="str">
        <f t="shared" si="1"/>
        <v>TID_DRAGON_CHINESE_2_DESC</v>
      </c>
    </row>
    <row r="20" spans="2:16" s="67" customFormat="1" ht="15.75" thickBot="1">
      <c r="B20" s="276" t="s">
        <v>4</v>
      </c>
      <c r="C20" s="277" t="s">
        <v>710</v>
      </c>
      <c r="D20" s="277" t="s">
        <v>498</v>
      </c>
      <c r="E20" s="278" t="s">
        <v>966</v>
      </c>
      <c r="F20" s="279">
        <v>3</v>
      </c>
      <c r="G20" s="280">
        <v>0</v>
      </c>
      <c r="H20" s="280">
        <v>110</v>
      </c>
      <c r="I20" s="280">
        <v>12</v>
      </c>
      <c r="J20" s="281" t="s">
        <v>709</v>
      </c>
      <c r="K20" s="281" t="s">
        <v>710</v>
      </c>
      <c r="L20" s="281"/>
      <c r="M20" s="281"/>
      <c r="N20" s="281"/>
      <c r="O20" s="282" t="str">
        <f t="shared" si="0"/>
        <v>TID_SKIN_CHINESE_3_NAME</v>
      </c>
      <c r="P20" s="283" t="str">
        <f t="shared" si="1"/>
        <v>TID_DRAGON_CHINESE_3_DESC</v>
      </c>
    </row>
    <row r="21" spans="2:16" s="67" customFormat="1">
      <c r="B21" s="268" t="s">
        <v>4</v>
      </c>
      <c r="C21" s="269" t="s">
        <v>550</v>
      </c>
      <c r="D21" s="269" t="s">
        <v>499</v>
      </c>
      <c r="E21" s="270"/>
      <c r="F21" s="271">
        <v>0</v>
      </c>
      <c r="G21" s="272">
        <v>0</v>
      </c>
      <c r="H21" s="272">
        <v>0</v>
      </c>
      <c r="I21" s="272">
        <v>0</v>
      </c>
      <c r="J21" s="273" t="s">
        <v>703</v>
      </c>
      <c r="K21" s="273" t="s">
        <v>550</v>
      </c>
      <c r="L21" s="273"/>
      <c r="M21" s="273"/>
      <c r="N21" s="479"/>
      <c r="O21" s="274" t="str">
        <f t="shared" si="0"/>
        <v>TID_SKIN_REPTILE_0_NAME</v>
      </c>
      <c r="P21" s="275" t="str">
        <f t="shared" si="1"/>
        <v>TID_DRAGON_REPTILE_0_DESC</v>
      </c>
    </row>
    <row r="22" spans="2:16" s="67" customFormat="1">
      <c r="B22" s="284" t="s">
        <v>4</v>
      </c>
      <c r="C22" s="285" t="s">
        <v>649</v>
      </c>
      <c r="D22" s="285" t="s">
        <v>499</v>
      </c>
      <c r="E22" s="286" t="s">
        <v>964</v>
      </c>
      <c r="F22" s="287">
        <v>1</v>
      </c>
      <c r="G22" s="288">
        <v>22000</v>
      </c>
      <c r="H22" s="288">
        <v>0</v>
      </c>
      <c r="I22" s="288">
        <v>4</v>
      </c>
      <c r="J22" s="289" t="s">
        <v>705</v>
      </c>
      <c r="K22" s="289" t="s">
        <v>649</v>
      </c>
      <c r="L22" s="289"/>
      <c r="M22" s="289"/>
      <c r="N22" s="281"/>
      <c r="O22" s="290" t="str">
        <f t="shared" si="0"/>
        <v>TID_SKIN_REPTILE_1_NAME</v>
      </c>
      <c r="P22" s="291" t="str">
        <f t="shared" si="1"/>
        <v>TID_DRAGON_REPTILE_1_DESC</v>
      </c>
    </row>
    <row r="23" spans="2:16" s="67" customFormat="1">
      <c r="B23" s="284" t="s">
        <v>4</v>
      </c>
      <c r="C23" s="285" t="s">
        <v>650</v>
      </c>
      <c r="D23" s="285" t="s">
        <v>499</v>
      </c>
      <c r="E23" s="286" t="s">
        <v>376</v>
      </c>
      <c r="F23" s="287">
        <v>2</v>
      </c>
      <c r="G23" s="288">
        <v>29330</v>
      </c>
      <c r="H23" s="288">
        <v>0</v>
      </c>
      <c r="I23" s="288">
        <v>8</v>
      </c>
      <c r="J23" s="289" t="s">
        <v>707</v>
      </c>
      <c r="K23" s="289" t="s">
        <v>650</v>
      </c>
      <c r="L23" s="289"/>
      <c r="M23" s="289"/>
      <c r="N23" s="281"/>
      <c r="O23" s="290" t="str">
        <f t="shared" si="0"/>
        <v>TID_SKIN_REPTILE_2_NAME</v>
      </c>
      <c r="P23" s="291" t="str">
        <f t="shared" si="1"/>
        <v>TID_DRAGON_REPTILE_2_DESC</v>
      </c>
    </row>
    <row r="24" spans="2:16" s="67" customFormat="1" ht="15.75" thickBot="1">
      <c r="B24" s="276" t="s">
        <v>4</v>
      </c>
      <c r="C24" s="277" t="s">
        <v>711</v>
      </c>
      <c r="D24" s="277" t="s">
        <v>499</v>
      </c>
      <c r="E24" s="278" t="s">
        <v>965</v>
      </c>
      <c r="F24" s="279">
        <v>3</v>
      </c>
      <c r="G24" s="280">
        <v>0</v>
      </c>
      <c r="H24" s="280">
        <v>110</v>
      </c>
      <c r="I24" s="280">
        <v>12</v>
      </c>
      <c r="J24" s="281" t="s">
        <v>709</v>
      </c>
      <c r="K24" s="281" t="s">
        <v>711</v>
      </c>
      <c r="L24" s="281"/>
      <c r="M24" s="281"/>
      <c r="N24" s="281"/>
      <c r="O24" s="282" t="str">
        <f t="shared" si="0"/>
        <v>TID_SKIN_REPTILE_3_NAME</v>
      </c>
      <c r="P24" s="283" t="str">
        <f t="shared" si="1"/>
        <v>TID_DRAGON_REPTILE_3_DESC</v>
      </c>
    </row>
    <row r="25" spans="2:16" s="67" customFormat="1">
      <c r="B25" s="268" t="s">
        <v>4</v>
      </c>
      <c r="C25" s="269" t="s">
        <v>551</v>
      </c>
      <c r="D25" s="269" t="s">
        <v>500</v>
      </c>
      <c r="E25" s="270"/>
      <c r="F25" s="271">
        <v>0</v>
      </c>
      <c r="G25" s="272">
        <v>0</v>
      </c>
      <c r="H25" s="272">
        <v>0</v>
      </c>
      <c r="I25" s="272">
        <v>0</v>
      </c>
      <c r="J25" s="273" t="s">
        <v>703</v>
      </c>
      <c r="K25" s="273" t="s">
        <v>551</v>
      </c>
      <c r="L25" s="273"/>
      <c r="M25" s="273"/>
      <c r="N25" s="479"/>
      <c r="O25" s="274" t="str">
        <f t="shared" si="0"/>
        <v>TID_SKIN_CLASSIC_0_NAME</v>
      </c>
      <c r="P25" s="275" t="str">
        <f t="shared" si="1"/>
        <v>TID_DRAGON_CLASSIC_0_DESC</v>
      </c>
    </row>
    <row r="26" spans="2:16" s="67" customFormat="1">
      <c r="B26" s="284" t="s">
        <v>4</v>
      </c>
      <c r="C26" s="285" t="s">
        <v>651</v>
      </c>
      <c r="D26" s="285" t="s">
        <v>500</v>
      </c>
      <c r="E26" s="286" t="s">
        <v>997</v>
      </c>
      <c r="F26" s="287">
        <v>1</v>
      </c>
      <c r="G26" s="288">
        <v>27000</v>
      </c>
      <c r="H26" s="288">
        <v>0</v>
      </c>
      <c r="I26" s="288">
        <v>3</v>
      </c>
      <c r="J26" s="289" t="s">
        <v>705</v>
      </c>
      <c r="K26" s="289" t="s">
        <v>651</v>
      </c>
      <c r="L26" s="289"/>
      <c r="M26" s="289"/>
      <c r="N26" s="281"/>
      <c r="O26" s="290" t="str">
        <f t="shared" si="0"/>
        <v>TID_SKIN_CLASSIC_1_NAME</v>
      </c>
      <c r="P26" s="291" t="str">
        <f t="shared" si="1"/>
        <v>TID_DRAGON_CLASSIC_1_DESC</v>
      </c>
    </row>
    <row r="27" spans="2:16" s="67" customFormat="1">
      <c r="B27" s="284" t="s">
        <v>4</v>
      </c>
      <c r="C27" s="285" t="s">
        <v>652</v>
      </c>
      <c r="D27" s="285" t="s">
        <v>500</v>
      </c>
      <c r="E27" s="286" t="s">
        <v>964</v>
      </c>
      <c r="F27" s="287">
        <v>2</v>
      </c>
      <c r="G27" s="288">
        <v>33400</v>
      </c>
      <c r="H27" s="288">
        <v>0</v>
      </c>
      <c r="I27" s="288">
        <v>6</v>
      </c>
      <c r="J27" s="289" t="s">
        <v>707</v>
      </c>
      <c r="K27" s="289" t="s">
        <v>652</v>
      </c>
      <c r="L27" s="289"/>
      <c r="M27" s="289"/>
      <c r="N27" s="281"/>
      <c r="O27" s="290" t="str">
        <f t="shared" si="0"/>
        <v>TID_SKIN_CLASSIC_2_NAME</v>
      </c>
      <c r="P27" s="291" t="str">
        <f t="shared" si="1"/>
        <v>TID_DRAGON_CLASSIC_2_DESC</v>
      </c>
    </row>
    <row r="28" spans="2:16" s="67" customFormat="1">
      <c r="B28" s="284" t="s">
        <v>4</v>
      </c>
      <c r="C28" s="285" t="s">
        <v>653</v>
      </c>
      <c r="D28" s="285" t="s">
        <v>500</v>
      </c>
      <c r="E28" s="286" t="s">
        <v>376</v>
      </c>
      <c r="F28" s="287">
        <v>3</v>
      </c>
      <c r="G28" s="288">
        <v>40100</v>
      </c>
      <c r="H28" s="288">
        <v>0</v>
      </c>
      <c r="I28" s="288">
        <v>9</v>
      </c>
      <c r="J28" s="281" t="s">
        <v>709</v>
      </c>
      <c r="K28" s="281" t="s">
        <v>653</v>
      </c>
      <c r="L28" s="281"/>
      <c r="M28" s="281"/>
      <c r="N28" s="281"/>
      <c r="O28" s="290" t="str">
        <f t="shared" si="0"/>
        <v>TID_SKIN_CLASSIC_3_NAME</v>
      </c>
      <c r="P28" s="291" t="str">
        <f t="shared" si="1"/>
        <v>TID_DRAGON_CLASSIC_3_DESC</v>
      </c>
    </row>
    <row r="29" spans="2:16" s="67" customFormat="1" ht="15.75" thickBot="1">
      <c r="B29" s="276" t="s">
        <v>4</v>
      </c>
      <c r="C29" s="277" t="s">
        <v>712</v>
      </c>
      <c r="D29" s="277" t="s">
        <v>500</v>
      </c>
      <c r="E29" s="278" t="s">
        <v>1001</v>
      </c>
      <c r="F29" s="279">
        <v>4</v>
      </c>
      <c r="G29" s="280">
        <v>0</v>
      </c>
      <c r="H29" s="280">
        <v>110</v>
      </c>
      <c r="I29" s="280">
        <v>12</v>
      </c>
      <c r="J29" s="281" t="s">
        <v>713</v>
      </c>
      <c r="K29" s="281" t="s">
        <v>712</v>
      </c>
      <c r="L29" s="281"/>
      <c r="M29" s="281"/>
      <c r="N29" s="281"/>
      <c r="O29" s="282" t="str">
        <f t="shared" si="0"/>
        <v>TID_SKIN_CLASSIC_4_NAME</v>
      </c>
      <c r="P29" s="283" t="str">
        <f t="shared" si="1"/>
        <v>TID_DRAGON_CLASSIC_4_DESC</v>
      </c>
    </row>
    <row r="30" spans="2:16" s="67" customFormat="1">
      <c r="B30" s="268" t="s">
        <v>4</v>
      </c>
      <c r="C30" s="269" t="s">
        <v>552</v>
      </c>
      <c r="D30" s="269" t="s">
        <v>501</v>
      </c>
      <c r="E30" s="270"/>
      <c r="F30" s="271">
        <v>0</v>
      </c>
      <c r="G30" s="272">
        <v>0</v>
      </c>
      <c r="H30" s="272">
        <v>0</v>
      </c>
      <c r="I30" s="272">
        <v>0</v>
      </c>
      <c r="J30" s="273" t="s">
        <v>703</v>
      </c>
      <c r="K30" s="273" t="s">
        <v>552</v>
      </c>
      <c r="L30" s="273"/>
      <c r="M30" s="273"/>
      <c r="N30" s="479"/>
      <c r="O30" s="274" t="str">
        <f t="shared" si="0"/>
        <v>TID_SKIN_DEVIL_0_NAME</v>
      </c>
      <c r="P30" s="275" t="str">
        <f t="shared" si="1"/>
        <v>TID_DRAGON_DEVIL_0_DESC</v>
      </c>
    </row>
    <row r="31" spans="2:16" s="67" customFormat="1">
      <c r="B31" s="284" t="s">
        <v>4</v>
      </c>
      <c r="C31" s="285" t="s">
        <v>654</v>
      </c>
      <c r="D31" s="285" t="s">
        <v>501</v>
      </c>
      <c r="E31" s="286" t="s">
        <v>994</v>
      </c>
      <c r="F31" s="287">
        <v>1</v>
      </c>
      <c r="G31" s="288">
        <v>40800</v>
      </c>
      <c r="H31" s="288">
        <v>0</v>
      </c>
      <c r="I31" s="288">
        <v>4</v>
      </c>
      <c r="J31" s="289" t="s">
        <v>705</v>
      </c>
      <c r="K31" s="289" t="s">
        <v>654</v>
      </c>
      <c r="L31" s="289"/>
      <c r="M31" s="289"/>
      <c r="N31" s="281"/>
      <c r="O31" s="290" t="str">
        <f t="shared" si="0"/>
        <v>TID_SKIN_DEVIL_1_NAME</v>
      </c>
      <c r="P31" s="291" t="str">
        <f t="shared" si="1"/>
        <v>TID_DRAGON_DEVIL_1_DESC</v>
      </c>
    </row>
    <row r="32" spans="2:16" s="67" customFormat="1">
      <c r="B32" s="284" t="s">
        <v>4</v>
      </c>
      <c r="C32" s="285" t="s">
        <v>655</v>
      </c>
      <c r="D32" s="285" t="s">
        <v>501</v>
      </c>
      <c r="E32" s="286" t="s">
        <v>997</v>
      </c>
      <c r="F32" s="287">
        <v>2</v>
      </c>
      <c r="G32" s="288">
        <v>51000</v>
      </c>
      <c r="H32" s="288">
        <v>0</v>
      </c>
      <c r="I32" s="288">
        <v>8</v>
      </c>
      <c r="J32" s="289" t="s">
        <v>707</v>
      </c>
      <c r="K32" s="289" t="s">
        <v>655</v>
      </c>
      <c r="L32" s="289"/>
      <c r="M32" s="289"/>
      <c r="N32" s="281"/>
      <c r="O32" s="290" t="str">
        <f t="shared" si="0"/>
        <v>TID_SKIN_DEVIL_2_NAME</v>
      </c>
      <c r="P32" s="291" t="str">
        <f t="shared" si="1"/>
        <v>TID_DRAGON_DEVIL_2_DESC</v>
      </c>
    </row>
    <row r="33" spans="2:16" s="67" customFormat="1">
      <c r="B33" s="284" t="s">
        <v>4</v>
      </c>
      <c r="C33" s="285" t="s">
        <v>656</v>
      </c>
      <c r="D33" s="285" t="s">
        <v>501</v>
      </c>
      <c r="E33" s="278" t="s">
        <v>309</v>
      </c>
      <c r="F33" s="287">
        <v>3</v>
      </c>
      <c r="G33" s="288">
        <v>61300</v>
      </c>
      <c r="H33" s="288">
        <v>0</v>
      </c>
      <c r="I33" s="288">
        <v>12</v>
      </c>
      <c r="J33" s="281" t="s">
        <v>709</v>
      </c>
      <c r="K33" s="281" t="s">
        <v>656</v>
      </c>
      <c r="L33" s="281"/>
      <c r="M33" s="281"/>
      <c r="N33" s="281"/>
      <c r="O33" s="290" t="str">
        <f t="shared" si="0"/>
        <v>TID_SKIN_DEVIL_3_NAME</v>
      </c>
      <c r="P33" s="291" t="str">
        <f t="shared" si="1"/>
        <v>TID_DRAGON_DEVIL_3_DESC</v>
      </c>
    </row>
    <row r="34" spans="2:16" s="67" customFormat="1" ht="15.75" thickBot="1">
      <c r="B34" s="276" t="s">
        <v>4</v>
      </c>
      <c r="C34" s="277" t="s">
        <v>714</v>
      </c>
      <c r="D34" s="277" t="s">
        <v>501</v>
      </c>
      <c r="E34" s="278" t="s">
        <v>1103</v>
      </c>
      <c r="F34" s="279">
        <v>4</v>
      </c>
      <c r="G34" s="280">
        <v>0</v>
      </c>
      <c r="H34" s="280">
        <v>110</v>
      </c>
      <c r="I34" s="280">
        <v>16</v>
      </c>
      <c r="J34" s="281" t="s">
        <v>713</v>
      </c>
      <c r="K34" s="281" t="s">
        <v>714</v>
      </c>
      <c r="L34" s="281"/>
      <c r="M34" s="281"/>
      <c r="N34" s="281"/>
      <c r="O34" s="282" t="str">
        <f t="shared" si="0"/>
        <v>TID_SKIN_DEVIL_4_NAME</v>
      </c>
      <c r="P34" s="283" t="str">
        <f t="shared" si="1"/>
        <v>TID_DRAGON_DEVIL_4_DESC</v>
      </c>
    </row>
    <row r="35" spans="2:16" s="67" customFormat="1">
      <c r="B35" s="268" t="s">
        <v>4</v>
      </c>
      <c r="C35" s="269" t="s">
        <v>553</v>
      </c>
      <c r="D35" s="269" t="s">
        <v>502</v>
      </c>
      <c r="E35" s="270"/>
      <c r="F35" s="271">
        <v>0</v>
      </c>
      <c r="G35" s="272">
        <v>0</v>
      </c>
      <c r="H35" s="272">
        <v>0</v>
      </c>
      <c r="I35" s="272">
        <v>0</v>
      </c>
      <c r="J35" s="273" t="s">
        <v>703</v>
      </c>
      <c r="K35" s="273" t="s">
        <v>553</v>
      </c>
      <c r="L35" s="273"/>
      <c r="M35" s="273"/>
      <c r="N35" s="479"/>
      <c r="O35" s="274" t="str">
        <f t="shared" si="0"/>
        <v>TID_SKIN_BALROG_0_NAME</v>
      </c>
      <c r="P35" s="275" t="str">
        <f t="shared" si="1"/>
        <v>TID_DRAGON_BALROG_0_DESC</v>
      </c>
    </row>
    <row r="36" spans="2:16" s="67" customFormat="1">
      <c r="B36" s="284" t="s">
        <v>4</v>
      </c>
      <c r="C36" s="285" t="s">
        <v>657</v>
      </c>
      <c r="D36" s="285" t="s">
        <v>502</v>
      </c>
      <c r="E36" s="286" t="s">
        <v>1006</v>
      </c>
      <c r="F36" s="287">
        <v>1</v>
      </c>
      <c r="G36" s="288">
        <v>59700</v>
      </c>
      <c r="H36" s="288">
        <v>0</v>
      </c>
      <c r="I36" s="288">
        <v>4</v>
      </c>
      <c r="J36" s="289" t="s">
        <v>705</v>
      </c>
      <c r="K36" s="289" t="s">
        <v>657</v>
      </c>
      <c r="L36" s="289"/>
      <c r="M36" s="289"/>
      <c r="N36" s="281"/>
      <c r="O36" s="290" t="str">
        <f t="shared" si="0"/>
        <v>TID_SKIN_BALROG_1_NAME</v>
      </c>
      <c r="P36" s="291" t="str">
        <f t="shared" si="1"/>
        <v>TID_DRAGON_BALROG_1_DESC</v>
      </c>
    </row>
    <row r="37" spans="2:16" s="67" customFormat="1">
      <c r="B37" s="284" t="s">
        <v>4</v>
      </c>
      <c r="C37" s="285" t="s">
        <v>659</v>
      </c>
      <c r="D37" s="285" t="s">
        <v>502</v>
      </c>
      <c r="E37" s="286" t="s">
        <v>997</v>
      </c>
      <c r="F37" s="287">
        <v>2</v>
      </c>
      <c r="G37" s="288">
        <v>74600</v>
      </c>
      <c r="H37" s="288">
        <v>0</v>
      </c>
      <c r="I37" s="288">
        <v>8</v>
      </c>
      <c r="J37" s="289" t="s">
        <v>707</v>
      </c>
      <c r="K37" s="289" t="s">
        <v>659</v>
      </c>
      <c r="L37" s="289"/>
      <c r="M37" s="289"/>
      <c r="N37" s="281"/>
      <c r="O37" s="290" t="str">
        <f t="shared" si="0"/>
        <v>TID_SKIN_BALROG_2_NAME</v>
      </c>
      <c r="P37" s="291" t="str">
        <f t="shared" si="1"/>
        <v>TID_DRAGON_BALROG_2_DESC</v>
      </c>
    </row>
    <row r="38" spans="2:16" s="67" customFormat="1">
      <c r="B38" s="284" t="s">
        <v>4</v>
      </c>
      <c r="C38" s="285" t="s">
        <v>658</v>
      </c>
      <c r="D38" s="285" t="s">
        <v>502</v>
      </c>
      <c r="E38" s="286" t="s">
        <v>1002</v>
      </c>
      <c r="F38" s="287">
        <v>3</v>
      </c>
      <c r="G38" s="288">
        <v>89500</v>
      </c>
      <c r="H38" s="288">
        <v>0</v>
      </c>
      <c r="I38" s="288">
        <v>12</v>
      </c>
      <c r="J38" s="281" t="s">
        <v>709</v>
      </c>
      <c r="K38" s="281" t="s">
        <v>658</v>
      </c>
      <c r="L38" s="281"/>
      <c r="M38" s="281"/>
      <c r="N38" s="281"/>
      <c r="O38" s="290" t="str">
        <f t="shared" si="0"/>
        <v>TID_SKIN_BALROG_3_NAME</v>
      </c>
      <c r="P38" s="291" t="str">
        <f t="shared" si="1"/>
        <v>TID_DRAGON_BALROG_3_DESC</v>
      </c>
    </row>
    <row r="39" spans="2:16" s="67" customFormat="1" ht="15.75" thickBot="1">
      <c r="B39" s="276" t="s">
        <v>4</v>
      </c>
      <c r="C39" s="277" t="s">
        <v>715</v>
      </c>
      <c r="D39" s="277" t="s">
        <v>502</v>
      </c>
      <c r="E39" s="278" t="s">
        <v>309</v>
      </c>
      <c r="F39" s="279">
        <v>4</v>
      </c>
      <c r="G39" s="280">
        <v>0</v>
      </c>
      <c r="H39" s="280">
        <v>160</v>
      </c>
      <c r="I39" s="280">
        <v>16</v>
      </c>
      <c r="J39" s="281" t="s">
        <v>713</v>
      </c>
      <c r="K39" s="281" t="s">
        <v>715</v>
      </c>
      <c r="L39" s="281"/>
      <c r="M39" s="281"/>
      <c r="N39" s="281"/>
      <c r="O39" s="282" t="str">
        <f t="shared" si="0"/>
        <v>TID_SKIN_BALROG_4_NAME</v>
      </c>
      <c r="P39" s="283" t="str">
        <f t="shared" si="1"/>
        <v>TID_DRAGON_BALROG_4_DESC</v>
      </c>
    </row>
    <row r="40" spans="2:16" s="67" customFormat="1">
      <c r="B40" s="268" t="s">
        <v>4</v>
      </c>
      <c r="C40" s="269" t="s">
        <v>554</v>
      </c>
      <c r="D40" s="269" t="s">
        <v>503</v>
      </c>
      <c r="E40" s="270"/>
      <c r="F40" s="271">
        <v>0</v>
      </c>
      <c r="G40" s="272">
        <v>0</v>
      </c>
      <c r="H40" s="272">
        <v>0</v>
      </c>
      <c r="I40" s="272">
        <v>0</v>
      </c>
      <c r="J40" s="273" t="s">
        <v>703</v>
      </c>
      <c r="K40" s="273" t="s">
        <v>554</v>
      </c>
      <c r="L40" s="273"/>
      <c r="M40" s="273"/>
      <c r="N40" s="479"/>
      <c r="O40" s="274" t="str">
        <f t="shared" si="0"/>
        <v>TID_SKIN_TITAN_0_NAME</v>
      </c>
      <c r="P40" s="275" t="str">
        <f t="shared" si="1"/>
        <v>TID_DRAGON_TITAN_0_DESC</v>
      </c>
    </row>
    <row r="41" spans="2:16" s="67" customFormat="1">
      <c r="B41" s="284" t="s">
        <v>4</v>
      </c>
      <c r="C41" s="285" t="s">
        <v>660</v>
      </c>
      <c r="D41" s="285" t="s">
        <v>503</v>
      </c>
      <c r="E41" s="286" t="s">
        <v>1002</v>
      </c>
      <c r="F41" s="287">
        <v>1</v>
      </c>
      <c r="G41" s="288">
        <v>84000</v>
      </c>
      <c r="H41" s="288">
        <v>0</v>
      </c>
      <c r="I41" s="288">
        <v>4</v>
      </c>
      <c r="J41" s="289" t="s">
        <v>705</v>
      </c>
      <c r="K41" s="289" t="s">
        <v>660</v>
      </c>
      <c r="L41" s="289"/>
      <c r="M41" s="289"/>
      <c r="N41" s="281"/>
      <c r="O41" s="290" t="str">
        <f t="shared" si="0"/>
        <v>TID_SKIN_TITAN_1_NAME</v>
      </c>
      <c r="P41" s="291" t="str">
        <f t="shared" si="1"/>
        <v>TID_DRAGON_TITAN_1_DESC</v>
      </c>
    </row>
    <row r="42" spans="2:16" s="67" customFormat="1">
      <c r="B42" s="284" t="s">
        <v>4</v>
      </c>
      <c r="C42" s="285" t="s">
        <v>661</v>
      </c>
      <c r="D42" s="285" t="s">
        <v>503</v>
      </c>
      <c r="E42" s="278" t="s">
        <v>1103</v>
      </c>
      <c r="F42" s="287">
        <v>2</v>
      </c>
      <c r="G42" s="288">
        <v>105000</v>
      </c>
      <c r="H42" s="288">
        <v>0</v>
      </c>
      <c r="I42" s="288">
        <v>8</v>
      </c>
      <c r="J42" s="289" t="s">
        <v>707</v>
      </c>
      <c r="K42" s="289" t="s">
        <v>661</v>
      </c>
      <c r="L42" s="289"/>
      <c r="M42" s="289"/>
      <c r="N42" s="281"/>
      <c r="O42" s="290" t="str">
        <f t="shared" si="0"/>
        <v>TID_SKIN_TITAN_2_NAME</v>
      </c>
      <c r="P42" s="291" t="str">
        <f t="shared" si="1"/>
        <v>TID_DRAGON_TITAN_2_DESC</v>
      </c>
    </row>
    <row r="43" spans="2:16" s="67" customFormat="1">
      <c r="B43" s="284" t="s">
        <v>4</v>
      </c>
      <c r="C43" s="285" t="s">
        <v>662</v>
      </c>
      <c r="D43" s="285" t="s">
        <v>503</v>
      </c>
      <c r="E43" s="278" t="s">
        <v>965</v>
      </c>
      <c r="F43" s="287">
        <v>3</v>
      </c>
      <c r="G43" s="288">
        <v>126000</v>
      </c>
      <c r="H43" s="288">
        <v>0</v>
      </c>
      <c r="I43" s="288">
        <v>12</v>
      </c>
      <c r="J43" s="281" t="s">
        <v>709</v>
      </c>
      <c r="K43" s="281" t="s">
        <v>662</v>
      </c>
      <c r="L43" s="281"/>
      <c r="M43" s="281"/>
      <c r="N43" s="281"/>
      <c r="O43" s="290" t="str">
        <f t="shared" si="0"/>
        <v>TID_SKIN_TITAN_3_NAME</v>
      </c>
      <c r="P43" s="291" t="str">
        <f t="shared" si="1"/>
        <v>TID_DRAGON_TITAN_3_DESC</v>
      </c>
    </row>
    <row r="44" spans="2:16" s="67" customFormat="1">
      <c r="B44" s="284" t="s">
        <v>4</v>
      </c>
      <c r="C44" s="285" t="s">
        <v>716</v>
      </c>
      <c r="D44" s="285" t="s">
        <v>503</v>
      </c>
      <c r="E44" s="278" t="s">
        <v>1001</v>
      </c>
      <c r="F44" s="287">
        <v>4</v>
      </c>
      <c r="G44" s="288">
        <v>0</v>
      </c>
      <c r="H44" s="288">
        <v>160</v>
      </c>
      <c r="I44" s="288">
        <v>16</v>
      </c>
      <c r="J44" s="281" t="s">
        <v>713</v>
      </c>
      <c r="K44" s="281" t="s">
        <v>716</v>
      </c>
      <c r="L44" s="281"/>
      <c r="M44" s="281"/>
      <c r="N44" s="281"/>
      <c r="O44" s="290" t="str">
        <f t="shared" si="0"/>
        <v>TID_SKIN_TITAN_4_NAME</v>
      </c>
      <c r="P44" s="291" t="str">
        <f t="shared" si="1"/>
        <v>TID_DRAGON_TITAN_4_DESC</v>
      </c>
    </row>
  </sheetData>
  <pageMargins left="0.7" right="0.7" top="0.75" bottom="0.75" header="0.3" footer="0.3"/>
  <pageSetup paperSize="9" orientation="portrait" horizontalDpi="4294967292" verticalDpi="4294967292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tabColor theme="7" tint="-0.249977111117893"/>
  </sheetPr>
  <dimension ref="A1:XFD36"/>
  <sheetViews>
    <sheetView workbookViewId="0">
      <selection activeCell="K28" sqref="K28"/>
    </sheetView>
  </sheetViews>
  <sheetFormatPr defaultColWidth="11.42578125" defaultRowHeight="15"/>
  <cols>
    <col min="2" max="2" width="13.28515625" customWidth="1"/>
    <col min="3" max="3" width="22" customWidth="1"/>
    <col min="4" max="4" width="19.7109375" customWidth="1"/>
    <col min="5" max="5" width="21.42578125" bestFit="1" customWidth="1"/>
    <col min="6" max="6" width="17.7109375" bestFit="1" customWidth="1"/>
    <col min="7" max="7" width="26.42578125" style="67" bestFit="1" customWidth="1"/>
    <col min="8" max="8" width="46.42578125" bestFit="1" customWidth="1"/>
    <col min="9" max="9" width="45.42578125" bestFit="1" customWidth="1"/>
    <col min="10" max="11" width="52.42578125" bestFit="1" customWidth="1"/>
    <col min="12" max="12" width="45.42578125" bestFit="1" customWidth="1"/>
    <col min="13" max="13" width="52.42578125" bestFit="1" customWidth="1"/>
  </cols>
  <sheetData>
    <row r="1" spans="2:13" s="67" customFormat="1" ht="23.25">
      <c r="B1" s="12" t="s">
        <v>463</v>
      </c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2:13" s="67" customFormat="1"/>
    <row r="3" spans="2:13" s="67" customFormat="1" ht="114">
      <c r="D3" s="143" t="s">
        <v>464</v>
      </c>
      <c r="E3" s="144" t="s">
        <v>5</v>
      </c>
      <c r="F3" s="146" t="s">
        <v>204</v>
      </c>
      <c r="G3" s="154" t="s">
        <v>465</v>
      </c>
      <c r="H3" s="154" t="s">
        <v>466</v>
      </c>
      <c r="I3" s="148" t="s">
        <v>23</v>
      </c>
      <c r="J3" s="148" t="s">
        <v>1084</v>
      </c>
      <c r="K3" s="149" t="s">
        <v>38</v>
      </c>
      <c r="L3" s="150" t="s">
        <v>177</v>
      </c>
      <c r="M3" s="230" t="s">
        <v>595</v>
      </c>
    </row>
    <row r="4" spans="2:13" s="67" customFormat="1">
      <c r="D4" s="219" t="s">
        <v>4</v>
      </c>
      <c r="E4" s="203" t="s">
        <v>967</v>
      </c>
      <c r="F4" s="217" t="s">
        <v>469</v>
      </c>
      <c r="G4" s="218" t="s">
        <v>470</v>
      </c>
      <c r="H4" s="218">
        <v>1</v>
      </c>
      <c r="I4" s="204" t="str">
        <f>CONCATENATE("icon_",powerUpsDefinitions[[#This Row],['[sku']]])</f>
        <v>icon_avoid_mine</v>
      </c>
      <c r="J4" s="204" t="s">
        <v>1090</v>
      </c>
      <c r="K4" s="205" t="str">
        <f>CONCATENATE("TID_POWERUP_",UPPER(powerUpsDefinitions[[#This Row],['[sku']]]),"_NAME")</f>
        <v>TID_POWERUP_AVOID_MINE_NAME</v>
      </c>
      <c r="L4" s="216" t="str">
        <f>CONCATENATE("TID_POWERUP_",UPPER(powerUpsDefinitions[[#This Row],['[sku']]]),"_DESC")</f>
        <v>TID_POWERUP_AVOID_MINE_DESC</v>
      </c>
      <c r="M4" s="216" t="str">
        <f>CONCATENATE(powerUpsDefinitions[[#This Row],['[tidDesc']]],"_SHORT")</f>
        <v>TID_POWERUP_AVOID_MINE_DESC_SHORT</v>
      </c>
    </row>
    <row r="5" spans="2:13" s="67" customFormat="1">
      <c r="D5" s="219" t="s">
        <v>4</v>
      </c>
      <c r="E5" s="203" t="s">
        <v>968</v>
      </c>
      <c r="F5" s="217" t="s">
        <v>469</v>
      </c>
      <c r="G5" s="218" t="s">
        <v>471</v>
      </c>
      <c r="H5" s="218">
        <v>1</v>
      </c>
      <c r="I5" s="204" t="str">
        <f>CONCATENATE("icon_",powerUpsDefinitions[[#This Row],['[sku']]])</f>
        <v>icon_avoid_poison</v>
      </c>
      <c r="J5" s="204" t="s">
        <v>1090</v>
      </c>
      <c r="K5" s="205" t="str">
        <f>CONCATENATE("TID_POWERUP_",UPPER(powerUpsDefinitions[[#This Row],['[sku']]]),"_NAME")</f>
        <v>TID_POWERUP_AVOID_POISON_NAME</v>
      </c>
      <c r="L5" s="216" t="str">
        <f>CONCATENATE("TID_POWERUP_",UPPER(powerUpsDefinitions[[#This Row],['[sku']]]),"_DESC")</f>
        <v>TID_POWERUP_AVOID_POISON_DESC</v>
      </c>
      <c r="M5" s="216" t="str">
        <f>CONCATENATE(powerUpsDefinitions[[#This Row],['[tidDesc']]],"_SHORT")</f>
        <v>TID_POWERUP_AVOID_POISON_DESC_SHORT</v>
      </c>
    </row>
    <row r="6" spans="2:13" s="67" customFormat="1">
      <c r="D6" s="219" t="s">
        <v>4</v>
      </c>
      <c r="E6" s="203" t="s">
        <v>966</v>
      </c>
      <c r="F6" s="217" t="s">
        <v>468</v>
      </c>
      <c r="G6" s="218">
        <v>10</v>
      </c>
      <c r="H6" s="218"/>
      <c r="I6" s="204" t="str">
        <f>CONCATENATE("icon_",powerUpsDefinitions[[#This Row],['[sku']]])</f>
        <v>icon_boost</v>
      </c>
      <c r="J6" s="204" t="s">
        <v>1086</v>
      </c>
      <c r="K6" s="205" t="str">
        <f>CONCATENATE("TID_POWERUP_",UPPER(powerUpsDefinitions[[#This Row],['[sku']]]),"_NAME")</f>
        <v>TID_POWERUP_BOOST_NAME</v>
      </c>
      <c r="L6" s="216" t="str">
        <f>CONCATENATE("TID_POWERUP_",UPPER(powerUpsDefinitions[[#This Row],['[sku']]]),"_DESC")</f>
        <v>TID_POWERUP_BOOST_DESC</v>
      </c>
      <c r="M6" s="216" t="str">
        <f>CONCATENATE(powerUpsDefinitions[[#This Row],['[tidDesc']]],"_SHORT")</f>
        <v>TID_POWERUP_BOOST_DESC_SHORT</v>
      </c>
    </row>
    <row r="7" spans="2:13" s="67" customFormat="1">
      <c r="D7" s="219" t="s">
        <v>4</v>
      </c>
      <c r="E7" s="203" t="s">
        <v>376</v>
      </c>
      <c r="F7" s="217" t="s">
        <v>1004</v>
      </c>
      <c r="G7" s="218">
        <v>5</v>
      </c>
      <c r="H7" s="218"/>
      <c r="I7" s="204" t="str">
        <f>CONCATENATE("icon_",powerUpsDefinitions[[#This Row],['[sku']]])</f>
        <v>icon_coins</v>
      </c>
      <c r="J7" s="204" t="s">
        <v>1096</v>
      </c>
      <c r="K7" s="205" t="str">
        <f>CONCATENATE("TID_POWERUP_",UPPER(powerUpsDefinitions[[#This Row],['[sku']]]),"_NAME")</f>
        <v>TID_POWERUP_COINS_NAME</v>
      </c>
      <c r="L7" s="216" t="str">
        <f>CONCATENATE("TID_POWERUP_",UPPER(powerUpsDefinitions[[#This Row],['[sku']]]),"_DESC")</f>
        <v>TID_POWERUP_COINS_DESC</v>
      </c>
      <c r="M7" s="216" t="str">
        <f>CONCATENATE(powerUpsDefinitions[[#This Row],['[tidDesc']]],"_SHORT")</f>
        <v>TID_POWERUP_COINS_DESC_SHORT</v>
      </c>
    </row>
    <row r="8" spans="2:13" s="67" customFormat="1">
      <c r="D8" s="219" t="s">
        <v>4</v>
      </c>
      <c r="E8" s="203" t="s">
        <v>461</v>
      </c>
      <c r="F8" s="217" t="s">
        <v>461</v>
      </c>
      <c r="G8" s="218"/>
      <c r="H8" s="218"/>
      <c r="I8" s="204" t="str">
        <f>CONCATENATE("icon_",powerUpsDefinitions[[#This Row],['[sku']]])</f>
        <v>icon_dive</v>
      </c>
      <c r="J8" s="204" t="s">
        <v>1085</v>
      </c>
      <c r="K8" s="205" t="str">
        <f>CONCATENATE("TID_POWERUP_",UPPER(powerUpsDefinitions[[#This Row],['[sku']]]),"_NAME")</f>
        <v>TID_POWERUP_DIVE_NAME</v>
      </c>
      <c r="L8" s="216" t="str">
        <f>CONCATENATE("TID_POWERUP_",UPPER(powerUpsDefinitions[[#This Row],['[sku']]]),"_DESC")</f>
        <v>TID_POWERUP_DIVE_DESC</v>
      </c>
      <c r="M8" s="216" t="str">
        <f>CONCATENATE(powerUpsDefinitions[[#This Row],['[tidDesc']]],"_SHORT")</f>
        <v>TID_POWERUP_DIVE_DESC_SHORT</v>
      </c>
    </row>
    <row r="9" spans="2:13" s="67" customFormat="1">
      <c r="D9" s="219" t="s">
        <v>4</v>
      </c>
      <c r="E9" s="203" t="s">
        <v>462</v>
      </c>
      <c r="F9" s="217" t="s">
        <v>462</v>
      </c>
      <c r="G9" s="218">
        <v>1</v>
      </c>
      <c r="H9" s="218"/>
      <c r="I9" s="204" t="str">
        <f>CONCATENATE("icon_",powerUpsDefinitions[[#This Row],['[sku']]])</f>
        <v>icon_dragonram</v>
      </c>
      <c r="J9" s="204" t="s">
        <v>1091</v>
      </c>
      <c r="K9" s="205" t="str">
        <f>CONCATENATE("TID_POWERUP_",UPPER(powerUpsDefinitions[[#This Row],['[sku']]]),"_NAME")</f>
        <v>TID_POWERUP_DRAGONRAM_NAME</v>
      </c>
      <c r="L9" s="216" t="str">
        <f>CONCATENATE("TID_POWERUP_",UPPER(powerUpsDefinitions[[#This Row],['[sku']]]),"_DESC")</f>
        <v>TID_POWERUP_DRAGONRAM_DESC</v>
      </c>
      <c r="M9" s="216" t="str">
        <f>CONCATENATE(powerUpsDefinitions[[#This Row],['[tidDesc']]],"_SHORT")</f>
        <v>TID_POWERUP_DRAGONRAM_DESC_SHORT</v>
      </c>
    </row>
    <row r="10" spans="2:13" s="67" customFormat="1">
      <c r="D10" s="219" t="s">
        <v>4</v>
      </c>
      <c r="E10" s="203" t="s">
        <v>1009</v>
      </c>
      <c r="F10" s="217" t="s">
        <v>1010</v>
      </c>
      <c r="G10" s="218">
        <v>11</v>
      </c>
      <c r="H10" s="218"/>
      <c r="I10" s="204" t="str">
        <f>CONCATENATE("icon_",powerUpsDefinitions[[#This Row],['[sku']]])</f>
        <v>icon_eat_ghost</v>
      </c>
      <c r="J10" s="204" t="s">
        <v>1092</v>
      </c>
      <c r="K10" s="205" t="str">
        <f>CONCATENATE("TID_POWERUP_",UPPER(powerUpsDefinitions[[#This Row],['[sku']]]),"_NAME")</f>
        <v>TID_POWERUP_EAT_GHOST_NAME</v>
      </c>
      <c r="L10" s="216" t="str">
        <f>CONCATENATE("TID_POWERUP_",UPPER(powerUpsDefinitions[[#This Row],['[sku']]]),"_DESC")</f>
        <v>TID_POWERUP_EAT_GHOST_DESC</v>
      </c>
      <c r="M10" s="216" t="str">
        <f>CONCATENATE(powerUpsDefinitions[[#This Row],['[tidDesc']]],"_SHORT")</f>
        <v>TID_POWERUP_EAT_GHOST_DESC_SHORT</v>
      </c>
    </row>
    <row r="11" spans="2:13" s="67" customFormat="1">
      <c r="D11" s="219" t="s">
        <v>4</v>
      </c>
      <c r="E11" s="203" t="s">
        <v>1011</v>
      </c>
      <c r="F11" s="217" t="s">
        <v>1010</v>
      </c>
      <c r="G11" s="218">
        <v>12</v>
      </c>
      <c r="H11" s="218"/>
      <c r="I11" s="204" t="str">
        <f>CONCATENATE("icon_",powerUpsDefinitions[[#This Row],['[sku']]])</f>
        <v>icon_eat_mine</v>
      </c>
      <c r="J11" s="204" t="s">
        <v>1092</v>
      </c>
      <c r="K11" s="205" t="str">
        <f>CONCATENATE("TID_POWERUP_",UPPER(powerUpsDefinitions[[#This Row],['[sku']]]),"_NAME")</f>
        <v>TID_POWERUP_EAT_MINE_NAME</v>
      </c>
      <c r="L11" s="216" t="str">
        <f>CONCATENATE("TID_POWERUP_",UPPER(powerUpsDefinitions[[#This Row],['[sku']]]),"_DESC")</f>
        <v>TID_POWERUP_EAT_MINE_DESC</v>
      </c>
      <c r="M11" s="216" t="str">
        <f>CONCATENATE(powerUpsDefinitions[[#This Row],['[tidDesc']]],"_SHORT")</f>
        <v>TID_POWERUP_EAT_MINE_DESC_SHORT</v>
      </c>
    </row>
    <row r="12" spans="2:13" s="67" customFormat="1">
      <c r="D12" s="134" t="s">
        <v>4</v>
      </c>
      <c r="E12" s="182" t="s">
        <v>1012</v>
      </c>
      <c r="F12" s="214" t="s">
        <v>1012</v>
      </c>
      <c r="G12" s="215">
        <v>1</v>
      </c>
      <c r="H12" s="215"/>
      <c r="I12" s="204" t="str">
        <f>CONCATENATE("icon_",powerUpsDefinitions[[#This Row],['[sku']]])</f>
        <v>icon_explode_mine</v>
      </c>
      <c r="J12" s="204" t="s">
        <v>1092</v>
      </c>
      <c r="K12" s="205" t="str">
        <f>CONCATENATE("TID_POWERUP_",UPPER(powerUpsDefinitions[[#This Row],['[sku']]]),"_NAME")</f>
        <v>TID_POWERUP_EXPLODE_MINE_NAME</v>
      </c>
      <c r="L12" s="216" t="str">
        <f>CONCATENATE("TID_POWERUP_",UPPER(powerUpsDefinitions[[#This Row],['[sku']]]),"_DESC")</f>
        <v>TID_POWERUP_EXPLODE_MINE_DESC</v>
      </c>
      <c r="M12" s="216" t="str">
        <f>CONCATENATE(powerUpsDefinitions[[#This Row],['[tidDesc']]],"_SHORT")</f>
        <v>TID_POWERUP_EXPLODE_MINE_DESC_SHORT</v>
      </c>
    </row>
    <row r="13" spans="2:13">
      <c r="D13" s="219" t="s">
        <v>4</v>
      </c>
      <c r="E13" s="203" t="s">
        <v>1094</v>
      </c>
      <c r="F13" s="217" t="s">
        <v>1094</v>
      </c>
      <c r="G13" s="218">
        <v>1</v>
      </c>
      <c r="H13" s="218"/>
      <c r="I13" s="389" t="str">
        <f>CONCATENATE("icon_",powerUpsDefinitions[[#This Row],['[sku']]])</f>
        <v>icon_fireball</v>
      </c>
      <c r="J13" s="389" t="str">
        <f>CONCATENATE("icon_",powerUpsDefinitions[[#This Row],['[sku']]])</f>
        <v>icon_fireball</v>
      </c>
      <c r="K13" s="205" t="str">
        <f>CONCATENATE("TID_POWERUP_",UPPER(powerUpsDefinitions[[#This Row],['[sku']]]),"_NAME")</f>
        <v>TID_POWERUP_FIREBALL_NAME</v>
      </c>
      <c r="L13" s="216" t="str">
        <f>CONCATENATE("TID_POWERUP_",UPPER(powerUpsDefinitions[[#This Row],['[sku']]]),"_DESC")</f>
        <v>TID_POWERUP_FIREBALL_DESC</v>
      </c>
      <c r="M13" s="216" t="str">
        <f>CONCATENATE(powerUpsDefinitions[[#This Row],['[tidDesc']]],"_SHORT")</f>
        <v>TID_POWERUP_FIREBALL_DESC_SHORT</v>
      </c>
    </row>
    <row r="14" spans="2:13">
      <c r="D14" s="219" t="s">
        <v>4</v>
      </c>
      <c r="E14" s="203" t="s">
        <v>994</v>
      </c>
      <c r="F14" s="217" t="s">
        <v>995</v>
      </c>
      <c r="G14" s="218">
        <v>5</v>
      </c>
      <c r="H14" s="218"/>
      <c r="I14" s="204" t="str">
        <f>CONCATENATE("icon_",powerUpsDefinitions[[#This Row],['[sku']]])</f>
        <v>icon_food</v>
      </c>
      <c r="J14" s="204" t="s">
        <v>1092</v>
      </c>
      <c r="K14" s="205" t="str">
        <f>CONCATENATE("TID_POWERUP_",UPPER(powerUpsDefinitions[[#This Row],['[sku']]]),"_NAME")</f>
        <v>TID_POWERUP_FOOD_NAME</v>
      </c>
      <c r="L14" s="216" t="str">
        <f>CONCATENATE("TID_POWERUP_",UPPER(powerUpsDefinitions[[#This Row],['[sku']]]),"_DESC")</f>
        <v>TID_POWERUP_FOOD_DESC</v>
      </c>
      <c r="M14" s="216" t="str">
        <f>CONCATENATE(powerUpsDefinitions[[#This Row],['[tidDesc']]],"_SHORT")</f>
        <v>TID_POWERUP_FOOD_DESC_SHORT</v>
      </c>
    </row>
    <row r="15" spans="2:13">
      <c r="D15" s="219" t="s">
        <v>4</v>
      </c>
      <c r="E15" s="386" t="s">
        <v>969</v>
      </c>
      <c r="F15" s="387" t="s">
        <v>472</v>
      </c>
      <c r="G15" s="388">
        <v>0</v>
      </c>
      <c r="H15" s="388"/>
      <c r="I15" s="204" t="str">
        <f>CONCATENATE("icon_",powerUpsDefinitions[[#This Row],['[sku']]])</f>
        <v>icon_free_revive</v>
      </c>
      <c r="J15" s="204" t="s">
        <v>1130</v>
      </c>
      <c r="K15" s="205" t="str">
        <f>CONCATENATE("TID_POWERUP_",UPPER(powerUpsDefinitions[[#This Row],['[sku']]]),"_NAME")</f>
        <v>TID_POWERUP_FREE_REVIVE_NAME</v>
      </c>
      <c r="L15" s="216" t="str">
        <f>CONCATENATE("TID_POWERUP_",UPPER(powerUpsDefinitions[[#This Row],['[sku']]]),"_DESC")</f>
        <v>TID_POWERUP_FREE_REVIVE_DESC</v>
      </c>
      <c r="M15" s="216" t="str">
        <f>CONCATENATE(powerUpsDefinitions[[#This Row],['[tidDesc']]],"_SHORT")</f>
        <v>TID_POWERUP_FREE_REVIVE_DESC_SHORT</v>
      </c>
    </row>
    <row r="16" spans="2:13">
      <c r="D16" s="219" t="s">
        <v>4</v>
      </c>
      <c r="E16" s="203" t="s">
        <v>1097</v>
      </c>
      <c r="F16" s="217" t="s">
        <v>1097</v>
      </c>
      <c r="G16" s="218">
        <v>1</v>
      </c>
      <c r="H16" s="218"/>
      <c r="I16" s="389" t="s">
        <v>1100</v>
      </c>
      <c r="J16" s="389" t="s">
        <v>1100</v>
      </c>
      <c r="K16" s="205" t="str">
        <f>CONCATENATE("TID_POWERUP_",UPPER(powerUpsDefinitions[[#This Row],['[sku']]]),"_NAME")</f>
        <v>TID_POWERUP_FREEZE_AURA_NAME</v>
      </c>
      <c r="L16" s="216" t="str">
        <f>CONCATENATE("TID_POWERUP_",UPPER(powerUpsDefinitions[[#This Row],['[sku']]]),"_DESC")</f>
        <v>TID_POWERUP_FREEZE_AURA_DESC</v>
      </c>
      <c r="M16" s="390" t="str">
        <f>CONCATENATE(powerUpsDefinitions[[#This Row],['[tidDesc']]],"_SHORT")</f>
        <v>TID_POWERUP_FREEZE_AURA_DESC_SHORT</v>
      </c>
    </row>
    <row r="17" spans="4:13">
      <c r="D17" s="219" t="s">
        <v>4</v>
      </c>
      <c r="E17" s="203" t="s">
        <v>964</v>
      </c>
      <c r="F17" s="217" t="s">
        <v>964</v>
      </c>
      <c r="G17" s="218">
        <v>10</v>
      </c>
      <c r="H17" s="218"/>
      <c r="I17" s="204" t="str">
        <f>CONCATENATE("icon_",powerUpsDefinitions[[#This Row],['[sku']]])</f>
        <v>icon_fury_duration</v>
      </c>
      <c r="J17" s="204" t="s">
        <v>1095</v>
      </c>
      <c r="K17" s="205" t="str">
        <f>CONCATENATE("TID_POWERUP_",UPPER(powerUpsDefinitions[[#This Row],['[sku']]]),"_NAME")</f>
        <v>TID_POWERUP_FURY_DURATION_NAME</v>
      </c>
      <c r="L17" s="216" t="str">
        <f>CONCATENATE("TID_POWERUP_",UPPER(powerUpsDefinitions[[#This Row],['[sku']]]),"_DESC")</f>
        <v>TID_POWERUP_FURY_DURATION_DESC</v>
      </c>
      <c r="M17" s="216" t="str">
        <f>CONCATENATE(powerUpsDefinitions[[#This Row],['[tidDesc']]],"_SHORT")</f>
        <v>TID_POWERUP_FURY_DURATION_DESC_SHORT</v>
      </c>
    </row>
    <row r="18" spans="4:13">
      <c r="D18" s="219" t="s">
        <v>4</v>
      </c>
      <c r="E18" s="203" t="s">
        <v>1006</v>
      </c>
      <c r="F18" s="217" t="s">
        <v>1007</v>
      </c>
      <c r="G18" s="218">
        <v>10</v>
      </c>
      <c r="H18" s="218"/>
      <c r="I18" s="204" t="str">
        <f>CONCATENATE("icon_",powerUpsDefinitions[[#This Row],['[sku']]])</f>
        <v>icon_fury_size</v>
      </c>
      <c r="J18" s="204" t="s">
        <v>1095</v>
      </c>
      <c r="K18" s="205" t="str">
        <f>CONCATENATE("TID_POWERUP_",UPPER(powerUpsDefinitions[[#This Row],['[sku']]]),"_NAME")</f>
        <v>TID_POWERUP_FURY_SIZE_NAME</v>
      </c>
      <c r="L18" s="216" t="str">
        <f>CONCATENATE("TID_POWERUP_",UPPER(powerUpsDefinitions[[#This Row],['[sku']]]),"_DESC")</f>
        <v>TID_POWERUP_FURY_SIZE_DESC</v>
      </c>
      <c r="M18" s="216" t="str">
        <f>CONCATENATE(powerUpsDefinitions[[#This Row],['[tidDesc']]],"_SHORT")</f>
        <v>TID_POWERUP_FURY_SIZE_DESC_SHORT</v>
      </c>
    </row>
    <row r="19" spans="4:13">
      <c r="D19" s="219" t="s">
        <v>4</v>
      </c>
      <c r="E19" s="203" t="s">
        <v>965</v>
      </c>
      <c r="F19" s="217" t="s">
        <v>467</v>
      </c>
      <c r="G19" s="218">
        <v>5</v>
      </c>
      <c r="H19" s="218"/>
      <c r="I19" s="204" t="str">
        <f>CONCATENATE("icon_",powerUpsDefinitions[[#This Row],['[sku']]])</f>
        <v>icon_hp</v>
      </c>
      <c r="J19" s="204" t="s">
        <v>1089</v>
      </c>
      <c r="K19" s="205" t="str">
        <f>CONCATENATE("TID_POWERUP_",UPPER(powerUpsDefinitions[[#This Row],['[sku']]]),"_NAME")</f>
        <v>TID_POWERUP_HP_NAME</v>
      </c>
      <c r="L19" s="216" t="str">
        <f>CONCATENATE("TID_POWERUP_",UPPER(powerUpsDefinitions[[#This Row],['[sku']]]),"_DESC")</f>
        <v>TID_POWERUP_HP_DESC</v>
      </c>
      <c r="M19" s="216" t="str">
        <f>CONCATENATE(powerUpsDefinitions[[#This Row],['[tidDesc']]],"_SHORT")</f>
        <v>TID_POWERUP_HP_DESC_SHORT</v>
      </c>
    </row>
    <row r="20" spans="4:13">
      <c r="D20" s="219" t="s">
        <v>4</v>
      </c>
      <c r="E20" s="203" t="s">
        <v>999</v>
      </c>
      <c r="F20" s="217" t="s">
        <v>996</v>
      </c>
      <c r="G20" s="218" t="s">
        <v>1000</v>
      </c>
      <c r="H20" s="218">
        <v>10</v>
      </c>
      <c r="I20" s="204" t="str">
        <f>CONCATENATE("icon_",powerUpsDefinitions[[#This Row],['[sku']]])</f>
        <v>icon_lower_damage_arrows</v>
      </c>
      <c r="J20" s="204" t="s">
        <v>1093</v>
      </c>
      <c r="K20" s="205" t="str">
        <f>CONCATENATE("TID_POWERUP_",UPPER(powerUpsDefinitions[[#This Row],['[sku']]]),"_NAME")</f>
        <v>TID_POWERUP_LOWER_DAMAGE_ARROWS_NAME</v>
      </c>
      <c r="L20" s="216" t="str">
        <f>CONCATENATE("TID_POWERUP_",UPPER(powerUpsDefinitions[[#This Row],['[sku']]]),"_DESC")</f>
        <v>TID_POWERUP_LOWER_DAMAGE_ARROWS_DESC</v>
      </c>
      <c r="M20" s="216" t="str">
        <f>CONCATENATE(powerUpsDefinitions[[#This Row],['[tidDesc']]],"_SHORT")</f>
        <v>TID_POWERUP_LOWER_DAMAGE_ARROWS_DESC_SHORT</v>
      </c>
    </row>
    <row r="21" spans="4:13">
      <c r="D21" s="219" t="s">
        <v>4</v>
      </c>
      <c r="E21" s="203" t="s">
        <v>997</v>
      </c>
      <c r="F21" s="217" t="s">
        <v>996</v>
      </c>
      <c r="G21" s="218" t="s">
        <v>470</v>
      </c>
      <c r="H21" s="218">
        <v>10</v>
      </c>
      <c r="I21" s="204" t="str">
        <f>CONCATENATE("icon_",powerUpsDefinitions[[#This Row],['[sku']]])</f>
        <v>icon_lower_damage_mine</v>
      </c>
      <c r="J21" s="204" t="s">
        <v>1093</v>
      </c>
      <c r="K21" s="205" t="str">
        <f>CONCATENATE("TID_POWERUP_",UPPER(powerUpsDefinitions[[#This Row],['[sku']]]),"_NAME")</f>
        <v>TID_POWERUP_LOWER_DAMAGE_MINE_NAME</v>
      </c>
      <c r="L21" s="216" t="str">
        <f>CONCATENATE("TID_POWERUP_",UPPER(powerUpsDefinitions[[#This Row],['[sku']]]),"_DESC")</f>
        <v>TID_POWERUP_LOWER_DAMAGE_MINE_DESC</v>
      </c>
      <c r="M21" s="216" t="str">
        <f>CONCATENATE(powerUpsDefinitions[[#This Row],['[tidDesc']]],"_SHORT")</f>
        <v>TID_POWERUP_LOWER_DAMAGE_MINE_DESC_SHORT</v>
      </c>
    </row>
    <row r="22" spans="4:13">
      <c r="D22" s="219" t="s">
        <v>4</v>
      </c>
      <c r="E22" s="203" t="s">
        <v>998</v>
      </c>
      <c r="F22" s="217" t="s">
        <v>996</v>
      </c>
      <c r="G22" s="218" t="s">
        <v>471</v>
      </c>
      <c r="H22" s="218">
        <v>10</v>
      </c>
      <c r="I22" s="204" t="str">
        <f>CONCATENATE("icon_",powerUpsDefinitions[[#This Row],['[sku']]])</f>
        <v>icon_lower_damage_poison</v>
      </c>
      <c r="J22" s="204" t="s">
        <v>1093</v>
      </c>
      <c r="K22" s="205" t="str">
        <f>CONCATENATE("TID_POWERUP_",UPPER(powerUpsDefinitions[[#This Row],['[sku']]]),"_NAME")</f>
        <v>TID_POWERUP_LOWER_DAMAGE_POISON_NAME</v>
      </c>
      <c r="L22" s="216" t="str">
        <f>CONCATENATE("TID_POWERUP_",UPPER(powerUpsDefinitions[[#This Row],['[sku']]]),"_DESC")</f>
        <v>TID_POWERUP_LOWER_DAMAGE_POISON_DESC</v>
      </c>
      <c r="M22" s="216" t="str">
        <f>CONCATENATE(powerUpsDefinitions[[#This Row],['[tidDesc']]],"_SHORT")</f>
        <v>TID_POWERUP_LOWER_DAMAGE_POISON_DESC_SHORT</v>
      </c>
    </row>
    <row r="23" spans="4:13">
      <c r="D23" s="391" t="s">
        <v>4</v>
      </c>
      <c r="E23" s="203" t="s">
        <v>1102</v>
      </c>
      <c r="F23" s="217" t="s">
        <v>1102</v>
      </c>
      <c r="G23" s="394">
        <v>1</v>
      </c>
      <c r="H23" s="394"/>
      <c r="I23" s="389" t="str">
        <f>CONCATENATE("icon_",powerUpsDefinitions[[#This Row],['[sku']]])</f>
        <v>icon_magnet</v>
      </c>
      <c r="J23" s="389" t="str">
        <f>CONCATENATE("icon_",powerUpsDefinitions[[#This Row],['[sku']]])</f>
        <v>icon_magnet</v>
      </c>
      <c r="K23" s="395" t="str">
        <f>CONCATENATE("TID_POWERUP_",UPPER(powerUpsDefinitions[[#This Row],['[sku']]]),"_NAME")</f>
        <v>TID_POWERUP_MAGNET_NAME</v>
      </c>
      <c r="L23" s="396" t="str">
        <f>CONCATENATE("TID_POWERUP_",UPPER(powerUpsDefinitions[[#This Row],['[sku']]]),"_DESC")</f>
        <v>TID_POWERUP_MAGNET_DESC</v>
      </c>
      <c r="M23" s="397" t="str">
        <f>CONCATENATE(powerUpsDefinitions[[#This Row],['[tidDesc']]],"_SHORT")</f>
        <v>TID_POWERUP_MAGNET_DESC_SHORT</v>
      </c>
    </row>
    <row r="24" spans="4:13">
      <c r="D24" s="219" t="s">
        <v>4</v>
      </c>
      <c r="E24" s="203" t="s">
        <v>1103</v>
      </c>
      <c r="F24" s="217" t="s">
        <v>1103</v>
      </c>
      <c r="G24" s="218">
        <v>5</v>
      </c>
      <c r="H24" s="218"/>
      <c r="I24" s="389" t="s">
        <v>1149</v>
      </c>
      <c r="J24" s="389" t="s">
        <v>1088</v>
      </c>
      <c r="K24" s="205" t="str">
        <f>CONCATENATE("TID_POWERUP_",UPPER(powerUpsDefinitions[[#This Row],['[sku']]]),"_NAME")</f>
        <v>TID_POWERUP_MORE_XP_NAME</v>
      </c>
      <c r="L24" s="216" t="str">
        <f>CONCATENATE("TID_POWERUP_",UPPER(powerUpsDefinitions[[#This Row],['[sku']]]),"_DESC")</f>
        <v>TID_POWERUP_MORE_XP_DESC</v>
      </c>
      <c r="M24" s="390" t="str">
        <f>CONCATENATE(powerUpsDefinitions[[#This Row],['[tidDesc']]],"_SHORT")</f>
        <v>TID_POWERUP_MORE_XP_DESC_SHORT</v>
      </c>
    </row>
    <row r="25" spans="4:13">
      <c r="D25" s="219" t="s">
        <v>4</v>
      </c>
      <c r="E25" s="203" t="s">
        <v>1013</v>
      </c>
      <c r="F25" s="217" t="s">
        <v>1013</v>
      </c>
      <c r="G25" s="218">
        <v>1</v>
      </c>
      <c r="H25" s="218"/>
      <c r="I25" s="204" t="str">
        <f>CONCATENATE("icon_",powerUpsDefinitions[[#This Row],['[sku']]])</f>
        <v>icon_phoenix</v>
      </c>
      <c r="J25" s="204" t="str">
        <f>CONCATENATE("icon_",powerUpsDefinitions[[#This Row],['[sku']]])</f>
        <v>icon_phoenix</v>
      </c>
      <c r="K25" s="205" t="str">
        <f>CONCATENATE("TID_POWERUP_",UPPER(powerUpsDefinitions[[#This Row],['[sku']]]),"_NAME")</f>
        <v>TID_POWERUP_PHOENIX_NAME</v>
      </c>
      <c r="L25" s="216" t="str">
        <f>CONCATENATE("TID_POWERUP_",UPPER(powerUpsDefinitions[[#This Row],['[sku']]]),"_DESC")</f>
        <v>TID_POWERUP_PHOENIX_DESC</v>
      </c>
      <c r="M25" s="216" t="str">
        <f>CONCATENATE(powerUpsDefinitions[[#This Row],['[tidDesc']]],"_SHORT")</f>
        <v>TID_POWERUP_PHOENIX_DESC_SHORT</v>
      </c>
    </row>
    <row r="26" spans="4:13">
      <c r="D26" s="219" t="s">
        <v>4</v>
      </c>
      <c r="E26" s="203" t="s">
        <v>474</v>
      </c>
      <c r="F26" s="217" t="s">
        <v>473</v>
      </c>
      <c r="G26" s="218" t="s">
        <v>332</v>
      </c>
      <c r="H26" s="218">
        <v>100</v>
      </c>
      <c r="I26" s="204" t="str">
        <f>CONCATENATE("icon_",powerUpsDefinitions[[#This Row],['[sku']]])</f>
        <v>icon_preyHpBoost_crow</v>
      </c>
      <c r="J26" s="204" t="s">
        <v>1092</v>
      </c>
      <c r="K26" s="205" t="str">
        <f>CONCATENATE("TID_POWERUP_",UPPER(powerUpsDefinitions[[#This Row],['[sku']]]),"_NAME")</f>
        <v>TID_POWERUP_PREYHPBOOST_CROW_NAME</v>
      </c>
      <c r="L26" s="216" t="str">
        <f>CONCATENATE("TID_POWERUP_",UPPER(powerUpsDefinitions[[#This Row],['[sku']]]),"_DESC")</f>
        <v>TID_POWERUP_PREYHPBOOST_CROW_DESC</v>
      </c>
      <c r="M26" s="216" t="str">
        <f>CONCATENATE(powerUpsDefinitions[[#This Row],['[tidDesc']]],"_SHORT")</f>
        <v>TID_POWERUP_PREYHPBOOST_CROW_DESC_SHORT</v>
      </c>
    </row>
    <row r="27" spans="4:13">
      <c r="D27" s="219" t="s">
        <v>4</v>
      </c>
      <c r="E27" s="203" t="s">
        <v>1001</v>
      </c>
      <c r="F27" s="217" t="s">
        <v>1001</v>
      </c>
      <c r="G27" s="218">
        <v>10</v>
      </c>
      <c r="H27" s="218"/>
      <c r="I27" s="204" t="str">
        <f>CONCATENATE("icon_",powerUpsDefinitions[[#This Row],['[sku']]])</f>
        <v>icon_reduce_life_drain</v>
      </c>
      <c r="J27" s="204" t="s">
        <v>1093</v>
      </c>
      <c r="K27" s="205" t="str">
        <f>CONCATENATE("TID_POWERUP_",UPPER(powerUpsDefinitions[[#This Row],['[sku']]]),"_NAME")</f>
        <v>TID_POWERUP_REDUCE_LIFE_DRAIN_NAME</v>
      </c>
      <c r="L27" s="216" t="str">
        <f>CONCATENATE("TID_POWERUP_",UPPER(powerUpsDefinitions[[#This Row],['[sku']]]),"_DESC")</f>
        <v>TID_POWERUP_REDUCE_LIFE_DRAIN_DESC</v>
      </c>
      <c r="M27" s="216" t="str">
        <f>CONCATENATE(powerUpsDefinitions[[#This Row],['[tidDesc']]],"_SHORT")</f>
        <v>TID_POWERUP_REDUCE_LIFE_DRAIN_DESC_SHORT</v>
      </c>
    </row>
    <row r="28" spans="4:13">
      <c r="D28" s="219" t="s">
        <v>4</v>
      </c>
      <c r="E28" s="203" t="s">
        <v>309</v>
      </c>
      <c r="F28" s="217" t="s">
        <v>1005</v>
      </c>
      <c r="G28" s="218">
        <v>10</v>
      </c>
      <c r="H28" s="218"/>
      <c r="I28" s="204" t="str">
        <f>CONCATENATE("icon_",powerUpsDefinitions[[#This Row],['[sku']]])</f>
        <v>icon_score</v>
      </c>
      <c r="J28" s="204" t="s">
        <v>1088</v>
      </c>
      <c r="K28" s="205" t="str">
        <f>CONCATENATE("TID_POWERUP_",UPPER(powerUpsDefinitions[[#This Row],['[sku']]]),"_NAME")</f>
        <v>TID_POWERUP_SCORE_NAME</v>
      </c>
      <c r="L28" s="216" t="str">
        <f>CONCATENATE("TID_POWERUP_",UPPER(powerUpsDefinitions[[#This Row],['[sku']]]),"_DESC")</f>
        <v>TID_POWERUP_SCORE_DESC</v>
      </c>
      <c r="M28" s="216" t="str">
        <f>CONCATENATE(powerUpsDefinitions[[#This Row],['[tidDesc']]],"_SHORT")</f>
        <v>TID_POWERUP_SCORE_DESC_SHORT</v>
      </c>
    </row>
    <row r="29" spans="4:13">
      <c r="D29" s="219" t="s">
        <v>4</v>
      </c>
      <c r="E29" s="203" t="s">
        <v>1002</v>
      </c>
      <c r="F29" s="217" t="s">
        <v>1003</v>
      </c>
      <c r="G29" s="218">
        <v>10</v>
      </c>
      <c r="H29" s="218"/>
      <c r="I29" s="204" t="str">
        <f>CONCATENATE("icon_",powerUpsDefinitions[[#This Row],['[sku']]])</f>
        <v>icon_speed</v>
      </c>
      <c r="J29" s="204" t="s">
        <v>1087</v>
      </c>
      <c r="K29" s="205" t="str">
        <f>CONCATENATE("TID_POWERUP_",UPPER(powerUpsDefinitions[[#This Row],['[sku']]]),"_NAME")</f>
        <v>TID_POWERUP_SPEED_NAME</v>
      </c>
      <c r="L29" s="216" t="str">
        <f>CONCATENATE("TID_POWERUP_",UPPER(powerUpsDefinitions[[#This Row],['[sku']]]),"_DESC")</f>
        <v>TID_POWERUP_SPEED_DESC</v>
      </c>
      <c r="M29" s="216" t="str">
        <f>CONCATENATE(powerUpsDefinitions[[#This Row],['[tidDesc']]],"_SHORT")</f>
        <v>TID_POWERUP_SPEED_DESC_SHORT</v>
      </c>
    </row>
    <row r="30" spans="4:13">
      <c r="D30" s="391" t="s">
        <v>4</v>
      </c>
      <c r="E30" s="392" t="s">
        <v>1101</v>
      </c>
      <c r="F30" s="393" t="s">
        <v>1101</v>
      </c>
      <c r="G30" s="394">
        <v>100</v>
      </c>
      <c r="H30" s="394"/>
      <c r="I30" s="389" t="s">
        <v>1131</v>
      </c>
      <c r="J30" s="389" t="s">
        <v>1092</v>
      </c>
      <c r="K30" s="395" t="str">
        <f>CONCATENATE("TID_POWERUP_",UPPER(powerUpsDefinitions[[#This Row],['[sku']]]),"_NAME")</f>
        <v>TID_POWERUP_VACUUM_NAME</v>
      </c>
      <c r="L30" s="396" t="str">
        <f>CONCATENATE("TID_POWERUP_",UPPER(powerUpsDefinitions[[#This Row],['[sku']]]),"_DESC")</f>
        <v>TID_POWERUP_VACUUM_DESC</v>
      </c>
      <c r="M30" s="397" t="str">
        <f>CONCATENATE(powerUpsDefinitions[[#This Row],['[tidDesc']]],"_SHORT")</f>
        <v>TID_POWERUP_VACUUM_DESC_SHORT</v>
      </c>
    </row>
    <row r="31" spans="4:13">
      <c r="D31" s="391" t="s">
        <v>4</v>
      </c>
      <c r="E31" s="203" t="s">
        <v>1227</v>
      </c>
      <c r="F31" s="217" t="s">
        <v>1227</v>
      </c>
      <c r="G31" s="394">
        <v>0</v>
      </c>
      <c r="H31" s="394"/>
      <c r="I31" s="389" t="s">
        <v>1228</v>
      </c>
      <c r="J31" s="389" t="s">
        <v>1092</v>
      </c>
      <c r="K31" s="395" t="str">
        <f>CONCATENATE("TID_POWERUP_",UPPER(powerUpsDefinitions[[#This Row],['[sku']]]),"_NAME")</f>
        <v>TID_POWERUP_DOG_NAME</v>
      </c>
      <c r="L31" s="396" t="str">
        <f>CONCATENATE("TID_POWERUP_",UPPER(powerUpsDefinitions[[#This Row],['[sku']]]),"_DESC")</f>
        <v>TID_POWERUP_DOG_DESC</v>
      </c>
      <c r="M31" s="397" t="str">
        <f>CONCATENATE(powerUpsDefinitions[[#This Row],['[tidDesc']]],"_SHORT")</f>
        <v>TID_POWERUP_DOG_DESC_SHORT</v>
      </c>
    </row>
    <row r="32" spans="4:13" ht="15.75" thickBot="1">
      <c r="G32"/>
    </row>
    <row r="33" spans="1:16384" s="67" customFormat="1" ht="23.25">
      <c r="A33" s="12"/>
      <c r="B33" s="12"/>
      <c r="C33" s="12"/>
      <c r="D33" s="12" t="s">
        <v>1112</v>
      </c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2"/>
      <c r="BF33" s="12"/>
      <c r="BG33" s="12"/>
      <c r="BH33" s="12"/>
      <c r="BI33" s="12"/>
      <c r="BJ33" s="12"/>
      <c r="BK33" s="12"/>
      <c r="BL33" s="12"/>
      <c r="BM33" s="12"/>
      <c r="BN33" s="12"/>
      <c r="BO33" s="12"/>
      <c r="BP33" s="12"/>
      <c r="BQ33" s="12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2"/>
      <c r="CC33" s="12"/>
      <c r="CD33" s="12"/>
      <c r="CE33" s="12"/>
      <c r="CF33" s="12"/>
      <c r="CG33" s="12"/>
      <c r="CH33" s="12"/>
      <c r="CI33" s="12"/>
      <c r="CJ33" s="12"/>
      <c r="CK33" s="12"/>
      <c r="CL33" s="12"/>
      <c r="CM33" s="12"/>
      <c r="CN33" s="12"/>
      <c r="CO33" s="12"/>
      <c r="CP33" s="12"/>
      <c r="CQ33" s="12"/>
      <c r="CR33" s="12"/>
      <c r="CS33" s="12"/>
      <c r="CT33" s="12"/>
      <c r="CU33" s="12"/>
      <c r="CV33" s="12"/>
      <c r="CW33" s="12"/>
      <c r="CX33" s="12"/>
      <c r="CY33" s="12"/>
      <c r="CZ33" s="12"/>
      <c r="DA33" s="12"/>
      <c r="DB33" s="12"/>
      <c r="DC33" s="12"/>
      <c r="DD33" s="12"/>
      <c r="DE33" s="12"/>
      <c r="DF33" s="12"/>
      <c r="DG33" s="12"/>
      <c r="DH33" s="12"/>
      <c r="DI33" s="12"/>
      <c r="DJ33" s="12"/>
      <c r="DK33" s="12"/>
      <c r="DL33" s="12"/>
      <c r="DM33" s="12"/>
      <c r="DN33" s="12"/>
      <c r="DO33" s="12"/>
      <c r="DP33" s="12"/>
      <c r="DQ33" s="12"/>
      <c r="DR33" s="12"/>
      <c r="DS33" s="12"/>
      <c r="DT33" s="12"/>
      <c r="DU33" s="12"/>
      <c r="DV33" s="12"/>
      <c r="DW33" s="12"/>
      <c r="DX33" s="12"/>
      <c r="DY33" s="12"/>
      <c r="DZ33" s="12"/>
      <c r="EA33" s="12"/>
      <c r="EB33" s="12"/>
      <c r="EC33" s="12"/>
      <c r="ED33" s="12"/>
      <c r="EE33" s="12"/>
      <c r="EF33" s="12"/>
      <c r="EG33" s="12"/>
      <c r="EH33" s="12"/>
      <c r="EI33" s="12"/>
      <c r="EJ33" s="12"/>
      <c r="EK33" s="12"/>
      <c r="EL33" s="12"/>
      <c r="EM33" s="12"/>
      <c r="EN33" s="12"/>
      <c r="EO33" s="12"/>
      <c r="EP33" s="12"/>
      <c r="EQ33" s="12"/>
      <c r="ER33" s="12"/>
      <c r="ES33" s="12"/>
      <c r="ET33" s="12"/>
      <c r="EU33" s="12"/>
      <c r="EV33" s="12"/>
      <c r="EW33" s="12"/>
      <c r="EX33" s="12"/>
      <c r="EY33" s="12"/>
      <c r="EZ33" s="12"/>
      <c r="FA33" s="12"/>
      <c r="FB33" s="12"/>
      <c r="FC33" s="12"/>
      <c r="FD33" s="12"/>
      <c r="FE33" s="12"/>
      <c r="FF33" s="12"/>
      <c r="FG33" s="12"/>
      <c r="FH33" s="12"/>
      <c r="FI33" s="12"/>
      <c r="FJ33" s="12"/>
      <c r="FK33" s="12"/>
      <c r="FL33" s="12"/>
      <c r="FM33" s="12"/>
      <c r="FN33" s="12"/>
      <c r="FO33" s="12"/>
      <c r="FP33" s="12"/>
      <c r="FQ33" s="12"/>
      <c r="FR33" s="12"/>
      <c r="FS33" s="12"/>
      <c r="FT33" s="12"/>
      <c r="FU33" s="12"/>
      <c r="FV33" s="12"/>
      <c r="FW33" s="12"/>
      <c r="FX33" s="12"/>
      <c r="FY33" s="12"/>
      <c r="FZ33" s="12"/>
      <c r="GA33" s="12"/>
      <c r="GB33" s="12"/>
      <c r="GC33" s="12"/>
      <c r="GD33" s="12"/>
      <c r="GE33" s="12"/>
      <c r="GF33" s="12"/>
      <c r="GG33" s="12"/>
      <c r="GH33" s="12"/>
      <c r="GI33" s="12"/>
      <c r="GJ33" s="12"/>
      <c r="GK33" s="12"/>
      <c r="GL33" s="12"/>
      <c r="GM33" s="12"/>
      <c r="GN33" s="12"/>
      <c r="GO33" s="12"/>
      <c r="GP33" s="12"/>
      <c r="GQ33" s="12"/>
      <c r="GR33" s="12"/>
      <c r="GS33" s="12"/>
      <c r="GT33" s="12"/>
      <c r="GU33" s="12"/>
      <c r="GV33" s="12"/>
      <c r="GW33" s="12"/>
      <c r="GX33" s="12"/>
      <c r="GY33" s="12"/>
      <c r="GZ33" s="12"/>
      <c r="HA33" s="12"/>
      <c r="HB33" s="12"/>
      <c r="HC33" s="12"/>
      <c r="HD33" s="12"/>
      <c r="HE33" s="12"/>
      <c r="HF33" s="12"/>
      <c r="HG33" s="12"/>
      <c r="HH33" s="12"/>
      <c r="HI33" s="12"/>
      <c r="HJ33" s="12"/>
      <c r="HK33" s="12"/>
      <c r="HL33" s="12"/>
      <c r="HM33" s="12"/>
      <c r="HN33" s="12"/>
      <c r="HO33" s="12"/>
      <c r="HP33" s="12"/>
      <c r="HQ33" s="12"/>
      <c r="HR33" s="12"/>
      <c r="HS33" s="12"/>
      <c r="HT33" s="12"/>
      <c r="HU33" s="12"/>
      <c r="HV33" s="12"/>
      <c r="HW33" s="12"/>
      <c r="HX33" s="12"/>
      <c r="HY33" s="12"/>
      <c r="HZ33" s="12"/>
      <c r="IA33" s="12"/>
      <c r="IB33" s="12"/>
      <c r="IC33" s="12"/>
      <c r="ID33" s="12"/>
      <c r="IE33" s="12"/>
      <c r="IF33" s="12"/>
      <c r="IG33" s="12"/>
      <c r="IH33" s="12"/>
      <c r="II33" s="12"/>
      <c r="IJ33" s="12"/>
      <c r="IK33" s="12"/>
      <c r="IL33" s="12"/>
      <c r="IM33" s="12"/>
      <c r="IN33" s="12"/>
      <c r="IO33" s="12"/>
      <c r="IP33" s="12"/>
      <c r="IQ33" s="12"/>
      <c r="IR33" s="12"/>
      <c r="IS33" s="12"/>
      <c r="IT33" s="12"/>
      <c r="IU33" s="12"/>
      <c r="IV33" s="12"/>
      <c r="IW33" s="12"/>
      <c r="IX33" s="12"/>
      <c r="IY33" s="12"/>
      <c r="IZ33" s="12"/>
      <c r="JA33" s="12"/>
      <c r="JB33" s="12"/>
      <c r="JC33" s="12"/>
      <c r="JD33" s="12"/>
      <c r="JE33" s="12"/>
      <c r="JF33" s="12"/>
      <c r="JG33" s="12"/>
      <c r="JH33" s="12"/>
      <c r="JI33" s="12"/>
      <c r="JJ33" s="12"/>
      <c r="JK33" s="12"/>
      <c r="JL33" s="12"/>
      <c r="JM33" s="12"/>
      <c r="JN33" s="12"/>
      <c r="JO33" s="12"/>
      <c r="JP33" s="12"/>
      <c r="JQ33" s="12"/>
      <c r="JR33" s="12"/>
      <c r="JS33" s="12"/>
      <c r="JT33" s="12"/>
      <c r="JU33" s="12"/>
      <c r="JV33" s="12"/>
      <c r="JW33" s="12"/>
      <c r="JX33" s="12"/>
      <c r="JY33" s="12"/>
      <c r="JZ33" s="12"/>
      <c r="KA33" s="12"/>
      <c r="KB33" s="12"/>
      <c r="KC33" s="12"/>
      <c r="KD33" s="12"/>
      <c r="KE33" s="12"/>
      <c r="KF33" s="12"/>
      <c r="KG33" s="12"/>
      <c r="KH33" s="12"/>
      <c r="KI33" s="12"/>
      <c r="KJ33" s="12"/>
      <c r="KK33" s="12"/>
      <c r="KL33" s="12"/>
      <c r="KM33" s="12"/>
      <c r="KN33" s="12"/>
      <c r="KO33" s="12"/>
      <c r="KP33" s="12"/>
      <c r="KQ33" s="12"/>
      <c r="KR33" s="12"/>
      <c r="KS33" s="12"/>
      <c r="KT33" s="12"/>
      <c r="KU33" s="12"/>
      <c r="KV33" s="12"/>
      <c r="KW33" s="12"/>
      <c r="KX33" s="12"/>
      <c r="KY33" s="12"/>
      <c r="KZ33" s="12"/>
      <c r="LA33" s="12"/>
      <c r="LB33" s="12"/>
      <c r="LC33" s="12"/>
      <c r="LD33" s="12"/>
      <c r="LE33" s="12"/>
      <c r="LF33" s="12"/>
      <c r="LG33" s="12"/>
      <c r="LH33" s="12"/>
      <c r="LI33" s="12"/>
      <c r="LJ33" s="12"/>
      <c r="LK33" s="12"/>
      <c r="LL33" s="12"/>
      <c r="LM33" s="12"/>
      <c r="LN33" s="12"/>
      <c r="LO33" s="12"/>
      <c r="LP33" s="12"/>
      <c r="LQ33" s="12"/>
      <c r="LR33" s="12"/>
      <c r="LS33" s="12"/>
      <c r="LT33" s="12"/>
      <c r="LU33" s="12"/>
      <c r="LV33" s="12"/>
      <c r="LW33" s="12"/>
      <c r="LX33" s="12"/>
      <c r="LY33" s="12"/>
      <c r="LZ33" s="12"/>
      <c r="MA33" s="12"/>
      <c r="MB33" s="12"/>
      <c r="MC33" s="12"/>
      <c r="MD33" s="12"/>
      <c r="ME33" s="12"/>
      <c r="MF33" s="12"/>
      <c r="MG33" s="12"/>
      <c r="MH33" s="12"/>
      <c r="MI33" s="12"/>
      <c r="MJ33" s="12"/>
      <c r="MK33" s="12"/>
      <c r="ML33" s="12"/>
      <c r="MM33" s="12"/>
      <c r="MN33" s="12"/>
      <c r="MO33" s="12"/>
      <c r="MP33" s="12"/>
      <c r="MQ33" s="12"/>
      <c r="MR33" s="12"/>
      <c r="MS33" s="12"/>
      <c r="MT33" s="12"/>
      <c r="MU33" s="12"/>
      <c r="MV33" s="12"/>
      <c r="MW33" s="12"/>
      <c r="MX33" s="12"/>
      <c r="MY33" s="12"/>
      <c r="MZ33" s="12"/>
      <c r="NA33" s="12"/>
      <c r="NB33" s="12"/>
      <c r="NC33" s="12"/>
      <c r="ND33" s="12"/>
      <c r="NE33" s="12"/>
      <c r="NF33" s="12"/>
      <c r="NG33" s="12"/>
      <c r="NH33" s="12"/>
      <c r="NI33" s="12"/>
      <c r="NJ33" s="12"/>
      <c r="NK33" s="12"/>
      <c r="NL33" s="12"/>
      <c r="NM33" s="12"/>
      <c r="NN33" s="12"/>
      <c r="NO33" s="12"/>
      <c r="NP33" s="12"/>
      <c r="NQ33" s="12"/>
      <c r="NR33" s="12"/>
      <c r="NS33" s="12"/>
      <c r="NT33" s="12"/>
      <c r="NU33" s="12"/>
      <c r="NV33" s="12"/>
      <c r="NW33" s="12"/>
      <c r="NX33" s="12"/>
      <c r="NY33" s="12"/>
      <c r="NZ33" s="12"/>
      <c r="OA33" s="12"/>
      <c r="OB33" s="12"/>
      <c r="OC33" s="12"/>
      <c r="OD33" s="12"/>
      <c r="OE33" s="12"/>
      <c r="OF33" s="12"/>
      <c r="OG33" s="12"/>
      <c r="OH33" s="12"/>
      <c r="OI33" s="12"/>
      <c r="OJ33" s="12"/>
      <c r="OK33" s="12"/>
      <c r="OL33" s="12"/>
      <c r="OM33" s="12"/>
      <c r="ON33" s="12"/>
      <c r="OO33" s="12"/>
      <c r="OP33" s="12"/>
      <c r="OQ33" s="12"/>
      <c r="OR33" s="12"/>
      <c r="OS33" s="12"/>
      <c r="OT33" s="12"/>
      <c r="OU33" s="12"/>
      <c r="OV33" s="12"/>
      <c r="OW33" s="12"/>
      <c r="OX33" s="12"/>
      <c r="OY33" s="12"/>
      <c r="OZ33" s="12"/>
      <c r="PA33" s="12"/>
      <c r="PB33" s="12"/>
      <c r="PC33" s="12"/>
      <c r="PD33" s="12"/>
      <c r="PE33" s="12"/>
      <c r="PF33" s="12"/>
      <c r="PG33" s="12"/>
      <c r="PH33" s="12"/>
      <c r="PI33" s="12"/>
      <c r="PJ33" s="12"/>
      <c r="PK33" s="12"/>
      <c r="PL33" s="12"/>
      <c r="PM33" s="12"/>
      <c r="PN33" s="12"/>
      <c r="PO33" s="12"/>
      <c r="PP33" s="12"/>
      <c r="PQ33" s="12"/>
      <c r="PR33" s="12"/>
      <c r="PS33" s="12"/>
      <c r="PT33" s="12"/>
      <c r="PU33" s="12"/>
      <c r="PV33" s="12"/>
      <c r="PW33" s="12"/>
      <c r="PX33" s="12"/>
      <c r="PY33" s="12"/>
      <c r="PZ33" s="12"/>
      <c r="QA33" s="12"/>
      <c r="QB33" s="12"/>
      <c r="QC33" s="12"/>
      <c r="QD33" s="12"/>
      <c r="QE33" s="12"/>
      <c r="QF33" s="12"/>
      <c r="QG33" s="12"/>
      <c r="QH33" s="12"/>
      <c r="QI33" s="12"/>
      <c r="QJ33" s="12"/>
      <c r="QK33" s="12"/>
      <c r="QL33" s="12"/>
      <c r="QM33" s="12"/>
      <c r="QN33" s="12"/>
      <c r="QO33" s="12"/>
      <c r="QP33" s="12"/>
      <c r="QQ33" s="12"/>
      <c r="QR33" s="12"/>
      <c r="QS33" s="12"/>
      <c r="QT33" s="12"/>
      <c r="QU33" s="12"/>
      <c r="QV33" s="12"/>
      <c r="QW33" s="12"/>
      <c r="QX33" s="12"/>
      <c r="QY33" s="12"/>
      <c r="QZ33" s="12"/>
      <c r="RA33" s="12"/>
      <c r="RB33" s="12"/>
      <c r="RC33" s="12"/>
      <c r="RD33" s="12"/>
      <c r="RE33" s="12"/>
      <c r="RF33" s="12"/>
      <c r="RG33" s="12"/>
      <c r="RH33" s="12"/>
      <c r="RI33" s="12"/>
      <c r="RJ33" s="12"/>
      <c r="RK33" s="12"/>
      <c r="RL33" s="12"/>
      <c r="RM33" s="12"/>
      <c r="RN33" s="12"/>
      <c r="RO33" s="12"/>
      <c r="RP33" s="12"/>
      <c r="RQ33" s="12"/>
      <c r="RR33" s="12"/>
      <c r="RS33" s="12"/>
      <c r="RT33" s="12"/>
      <c r="RU33" s="12"/>
      <c r="RV33" s="12"/>
      <c r="RW33" s="12"/>
      <c r="RX33" s="12"/>
      <c r="RY33" s="12"/>
      <c r="RZ33" s="12"/>
      <c r="SA33" s="12"/>
      <c r="SB33" s="12"/>
      <c r="SC33" s="12"/>
      <c r="SD33" s="12"/>
      <c r="SE33" s="12"/>
      <c r="SF33" s="12"/>
      <c r="SG33" s="12"/>
      <c r="SH33" s="12"/>
      <c r="SI33" s="12"/>
      <c r="SJ33" s="12"/>
      <c r="SK33" s="12"/>
      <c r="SL33" s="12"/>
      <c r="SM33" s="12"/>
      <c r="SN33" s="12"/>
      <c r="SO33" s="12"/>
      <c r="SP33" s="12"/>
      <c r="SQ33" s="12"/>
      <c r="SR33" s="12"/>
      <c r="SS33" s="12"/>
      <c r="ST33" s="12"/>
      <c r="SU33" s="12"/>
      <c r="SV33" s="12"/>
      <c r="SW33" s="12"/>
      <c r="SX33" s="12"/>
      <c r="SY33" s="12"/>
      <c r="SZ33" s="12"/>
      <c r="TA33" s="12"/>
      <c r="TB33" s="12"/>
      <c r="TC33" s="12"/>
      <c r="TD33" s="12"/>
      <c r="TE33" s="12"/>
      <c r="TF33" s="12"/>
      <c r="TG33" s="12"/>
      <c r="TH33" s="12"/>
      <c r="TI33" s="12"/>
      <c r="TJ33" s="12"/>
      <c r="TK33" s="12"/>
      <c r="TL33" s="12"/>
      <c r="TM33" s="12"/>
      <c r="TN33" s="12"/>
      <c r="TO33" s="12"/>
      <c r="TP33" s="12"/>
      <c r="TQ33" s="12"/>
      <c r="TR33" s="12"/>
      <c r="TS33" s="12"/>
      <c r="TT33" s="12"/>
      <c r="TU33" s="12"/>
      <c r="TV33" s="12"/>
      <c r="TW33" s="12"/>
      <c r="TX33" s="12"/>
      <c r="TY33" s="12"/>
      <c r="TZ33" s="12"/>
      <c r="UA33" s="12"/>
      <c r="UB33" s="12"/>
      <c r="UC33" s="12"/>
      <c r="UD33" s="12"/>
      <c r="UE33" s="12"/>
      <c r="UF33" s="12"/>
      <c r="UG33" s="12"/>
      <c r="UH33" s="12"/>
      <c r="UI33" s="12"/>
      <c r="UJ33" s="12"/>
      <c r="UK33" s="12"/>
      <c r="UL33" s="12"/>
      <c r="UM33" s="12"/>
      <c r="UN33" s="12"/>
      <c r="UO33" s="12"/>
      <c r="UP33" s="12"/>
      <c r="UQ33" s="12"/>
      <c r="UR33" s="12"/>
      <c r="US33" s="12"/>
      <c r="UT33" s="12"/>
      <c r="UU33" s="12"/>
      <c r="UV33" s="12"/>
      <c r="UW33" s="12"/>
      <c r="UX33" s="12"/>
      <c r="UY33" s="12"/>
      <c r="UZ33" s="12"/>
      <c r="VA33" s="12"/>
      <c r="VB33" s="12"/>
      <c r="VC33" s="12"/>
      <c r="VD33" s="12"/>
      <c r="VE33" s="12"/>
      <c r="VF33" s="12"/>
      <c r="VG33" s="12"/>
      <c r="VH33" s="12"/>
      <c r="VI33" s="12"/>
      <c r="VJ33" s="12"/>
      <c r="VK33" s="12"/>
      <c r="VL33" s="12"/>
      <c r="VM33" s="12"/>
      <c r="VN33" s="12"/>
      <c r="VO33" s="12"/>
      <c r="VP33" s="12"/>
      <c r="VQ33" s="12"/>
      <c r="VR33" s="12"/>
      <c r="VS33" s="12"/>
      <c r="VT33" s="12"/>
      <c r="VU33" s="12"/>
      <c r="VV33" s="12"/>
      <c r="VW33" s="12"/>
      <c r="VX33" s="12"/>
      <c r="VY33" s="12"/>
      <c r="VZ33" s="12"/>
      <c r="WA33" s="12"/>
      <c r="WB33" s="12"/>
      <c r="WC33" s="12"/>
      <c r="WD33" s="12"/>
      <c r="WE33" s="12"/>
      <c r="WF33" s="12"/>
      <c r="WG33" s="12"/>
      <c r="WH33" s="12"/>
      <c r="WI33" s="12"/>
      <c r="WJ33" s="12"/>
      <c r="WK33" s="12"/>
      <c r="WL33" s="12"/>
      <c r="WM33" s="12"/>
      <c r="WN33" s="12"/>
      <c r="WO33" s="12"/>
      <c r="WP33" s="12"/>
      <c r="WQ33" s="12"/>
      <c r="WR33" s="12"/>
      <c r="WS33" s="12"/>
      <c r="WT33" s="12"/>
      <c r="WU33" s="12"/>
      <c r="WV33" s="12"/>
      <c r="WW33" s="12"/>
      <c r="WX33" s="12"/>
      <c r="WY33" s="12"/>
      <c r="WZ33" s="12"/>
      <c r="XA33" s="12"/>
      <c r="XB33" s="12"/>
      <c r="XC33" s="12"/>
      <c r="XD33" s="12"/>
      <c r="XE33" s="12"/>
      <c r="XF33" s="12"/>
      <c r="XG33" s="12"/>
      <c r="XH33" s="12"/>
      <c r="XI33" s="12"/>
      <c r="XJ33" s="12"/>
      <c r="XK33" s="12"/>
      <c r="XL33" s="12"/>
      <c r="XM33" s="12"/>
      <c r="XN33" s="12"/>
      <c r="XO33" s="12"/>
      <c r="XP33" s="12"/>
      <c r="XQ33" s="12"/>
      <c r="XR33" s="12"/>
      <c r="XS33" s="12"/>
      <c r="XT33" s="12"/>
      <c r="XU33" s="12"/>
      <c r="XV33" s="12"/>
      <c r="XW33" s="12"/>
      <c r="XX33" s="12"/>
      <c r="XY33" s="12"/>
      <c r="XZ33" s="12"/>
      <c r="YA33" s="12"/>
      <c r="YB33" s="12"/>
      <c r="YC33" s="12"/>
      <c r="YD33" s="12"/>
      <c r="YE33" s="12"/>
      <c r="YF33" s="12"/>
      <c r="YG33" s="12"/>
      <c r="YH33" s="12"/>
      <c r="YI33" s="12"/>
      <c r="YJ33" s="12"/>
      <c r="YK33" s="12"/>
      <c r="YL33" s="12"/>
      <c r="YM33" s="12"/>
      <c r="YN33" s="12"/>
      <c r="YO33" s="12"/>
      <c r="YP33" s="12"/>
      <c r="YQ33" s="12"/>
      <c r="YR33" s="12"/>
      <c r="YS33" s="12"/>
      <c r="YT33" s="12"/>
      <c r="YU33" s="12"/>
      <c r="YV33" s="12"/>
      <c r="YW33" s="12"/>
      <c r="YX33" s="12"/>
      <c r="YY33" s="12"/>
      <c r="YZ33" s="12"/>
      <c r="ZA33" s="12"/>
      <c r="ZB33" s="12"/>
      <c r="ZC33" s="12"/>
      <c r="ZD33" s="12"/>
      <c r="ZE33" s="12"/>
      <c r="ZF33" s="12"/>
      <c r="ZG33" s="12"/>
      <c r="ZH33" s="12"/>
      <c r="ZI33" s="12"/>
      <c r="ZJ33" s="12"/>
      <c r="ZK33" s="12"/>
      <c r="ZL33" s="12"/>
      <c r="ZM33" s="12"/>
      <c r="ZN33" s="12"/>
      <c r="ZO33" s="12"/>
      <c r="ZP33" s="12"/>
      <c r="ZQ33" s="12"/>
      <c r="ZR33" s="12"/>
      <c r="ZS33" s="12"/>
      <c r="ZT33" s="12"/>
      <c r="ZU33" s="12"/>
      <c r="ZV33" s="12"/>
      <c r="ZW33" s="12"/>
      <c r="ZX33" s="12"/>
      <c r="ZY33" s="12"/>
      <c r="ZZ33" s="12"/>
      <c r="AAA33" s="12"/>
      <c r="AAB33" s="12"/>
      <c r="AAC33" s="12"/>
      <c r="AAD33" s="12"/>
      <c r="AAE33" s="12"/>
      <c r="AAF33" s="12"/>
      <c r="AAG33" s="12"/>
      <c r="AAH33" s="12"/>
      <c r="AAI33" s="12"/>
      <c r="AAJ33" s="12"/>
      <c r="AAK33" s="12"/>
      <c r="AAL33" s="12"/>
      <c r="AAM33" s="12"/>
      <c r="AAN33" s="12"/>
      <c r="AAO33" s="12"/>
      <c r="AAP33" s="12"/>
      <c r="AAQ33" s="12"/>
      <c r="AAR33" s="12"/>
      <c r="AAS33" s="12"/>
      <c r="AAT33" s="12"/>
      <c r="AAU33" s="12"/>
      <c r="AAV33" s="12"/>
      <c r="AAW33" s="12"/>
      <c r="AAX33" s="12"/>
      <c r="AAY33" s="12"/>
      <c r="AAZ33" s="12"/>
      <c r="ABA33" s="12"/>
      <c r="ABB33" s="12"/>
      <c r="ABC33" s="12"/>
      <c r="ABD33" s="12"/>
      <c r="ABE33" s="12"/>
      <c r="ABF33" s="12"/>
      <c r="ABG33" s="12"/>
      <c r="ABH33" s="12"/>
      <c r="ABI33" s="12"/>
      <c r="ABJ33" s="12"/>
      <c r="ABK33" s="12"/>
      <c r="ABL33" s="12"/>
      <c r="ABM33" s="12"/>
      <c r="ABN33" s="12"/>
      <c r="ABO33" s="12"/>
      <c r="ABP33" s="12"/>
      <c r="ABQ33" s="12"/>
      <c r="ABR33" s="12"/>
      <c r="ABS33" s="12"/>
      <c r="ABT33" s="12"/>
      <c r="ABU33" s="12"/>
      <c r="ABV33" s="12"/>
      <c r="ABW33" s="12"/>
      <c r="ABX33" s="12"/>
      <c r="ABY33" s="12"/>
      <c r="ABZ33" s="12"/>
      <c r="ACA33" s="12"/>
      <c r="ACB33" s="12"/>
      <c r="ACC33" s="12"/>
      <c r="ACD33" s="12"/>
      <c r="ACE33" s="12"/>
      <c r="ACF33" s="12"/>
      <c r="ACG33" s="12"/>
      <c r="ACH33" s="12"/>
      <c r="ACI33" s="12"/>
      <c r="ACJ33" s="12"/>
      <c r="ACK33" s="12"/>
      <c r="ACL33" s="12"/>
      <c r="ACM33" s="12"/>
      <c r="ACN33" s="12"/>
      <c r="ACO33" s="12"/>
      <c r="ACP33" s="12"/>
      <c r="ACQ33" s="12"/>
      <c r="ACR33" s="12"/>
      <c r="ACS33" s="12"/>
      <c r="ACT33" s="12"/>
      <c r="ACU33" s="12"/>
      <c r="ACV33" s="12"/>
      <c r="ACW33" s="12"/>
      <c r="ACX33" s="12"/>
      <c r="ACY33" s="12"/>
      <c r="ACZ33" s="12"/>
      <c r="ADA33" s="12"/>
      <c r="ADB33" s="12"/>
      <c r="ADC33" s="12"/>
      <c r="ADD33" s="12"/>
      <c r="ADE33" s="12"/>
      <c r="ADF33" s="12"/>
      <c r="ADG33" s="12"/>
      <c r="ADH33" s="12"/>
      <c r="ADI33" s="12"/>
      <c r="ADJ33" s="12"/>
      <c r="ADK33" s="12"/>
      <c r="ADL33" s="12"/>
      <c r="ADM33" s="12"/>
      <c r="ADN33" s="12"/>
      <c r="ADO33" s="12"/>
      <c r="ADP33" s="12"/>
      <c r="ADQ33" s="12"/>
      <c r="ADR33" s="12"/>
      <c r="ADS33" s="12"/>
      <c r="ADT33" s="12"/>
      <c r="ADU33" s="12"/>
      <c r="ADV33" s="12"/>
      <c r="ADW33" s="12"/>
      <c r="ADX33" s="12"/>
      <c r="ADY33" s="12"/>
      <c r="ADZ33" s="12"/>
      <c r="AEA33" s="12"/>
      <c r="AEB33" s="12"/>
      <c r="AEC33" s="12"/>
      <c r="AED33" s="12"/>
      <c r="AEE33" s="12"/>
      <c r="AEF33" s="12"/>
      <c r="AEG33" s="12"/>
      <c r="AEH33" s="12"/>
      <c r="AEI33" s="12"/>
      <c r="AEJ33" s="12"/>
      <c r="AEK33" s="12"/>
      <c r="AEL33" s="12"/>
      <c r="AEM33" s="12"/>
      <c r="AEN33" s="12"/>
      <c r="AEO33" s="12"/>
      <c r="AEP33" s="12"/>
      <c r="AEQ33" s="12"/>
      <c r="AER33" s="12"/>
      <c r="AES33" s="12"/>
      <c r="AET33" s="12"/>
      <c r="AEU33" s="12"/>
      <c r="AEV33" s="12"/>
      <c r="AEW33" s="12"/>
      <c r="AEX33" s="12"/>
      <c r="AEY33" s="12"/>
      <c r="AEZ33" s="12"/>
      <c r="AFA33" s="12"/>
      <c r="AFB33" s="12"/>
      <c r="AFC33" s="12"/>
      <c r="AFD33" s="12"/>
      <c r="AFE33" s="12"/>
      <c r="AFF33" s="12"/>
      <c r="AFG33" s="12"/>
      <c r="AFH33" s="12"/>
      <c r="AFI33" s="12"/>
      <c r="AFJ33" s="12"/>
      <c r="AFK33" s="12"/>
      <c r="AFL33" s="12"/>
      <c r="AFM33" s="12"/>
      <c r="AFN33" s="12"/>
      <c r="AFO33" s="12"/>
      <c r="AFP33" s="12"/>
      <c r="AFQ33" s="12"/>
      <c r="AFR33" s="12"/>
      <c r="AFS33" s="12"/>
      <c r="AFT33" s="12"/>
      <c r="AFU33" s="12"/>
      <c r="AFV33" s="12"/>
      <c r="AFW33" s="12"/>
      <c r="AFX33" s="12"/>
      <c r="AFY33" s="12"/>
      <c r="AFZ33" s="12"/>
      <c r="AGA33" s="12"/>
      <c r="AGB33" s="12"/>
      <c r="AGC33" s="12"/>
      <c r="AGD33" s="12"/>
      <c r="AGE33" s="12"/>
      <c r="AGF33" s="12"/>
      <c r="AGG33" s="12"/>
      <c r="AGH33" s="12"/>
      <c r="AGI33" s="12"/>
      <c r="AGJ33" s="12"/>
      <c r="AGK33" s="12"/>
      <c r="AGL33" s="12"/>
      <c r="AGM33" s="12"/>
      <c r="AGN33" s="12"/>
      <c r="AGO33" s="12"/>
      <c r="AGP33" s="12"/>
      <c r="AGQ33" s="12"/>
      <c r="AGR33" s="12"/>
      <c r="AGS33" s="12"/>
      <c r="AGT33" s="12"/>
      <c r="AGU33" s="12"/>
      <c r="AGV33" s="12"/>
      <c r="AGW33" s="12"/>
      <c r="AGX33" s="12"/>
      <c r="AGY33" s="12"/>
      <c r="AGZ33" s="12"/>
      <c r="AHA33" s="12"/>
      <c r="AHB33" s="12"/>
      <c r="AHC33" s="12"/>
      <c r="AHD33" s="12"/>
      <c r="AHE33" s="12"/>
      <c r="AHF33" s="12"/>
      <c r="AHG33" s="12"/>
      <c r="AHH33" s="12"/>
      <c r="AHI33" s="12"/>
      <c r="AHJ33" s="12"/>
      <c r="AHK33" s="12"/>
      <c r="AHL33" s="12"/>
      <c r="AHM33" s="12"/>
      <c r="AHN33" s="12"/>
      <c r="AHO33" s="12"/>
      <c r="AHP33" s="12"/>
      <c r="AHQ33" s="12"/>
      <c r="AHR33" s="12"/>
      <c r="AHS33" s="12"/>
      <c r="AHT33" s="12"/>
      <c r="AHU33" s="12"/>
      <c r="AHV33" s="12"/>
      <c r="AHW33" s="12"/>
      <c r="AHX33" s="12"/>
      <c r="AHY33" s="12"/>
      <c r="AHZ33" s="12"/>
      <c r="AIA33" s="12"/>
      <c r="AIB33" s="12"/>
      <c r="AIC33" s="12"/>
      <c r="AID33" s="12"/>
      <c r="AIE33" s="12"/>
      <c r="AIF33" s="12"/>
      <c r="AIG33" s="12"/>
      <c r="AIH33" s="12"/>
      <c r="AII33" s="12"/>
      <c r="AIJ33" s="12"/>
      <c r="AIK33" s="12"/>
      <c r="AIL33" s="12"/>
      <c r="AIM33" s="12"/>
      <c r="AIN33" s="12"/>
      <c r="AIO33" s="12"/>
      <c r="AIP33" s="12"/>
      <c r="AIQ33" s="12"/>
      <c r="AIR33" s="12"/>
      <c r="AIS33" s="12"/>
      <c r="AIT33" s="12"/>
      <c r="AIU33" s="12"/>
      <c r="AIV33" s="12"/>
      <c r="AIW33" s="12"/>
      <c r="AIX33" s="12"/>
      <c r="AIY33" s="12"/>
      <c r="AIZ33" s="12"/>
      <c r="AJA33" s="12"/>
      <c r="AJB33" s="12"/>
      <c r="AJC33" s="12"/>
      <c r="AJD33" s="12"/>
      <c r="AJE33" s="12"/>
      <c r="AJF33" s="12"/>
      <c r="AJG33" s="12"/>
      <c r="AJH33" s="12"/>
      <c r="AJI33" s="12"/>
      <c r="AJJ33" s="12"/>
      <c r="AJK33" s="12"/>
      <c r="AJL33" s="12"/>
      <c r="AJM33" s="12"/>
      <c r="AJN33" s="12"/>
      <c r="AJO33" s="12"/>
      <c r="AJP33" s="12"/>
      <c r="AJQ33" s="12"/>
      <c r="AJR33" s="12"/>
      <c r="AJS33" s="12"/>
      <c r="AJT33" s="12"/>
      <c r="AJU33" s="12"/>
      <c r="AJV33" s="12"/>
      <c r="AJW33" s="12"/>
      <c r="AJX33" s="12"/>
      <c r="AJY33" s="12"/>
      <c r="AJZ33" s="12"/>
      <c r="AKA33" s="12"/>
      <c r="AKB33" s="12"/>
      <c r="AKC33" s="12"/>
      <c r="AKD33" s="12"/>
      <c r="AKE33" s="12"/>
      <c r="AKF33" s="12"/>
      <c r="AKG33" s="12"/>
      <c r="AKH33" s="12"/>
      <c r="AKI33" s="12"/>
      <c r="AKJ33" s="12"/>
      <c r="AKK33" s="12"/>
      <c r="AKL33" s="12"/>
      <c r="AKM33" s="12"/>
      <c r="AKN33" s="12"/>
      <c r="AKO33" s="12"/>
      <c r="AKP33" s="12"/>
      <c r="AKQ33" s="12"/>
      <c r="AKR33" s="12"/>
      <c r="AKS33" s="12"/>
      <c r="AKT33" s="12"/>
      <c r="AKU33" s="12"/>
      <c r="AKV33" s="12"/>
      <c r="AKW33" s="12"/>
      <c r="AKX33" s="12"/>
      <c r="AKY33" s="12"/>
      <c r="AKZ33" s="12"/>
      <c r="ALA33" s="12"/>
      <c r="ALB33" s="12"/>
      <c r="ALC33" s="12"/>
      <c r="ALD33" s="12"/>
      <c r="ALE33" s="12"/>
      <c r="ALF33" s="12"/>
      <c r="ALG33" s="12"/>
      <c r="ALH33" s="12"/>
      <c r="ALI33" s="12"/>
      <c r="ALJ33" s="12"/>
      <c r="ALK33" s="12"/>
      <c r="ALL33" s="12"/>
      <c r="ALM33" s="12"/>
      <c r="ALN33" s="12"/>
      <c r="ALO33" s="12"/>
      <c r="ALP33" s="12"/>
      <c r="ALQ33" s="12"/>
      <c r="ALR33" s="12"/>
      <c r="ALS33" s="12"/>
      <c r="ALT33" s="12"/>
      <c r="ALU33" s="12"/>
      <c r="ALV33" s="12"/>
      <c r="ALW33" s="12"/>
      <c r="ALX33" s="12"/>
      <c r="ALY33" s="12"/>
      <c r="ALZ33" s="12"/>
      <c r="AMA33" s="12"/>
      <c r="AMB33" s="12"/>
      <c r="AMC33" s="12"/>
      <c r="AMD33" s="12"/>
      <c r="AME33" s="12"/>
      <c r="AMF33" s="12"/>
      <c r="AMG33" s="12"/>
      <c r="AMH33" s="12"/>
      <c r="AMI33" s="12"/>
      <c r="AMJ33" s="12"/>
      <c r="AMK33" s="12"/>
      <c r="AML33" s="12"/>
      <c r="AMM33" s="12"/>
      <c r="AMN33" s="12"/>
      <c r="AMO33" s="12"/>
      <c r="AMP33" s="12"/>
      <c r="AMQ33" s="12"/>
      <c r="AMR33" s="12"/>
      <c r="AMS33" s="12"/>
      <c r="AMT33" s="12"/>
      <c r="AMU33" s="12"/>
      <c r="AMV33" s="12"/>
      <c r="AMW33" s="12"/>
      <c r="AMX33" s="12"/>
      <c r="AMY33" s="12"/>
      <c r="AMZ33" s="12"/>
      <c r="ANA33" s="12"/>
      <c r="ANB33" s="12"/>
      <c r="ANC33" s="12"/>
      <c r="AND33" s="12"/>
      <c r="ANE33" s="12"/>
      <c r="ANF33" s="12"/>
      <c r="ANG33" s="12"/>
      <c r="ANH33" s="12"/>
      <c r="ANI33" s="12"/>
      <c r="ANJ33" s="12"/>
      <c r="ANK33" s="12"/>
      <c r="ANL33" s="12"/>
      <c r="ANM33" s="12"/>
      <c r="ANN33" s="12"/>
      <c r="ANO33" s="12"/>
      <c r="ANP33" s="12"/>
      <c r="ANQ33" s="12"/>
      <c r="ANR33" s="12"/>
      <c r="ANS33" s="12"/>
      <c r="ANT33" s="12"/>
      <c r="ANU33" s="12"/>
      <c r="ANV33" s="12"/>
      <c r="ANW33" s="12"/>
      <c r="ANX33" s="12"/>
      <c r="ANY33" s="12"/>
      <c r="ANZ33" s="12"/>
      <c r="AOA33" s="12"/>
      <c r="AOB33" s="12"/>
      <c r="AOC33" s="12"/>
      <c r="AOD33" s="12"/>
      <c r="AOE33" s="12"/>
      <c r="AOF33" s="12"/>
      <c r="AOG33" s="12"/>
      <c r="AOH33" s="12"/>
      <c r="AOI33" s="12"/>
      <c r="AOJ33" s="12"/>
      <c r="AOK33" s="12"/>
      <c r="AOL33" s="12"/>
      <c r="AOM33" s="12"/>
      <c r="AON33" s="12"/>
      <c r="AOO33" s="12"/>
      <c r="AOP33" s="12"/>
      <c r="AOQ33" s="12"/>
      <c r="AOR33" s="12"/>
      <c r="AOS33" s="12"/>
      <c r="AOT33" s="12"/>
      <c r="AOU33" s="12"/>
      <c r="AOV33" s="12"/>
      <c r="AOW33" s="12"/>
      <c r="AOX33" s="12"/>
      <c r="AOY33" s="12"/>
      <c r="AOZ33" s="12"/>
      <c r="APA33" s="12"/>
      <c r="APB33" s="12"/>
      <c r="APC33" s="12"/>
      <c r="APD33" s="12"/>
      <c r="APE33" s="12"/>
      <c r="APF33" s="12"/>
      <c r="APG33" s="12"/>
      <c r="APH33" s="12"/>
      <c r="API33" s="12"/>
      <c r="APJ33" s="12"/>
      <c r="APK33" s="12"/>
      <c r="APL33" s="12"/>
      <c r="APM33" s="12"/>
      <c r="APN33" s="12"/>
      <c r="APO33" s="12"/>
      <c r="APP33" s="12"/>
      <c r="APQ33" s="12"/>
      <c r="APR33" s="12"/>
      <c r="APS33" s="12"/>
      <c r="APT33" s="12"/>
      <c r="APU33" s="12"/>
      <c r="APV33" s="12"/>
      <c r="APW33" s="12"/>
      <c r="APX33" s="12"/>
      <c r="APY33" s="12"/>
      <c r="APZ33" s="12"/>
      <c r="AQA33" s="12"/>
      <c r="AQB33" s="12"/>
      <c r="AQC33" s="12"/>
      <c r="AQD33" s="12"/>
      <c r="AQE33" s="12"/>
      <c r="AQF33" s="12"/>
      <c r="AQG33" s="12"/>
      <c r="AQH33" s="12"/>
      <c r="AQI33" s="12"/>
      <c r="AQJ33" s="12"/>
      <c r="AQK33" s="12"/>
      <c r="AQL33" s="12"/>
      <c r="AQM33" s="12"/>
      <c r="AQN33" s="12"/>
      <c r="AQO33" s="12"/>
      <c r="AQP33" s="12"/>
      <c r="AQQ33" s="12"/>
      <c r="AQR33" s="12"/>
      <c r="AQS33" s="12"/>
      <c r="AQT33" s="12"/>
      <c r="AQU33" s="12"/>
      <c r="AQV33" s="12"/>
      <c r="AQW33" s="12"/>
      <c r="AQX33" s="12"/>
      <c r="AQY33" s="12"/>
      <c r="AQZ33" s="12"/>
      <c r="ARA33" s="12"/>
      <c r="ARB33" s="12"/>
      <c r="ARC33" s="12"/>
      <c r="ARD33" s="12"/>
      <c r="ARE33" s="12"/>
      <c r="ARF33" s="12"/>
      <c r="ARG33" s="12"/>
      <c r="ARH33" s="12"/>
      <c r="ARI33" s="12"/>
      <c r="ARJ33" s="12"/>
      <c r="ARK33" s="12"/>
      <c r="ARL33" s="12"/>
      <c r="ARM33" s="12"/>
      <c r="ARN33" s="12"/>
      <c r="ARO33" s="12"/>
      <c r="ARP33" s="12"/>
      <c r="ARQ33" s="12"/>
      <c r="ARR33" s="12"/>
      <c r="ARS33" s="12"/>
      <c r="ART33" s="12"/>
      <c r="ARU33" s="12"/>
      <c r="ARV33" s="12"/>
      <c r="ARW33" s="12"/>
      <c r="ARX33" s="12"/>
      <c r="ARY33" s="12"/>
      <c r="ARZ33" s="12"/>
      <c r="ASA33" s="12"/>
      <c r="ASB33" s="12"/>
      <c r="ASC33" s="12"/>
      <c r="ASD33" s="12"/>
      <c r="ASE33" s="12"/>
      <c r="ASF33" s="12"/>
      <c r="ASG33" s="12"/>
      <c r="ASH33" s="12"/>
      <c r="ASI33" s="12"/>
      <c r="ASJ33" s="12"/>
      <c r="ASK33" s="12"/>
      <c r="ASL33" s="12"/>
      <c r="ASM33" s="12"/>
      <c r="ASN33" s="12"/>
      <c r="ASO33" s="12"/>
      <c r="ASP33" s="12"/>
      <c r="ASQ33" s="12"/>
      <c r="ASR33" s="12"/>
      <c r="ASS33" s="12"/>
      <c r="AST33" s="12"/>
      <c r="ASU33" s="12"/>
      <c r="ASV33" s="12"/>
      <c r="ASW33" s="12"/>
      <c r="ASX33" s="12"/>
      <c r="ASY33" s="12"/>
      <c r="ASZ33" s="12"/>
      <c r="ATA33" s="12"/>
      <c r="ATB33" s="12"/>
      <c r="ATC33" s="12"/>
      <c r="ATD33" s="12"/>
      <c r="ATE33" s="12"/>
      <c r="ATF33" s="12"/>
      <c r="ATG33" s="12"/>
      <c r="ATH33" s="12"/>
      <c r="ATI33" s="12"/>
      <c r="ATJ33" s="12"/>
      <c r="ATK33" s="12"/>
      <c r="ATL33" s="12"/>
      <c r="ATM33" s="12"/>
      <c r="ATN33" s="12"/>
      <c r="ATO33" s="12"/>
      <c r="ATP33" s="12"/>
      <c r="ATQ33" s="12"/>
      <c r="ATR33" s="12"/>
      <c r="ATS33" s="12"/>
      <c r="ATT33" s="12"/>
      <c r="ATU33" s="12"/>
      <c r="ATV33" s="12"/>
      <c r="ATW33" s="12"/>
      <c r="ATX33" s="12"/>
      <c r="ATY33" s="12"/>
      <c r="ATZ33" s="12"/>
      <c r="AUA33" s="12"/>
      <c r="AUB33" s="12"/>
      <c r="AUC33" s="12"/>
      <c r="AUD33" s="12"/>
      <c r="AUE33" s="12"/>
      <c r="AUF33" s="12"/>
      <c r="AUG33" s="12"/>
      <c r="AUH33" s="12"/>
      <c r="AUI33" s="12"/>
      <c r="AUJ33" s="12"/>
      <c r="AUK33" s="12"/>
      <c r="AUL33" s="12"/>
      <c r="AUM33" s="12"/>
      <c r="AUN33" s="12"/>
      <c r="AUO33" s="12"/>
      <c r="AUP33" s="12"/>
      <c r="AUQ33" s="12"/>
      <c r="AUR33" s="12"/>
      <c r="AUS33" s="12"/>
      <c r="AUT33" s="12"/>
      <c r="AUU33" s="12"/>
      <c r="AUV33" s="12"/>
      <c r="AUW33" s="12"/>
      <c r="AUX33" s="12"/>
      <c r="AUY33" s="12"/>
      <c r="AUZ33" s="12"/>
      <c r="AVA33" s="12"/>
      <c r="AVB33" s="12"/>
      <c r="AVC33" s="12"/>
      <c r="AVD33" s="12"/>
      <c r="AVE33" s="12"/>
      <c r="AVF33" s="12"/>
      <c r="AVG33" s="12"/>
      <c r="AVH33" s="12"/>
      <c r="AVI33" s="12"/>
      <c r="AVJ33" s="12"/>
      <c r="AVK33" s="12"/>
      <c r="AVL33" s="12"/>
      <c r="AVM33" s="12"/>
      <c r="AVN33" s="12"/>
      <c r="AVO33" s="12"/>
      <c r="AVP33" s="12"/>
      <c r="AVQ33" s="12"/>
      <c r="AVR33" s="12"/>
      <c r="AVS33" s="12"/>
      <c r="AVT33" s="12"/>
      <c r="AVU33" s="12"/>
      <c r="AVV33" s="12"/>
      <c r="AVW33" s="12"/>
      <c r="AVX33" s="12"/>
      <c r="AVY33" s="12"/>
      <c r="AVZ33" s="12"/>
      <c r="AWA33" s="12"/>
      <c r="AWB33" s="12"/>
      <c r="AWC33" s="12"/>
      <c r="AWD33" s="12"/>
      <c r="AWE33" s="12"/>
      <c r="AWF33" s="12"/>
      <c r="AWG33" s="12"/>
      <c r="AWH33" s="12"/>
      <c r="AWI33" s="12"/>
      <c r="AWJ33" s="12"/>
      <c r="AWK33" s="12"/>
      <c r="AWL33" s="12"/>
      <c r="AWM33" s="12"/>
      <c r="AWN33" s="12"/>
      <c r="AWO33" s="12"/>
      <c r="AWP33" s="12"/>
      <c r="AWQ33" s="12"/>
      <c r="AWR33" s="12"/>
      <c r="AWS33" s="12"/>
      <c r="AWT33" s="12"/>
      <c r="AWU33" s="12"/>
      <c r="AWV33" s="12"/>
      <c r="AWW33" s="12"/>
      <c r="AWX33" s="12"/>
      <c r="AWY33" s="12"/>
      <c r="AWZ33" s="12"/>
      <c r="AXA33" s="12"/>
      <c r="AXB33" s="12"/>
      <c r="AXC33" s="12"/>
      <c r="AXD33" s="12"/>
      <c r="AXE33" s="12"/>
      <c r="AXF33" s="12"/>
      <c r="AXG33" s="12"/>
      <c r="AXH33" s="12"/>
      <c r="AXI33" s="12"/>
      <c r="AXJ33" s="12"/>
      <c r="AXK33" s="12"/>
      <c r="AXL33" s="12"/>
      <c r="AXM33" s="12"/>
      <c r="AXN33" s="12"/>
      <c r="AXO33" s="12"/>
      <c r="AXP33" s="12"/>
      <c r="AXQ33" s="12"/>
      <c r="AXR33" s="12"/>
      <c r="AXS33" s="12"/>
      <c r="AXT33" s="12"/>
      <c r="AXU33" s="12"/>
      <c r="AXV33" s="12"/>
      <c r="AXW33" s="12"/>
      <c r="AXX33" s="12"/>
      <c r="AXY33" s="12"/>
      <c r="AXZ33" s="12"/>
      <c r="AYA33" s="12"/>
      <c r="AYB33" s="12"/>
      <c r="AYC33" s="12"/>
      <c r="AYD33" s="12"/>
      <c r="AYE33" s="12"/>
      <c r="AYF33" s="12"/>
      <c r="AYG33" s="12"/>
      <c r="AYH33" s="12"/>
      <c r="AYI33" s="12"/>
      <c r="AYJ33" s="12"/>
      <c r="AYK33" s="12"/>
      <c r="AYL33" s="12"/>
      <c r="AYM33" s="12"/>
      <c r="AYN33" s="12"/>
      <c r="AYO33" s="12"/>
      <c r="AYP33" s="12"/>
      <c r="AYQ33" s="12"/>
      <c r="AYR33" s="12"/>
      <c r="AYS33" s="12"/>
      <c r="AYT33" s="12"/>
      <c r="AYU33" s="12"/>
      <c r="AYV33" s="12"/>
      <c r="AYW33" s="12"/>
      <c r="AYX33" s="12"/>
      <c r="AYY33" s="12"/>
      <c r="AYZ33" s="12"/>
      <c r="AZA33" s="12"/>
      <c r="AZB33" s="12"/>
      <c r="AZC33" s="12"/>
      <c r="AZD33" s="12"/>
      <c r="AZE33" s="12"/>
      <c r="AZF33" s="12"/>
      <c r="AZG33" s="12"/>
      <c r="AZH33" s="12"/>
      <c r="AZI33" s="12"/>
      <c r="AZJ33" s="12"/>
      <c r="AZK33" s="12"/>
      <c r="AZL33" s="12"/>
      <c r="AZM33" s="12"/>
      <c r="AZN33" s="12"/>
      <c r="AZO33" s="12"/>
      <c r="AZP33" s="12"/>
      <c r="AZQ33" s="12"/>
      <c r="AZR33" s="12"/>
      <c r="AZS33" s="12"/>
      <c r="AZT33" s="12"/>
      <c r="AZU33" s="12"/>
      <c r="AZV33" s="12"/>
      <c r="AZW33" s="12"/>
      <c r="AZX33" s="12"/>
      <c r="AZY33" s="12"/>
      <c r="AZZ33" s="12"/>
      <c r="BAA33" s="12"/>
      <c r="BAB33" s="12"/>
      <c r="BAC33" s="12"/>
      <c r="BAD33" s="12"/>
      <c r="BAE33" s="12"/>
      <c r="BAF33" s="12"/>
      <c r="BAG33" s="12"/>
      <c r="BAH33" s="12"/>
      <c r="BAI33" s="12"/>
      <c r="BAJ33" s="12"/>
      <c r="BAK33" s="12"/>
      <c r="BAL33" s="12"/>
      <c r="BAM33" s="12"/>
      <c r="BAN33" s="12"/>
      <c r="BAO33" s="12"/>
      <c r="BAP33" s="12"/>
      <c r="BAQ33" s="12"/>
      <c r="BAR33" s="12"/>
      <c r="BAS33" s="12"/>
      <c r="BAT33" s="12"/>
      <c r="BAU33" s="12"/>
      <c r="BAV33" s="12"/>
      <c r="BAW33" s="12"/>
      <c r="BAX33" s="12"/>
      <c r="BAY33" s="12"/>
      <c r="BAZ33" s="12"/>
      <c r="BBA33" s="12"/>
      <c r="BBB33" s="12"/>
      <c r="BBC33" s="12"/>
      <c r="BBD33" s="12"/>
      <c r="BBE33" s="12"/>
      <c r="BBF33" s="12"/>
      <c r="BBG33" s="12"/>
      <c r="BBH33" s="12"/>
      <c r="BBI33" s="12"/>
      <c r="BBJ33" s="12"/>
      <c r="BBK33" s="12"/>
      <c r="BBL33" s="12"/>
      <c r="BBM33" s="12"/>
      <c r="BBN33" s="12"/>
      <c r="BBO33" s="12"/>
      <c r="BBP33" s="12"/>
      <c r="BBQ33" s="12"/>
      <c r="BBR33" s="12"/>
      <c r="BBS33" s="12"/>
      <c r="BBT33" s="12"/>
      <c r="BBU33" s="12"/>
      <c r="BBV33" s="12"/>
      <c r="BBW33" s="12"/>
      <c r="BBX33" s="12"/>
      <c r="BBY33" s="12"/>
      <c r="BBZ33" s="12"/>
      <c r="BCA33" s="12"/>
      <c r="BCB33" s="12"/>
      <c r="BCC33" s="12"/>
      <c r="BCD33" s="12"/>
      <c r="BCE33" s="12"/>
      <c r="BCF33" s="12"/>
      <c r="BCG33" s="12"/>
      <c r="BCH33" s="12"/>
      <c r="BCI33" s="12"/>
      <c r="BCJ33" s="12"/>
      <c r="BCK33" s="12"/>
      <c r="BCL33" s="12"/>
      <c r="BCM33" s="12"/>
      <c r="BCN33" s="12"/>
      <c r="BCO33" s="12"/>
      <c r="BCP33" s="12"/>
      <c r="BCQ33" s="12"/>
      <c r="BCR33" s="12"/>
      <c r="BCS33" s="12"/>
      <c r="BCT33" s="12"/>
      <c r="BCU33" s="12"/>
      <c r="BCV33" s="12"/>
      <c r="BCW33" s="12"/>
      <c r="BCX33" s="12"/>
      <c r="BCY33" s="12"/>
      <c r="BCZ33" s="12"/>
      <c r="BDA33" s="12"/>
      <c r="BDB33" s="12"/>
      <c r="BDC33" s="12"/>
      <c r="BDD33" s="12"/>
      <c r="BDE33" s="12"/>
      <c r="BDF33" s="12"/>
      <c r="BDG33" s="12"/>
      <c r="BDH33" s="12"/>
      <c r="BDI33" s="12"/>
      <c r="BDJ33" s="12"/>
      <c r="BDK33" s="12"/>
      <c r="BDL33" s="12"/>
      <c r="BDM33" s="12"/>
      <c r="BDN33" s="12"/>
      <c r="BDO33" s="12"/>
      <c r="BDP33" s="12"/>
      <c r="BDQ33" s="12"/>
      <c r="BDR33" s="12"/>
      <c r="BDS33" s="12"/>
      <c r="BDT33" s="12"/>
      <c r="BDU33" s="12"/>
      <c r="BDV33" s="12"/>
      <c r="BDW33" s="12"/>
      <c r="BDX33" s="12"/>
      <c r="BDY33" s="12"/>
      <c r="BDZ33" s="12"/>
      <c r="BEA33" s="12"/>
      <c r="BEB33" s="12"/>
      <c r="BEC33" s="12"/>
      <c r="BED33" s="12"/>
      <c r="BEE33" s="12"/>
      <c r="BEF33" s="12"/>
      <c r="BEG33" s="12"/>
      <c r="BEH33" s="12"/>
      <c r="BEI33" s="12"/>
      <c r="BEJ33" s="12"/>
      <c r="BEK33" s="12"/>
      <c r="BEL33" s="12"/>
      <c r="BEM33" s="12"/>
      <c r="BEN33" s="12"/>
      <c r="BEO33" s="12"/>
      <c r="BEP33" s="12"/>
      <c r="BEQ33" s="12"/>
      <c r="BER33" s="12"/>
      <c r="BES33" s="12"/>
      <c r="BET33" s="12"/>
      <c r="BEU33" s="12"/>
      <c r="BEV33" s="12"/>
      <c r="BEW33" s="12"/>
      <c r="BEX33" s="12"/>
      <c r="BEY33" s="12"/>
      <c r="BEZ33" s="12"/>
      <c r="BFA33" s="12"/>
      <c r="BFB33" s="12"/>
      <c r="BFC33" s="12"/>
      <c r="BFD33" s="12"/>
      <c r="BFE33" s="12"/>
      <c r="BFF33" s="12"/>
      <c r="BFG33" s="12"/>
      <c r="BFH33" s="12"/>
      <c r="BFI33" s="12"/>
      <c r="BFJ33" s="12"/>
      <c r="BFK33" s="12"/>
      <c r="BFL33" s="12"/>
      <c r="BFM33" s="12"/>
      <c r="BFN33" s="12"/>
      <c r="BFO33" s="12"/>
      <c r="BFP33" s="12"/>
      <c r="BFQ33" s="12"/>
      <c r="BFR33" s="12"/>
      <c r="BFS33" s="12"/>
      <c r="BFT33" s="12"/>
      <c r="BFU33" s="12"/>
      <c r="BFV33" s="12"/>
      <c r="BFW33" s="12"/>
      <c r="BFX33" s="12"/>
      <c r="BFY33" s="12"/>
      <c r="BFZ33" s="12"/>
      <c r="BGA33" s="12"/>
      <c r="BGB33" s="12"/>
      <c r="BGC33" s="12"/>
      <c r="BGD33" s="12"/>
      <c r="BGE33" s="12"/>
      <c r="BGF33" s="12"/>
      <c r="BGG33" s="12"/>
      <c r="BGH33" s="12"/>
      <c r="BGI33" s="12"/>
      <c r="BGJ33" s="12"/>
      <c r="BGK33" s="12"/>
      <c r="BGL33" s="12"/>
      <c r="BGM33" s="12"/>
      <c r="BGN33" s="12"/>
      <c r="BGO33" s="12"/>
      <c r="BGP33" s="12"/>
      <c r="BGQ33" s="12"/>
      <c r="BGR33" s="12"/>
      <c r="BGS33" s="12"/>
      <c r="BGT33" s="12"/>
      <c r="BGU33" s="12"/>
      <c r="BGV33" s="12"/>
      <c r="BGW33" s="12"/>
      <c r="BGX33" s="12"/>
      <c r="BGY33" s="12"/>
      <c r="BGZ33" s="12"/>
      <c r="BHA33" s="12"/>
      <c r="BHB33" s="12"/>
      <c r="BHC33" s="12"/>
      <c r="BHD33" s="12"/>
      <c r="BHE33" s="12"/>
      <c r="BHF33" s="12"/>
      <c r="BHG33" s="12"/>
      <c r="BHH33" s="12"/>
      <c r="BHI33" s="12"/>
      <c r="BHJ33" s="12"/>
      <c r="BHK33" s="12"/>
      <c r="BHL33" s="12"/>
      <c r="BHM33" s="12"/>
      <c r="BHN33" s="12"/>
      <c r="BHO33" s="12"/>
      <c r="BHP33" s="12"/>
      <c r="BHQ33" s="12"/>
      <c r="BHR33" s="12"/>
      <c r="BHS33" s="12"/>
      <c r="BHT33" s="12"/>
      <c r="BHU33" s="12"/>
      <c r="BHV33" s="12"/>
      <c r="BHW33" s="12"/>
      <c r="BHX33" s="12"/>
      <c r="BHY33" s="12"/>
      <c r="BHZ33" s="12"/>
      <c r="BIA33" s="12"/>
      <c r="BIB33" s="12"/>
      <c r="BIC33" s="12"/>
      <c r="BID33" s="12"/>
      <c r="BIE33" s="12"/>
      <c r="BIF33" s="12"/>
      <c r="BIG33" s="12"/>
      <c r="BIH33" s="12"/>
      <c r="BII33" s="12"/>
      <c r="BIJ33" s="12"/>
      <c r="BIK33" s="12"/>
      <c r="BIL33" s="12"/>
      <c r="BIM33" s="12"/>
      <c r="BIN33" s="12"/>
      <c r="BIO33" s="12"/>
      <c r="BIP33" s="12"/>
      <c r="BIQ33" s="12"/>
      <c r="BIR33" s="12"/>
      <c r="BIS33" s="12"/>
      <c r="BIT33" s="12"/>
      <c r="BIU33" s="12"/>
      <c r="BIV33" s="12"/>
      <c r="BIW33" s="12"/>
      <c r="BIX33" s="12"/>
      <c r="BIY33" s="12"/>
      <c r="BIZ33" s="12"/>
      <c r="BJA33" s="12"/>
      <c r="BJB33" s="12"/>
      <c r="BJC33" s="12"/>
      <c r="BJD33" s="12"/>
      <c r="BJE33" s="12"/>
      <c r="BJF33" s="12"/>
      <c r="BJG33" s="12"/>
      <c r="BJH33" s="12"/>
      <c r="BJI33" s="12"/>
      <c r="BJJ33" s="12"/>
      <c r="BJK33" s="12"/>
      <c r="BJL33" s="12"/>
      <c r="BJM33" s="12"/>
      <c r="BJN33" s="12"/>
      <c r="BJO33" s="12"/>
      <c r="BJP33" s="12"/>
      <c r="BJQ33" s="12"/>
      <c r="BJR33" s="12"/>
      <c r="BJS33" s="12"/>
      <c r="BJT33" s="12"/>
      <c r="BJU33" s="12"/>
      <c r="BJV33" s="12"/>
      <c r="BJW33" s="12"/>
      <c r="BJX33" s="12"/>
      <c r="BJY33" s="12"/>
      <c r="BJZ33" s="12"/>
      <c r="BKA33" s="12"/>
      <c r="BKB33" s="12"/>
      <c r="BKC33" s="12"/>
      <c r="BKD33" s="12"/>
      <c r="BKE33" s="12"/>
      <c r="BKF33" s="12"/>
      <c r="BKG33" s="12"/>
      <c r="BKH33" s="12"/>
      <c r="BKI33" s="12"/>
      <c r="BKJ33" s="12"/>
      <c r="BKK33" s="12"/>
      <c r="BKL33" s="12"/>
      <c r="BKM33" s="12"/>
      <c r="BKN33" s="12"/>
      <c r="BKO33" s="12"/>
      <c r="BKP33" s="12"/>
      <c r="BKQ33" s="12"/>
      <c r="BKR33" s="12"/>
      <c r="BKS33" s="12"/>
      <c r="BKT33" s="12"/>
      <c r="BKU33" s="12"/>
      <c r="BKV33" s="12"/>
      <c r="BKW33" s="12"/>
      <c r="BKX33" s="12"/>
      <c r="BKY33" s="12"/>
      <c r="BKZ33" s="12"/>
      <c r="BLA33" s="12"/>
      <c r="BLB33" s="12"/>
      <c r="BLC33" s="12"/>
      <c r="BLD33" s="12"/>
      <c r="BLE33" s="12"/>
      <c r="BLF33" s="12"/>
      <c r="BLG33" s="12"/>
      <c r="BLH33" s="12"/>
      <c r="BLI33" s="12"/>
      <c r="BLJ33" s="12"/>
      <c r="BLK33" s="12"/>
      <c r="BLL33" s="12"/>
      <c r="BLM33" s="12"/>
      <c r="BLN33" s="12"/>
      <c r="BLO33" s="12"/>
      <c r="BLP33" s="12"/>
      <c r="BLQ33" s="12"/>
      <c r="BLR33" s="12"/>
      <c r="BLS33" s="12"/>
      <c r="BLT33" s="12"/>
      <c r="BLU33" s="12"/>
      <c r="BLV33" s="12"/>
      <c r="BLW33" s="12"/>
      <c r="BLX33" s="12"/>
      <c r="BLY33" s="12"/>
      <c r="BLZ33" s="12"/>
      <c r="BMA33" s="12"/>
      <c r="BMB33" s="12"/>
      <c r="BMC33" s="12"/>
      <c r="BMD33" s="12"/>
      <c r="BME33" s="12"/>
      <c r="BMF33" s="12"/>
      <c r="BMG33" s="12"/>
      <c r="BMH33" s="12"/>
      <c r="BMI33" s="12"/>
      <c r="BMJ33" s="12"/>
      <c r="BMK33" s="12"/>
      <c r="BML33" s="12"/>
      <c r="BMM33" s="12"/>
      <c r="BMN33" s="12"/>
      <c r="BMO33" s="12"/>
      <c r="BMP33" s="12"/>
      <c r="BMQ33" s="12"/>
      <c r="BMR33" s="12"/>
      <c r="BMS33" s="12"/>
      <c r="BMT33" s="12"/>
      <c r="BMU33" s="12"/>
      <c r="BMV33" s="12"/>
      <c r="BMW33" s="12"/>
      <c r="BMX33" s="12"/>
      <c r="BMY33" s="12"/>
      <c r="BMZ33" s="12"/>
      <c r="BNA33" s="12"/>
      <c r="BNB33" s="12"/>
      <c r="BNC33" s="12"/>
      <c r="BND33" s="12"/>
      <c r="BNE33" s="12"/>
      <c r="BNF33" s="12"/>
      <c r="BNG33" s="12"/>
      <c r="BNH33" s="12"/>
      <c r="BNI33" s="12"/>
      <c r="BNJ33" s="12"/>
      <c r="BNK33" s="12"/>
      <c r="BNL33" s="12"/>
      <c r="BNM33" s="12"/>
      <c r="BNN33" s="12"/>
      <c r="BNO33" s="12"/>
      <c r="BNP33" s="12"/>
      <c r="BNQ33" s="12"/>
      <c r="BNR33" s="12"/>
      <c r="BNS33" s="12"/>
      <c r="BNT33" s="12"/>
      <c r="BNU33" s="12"/>
      <c r="BNV33" s="12"/>
      <c r="BNW33" s="12"/>
      <c r="BNX33" s="12"/>
      <c r="BNY33" s="12"/>
      <c r="BNZ33" s="12"/>
      <c r="BOA33" s="12"/>
      <c r="BOB33" s="12"/>
      <c r="BOC33" s="12"/>
      <c r="BOD33" s="12"/>
      <c r="BOE33" s="12"/>
      <c r="BOF33" s="12"/>
      <c r="BOG33" s="12"/>
      <c r="BOH33" s="12"/>
      <c r="BOI33" s="12"/>
      <c r="BOJ33" s="12"/>
      <c r="BOK33" s="12"/>
      <c r="BOL33" s="12"/>
      <c r="BOM33" s="12"/>
      <c r="BON33" s="12"/>
      <c r="BOO33" s="12"/>
      <c r="BOP33" s="12"/>
      <c r="BOQ33" s="12"/>
      <c r="BOR33" s="12"/>
      <c r="BOS33" s="12"/>
      <c r="BOT33" s="12"/>
      <c r="BOU33" s="12"/>
      <c r="BOV33" s="12"/>
      <c r="BOW33" s="12"/>
      <c r="BOX33" s="12"/>
      <c r="BOY33" s="12"/>
      <c r="BOZ33" s="12"/>
      <c r="BPA33" s="12"/>
      <c r="BPB33" s="12"/>
      <c r="BPC33" s="12"/>
      <c r="BPD33" s="12"/>
      <c r="BPE33" s="12"/>
      <c r="BPF33" s="12"/>
      <c r="BPG33" s="12"/>
      <c r="BPH33" s="12"/>
      <c r="BPI33" s="12"/>
      <c r="BPJ33" s="12"/>
      <c r="BPK33" s="12"/>
      <c r="BPL33" s="12"/>
      <c r="BPM33" s="12"/>
      <c r="BPN33" s="12"/>
      <c r="BPO33" s="12"/>
      <c r="BPP33" s="12"/>
      <c r="BPQ33" s="12"/>
      <c r="BPR33" s="12"/>
      <c r="BPS33" s="12"/>
      <c r="BPT33" s="12"/>
      <c r="BPU33" s="12"/>
      <c r="BPV33" s="12"/>
      <c r="BPW33" s="12"/>
      <c r="BPX33" s="12"/>
      <c r="BPY33" s="12"/>
      <c r="BPZ33" s="12"/>
      <c r="BQA33" s="12"/>
      <c r="BQB33" s="12"/>
      <c r="BQC33" s="12"/>
      <c r="BQD33" s="12"/>
      <c r="BQE33" s="12"/>
      <c r="BQF33" s="12"/>
      <c r="BQG33" s="12"/>
      <c r="BQH33" s="12"/>
      <c r="BQI33" s="12"/>
      <c r="BQJ33" s="12"/>
      <c r="BQK33" s="12"/>
      <c r="BQL33" s="12"/>
      <c r="BQM33" s="12"/>
      <c r="BQN33" s="12"/>
      <c r="BQO33" s="12"/>
      <c r="BQP33" s="12"/>
      <c r="BQQ33" s="12"/>
      <c r="BQR33" s="12"/>
      <c r="BQS33" s="12"/>
      <c r="BQT33" s="12"/>
      <c r="BQU33" s="12"/>
      <c r="BQV33" s="12"/>
      <c r="BQW33" s="12"/>
      <c r="BQX33" s="12"/>
      <c r="BQY33" s="12"/>
      <c r="BQZ33" s="12"/>
      <c r="BRA33" s="12"/>
      <c r="BRB33" s="12"/>
      <c r="BRC33" s="12"/>
      <c r="BRD33" s="12"/>
      <c r="BRE33" s="12"/>
      <c r="BRF33" s="12"/>
      <c r="BRG33" s="12"/>
      <c r="BRH33" s="12"/>
      <c r="BRI33" s="12"/>
      <c r="BRJ33" s="12"/>
      <c r="BRK33" s="12"/>
      <c r="BRL33" s="12"/>
      <c r="BRM33" s="12"/>
      <c r="BRN33" s="12"/>
      <c r="BRO33" s="12"/>
      <c r="BRP33" s="12"/>
      <c r="BRQ33" s="12"/>
      <c r="BRR33" s="12"/>
      <c r="BRS33" s="12"/>
      <c r="BRT33" s="12"/>
      <c r="BRU33" s="12"/>
      <c r="BRV33" s="12"/>
      <c r="BRW33" s="12"/>
      <c r="BRX33" s="12"/>
      <c r="BRY33" s="12"/>
      <c r="BRZ33" s="12"/>
      <c r="BSA33" s="12"/>
      <c r="BSB33" s="12"/>
      <c r="BSC33" s="12"/>
      <c r="BSD33" s="12"/>
      <c r="BSE33" s="12"/>
      <c r="BSF33" s="12"/>
      <c r="BSG33" s="12"/>
      <c r="BSH33" s="12"/>
      <c r="BSI33" s="12"/>
      <c r="BSJ33" s="12"/>
      <c r="BSK33" s="12"/>
      <c r="BSL33" s="12"/>
      <c r="BSM33" s="12"/>
      <c r="BSN33" s="12"/>
      <c r="BSO33" s="12"/>
      <c r="BSP33" s="12"/>
      <c r="BSQ33" s="12"/>
      <c r="BSR33" s="12"/>
      <c r="BSS33" s="12"/>
      <c r="BST33" s="12"/>
      <c r="BSU33" s="12"/>
      <c r="BSV33" s="12"/>
      <c r="BSW33" s="12"/>
      <c r="BSX33" s="12"/>
      <c r="BSY33" s="12"/>
      <c r="BSZ33" s="12"/>
      <c r="BTA33" s="12"/>
      <c r="BTB33" s="12"/>
      <c r="BTC33" s="12"/>
      <c r="BTD33" s="12"/>
      <c r="BTE33" s="12"/>
      <c r="BTF33" s="12"/>
      <c r="BTG33" s="12"/>
      <c r="BTH33" s="12"/>
      <c r="BTI33" s="12"/>
      <c r="BTJ33" s="12"/>
      <c r="BTK33" s="12"/>
      <c r="BTL33" s="12"/>
      <c r="BTM33" s="12"/>
      <c r="BTN33" s="12"/>
      <c r="BTO33" s="12"/>
      <c r="BTP33" s="12"/>
      <c r="BTQ33" s="12"/>
      <c r="BTR33" s="12"/>
      <c r="BTS33" s="12"/>
      <c r="BTT33" s="12"/>
      <c r="BTU33" s="12"/>
      <c r="BTV33" s="12"/>
      <c r="BTW33" s="12"/>
      <c r="BTX33" s="12"/>
      <c r="BTY33" s="12"/>
      <c r="BTZ33" s="12"/>
      <c r="BUA33" s="12"/>
      <c r="BUB33" s="12"/>
      <c r="BUC33" s="12"/>
      <c r="BUD33" s="12"/>
      <c r="BUE33" s="12"/>
      <c r="BUF33" s="12"/>
      <c r="BUG33" s="12"/>
      <c r="BUH33" s="12"/>
      <c r="BUI33" s="12"/>
      <c r="BUJ33" s="12"/>
      <c r="BUK33" s="12"/>
      <c r="BUL33" s="12"/>
      <c r="BUM33" s="12"/>
      <c r="BUN33" s="12"/>
      <c r="BUO33" s="12"/>
      <c r="BUP33" s="12"/>
      <c r="BUQ33" s="12"/>
      <c r="BUR33" s="12"/>
      <c r="BUS33" s="12"/>
      <c r="BUT33" s="12"/>
      <c r="BUU33" s="12"/>
      <c r="BUV33" s="12"/>
      <c r="BUW33" s="12"/>
      <c r="BUX33" s="12"/>
      <c r="BUY33" s="12"/>
      <c r="BUZ33" s="12"/>
      <c r="BVA33" s="12"/>
      <c r="BVB33" s="12"/>
      <c r="BVC33" s="12"/>
      <c r="BVD33" s="12"/>
      <c r="BVE33" s="12"/>
      <c r="BVF33" s="12"/>
      <c r="BVG33" s="12"/>
      <c r="BVH33" s="12"/>
      <c r="BVI33" s="12"/>
      <c r="BVJ33" s="12"/>
      <c r="BVK33" s="12"/>
      <c r="BVL33" s="12"/>
      <c r="BVM33" s="12"/>
      <c r="BVN33" s="12"/>
      <c r="BVO33" s="12"/>
      <c r="BVP33" s="12"/>
      <c r="BVQ33" s="12"/>
      <c r="BVR33" s="12"/>
      <c r="BVS33" s="12"/>
      <c r="BVT33" s="12"/>
      <c r="BVU33" s="12"/>
      <c r="BVV33" s="12"/>
      <c r="BVW33" s="12"/>
      <c r="BVX33" s="12"/>
      <c r="BVY33" s="12"/>
      <c r="BVZ33" s="12"/>
      <c r="BWA33" s="12"/>
      <c r="BWB33" s="12"/>
      <c r="BWC33" s="12"/>
      <c r="BWD33" s="12"/>
      <c r="BWE33" s="12"/>
      <c r="BWF33" s="12"/>
      <c r="BWG33" s="12"/>
      <c r="BWH33" s="12"/>
      <c r="BWI33" s="12"/>
      <c r="BWJ33" s="12"/>
      <c r="BWK33" s="12"/>
      <c r="BWL33" s="12"/>
      <c r="BWM33" s="12"/>
      <c r="BWN33" s="12"/>
      <c r="BWO33" s="12"/>
      <c r="BWP33" s="12"/>
      <c r="BWQ33" s="12"/>
      <c r="BWR33" s="12"/>
      <c r="BWS33" s="12"/>
      <c r="BWT33" s="12"/>
      <c r="BWU33" s="12"/>
      <c r="BWV33" s="12"/>
      <c r="BWW33" s="12"/>
      <c r="BWX33" s="12"/>
      <c r="BWY33" s="12"/>
      <c r="BWZ33" s="12"/>
      <c r="BXA33" s="12"/>
      <c r="BXB33" s="12"/>
      <c r="BXC33" s="12"/>
      <c r="BXD33" s="12"/>
      <c r="BXE33" s="12"/>
      <c r="BXF33" s="12"/>
      <c r="BXG33" s="12"/>
      <c r="BXH33" s="12"/>
      <c r="BXI33" s="12"/>
      <c r="BXJ33" s="12"/>
      <c r="BXK33" s="12"/>
      <c r="BXL33" s="12"/>
      <c r="BXM33" s="12"/>
      <c r="BXN33" s="12"/>
      <c r="BXO33" s="12"/>
      <c r="BXP33" s="12"/>
      <c r="BXQ33" s="12"/>
      <c r="BXR33" s="12"/>
      <c r="BXS33" s="12"/>
      <c r="BXT33" s="12"/>
      <c r="BXU33" s="12"/>
      <c r="BXV33" s="12"/>
      <c r="BXW33" s="12"/>
      <c r="BXX33" s="12"/>
      <c r="BXY33" s="12"/>
      <c r="BXZ33" s="12"/>
      <c r="BYA33" s="12"/>
      <c r="BYB33" s="12"/>
      <c r="BYC33" s="12"/>
      <c r="BYD33" s="12"/>
      <c r="BYE33" s="12"/>
      <c r="BYF33" s="12"/>
      <c r="BYG33" s="12"/>
      <c r="BYH33" s="12"/>
      <c r="BYI33" s="12"/>
      <c r="BYJ33" s="12"/>
      <c r="BYK33" s="12"/>
      <c r="BYL33" s="12"/>
      <c r="BYM33" s="12"/>
      <c r="BYN33" s="12"/>
      <c r="BYO33" s="12"/>
      <c r="BYP33" s="12"/>
      <c r="BYQ33" s="12"/>
      <c r="BYR33" s="12"/>
      <c r="BYS33" s="12"/>
      <c r="BYT33" s="12"/>
      <c r="BYU33" s="12"/>
      <c r="BYV33" s="12"/>
      <c r="BYW33" s="12"/>
      <c r="BYX33" s="12"/>
      <c r="BYY33" s="12"/>
      <c r="BYZ33" s="12"/>
      <c r="BZA33" s="12"/>
      <c r="BZB33" s="12"/>
      <c r="BZC33" s="12"/>
      <c r="BZD33" s="12"/>
      <c r="BZE33" s="12"/>
      <c r="BZF33" s="12"/>
      <c r="BZG33" s="12"/>
      <c r="BZH33" s="12"/>
      <c r="BZI33" s="12"/>
      <c r="BZJ33" s="12"/>
      <c r="BZK33" s="12"/>
      <c r="BZL33" s="12"/>
      <c r="BZM33" s="12"/>
      <c r="BZN33" s="12"/>
      <c r="BZO33" s="12"/>
      <c r="BZP33" s="12"/>
      <c r="BZQ33" s="12"/>
      <c r="BZR33" s="12"/>
      <c r="BZS33" s="12"/>
      <c r="BZT33" s="12"/>
      <c r="BZU33" s="12"/>
      <c r="BZV33" s="12"/>
      <c r="BZW33" s="12"/>
      <c r="BZX33" s="12"/>
      <c r="BZY33" s="12"/>
      <c r="BZZ33" s="12"/>
      <c r="CAA33" s="12"/>
      <c r="CAB33" s="12"/>
      <c r="CAC33" s="12"/>
      <c r="CAD33" s="12"/>
      <c r="CAE33" s="12"/>
      <c r="CAF33" s="12"/>
      <c r="CAG33" s="12"/>
      <c r="CAH33" s="12"/>
      <c r="CAI33" s="12"/>
      <c r="CAJ33" s="12"/>
      <c r="CAK33" s="12"/>
      <c r="CAL33" s="12"/>
      <c r="CAM33" s="12"/>
      <c r="CAN33" s="12"/>
      <c r="CAO33" s="12"/>
      <c r="CAP33" s="12"/>
      <c r="CAQ33" s="12"/>
      <c r="CAR33" s="12"/>
      <c r="CAS33" s="12"/>
      <c r="CAT33" s="12"/>
      <c r="CAU33" s="12"/>
      <c r="CAV33" s="12"/>
      <c r="CAW33" s="12"/>
      <c r="CAX33" s="12"/>
      <c r="CAY33" s="12"/>
      <c r="CAZ33" s="12"/>
      <c r="CBA33" s="12"/>
      <c r="CBB33" s="12"/>
      <c r="CBC33" s="12"/>
      <c r="CBD33" s="12"/>
      <c r="CBE33" s="12"/>
      <c r="CBF33" s="12"/>
      <c r="CBG33" s="12"/>
      <c r="CBH33" s="12"/>
      <c r="CBI33" s="12"/>
      <c r="CBJ33" s="12"/>
      <c r="CBK33" s="12"/>
      <c r="CBL33" s="12"/>
      <c r="CBM33" s="12"/>
      <c r="CBN33" s="12"/>
      <c r="CBO33" s="12"/>
      <c r="CBP33" s="12"/>
      <c r="CBQ33" s="12"/>
      <c r="CBR33" s="12"/>
      <c r="CBS33" s="12"/>
      <c r="CBT33" s="12"/>
      <c r="CBU33" s="12"/>
      <c r="CBV33" s="12"/>
      <c r="CBW33" s="12"/>
      <c r="CBX33" s="12"/>
      <c r="CBY33" s="12"/>
      <c r="CBZ33" s="12"/>
      <c r="CCA33" s="12"/>
      <c r="CCB33" s="12"/>
      <c r="CCC33" s="12"/>
      <c r="CCD33" s="12"/>
      <c r="CCE33" s="12"/>
      <c r="CCF33" s="12"/>
      <c r="CCG33" s="12"/>
      <c r="CCH33" s="12"/>
      <c r="CCI33" s="12"/>
      <c r="CCJ33" s="12"/>
      <c r="CCK33" s="12"/>
      <c r="CCL33" s="12"/>
      <c r="CCM33" s="12"/>
      <c r="CCN33" s="12"/>
      <c r="CCO33" s="12"/>
      <c r="CCP33" s="12"/>
      <c r="CCQ33" s="12"/>
      <c r="CCR33" s="12"/>
      <c r="CCS33" s="12"/>
      <c r="CCT33" s="12"/>
      <c r="CCU33" s="12"/>
      <c r="CCV33" s="12"/>
      <c r="CCW33" s="12"/>
      <c r="CCX33" s="12"/>
      <c r="CCY33" s="12"/>
      <c r="CCZ33" s="12"/>
      <c r="CDA33" s="12"/>
      <c r="CDB33" s="12"/>
      <c r="CDC33" s="12"/>
      <c r="CDD33" s="12"/>
      <c r="CDE33" s="12"/>
      <c r="CDF33" s="12"/>
      <c r="CDG33" s="12"/>
      <c r="CDH33" s="12"/>
      <c r="CDI33" s="12"/>
      <c r="CDJ33" s="12"/>
      <c r="CDK33" s="12"/>
      <c r="CDL33" s="12"/>
      <c r="CDM33" s="12"/>
      <c r="CDN33" s="12"/>
      <c r="CDO33" s="12"/>
      <c r="CDP33" s="12"/>
      <c r="CDQ33" s="12"/>
      <c r="CDR33" s="12"/>
      <c r="CDS33" s="12"/>
      <c r="CDT33" s="12"/>
      <c r="CDU33" s="12"/>
      <c r="CDV33" s="12"/>
      <c r="CDW33" s="12"/>
      <c r="CDX33" s="12"/>
      <c r="CDY33" s="12"/>
      <c r="CDZ33" s="12"/>
      <c r="CEA33" s="12"/>
      <c r="CEB33" s="12"/>
      <c r="CEC33" s="12"/>
      <c r="CED33" s="12"/>
      <c r="CEE33" s="12"/>
      <c r="CEF33" s="12"/>
      <c r="CEG33" s="12"/>
      <c r="CEH33" s="12"/>
      <c r="CEI33" s="12"/>
      <c r="CEJ33" s="12"/>
      <c r="CEK33" s="12"/>
      <c r="CEL33" s="12"/>
      <c r="CEM33" s="12"/>
      <c r="CEN33" s="12"/>
      <c r="CEO33" s="12"/>
      <c r="CEP33" s="12"/>
      <c r="CEQ33" s="12"/>
      <c r="CER33" s="12"/>
      <c r="CES33" s="12"/>
      <c r="CET33" s="12"/>
      <c r="CEU33" s="12"/>
      <c r="CEV33" s="12"/>
      <c r="CEW33" s="12"/>
      <c r="CEX33" s="12"/>
      <c r="CEY33" s="12"/>
      <c r="CEZ33" s="12"/>
      <c r="CFA33" s="12"/>
      <c r="CFB33" s="12"/>
      <c r="CFC33" s="12"/>
      <c r="CFD33" s="12"/>
      <c r="CFE33" s="12"/>
      <c r="CFF33" s="12"/>
      <c r="CFG33" s="12"/>
      <c r="CFH33" s="12"/>
      <c r="CFI33" s="12"/>
      <c r="CFJ33" s="12"/>
      <c r="CFK33" s="12"/>
      <c r="CFL33" s="12"/>
      <c r="CFM33" s="12"/>
      <c r="CFN33" s="12"/>
      <c r="CFO33" s="12"/>
      <c r="CFP33" s="12"/>
      <c r="CFQ33" s="12"/>
      <c r="CFR33" s="12"/>
      <c r="CFS33" s="12"/>
      <c r="CFT33" s="12"/>
      <c r="CFU33" s="12"/>
      <c r="CFV33" s="12"/>
      <c r="CFW33" s="12"/>
      <c r="CFX33" s="12"/>
      <c r="CFY33" s="12"/>
      <c r="CFZ33" s="12"/>
      <c r="CGA33" s="12"/>
      <c r="CGB33" s="12"/>
      <c r="CGC33" s="12"/>
      <c r="CGD33" s="12"/>
      <c r="CGE33" s="12"/>
      <c r="CGF33" s="12"/>
      <c r="CGG33" s="12"/>
      <c r="CGH33" s="12"/>
      <c r="CGI33" s="12"/>
      <c r="CGJ33" s="12"/>
      <c r="CGK33" s="12"/>
      <c r="CGL33" s="12"/>
      <c r="CGM33" s="12"/>
      <c r="CGN33" s="12"/>
      <c r="CGO33" s="12"/>
      <c r="CGP33" s="12"/>
      <c r="CGQ33" s="12"/>
      <c r="CGR33" s="12"/>
      <c r="CGS33" s="12"/>
      <c r="CGT33" s="12"/>
      <c r="CGU33" s="12"/>
      <c r="CGV33" s="12"/>
      <c r="CGW33" s="12"/>
      <c r="CGX33" s="12"/>
      <c r="CGY33" s="12"/>
      <c r="CGZ33" s="12"/>
      <c r="CHA33" s="12"/>
      <c r="CHB33" s="12"/>
      <c r="CHC33" s="12"/>
      <c r="CHD33" s="12"/>
      <c r="CHE33" s="12"/>
      <c r="CHF33" s="12"/>
      <c r="CHG33" s="12"/>
      <c r="CHH33" s="12"/>
      <c r="CHI33" s="12"/>
      <c r="CHJ33" s="12"/>
      <c r="CHK33" s="12"/>
      <c r="CHL33" s="12"/>
      <c r="CHM33" s="12"/>
      <c r="CHN33" s="12"/>
      <c r="CHO33" s="12"/>
      <c r="CHP33" s="12"/>
      <c r="CHQ33" s="12"/>
      <c r="CHR33" s="12"/>
      <c r="CHS33" s="12"/>
      <c r="CHT33" s="12"/>
      <c r="CHU33" s="12"/>
      <c r="CHV33" s="12"/>
      <c r="CHW33" s="12"/>
      <c r="CHX33" s="12"/>
      <c r="CHY33" s="12"/>
      <c r="CHZ33" s="12"/>
      <c r="CIA33" s="12"/>
      <c r="CIB33" s="12"/>
      <c r="CIC33" s="12"/>
      <c r="CID33" s="12"/>
      <c r="CIE33" s="12"/>
      <c r="CIF33" s="12"/>
      <c r="CIG33" s="12"/>
      <c r="CIH33" s="12"/>
      <c r="CII33" s="12"/>
      <c r="CIJ33" s="12"/>
      <c r="CIK33" s="12"/>
      <c r="CIL33" s="12"/>
      <c r="CIM33" s="12"/>
      <c r="CIN33" s="12"/>
      <c r="CIO33" s="12"/>
      <c r="CIP33" s="12"/>
      <c r="CIQ33" s="12"/>
      <c r="CIR33" s="12"/>
      <c r="CIS33" s="12"/>
      <c r="CIT33" s="12"/>
      <c r="CIU33" s="12"/>
      <c r="CIV33" s="12"/>
      <c r="CIW33" s="12"/>
      <c r="CIX33" s="12"/>
      <c r="CIY33" s="12"/>
      <c r="CIZ33" s="12"/>
      <c r="CJA33" s="12"/>
      <c r="CJB33" s="12"/>
      <c r="CJC33" s="12"/>
      <c r="CJD33" s="12"/>
      <c r="CJE33" s="12"/>
      <c r="CJF33" s="12"/>
      <c r="CJG33" s="12"/>
      <c r="CJH33" s="12"/>
      <c r="CJI33" s="12"/>
      <c r="CJJ33" s="12"/>
      <c r="CJK33" s="12"/>
      <c r="CJL33" s="12"/>
      <c r="CJM33" s="12"/>
      <c r="CJN33" s="12"/>
      <c r="CJO33" s="12"/>
      <c r="CJP33" s="12"/>
      <c r="CJQ33" s="12"/>
      <c r="CJR33" s="12"/>
      <c r="CJS33" s="12"/>
      <c r="CJT33" s="12"/>
      <c r="CJU33" s="12"/>
      <c r="CJV33" s="12"/>
      <c r="CJW33" s="12"/>
      <c r="CJX33" s="12"/>
      <c r="CJY33" s="12"/>
      <c r="CJZ33" s="12"/>
      <c r="CKA33" s="12"/>
      <c r="CKB33" s="12"/>
      <c r="CKC33" s="12"/>
      <c r="CKD33" s="12"/>
      <c r="CKE33" s="12"/>
      <c r="CKF33" s="12"/>
      <c r="CKG33" s="12"/>
      <c r="CKH33" s="12"/>
      <c r="CKI33" s="12"/>
      <c r="CKJ33" s="12"/>
      <c r="CKK33" s="12"/>
      <c r="CKL33" s="12"/>
      <c r="CKM33" s="12"/>
      <c r="CKN33" s="12"/>
      <c r="CKO33" s="12"/>
      <c r="CKP33" s="12"/>
      <c r="CKQ33" s="12"/>
      <c r="CKR33" s="12"/>
      <c r="CKS33" s="12"/>
      <c r="CKT33" s="12"/>
      <c r="CKU33" s="12"/>
      <c r="CKV33" s="12"/>
      <c r="CKW33" s="12"/>
      <c r="CKX33" s="12"/>
      <c r="CKY33" s="12"/>
      <c r="CKZ33" s="12"/>
      <c r="CLA33" s="12"/>
      <c r="CLB33" s="12"/>
      <c r="CLC33" s="12"/>
      <c r="CLD33" s="12"/>
      <c r="CLE33" s="12"/>
      <c r="CLF33" s="12"/>
      <c r="CLG33" s="12"/>
      <c r="CLH33" s="12"/>
      <c r="CLI33" s="12"/>
      <c r="CLJ33" s="12"/>
      <c r="CLK33" s="12"/>
      <c r="CLL33" s="12"/>
      <c r="CLM33" s="12"/>
      <c r="CLN33" s="12"/>
      <c r="CLO33" s="12"/>
      <c r="CLP33" s="12"/>
      <c r="CLQ33" s="12"/>
      <c r="CLR33" s="12"/>
      <c r="CLS33" s="12"/>
      <c r="CLT33" s="12"/>
      <c r="CLU33" s="12"/>
      <c r="CLV33" s="12"/>
      <c r="CLW33" s="12"/>
      <c r="CLX33" s="12"/>
      <c r="CLY33" s="12"/>
      <c r="CLZ33" s="12"/>
      <c r="CMA33" s="12"/>
      <c r="CMB33" s="12"/>
      <c r="CMC33" s="12"/>
      <c r="CMD33" s="12"/>
      <c r="CME33" s="12"/>
      <c r="CMF33" s="12"/>
      <c r="CMG33" s="12"/>
      <c r="CMH33" s="12"/>
      <c r="CMI33" s="12"/>
      <c r="CMJ33" s="12"/>
      <c r="CMK33" s="12"/>
      <c r="CML33" s="12"/>
      <c r="CMM33" s="12"/>
      <c r="CMN33" s="12"/>
      <c r="CMO33" s="12"/>
      <c r="CMP33" s="12"/>
      <c r="CMQ33" s="12"/>
      <c r="CMR33" s="12"/>
      <c r="CMS33" s="12"/>
      <c r="CMT33" s="12"/>
      <c r="CMU33" s="12"/>
      <c r="CMV33" s="12"/>
      <c r="CMW33" s="12"/>
      <c r="CMX33" s="12"/>
      <c r="CMY33" s="12"/>
      <c r="CMZ33" s="12"/>
      <c r="CNA33" s="12"/>
      <c r="CNB33" s="12"/>
      <c r="CNC33" s="12"/>
      <c r="CND33" s="12"/>
      <c r="CNE33" s="12"/>
      <c r="CNF33" s="12"/>
      <c r="CNG33" s="12"/>
      <c r="CNH33" s="12"/>
      <c r="CNI33" s="12"/>
      <c r="CNJ33" s="12"/>
      <c r="CNK33" s="12"/>
      <c r="CNL33" s="12"/>
      <c r="CNM33" s="12"/>
      <c r="CNN33" s="12"/>
      <c r="CNO33" s="12"/>
      <c r="CNP33" s="12"/>
      <c r="CNQ33" s="12"/>
      <c r="CNR33" s="12"/>
      <c r="CNS33" s="12"/>
      <c r="CNT33" s="12"/>
      <c r="CNU33" s="12"/>
      <c r="CNV33" s="12"/>
      <c r="CNW33" s="12"/>
      <c r="CNX33" s="12"/>
      <c r="CNY33" s="12"/>
      <c r="CNZ33" s="12"/>
      <c r="COA33" s="12"/>
      <c r="COB33" s="12"/>
      <c r="COC33" s="12"/>
      <c r="COD33" s="12"/>
      <c r="COE33" s="12"/>
      <c r="COF33" s="12"/>
      <c r="COG33" s="12"/>
      <c r="COH33" s="12"/>
      <c r="COI33" s="12"/>
      <c r="COJ33" s="12"/>
      <c r="COK33" s="12"/>
      <c r="COL33" s="12"/>
      <c r="COM33" s="12"/>
      <c r="CON33" s="12"/>
      <c r="COO33" s="12"/>
      <c r="COP33" s="12"/>
      <c r="COQ33" s="12"/>
      <c r="COR33" s="12"/>
      <c r="COS33" s="12"/>
      <c r="COT33" s="12"/>
      <c r="COU33" s="12"/>
      <c r="COV33" s="12"/>
      <c r="COW33" s="12"/>
      <c r="COX33" s="12"/>
      <c r="COY33" s="12"/>
      <c r="COZ33" s="12"/>
      <c r="CPA33" s="12"/>
      <c r="CPB33" s="12"/>
      <c r="CPC33" s="12"/>
      <c r="CPD33" s="12"/>
      <c r="CPE33" s="12"/>
      <c r="CPF33" s="12"/>
      <c r="CPG33" s="12"/>
      <c r="CPH33" s="12"/>
      <c r="CPI33" s="12"/>
      <c r="CPJ33" s="12"/>
      <c r="CPK33" s="12"/>
      <c r="CPL33" s="12"/>
      <c r="CPM33" s="12"/>
      <c r="CPN33" s="12"/>
      <c r="CPO33" s="12"/>
      <c r="CPP33" s="12"/>
      <c r="CPQ33" s="12"/>
      <c r="CPR33" s="12"/>
      <c r="CPS33" s="12"/>
      <c r="CPT33" s="12"/>
      <c r="CPU33" s="12"/>
      <c r="CPV33" s="12"/>
      <c r="CPW33" s="12"/>
      <c r="CPX33" s="12"/>
      <c r="CPY33" s="12"/>
      <c r="CPZ33" s="12"/>
      <c r="CQA33" s="12"/>
      <c r="CQB33" s="12"/>
      <c r="CQC33" s="12"/>
      <c r="CQD33" s="12"/>
      <c r="CQE33" s="12"/>
      <c r="CQF33" s="12"/>
      <c r="CQG33" s="12"/>
      <c r="CQH33" s="12"/>
      <c r="CQI33" s="12"/>
      <c r="CQJ33" s="12"/>
      <c r="CQK33" s="12"/>
      <c r="CQL33" s="12"/>
      <c r="CQM33" s="12"/>
      <c r="CQN33" s="12"/>
      <c r="CQO33" s="12"/>
      <c r="CQP33" s="12"/>
      <c r="CQQ33" s="12"/>
      <c r="CQR33" s="12"/>
      <c r="CQS33" s="12"/>
      <c r="CQT33" s="12"/>
      <c r="CQU33" s="12"/>
      <c r="CQV33" s="12"/>
      <c r="CQW33" s="12"/>
      <c r="CQX33" s="12"/>
      <c r="CQY33" s="12"/>
      <c r="CQZ33" s="12"/>
      <c r="CRA33" s="12"/>
      <c r="CRB33" s="12"/>
      <c r="CRC33" s="12"/>
      <c r="CRD33" s="12"/>
      <c r="CRE33" s="12"/>
      <c r="CRF33" s="12"/>
      <c r="CRG33" s="12"/>
      <c r="CRH33" s="12"/>
      <c r="CRI33" s="12"/>
      <c r="CRJ33" s="12"/>
      <c r="CRK33" s="12"/>
      <c r="CRL33" s="12"/>
      <c r="CRM33" s="12"/>
      <c r="CRN33" s="12"/>
      <c r="CRO33" s="12"/>
      <c r="CRP33" s="12"/>
      <c r="CRQ33" s="12"/>
      <c r="CRR33" s="12"/>
      <c r="CRS33" s="12"/>
      <c r="CRT33" s="12"/>
      <c r="CRU33" s="12"/>
      <c r="CRV33" s="12"/>
      <c r="CRW33" s="12"/>
      <c r="CRX33" s="12"/>
      <c r="CRY33" s="12"/>
      <c r="CRZ33" s="12"/>
      <c r="CSA33" s="12"/>
      <c r="CSB33" s="12"/>
      <c r="CSC33" s="12"/>
      <c r="CSD33" s="12"/>
      <c r="CSE33" s="12"/>
      <c r="CSF33" s="12"/>
      <c r="CSG33" s="12"/>
      <c r="CSH33" s="12"/>
      <c r="CSI33" s="12"/>
      <c r="CSJ33" s="12"/>
      <c r="CSK33" s="12"/>
      <c r="CSL33" s="12"/>
      <c r="CSM33" s="12"/>
      <c r="CSN33" s="12"/>
      <c r="CSO33" s="12"/>
      <c r="CSP33" s="12"/>
      <c r="CSQ33" s="12"/>
      <c r="CSR33" s="12"/>
      <c r="CSS33" s="12"/>
      <c r="CST33" s="12"/>
      <c r="CSU33" s="12"/>
      <c r="CSV33" s="12"/>
      <c r="CSW33" s="12"/>
      <c r="CSX33" s="12"/>
      <c r="CSY33" s="12"/>
      <c r="CSZ33" s="12"/>
      <c r="CTA33" s="12"/>
      <c r="CTB33" s="12"/>
      <c r="CTC33" s="12"/>
      <c r="CTD33" s="12"/>
      <c r="CTE33" s="12"/>
      <c r="CTF33" s="12"/>
      <c r="CTG33" s="12"/>
      <c r="CTH33" s="12"/>
      <c r="CTI33" s="12"/>
      <c r="CTJ33" s="12"/>
      <c r="CTK33" s="12"/>
      <c r="CTL33" s="12"/>
      <c r="CTM33" s="12"/>
      <c r="CTN33" s="12"/>
      <c r="CTO33" s="12"/>
      <c r="CTP33" s="12"/>
      <c r="CTQ33" s="12"/>
      <c r="CTR33" s="12"/>
      <c r="CTS33" s="12"/>
      <c r="CTT33" s="12"/>
      <c r="CTU33" s="12"/>
      <c r="CTV33" s="12"/>
      <c r="CTW33" s="12"/>
      <c r="CTX33" s="12"/>
      <c r="CTY33" s="12"/>
      <c r="CTZ33" s="12"/>
      <c r="CUA33" s="12"/>
      <c r="CUB33" s="12"/>
      <c r="CUC33" s="12"/>
      <c r="CUD33" s="12"/>
      <c r="CUE33" s="12"/>
      <c r="CUF33" s="12"/>
      <c r="CUG33" s="12"/>
      <c r="CUH33" s="12"/>
      <c r="CUI33" s="12"/>
      <c r="CUJ33" s="12"/>
      <c r="CUK33" s="12"/>
      <c r="CUL33" s="12"/>
      <c r="CUM33" s="12"/>
      <c r="CUN33" s="12"/>
      <c r="CUO33" s="12"/>
      <c r="CUP33" s="12"/>
      <c r="CUQ33" s="12"/>
      <c r="CUR33" s="12"/>
      <c r="CUS33" s="12"/>
      <c r="CUT33" s="12"/>
      <c r="CUU33" s="12"/>
      <c r="CUV33" s="12"/>
      <c r="CUW33" s="12"/>
      <c r="CUX33" s="12"/>
      <c r="CUY33" s="12"/>
      <c r="CUZ33" s="12"/>
      <c r="CVA33" s="12"/>
      <c r="CVB33" s="12"/>
      <c r="CVC33" s="12"/>
      <c r="CVD33" s="12"/>
      <c r="CVE33" s="12"/>
      <c r="CVF33" s="12"/>
      <c r="CVG33" s="12"/>
      <c r="CVH33" s="12"/>
      <c r="CVI33" s="12"/>
      <c r="CVJ33" s="12"/>
      <c r="CVK33" s="12"/>
      <c r="CVL33" s="12"/>
      <c r="CVM33" s="12"/>
      <c r="CVN33" s="12"/>
      <c r="CVO33" s="12"/>
      <c r="CVP33" s="12"/>
      <c r="CVQ33" s="12"/>
      <c r="CVR33" s="12"/>
      <c r="CVS33" s="12"/>
      <c r="CVT33" s="12"/>
      <c r="CVU33" s="12"/>
      <c r="CVV33" s="12"/>
      <c r="CVW33" s="12"/>
      <c r="CVX33" s="12"/>
      <c r="CVY33" s="12"/>
      <c r="CVZ33" s="12"/>
      <c r="CWA33" s="12"/>
      <c r="CWB33" s="12"/>
      <c r="CWC33" s="12"/>
      <c r="CWD33" s="12"/>
      <c r="CWE33" s="12"/>
      <c r="CWF33" s="12"/>
      <c r="CWG33" s="12"/>
      <c r="CWH33" s="12"/>
      <c r="CWI33" s="12"/>
      <c r="CWJ33" s="12"/>
      <c r="CWK33" s="12"/>
      <c r="CWL33" s="12"/>
      <c r="CWM33" s="12"/>
      <c r="CWN33" s="12"/>
      <c r="CWO33" s="12"/>
      <c r="CWP33" s="12"/>
      <c r="CWQ33" s="12"/>
      <c r="CWR33" s="12"/>
      <c r="CWS33" s="12"/>
      <c r="CWT33" s="12"/>
      <c r="CWU33" s="12"/>
      <c r="CWV33" s="12"/>
      <c r="CWW33" s="12"/>
      <c r="CWX33" s="12"/>
      <c r="CWY33" s="12"/>
      <c r="CWZ33" s="12"/>
      <c r="CXA33" s="12"/>
      <c r="CXB33" s="12"/>
      <c r="CXC33" s="12"/>
      <c r="CXD33" s="12"/>
      <c r="CXE33" s="12"/>
      <c r="CXF33" s="12"/>
      <c r="CXG33" s="12"/>
      <c r="CXH33" s="12"/>
      <c r="CXI33" s="12"/>
      <c r="CXJ33" s="12"/>
      <c r="CXK33" s="12"/>
      <c r="CXL33" s="12"/>
      <c r="CXM33" s="12"/>
      <c r="CXN33" s="12"/>
      <c r="CXO33" s="12"/>
      <c r="CXP33" s="12"/>
      <c r="CXQ33" s="12"/>
      <c r="CXR33" s="12"/>
      <c r="CXS33" s="12"/>
      <c r="CXT33" s="12"/>
      <c r="CXU33" s="12"/>
      <c r="CXV33" s="12"/>
      <c r="CXW33" s="12"/>
      <c r="CXX33" s="12"/>
      <c r="CXY33" s="12"/>
      <c r="CXZ33" s="12"/>
      <c r="CYA33" s="12"/>
      <c r="CYB33" s="12"/>
      <c r="CYC33" s="12"/>
      <c r="CYD33" s="12"/>
      <c r="CYE33" s="12"/>
      <c r="CYF33" s="12"/>
      <c r="CYG33" s="12"/>
      <c r="CYH33" s="12"/>
      <c r="CYI33" s="12"/>
      <c r="CYJ33" s="12"/>
      <c r="CYK33" s="12"/>
      <c r="CYL33" s="12"/>
      <c r="CYM33" s="12"/>
      <c r="CYN33" s="12"/>
      <c r="CYO33" s="12"/>
      <c r="CYP33" s="12"/>
      <c r="CYQ33" s="12"/>
      <c r="CYR33" s="12"/>
      <c r="CYS33" s="12"/>
      <c r="CYT33" s="12"/>
      <c r="CYU33" s="12"/>
      <c r="CYV33" s="12"/>
      <c r="CYW33" s="12"/>
      <c r="CYX33" s="12"/>
      <c r="CYY33" s="12"/>
      <c r="CYZ33" s="12"/>
      <c r="CZA33" s="12"/>
      <c r="CZB33" s="12"/>
      <c r="CZC33" s="12"/>
      <c r="CZD33" s="12"/>
      <c r="CZE33" s="12"/>
      <c r="CZF33" s="12"/>
      <c r="CZG33" s="12"/>
      <c r="CZH33" s="12"/>
      <c r="CZI33" s="12"/>
      <c r="CZJ33" s="12"/>
      <c r="CZK33" s="12"/>
      <c r="CZL33" s="12"/>
      <c r="CZM33" s="12"/>
      <c r="CZN33" s="12"/>
      <c r="CZO33" s="12"/>
      <c r="CZP33" s="12"/>
      <c r="CZQ33" s="12"/>
      <c r="CZR33" s="12"/>
      <c r="CZS33" s="12"/>
      <c r="CZT33" s="12"/>
      <c r="CZU33" s="12"/>
      <c r="CZV33" s="12"/>
      <c r="CZW33" s="12"/>
      <c r="CZX33" s="12"/>
      <c r="CZY33" s="12"/>
      <c r="CZZ33" s="12"/>
      <c r="DAA33" s="12"/>
      <c r="DAB33" s="12"/>
      <c r="DAC33" s="12"/>
      <c r="DAD33" s="12"/>
      <c r="DAE33" s="12"/>
      <c r="DAF33" s="12"/>
      <c r="DAG33" s="12"/>
      <c r="DAH33" s="12"/>
      <c r="DAI33" s="12"/>
      <c r="DAJ33" s="12"/>
      <c r="DAK33" s="12"/>
      <c r="DAL33" s="12"/>
      <c r="DAM33" s="12"/>
      <c r="DAN33" s="12"/>
      <c r="DAO33" s="12"/>
      <c r="DAP33" s="12"/>
      <c r="DAQ33" s="12"/>
      <c r="DAR33" s="12"/>
      <c r="DAS33" s="12"/>
      <c r="DAT33" s="12"/>
      <c r="DAU33" s="12"/>
      <c r="DAV33" s="12"/>
      <c r="DAW33" s="12"/>
      <c r="DAX33" s="12"/>
      <c r="DAY33" s="12"/>
      <c r="DAZ33" s="12"/>
      <c r="DBA33" s="12"/>
      <c r="DBB33" s="12"/>
      <c r="DBC33" s="12"/>
      <c r="DBD33" s="12"/>
      <c r="DBE33" s="12"/>
      <c r="DBF33" s="12"/>
      <c r="DBG33" s="12"/>
      <c r="DBH33" s="12"/>
      <c r="DBI33" s="12"/>
      <c r="DBJ33" s="12"/>
      <c r="DBK33" s="12"/>
      <c r="DBL33" s="12"/>
      <c r="DBM33" s="12"/>
      <c r="DBN33" s="12"/>
      <c r="DBO33" s="12"/>
      <c r="DBP33" s="12"/>
      <c r="DBQ33" s="12"/>
      <c r="DBR33" s="12"/>
      <c r="DBS33" s="12"/>
      <c r="DBT33" s="12"/>
      <c r="DBU33" s="12"/>
      <c r="DBV33" s="12"/>
      <c r="DBW33" s="12"/>
      <c r="DBX33" s="12"/>
      <c r="DBY33" s="12"/>
      <c r="DBZ33" s="12"/>
      <c r="DCA33" s="12"/>
      <c r="DCB33" s="12"/>
      <c r="DCC33" s="12"/>
      <c r="DCD33" s="12"/>
      <c r="DCE33" s="12"/>
      <c r="DCF33" s="12"/>
      <c r="DCG33" s="12"/>
      <c r="DCH33" s="12"/>
      <c r="DCI33" s="12"/>
      <c r="DCJ33" s="12"/>
      <c r="DCK33" s="12"/>
      <c r="DCL33" s="12"/>
      <c r="DCM33" s="12"/>
      <c r="DCN33" s="12"/>
      <c r="DCO33" s="12"/>
      <c r="DCP33" s="12"/>
      <c r="DCQ33" s="12"/>
      <c r="DCR33" s="12"/>
      <c r="DCS33" s="12"/>
      <c r="DCT33" s="12"/>
      <c r="DCU33" s="12"/>
      <c r="DCV33" s="12"/>
      <c r="DCW33" s="12"/>
      <c r="DCX33" s="12"/>
      <c r="DCY33" s="12"/>
      <c r="DCZ33" s="12"/>
      <c r="DDA33" s="12"/>
      <c r="DDB33" s="12"/>
      <c r="DDC33" s="12"/>
      <c r="DDD33" s="12"/>
      <c r="DDE33" s="12"/>
      <c r="DDF33" s="12"/>
      <c r="DDG33" s="12"/>
      <c r="DDH33" s="12"/>
      <c r="DDI33" s="12"/>
      <c r="DDJ33" s="12"/>
      <c r="DDK33" s="12"/>
      <c r="DDL33" s="12"/>
      <c r="DDM33" s="12"/>
      <c r="DDN33" s="12"/>
      <c r="DDO33" s="12"/>
      <c r="DDP33" s="12"/>
      <c r="DDQ33" s="12"/>
      <c r="DDR33" s="12"/>
      <c r="DDS33" s="12"/>
      <c r="DDT33" s="12"/>
      <c r="DDU33" s="12"/>
      <c r="DDV33" s="12"/>
      <c r="DDW33" s="12"/>
      <c r="DDX33" s="12"/>
      <c r="DDY33" s="12"/>
      <c r="DDZ33" s="12"/>
      <c r="DEA33" s="12"/>
      <c r="DEB33" s="12"/>
      <c r="DEC33" s="12"/>
      <c r="DED33" s="12"/>
      <c r="DEE33" s="12"/>
      <c r="DEF33" s="12"/>
      <c r="DEG33" s="12"/>
      <c r="DEH33" s="12"/>
      <c r="DEI33" s="12"/>
      <c r="DEJ33" s="12"/>
      <c r="DEK33" s="12"/>
      <c r="DEL33" s="12"/>
      <c r="DEM33" s="12"/>
      <c r="DEN33" s="12"/>
      <c r="DEO33" s="12"/>
      <c r="DEP33" s="12"/>
      <c r="DEQ33" s="12"/>
      <c r="DER33" s="12"/>
      <c r="DES33" s="12"/>
      <c r="DET33" s="12"/>
      <c r="DEU33" s="12"/>
      <c r="DEV33" s="12"/>
      <c r="DEW33" s="12"/>
      <c r="DEX33" s="12"/>
      <c r="DEY33" s="12"/>
      <c r="DEZ33" s="12"/>
      <c r="DFA33" s="12"/>
      <c r="DFB33" s="12"/>
      <c r="DFC33" s="12"/>
      <c r="DFD33" s="12"/>
      <c r="DFE33" s="12"/>
      <c r="DFF33" s="12"/>
      <c r="DFG33" s="12"/>
      <c r="DFH33" s="12"/>
      <c r="DFI33" s="12"/>
      <c r="DFJ33" s="12"/>
      <c r="DFK33" s="12"/>
      <c r="DFL33" s="12"/>
      <c r="DFM33" s="12"/>
      <c r="DFN33" s="12"/>
      <c r="DFO33" s="12"/>
      <c r="DFP33" s="12"/>
      <c r="DFQ33" s="12"/>
      <c r="DFR33" s="12"/>
      <c r="DFS33" s="12"/>
      <c r="DFT33" s="12"/>
      <c r="DFU33" s="12"/>
      <c r="DFV33" s="12"/>
      <c r="DFW33" s="12"/>
      <c r="DFX33" s="12"/>
      <c r="DFY33" s="12"/>
      <c r="DFZ33" s="12"/>
      <c r="DGA33" s="12"/>
      <c r="DGB33" s="12"/>
      <c r="DGC33" s="12"/>
      <c r="DGD33" s="12"/>
      <c r="DGE33" s="12"/>
      <c r="DGF33" s="12"/>
      <c r="DGG33" s="12"/>
      <c r="DGH33" s="12"/>
      <c r="DGI33" s="12"/>
      <c r="DGJ33" s="12"/>
      <c r="DGK33" s="12"/>
      <c r="DGL33" s="12"/>
      <c r="DGM33" s="12"/>
      <c r="DGN33" s="12"/>
      <c r="DGO33" s="12"/>
      <c r="DGP33" s="12"/>
      <c r="DGQ33" s="12"/>
      <c r="DGR33" s="12"/>
      <c r="DGS33" s="12"/>
      <c r="DGT33" s="12"/>
      <c r="DGU33" s="12"/>
      <c r="DGV33" s="12"/>
      <c r="DGW33" s="12"/>
      <c r="DGX33" s="12"/>
      <c r="DGY33" s="12"/>
      <c r="DGZ33" s="12"/>
      <c r="DHA33" s="12"/>
      <c r="DHB33" s="12"/>
      <c r="DHC33" s="12"/>
      <c r="DHD33" s="12"/>
      <c r="DHE33" s="12"/>
      <c r="DHF33" s="12"/>
      <c r="DHG33" s="12"/>
      <c r="DHH33" s="12"/>
      <c r="DHI33" s="12"/>
      <c r="DHJ33" s="12"/>
      <c r="DHK33" s="12"/>
      <c r="DHL33" s="12"/>
      <c r="DHM33" s="12"/>
      <c r="DHN33" s="12"/>
      <c r="DHO33" s="12"/>
      <c r="DHP33" s="12"/>
      <c r="DHQ33" s="12"/>
      <c r="DHR33" s="12"/>
      <c r="DHS33" s="12"/>
      <c r="DHT33" s="12"/>
      <c r="DHU33" s="12"/>
      <c r="DHV33" s="12"/>
      <c r="DHW33" s="12"/>
      <c r="DHX33" s="12"/>
      <c r="DHY33" s="12"/>
      <c r="DHZ33" s="12"/>
      <c r="DIA33" s="12"/>
      <c r="DIB33" s="12"/>
      <c r="DIC33" s="12"/>
      <c r="DID33" s="12"/>
      <c r="DIE33" s="12"/>
      <c r="DIF33" s="12"/>
      <c r="DIG33" s="12"/>
      <c r="DIH33" s="12"/>
      <c r="DII33" s="12"/>
      <c r="DIJ33" s="12"/>
      <c r="DIK33" s="12"/>
      <c r="DIL33" s="12"/>
      <c r="DIM33" s="12"/>
      <c r="DIN33" s="12"/>
      <c r="DIO33" s="12"/>
      <c r="DIP33" s="12"/>
      <c r="DIQ33" s="12"/>
      <c r="DIR33" s="12"/>
      <c r="DIS33" s="12"/>
      <c r="DIT33" s="12"/>
      <c r="DIU33" s="12"/>
      <c r="DIV33" s="12"/>
      <c r="DIW33" s="12"/>
      <c r="DIX33" s="12"/>
      <c r="DIY33" s="12"/>
      <c r="DIZ33" s="12"/>
      <c r="DJA33" s="12"/>
      <c r="DJB33" s="12"/>
      <c r="DJC33" s="12"/>
      <c r="DJD33" s="12"/>
      <c r="DJE33" s="12"/>
      <c r="DJF33" s="12"/>
      <c r="DJG33" s="12"/>
      <c r="DJH33" s="12"/>
      <c r="DJI33" s="12"/>
      <c r="DJJ33" s="12"/>
      <c r="DJK33" s="12"/>
      <c r="DJL33" s="12"/>
      <c r="DJM33" s="12"/>
      <c r="DJN33" s="12"/>
      <c r="DJO33" s="12"/>
      <c r="DJP33" s="12"/>
      <c r="DJQ33" s="12"/>
      <c r="DJR33" s="12"/>
      <c r="DJS33" s="12"/>
      <c r="DJT33" s="12"/>
      <c r="DJU33" s="12"/>
      <c r="DJV33" s="12"/>
      <c r="DJW33" s="12"/>
      <c r="DJX33" s="12"/>
      <c r="DJY33" s="12"/>
      <c r="DJZ33" s="12"/>
      <c r="DKA33" s="12"/>
      <c r="DKB33" s="12"/>
      <c r="DKC33" s="12"/>
      <c r="DKD33" s="12"/>
      <c r="DKE33" s="12"/>
      <c r="DKF33" s="12"/>
      <c r="DKG33" s="12"/>
      <c r="DKH33" s="12"/>
      <c r="DKI33" s="12"/>
      <c r="DKJ33" s="12"/>
      <c r="DKK33" s="12"/>
      <c r="DKL33" s="12"/>
      <c r="DKM33" s="12"/>
      <c r="DKN33" s="12"/>
      <c r="DKO33" s="12"/>
      <c r="DKP33" s="12"/>
      <c r="DKQ33" s="12"/>
      <c r="DKR33" s="12"/>
      <c r="DKS33" s="12"/>
      <c r="DKT33" s="12"/>
      <c r="DKU33" s="12"/>
      <c r="DKV33" s="12"/>
      <c r="DKW33" s="12"/>
      <c r="DKX33" s="12"/>
      <c r="DKY33" s="12"/>
      <c r="DKZ33" s="12"/>
      <c r="DLA33" s="12"/>
      <c r="DLB33" s="12"/>
      <c r="DLC33" s="12"/>
      <c r="DLD33" s="12"/>
      <c r="DLE33" s="12"/>
      <c r="DLF33" s="12"/>
      <c r="DLG33" s="12"/>
      <c r="DLH33" s="12"/>
      <c r="DLI33" s="12"/>
      <c r="DLJ33" s="12"/>
      <c r="DLK33" s="12"/>
      <c r="DLL33" s="12"/>
      <c r="DLM33" s="12"/>
      <c r="DLN33" s="12"/>
      <c r="DLO33" s="12"/>
      <c r="DLP33" s="12"/>
      <c r="DLQ33" s="12"/>
      <c r="DLR33" s="12"/>
      <c r="DLS33" s="12"/>
      <c r="DLT33" s="12"/>
      <c r="DLU33" s="12"/>
      <c r="DLV33" s="12"/>
      <c r="DLW33" s="12"/>
      <c r="DLX33" s="12"/>
      <c r="DLY33" s="12"/>
      <c r="DLZ33" s="12"/>
      <c r="DMA33" s="12"/>
      <c r="DMB33" s="12"/>
      <c r="DMC33" s="12"/>
      <c r="DMD33" s="12"/>
      <c r="DME33" s="12"/>
      <c r="DMF33" s="12"/>
      <c r="DMG33" s="12"/>
      <c r="DMH33" s="12"/>
      <c r="DMI33" s="12"/>
      <c r="DMJ33" s="12"/>
      <c r="DMK33" s="12"/>
      <c r="DML33" s="12"/>
      <c r="DMM33" s="12"/>
      <c r="DMN33" s="12"/>
      <c r="DMO33" s="12"/>
      <c r="DMP33" s="12"/>
      <c r="DMQ33" s="12"/>
      <c r="DMR33" s="12"/>
      <c r="DMS33" s="12"/>
      <c r="DMT33" s="12"/>
      <c r="DMU33" s="12"/>
      <c r="DMV33" s="12"/>
      <c r="DMW33" s="12"/>
      <c r="DMX33" s="12"/>
      <c r="DMY33" s="12"/>
      <c r="DMZ33" s="12"/>
      <c r="DNA33" s="12"/>
      <c r="DNB33" s="12"/>
      <c r="DNC33" s="12"/>
      <c r="DND33" s="12"/>
      <c r="DNE33" s="12"/>
      <c r="DNF33" s="12"/>
      <c r="DNG33" s="12"/>
      <c r="DNH33" s="12"/>
      <c r="DNI33" s="12"/>
      <c r="DNJ33" s="12"/>
      <c r="DNK33" s="12"/>
      <c r="DNL33" s="12"/>
      <c r="DNM33" s="12"/>
      <c r="DNN33" s="12"/>
      <c r="DNO33" s="12"/>
      <c r="DNP33" s="12"/>
      <c r="DNQ33" s="12"/>
      <c r="DNR33" s="12"/>
      <c r="DNS33" s="12"/>
      <c r="DNT33" s="12"/>
      <c r="DNU33" s="12"/>
      <c r="DNV33" s="12"/>
      <c r="DNW33" s="12"/>
      <c r="DNX33" s="12"/>
      <c r="DNY33" s="12"/>
      <c r="DNZ33" s="12"/>
      <c r="DOA33" s="12"/>
      <c r="DOB33" s="12"/>
      <c r="DOC33" s="12"/>
      <c r="DOD33" s="12"/>
      <c r="DOE33" s="12"/>
      <c r="DOF33" s="12"/>
      <c r="DOG33" s="12"/>
      <c r="DOH33" s="12"/>
      <c r="DOI33" s="12"/>
      <c r="DOJ33" s="12"/>
      <c r="DOK33" s="12"/>
      <c r="DOL33" s="12"/>
      <c r="DOM33" s="12"/>
      <c r="DON33" s="12"/>
      <c r="DOO33" s="12"/>
      <c r="DOP33" s="12"/>
      <c r="DOQ33" s="12"/>
      <c r="DOR33" s="12"/>
      <c r="DOS33" s="12"/>
      <c r="DOT33" s="12"/>
      <c r="DOU33" s="12"/>
      <c r="DOV33" s="12"/>
      <c r="DOW33" s="12"/>
      <c r="DOX33" s="12"/>
      <c r="DOY33" s="12"/>
      <c r="DOZ33" s="12"/>
      <c r="DPA33" s="12"/>
      <c r="DPB33" s="12"/>
      <c r="DPC33" s="12"/>
      <c r="DPD33" s="12"/>
      <c r="DPE33" s="12"/>
      <c r="DPF33" s="12"/>
      <c r="DPG33" s="12"/>
      <c r="DPH33" s="12"/>
      <c r="DPI33" s="12"/>
      <c r="DPJ33" s="12"/>
      <c r="DPK33" s="12"/>
      <c r="DPL33" s="12"/>
      <c r="DPM33" s="12"/>
      <c r="DPN33" s="12"/>
      <c r="DPO33" s="12"/>
      <c r="DPP33" s="12"/>
      <c r="DPQ33" s="12"/>
      <c r="DPR33" s="12"/>
      <c r="DPS33" s="12"/>
      <c r="DPT33" s="12"/>
      <c r="DPU33" s="12"/>
      <c r="DPV33" s="12"/>
      <c r="DPW33" s="12"/>
      <c r="DPX33" s="12"/>
      <c r="DPY33" s="12"/>
      <c r="DPZ33" s="12"/>
      <c r="DQA33" s="12"/>
      <c r="DQB33" s="12"/>
      <c r="DQC33" s="12"/>
      <c r="DQD33" s="12"/>
      <c r="DQE33" s="12"/>
      <c r="DQF33" s="12"/>
      <c r="DQG33" s="12"/>
      <c r="DQH33" s="12"/>
      <c r="DQI33" s="12"/>
      <c r="DQJ33" s="12"/>
      <c r="DQK33" s="12"/>
      <c r="DQL33" s="12"/>
      <c r="DQM33" s="12"/>
      <c r="DQN33" s="12"/>
      <c r="DQO33" s="12"/>
      <c r="DQP33" s="12"/>
      <c r="DQQ33" s="12"/>
      <c r="DQR33" s="12"/>
      <c r="DQS33" s="12"/>
      <c r="DQT33" s="12"/>
      <c r="DQU33" s="12"/>
      <c r="DQV33" s="12"/>
      <c r="DQW33" s="12"/>
      <c r="DQX33" s="12"/>
      <c r="DQY33" s="12"/>
      <c r="DQZ33" s="12"/>
      <c r="DRA33" s="12"/>
      <c r="DRB33" s="12"/>
      <c r="DRC33" s="12"/>
      <c r="DRD33" s="12"/>
      <c r="DRE33" s="12"/>
      <c r="DRF33" s="12"/>
      <c r="DRG33" s="12"/>
      <c r="DRH33" s="12"/>
      <c r="DRI33" s="12"/>
      <c r="DRJ33" s="12"/>
      <c r="DRK33" s="12"/>
      <c r="DRL33" s="12"/>
      <c r="DRM33" s="12"/>
      <c r="DRN33" s="12"/>
      <c r="DRO33" s="12"/>
      <c r="DRP33" s="12"/>
      <c r="DRQ33" s="12"/>
      <c r="DRR33" s="12"/>
      <c r="DRS33" s="12"/>
      <c r="DRT33" s="12"/>
      <c r="DRU33" s="12"/>
      <c r="DRV33" s="12"/>
      <c r="DRW33" s="12"/>
      <c r="DRX33" s="12"/>
      <c r="DRY33" s="12"/>
      <c r="DRZ33" s="12"/>
      <c r="DSA33" s="12"/>
      <c r="DSB33" s="12"/>
      <c r="DSC33" s="12"/>
      <c r="DSD33" s="12"/>
      <c r="DSE33" s="12"/>
      <c r="DSF33" s="12"/>
      <c r="DSG33" s="12"/>
      <c r="DSH33" s="12"/>
      <c r="DSI33" s="12"/>
      <c r="DSJ33" s="12"/>
      <c r="DSK33" s="12"/>
      <c r="DSL33" s="12"/>
      <c r="DSM33" s="12"/>
      <c r="DSN33" s="12"/>
      <c r="DSO33" s="12"/>
      <c r="DSP33" s="12"/>
      <c r="DSQ33" s="12"/>
      <c r="DSR33" s="12"/>
      <c r="DSS33" s="12"/>
      <c r="DST33" s="12"/>
      <c r="DSU33" s="12"/>
      <c r="DSV33" s="12"/>
      <c r="DSW33" s="12"/>
      <c r="DSX33" s="12"/>
      <c r="DSY33" s="12"/>
      <c r="DSZ33" s="12"/>
      <c r="DTA33" s="12"/>
      <c r="DTB33" s="12"/>
      <c r="DTC33" s="12"/>
      <c r="DTD33" s="12"/>
      <c r="DTE33" s="12"/>
      <c r="DTF33" s="12"/>
      <c r="DTG33" s="12"/>
      <c r="DTH33" s="12"/>
      <c r="DTI33" s="12"/>
      <c r="DTJ33" s="12"/>
      <c r="DTK33" s="12"/>
      <c r="DTL33" s="12"/>
      <c r="DTM33" s="12"/>
      <c r="DTN33" s="12"/>
      <c r="DTO33" s="12"/>
      <c r="DTP33" s="12"/>
      <c r="DTQ33" s="12"/>
      <c r="DTR33" s="12"/>
      <c r="DTS33" s="12"/>
      <c r="DTT33" s="12"/>
      <c r="DTU33" s="12"/>
      <c r="DTV33" s="12"/>
      <c r="DTW33" s="12"/>
      <c r="DTX33" s="12"/>
      <c r="DTY33" s="12"/>
      <c r="DTZ33" s="12"/>
      <c r="DUA33" s="12"/>
      <c r="DUB33" s="12"/>
      <c r="DUC33" s="12"/>
      <c r="DUD33" s="12"/>
      <c r="DUE33" s="12"/>
      <c r="DUF33" s="12"/>
      <c r="DUG33" s="12"/>
      <c r="DUH33" s="12"/>
      <c r="DUI33" s="12"/>
      <c r="DUJ33" s="12"/>
      <c r="DUK33" s="12"/>
      <c r="DUL33" s="12"/>
      <c r="DUM33" s="12"/>
      <c r="DUN33" s="12"/>
      <c r="DUO33" s="12"/>
      <c r="DUP33" s="12"/>
      <c r="DUQ33" s="12"/>
      <c r="DUR33" s="12"/>
      <c r="DUS33" s="12"/>
      <c r="DUT33" s="12"/>
      <c r="DUU33" s="12"/>
      <c r="DUV33" s="12"/>
      <c r="DUW33" s="12"/>
      <c r="DUX33" s="12"/>
      <c r="DUY33" s="12"/>
      <c r="DUZ33" s="12"/>
      <c r="DVA33" s="12"/>
      <c r="DVB33" s="12"/>
      <c r="DVC33" s="12"/>
      <c r="DVD33" s="12"/>
      <c r="DVE33" s="12"/>
      <c r="DVF33" s="12"/>
      <c r="DVG33" s="12"/>
      <c r="DVH33" s="12"/>
      <c r="DVI33" s="12"/>
      <c r="DVJ33" s="12"/>
      <c r="DVK33" s="12"/>
      <c r="DVL33" s="12"/>
      <c r="DVM33" s="12"/>
      <c r="DVN33" s="12"/>
      <c r="DVO33" s="12"/>
      <c r="DVP33" s="12"/>
      <c r="DVQ33" s="12"/>
      <c r="DVR33" s="12"/>
      <c r="DVS33" s="12"/>
      <c r="DVT33" s="12"/>
      <c r="DVU33" s="12"/>
      <c r="DVV33" s="12"/>
      <c r="DVW33" s="12"/>
      <c r="DVX33" s="12"/>
      <c r="DVY33" s="12"/>
      <c r="DVZ33" s="12"/>
      <c r="DWA33" s="12"/>
      <c r="DWB33" s="12"/>
      <c r="DWC33" s="12"/>
      <c r="DWD33" s="12"/>
      <c r="DWE33" s="12"/>
      <c r="DWF33" s="12"/>
      <c r="DWG33" s="12"/>
      <c r="DWH33" s="12"/>
      <c r="DWI33" s="12"/>
      <c r="DWJ33" s="12"/>
      <c r="DWK33" s="12"/>
      <c r="DWL33" s="12"/>
      <c r="DWM33" s="12"/>
      <c r="DWN33" s="12"/>
      <c r="DWO33" s="12"/>
      <c r="DWP33" s="12"/>
      <c r="DWQ33" s="12"/>
      <c r="DWR33" s="12"/>
      <c r="DWS33" s="12"/>
      <c r="DWT33" s="12"/>
      <c r="DWU33" s="12"/>
      <c r="DWV33" s="12"/>
      <c r="DWW33" s="12"/>
      <c r="DWX33" s="12"/>
      <c r="DWY33" s="12"/>
      <c r="DWZ33" s="12"/>
      <c r="DXA33" s="12"/>
      <c r="DXB33" s="12"/>
      <c r="DXC33" s="12"/>
      <c r="DXD33" s="12"/>
      <c r="DXE33" s="12"/>
      <c r="DXF33" s="12"/>
      <c r="DXG33" s="12"/>
      <c r="DXH33" s="12"/>
      <c r="DXI33" s="12"/>
      <c r="DXJ33" s="12"/>
      <c r="DXK33" s="12"/>
      <c r="DXL33" s="12"/>
      <c r="DXM33" s="12"/>
      <c r="DXN33" s="12"/>
      <c r="DXO33" s="12"/>
      <c r="DXP33" s="12"/>
      <c r="DXQ33" s="12"/>
      <c r="DXR33" s="12"/>
      <c r="DXS33" s="12"/>
      <c r="DXT33" s="12"/>
      <c r="DXU33" s="12"/>
      <c r="DXV33" s="12"/>
      <c r="DXW33" s="12"/>
      <c r="DXX33" s="12"/>
      <c r="DXY33" s="12"/>
      <c r="DXZ33" s="12"/>
      <c r="DYA33" s="12"/>
      <c r="DYB33" s="12"/>
      <c r="DYC33" s="12"/>
      <c r="DYD33" s="12"/>
      <c r="DYE33" s="12"/>
      <c r="DYF33" s="12"/>
      <c r="DYG33" s="12"/>
      <c r="DYH33" s="12"/>
      <c r="DYI33" s="12"/>
      <c r="DYJ33" s="12"/>
      <c r="DYK33" s="12"/>
      <c r="DYL33" s="12"/>
      <c r="DYM33" s="12"/>
      <c r="DYN33" s="12"/>
      <c r="DYO33" s="12"/>
      <c r="DYP33" s="12"/>
      <c r="DYQ33" s="12"/>
      <c r="DYR33" s="12"/>
      <c r="DYS33" s="12"/>
      <c r="DYT33" s="12"/>
      <c r="DYU33" s="12"/>
      <c r="DYV33" s="12"/>
      <c r="DYW33" s="12"/>
      <c r="DYX33" s="12"/>
      <c r="DYY33" s="12"/>
      <c r="DYZ33" s="12"/>
      <c r="DZA33" s="12"/>
      <c r="DZB33" s="12"/>
      <c r="DZC33" s="12"/>
      <c r="DZD33" s="12"/>
      <c r="DZE33" s="12"/>
      <c r="DZF33" s="12"/>
      <c r="DZG33" s="12"/>
      <c r="DZH33" s="12"/>
      <c r="DZI33" s="12"/>
      <c r="DZJ33" s="12"/>
      <c r="DZK33" s="12"/>
      <c r="DZL33" s="12"/>
      <c r="DZM33" s="12"/>
      <c r="DZN33" s="12"/>
      <c r="DZO33" s="12"/>
      <c r="DZP33" s="12"/>
      <c r="DZQ33" s="12"/>
      <c r="DZR33" s="12"/>
      <c r="DZS33" s="12"/>
      <c r="DZT33" s="12"/>
      <c r="DZU33" s="12"/>
      <c r="DZV33" s="12"/>
      <c r="DZW33" s="12"/>
      <c r="DZX33" s="12"/>
      <c r="DZY33" s="12"/>
      <c r="DZZ33" s="12"/>
      <c r="EAA33" s="12"/>
      <c r="EAB33" s="12"/>
      <c r="EAC33" s="12"/>
      <c r="EAD33" s="12"/>
      <c r="EAE33" s="12"/>
      <c r="EAF33" s="12"/>
      <c r="EAG33" s="12"/>
      <c r="EAH33" s="12"/>
      <c r="EAI33" s="12"/>
      <c r="EAJ33" s="12"/>
      <c r="EAK33" s="12"/>
      <c r="EAL33" s="12"/>
      <c r="EAM33" s="12"/>
      <c r="EAN33" s="12"/>
      <c r="EAO33" s="12"/>
      <c r="EAP33" s="12"/>
      <c r="EAQ33" s="12"/>
      <c r="EAR33" s="12"/>
      <c r="EAS33" s="12"/>
      <c r="EAT33" s="12"/>
      <c r="EAU33" s="12"/>
      <c r="EAV33" s="12"/>
      <c r="EAW33" s="12"/>
      <c r="EAX33" s="12"/>
      <c r="EAY33" s="12"/>
      <c r="EAZ33" s="12"/>
      <c r="EBA33" s="12"/>
      <c r="EBB33" s="12"/>
      <c r="EBC33" s="12"/>
      <c r="EBD33" s="12"/>
      <c r="EBE33" s="12"/>
      <c r="EBF33" s="12"/>
      <c r="EBG33" s="12"/>
      <c r="EBH33" s="12"/>
      <c r="EBI33" s="12"/>
      <c r="EBJ33" s="12"/>
      <c r="EBK33" s="12"/>
      <c r="EBL33" s="12"/>
      <c r="EBM33" s="12"/>
      <c r="EBN33" s="12"/>
      <c r="EBO33" s="12"/>
      <c r="EBP33" s="12"/>
      <c r="EBQ33" s="12"/>
      <c r="EBR33" s="12"/>
      <c r="EBS33" s="12"/>
      <c r="EBT33" s="12"/>
      <c r="EBU33" s="12"/>
      <c r="EBV33" s="12"/>
      <c r="EBW33" s="12"/>
      <c r="EBX33" s="12"/>
      <c r="EBY33" s="12"/>
      <c r="EBZ33" s="12"/>
      <c r="ECA33" s="12"/>
      <c r="ECB33" s="12"/>
      <c r="ECC33" s="12"/>
      <c r="ECD33" s="12"/>
      <c r="ECE33" s="12"/>
      <c r="ECF33" s="12"/>
      <c r="ECG33" s="12"/>
      <c r="ECH33" s="12"/>
      <c r="ECI33" s="12"/>
      <c r="ECJ33" s="12"/>
      <c r="ECK33" s="12"/>
      <c r="ECL33" s="12"/>
      <c r="ECM33" s="12"/>
      <c r="ECN33" s="12"/>
      <c r="ECO33" s="12"/>
      <c r="ECP33" s="12"/>
      <c r="ECQ33" s="12"/>
      <c r="ECR33" s="12"/>
      <c r="ECS33" s="12"/>
      <c r="ECT33" s="12"/>
      <c r="ECU33" s="12"/>
      <c r="ECV33" s="12"/>
      <c r="ECW33" s="12"/>
      <c r="ECX33" s="12"/>
      <c r="ECY33" s="12"/>
      <c r="ECZ33" s="12"/>
      <c r="EDA33" s="12"/>
      <c r="EDB33" s="12"/>
      <c r="EDC33" s="12"/>
      <c r="EDD33" s="12"/>
      <c r="EDE33" s="12"/>
      <c r="EDF33" s="12"/>
      <c r="EDG33" s="12"/>
      <c r="EDH33" s="12"/>
      <c r="EDI33" s="12"/>
      <c r="EDJ33" s="12"/>
      <c r="EDK33" s="12"/>
      <c r="EDL33" s="12"/>
      <c r="EDM33" s="12"/>
      <c r="EDN33" s="12"/>
      <c r="EDO33" s="12"/>
      <c r="EDP33" s="12"/>
      <c r="EDQ33" s="12"/>
      <c r="EDR33" s="12"/>
      <c r="EDS33" s="12"/>
      <c r="EDT33" s="12"/>
      <c r="EDU33" s="12"/>
      <c r="EDV33" s="12"/>
      <c r="EDW33" s="12"/>
      <c r="EDX33" s="12"/>
      <c r="EDY33" s="12"/>
      <c r="EDZ33" s="12"/>
      <c r="EEA33" s="12"/>
      <c r="EEB33" s="12"/>
      <c r="EEC33" s="12"/>
      <c r="EED33" s="12"/>
      <c r="EEE33" s="12"/>
      <c r="EEF33" s="12"/>
      <c r="EEG33" s="12"/>
      <c r="EEH33" s="12"/>
      <c r="EEI33" s="12"/>
      <c r="EEJ33" s="12"/>
      <c r="EEK33" s="12"/>
      <c r="EEL33" s="12"/>
      <c r="EEM33" s="12"/>
      <c r="EEN33" s="12"/>
      <c r="EEO33" s="12"/>
      <c r="EEP33" s="12"/>
      <c r="EEQ33" s="12"/>
      <c r="EER33" s="12"/>
      <c r="EES33" s="12"/>
      <c r="EET33" s="12"/>
      <c r="EEU33" s="12"/>
      <c r="EEV33" s="12"/>
      <c r="EEW33" s="12"/>
      <c r="EEX33" s="12"/>
      <c r="EEY33" s="12"/>
      <c r="EEZ33" s="12"/>
      <c r="EFA33" s="12"/>
      <c r="EFB33" s="12"/>
      <c r="EFC33" s="12"/>
      <c r="EFD33" s="12"/>
      <c r="EFE33" s="12"/>
      <c r="EFF33" s="12"/>
      <c r="EFG33" s="12"/>
      <c r="EFH33" s="12"/>
      <c r="EFI33" s="12"/>
      <c r="EFJ33" s="12"/>
      <c r="EFK33" s="12"/>
      <c r="EFL33" s="12"/>
      <c r="EFM33" s="12"/>
      <c r="EFN33" s="12"/>
      <c r="EFO33" s="12"/>
      <c r="EFP33" s="12"/>
      <c r="EFQ33" s="12"/>
      <c r="EFR33" s="12"/>
      <c r="EFS33" s="12"/>
      <c r="EFT33" s="12"/>
      <c r="EFU33" s="12"/>
      <c r="EFV33" s="12"/>
      <c r="EFW33" s="12"/>
      <c r="EFX33" s="12"/>
      <c r="EFY33" s="12"/>
      <c r="EFZ33" s="12"/>
      <c r="EGA33" s="12"/>
      <c r="EGB33" s="12"/>
      <c r="EGC33" s="12"/>
      <c r="EGD33" s="12"/>
      <c r="EGE33" s="12"/>
      <c r="EGF33" s="12"/>
      <c r="EGG33" s="12"/>
      <c r="EGH33" s="12"/>
      <c r="EGI33" s="12"/>
      <c r="EGJ33" s="12"/>
      <c r="EGK33" s="12"/>
      <c r="EGL33" s="12"/>
      <c r="EGM33" s="12"/>
      <c r="EGN33" s="12"/>
      <c r="EGO33" s="12"/>
      <c r="EGP33" s="12"/>
      <c r="EGQ33" s="12"/>
      <c r="EGR33" s="12"/>
      <c r="EGS33" s="12"/>
      <c r="EGT33" s="12"/>
      <c r="EGU33" s="12"/>
      <c r="EGV33" s="12"/>
      <c r="EGW33" s="12"/>
      <c r="EGX33" s="12"/>
      <c r="EGY33" s="12"/>
      <c r="EGZ33" s="12"/>
      <c r="EHA33" s="12"/>
      <c r="EHB33" s="12"/>
      <c r="EHC33" s="12"/>
      <c r="EHD33" s="12"/>
      <c r="EHE33" s="12"/>
      <c r="EHF33" s="12"/>
      <c r="EHG33" s="12"/>
      <c r="EHH33" s="12"/>
      <c r="EHI33" s="12"/>
      <c r="EHJ33" s="12"/>
      <c r="EHK33" s="12"/>
      <c r="EHL33" s="12"/>
      <c r="EHM33" s="12"/>
      <c r="EHN33" s="12"/>
      <c r="EHO33" s="12"/>
      <c r="EHP33" s="12"/>
      <c r="EHQ33" s="12"/>
      <c r="EHR33" s="12"/>
      <c r="EHS33" s="12"/>
      <c r="EHT33" s="12"/>
      <c r="EHU33" s="12"/>
      <c r="EHV33" s="12"/>
      <c r="EHW33" s="12"/>
      <c r="EHX33" s="12"/>
      <c r="EHY33" s="12"/>
      <c r="EHZ33" s="12"/>
      <c r="EIA33" s="12"/>
      <c r="EIB33" s="12"/>
      <c r="EIC33" s="12"/>
      <c r="EID33" s="12"/>
      <c r="EIE33" s="12"/>
      <c r="EIF33" s="12"/>
      <c r="EIG33" s="12"/>
      <c r="EIH33" s="12"/>
      <c r="EII33" s="12"/>
      <c r="EIJ33" s="12"/>
      <c r="EIK33" s="12"/>
      <c r="EIL33" s="12"/>
      <c r="EIM33" s="12"/>
      <c r="EIN33" s="12"/>
      <c r="EIO33" s="12"/>
      <c r="EIP33" s="12"/>
      <c r="EIQ33" s="12"/>
      <c r="EIR33" s="12"/>
      <c r="EIS33" s="12"/>
      <c r="EIT33" s="12"/>
      <c r="EIU33" s="12"/>
      <c r="EIV33" s="12"/>
      <c r="EIW33" s="12"/>
      <c r="EIX33" s="12"/>
      <c r="EIY33" s="12"/>
      <c r="EIZ33" s="12"/>
      <c r="EJA33" s="12"/>
      <c r="EJB33" s="12"/>
      <c r="EJC33" s="12"/>
      <c r="EJD33" s="12"/>
      <c r="EJE33" s="12"/>
      <c r="EJF33" s="12"/>
      <c r="EJG33" s="12"/>
      <c r="EJH33" s="12"/>
      <c r="EJI33" s="12"/>
      <c r="EJJ33" s="12"/>
      <c r="EJK33" s="12"/>
      <c r="EJL33" s="12"/>
      <c r="EJM33" s="12"/>
      <c r="EJN33" s="12"/>
      <c r="EJO33" s="12"/>
      <c r="EJP33" s="12"/>
      <c r="EJQ33" s="12"/>
      <c r="EJR33" s="12"/>
      <c r="EJS33" s="12"/>
      <c r="EJT33" s="12"/>
      <c r="EJU33" s="12"/>
      <c r="EJV33" s="12"/>
      <c r="EJW33" s="12"/>
      <c r="EJX33" s="12"/>
      <c r="EJY33" s="12"/>
      <c r="EJZ33" s="12"/>
      <c r="EKA33" s="12"/>
      <c r="EKB33" s="12"/>
      <c r="EKC33" s="12"/>
      <c r="EKD33" s="12"/>
      <c r="EKE33" s="12"/>
      <c r="EKF33" s="12"/>
      <c r="EKG33" s="12"/>
      <c r="EKH33" s="12"/>
      <c r="EKI33" s="12"/>
      <c r="EKJ33" s="12"/>
      <c r="EKK33" s="12"/>
      <c r="EKL33" s="12"/>
      <c r="EKM33" s="12"/>
      <c r="EKN33" s="12"/>
      <c r="EKO33" s="12"/>
      <c r="EKP33" s="12"/>
      <c r="EKQ33" s="12"/>
      <c r="EKR33" s="12"/>
      <c r="EKS33" s="12"/>
      <c r="EKT33" s="12"/>
      <c r="EKU33" s="12"/>
      <c r="EKV33" s="12"/>
      <c r="EKW33" s="12"/>
      <c r="EKX33" s="12"/>
      <c r="EKY33" s="12"/>
      <c r="EKZ33" s="12"/>
      <c r="ELA33" s="12"/>
      <c r="ELB33" s="12"/>
      <c r="ELC33" s="12"/>
      <c r="ELD33" s="12"/>
      <c r="ELE33" s="12"/>
      <c r="ELF33" s="12"/>
      <c r="ELG33" s="12"/>
      <c r="ELH33" s="12"/>
      <c r="ELI33" s="12"/>
      <c r="ELJ33" s="12"/>
      <c r="ELK33" s="12"/>
      <c r="ELL33" s="12"/>
      <c r="ELM33" s="12"/>
      <c r="ELN33" s="12"/>
      <c r="ELO33" s="12"/>
      <c r="ELP33" s="12"/>
      <c r="ELQ33" s="12"/>
      <c r="ELR33" s="12"/>
      <c r="ELS33" s="12"/>
      <c r="ELT33" s="12"/>
      <c r="ELU33" s="12"/>
      <c r="ELV33" s="12"/>
      <c r="ELW33" s="12"/>
      <c r="ELX33" s="12"/>
      <c r="ELY33" s="12"/>
      <c r="ELZ33" s="12"/>
      <c r="EMA33" s="12"/>
      <c r="EMB33" s="12"/>
      <c r="EMC33" s="12"/>
      <c r="EMD33" s="12"/>
      <c r="EME33" s="12"/>
      <c r="EMF33" s="12"/>
      <c r="EMG33" s="12"/>
      <c r="EMH33" s="12"/>
      <c r="EMI33" s="12"/>
      <c r="EMJ33" s="12"/>
      <c r="EMK33" s="12"/>
      <c r="EML33" s="12"/>
      <c r="EMM33" s="12"/>
      <c r="EMN33" s="12"/>
      <c r="EMO33" s="12"/>
      <c r="EMP33" s="12"/>
      <c r="EMQ33" s="12"/>
      <c r="EMR33" s="12"/>
      <c r="EMS33" s="12"/>
      <c r="EMT33" s="12"/>
      <c r="EMU33" s="12"/>
      <c r="EMV33" s="12"/>
      <c r="EMW33" s="12"/>
      <c r="EMX33" s="12"/>
      <c r="EMY33" s="12"/>
      <c r="EMZ33" s="12"/>
      <c r="ENA33" s="12"/>
      <c r="ENB33" s="12"/>
      <c r="ENC33" s="12"/>
      <c r="END33" s="12"/>
      <c r="ENE33" s="12"/>
      <c r="ENF33" s="12"/>
      <c r="ENG33" s="12"/>
      <c r="ENH33" s="12"/>
      <c r="ENI33" s="12"/>
      <c r="ENJ33" s="12"/>
      <c r="ENK33" s="12"/>
      <c r="ENL33" s="12"/>
      <c r="ENM33" s="12"/>
      <c r="ENN33" s="12"/>
      <c r="ENO33" s="12"/>
      <c r="ENP33" s="12"/>
      <c r="ENQ33" s="12"/>
      <c r="ENR33" s="12"/>
      <c r="ENS33" s="12"/>
      <c r="ENT33" s="12"/>
      <c r="ENU33" s="12"/>
      <c r="ENV33" s="12"/>
      <c r="ENW33" s="12"/>
      <c r="ENX33" s="12"/>
      <c r="ENY33" s="12"/>
      <c r="ENZ33" s="12"/>
      <c r="EOA33" s="12"/>
      <c r="EOB33" s="12"/>
      <c r="EOC33" s="12"/>
      <c r="EOD33" s="12"/>
      <c r="EOE33" s="12"/>
      <c r="EOF33" s="12"/>
      <c r="EOG33" s="12"/>
      <c r="EOH33" s="12"/>
      <c r="EOI33" s="12"/>
      <c r="EOJ33" s="12"/>
      <c r="EOK33" s="12"/>
      <c r="EOL33" s="12"/>
      <c r="EOM33" s="12"/>
      <c r="EON33" s="12"/>
      <c r="EOO33" s="12"/>
      <c r="EOP33" s="12"/>
      <c r="EOQ33" s="12"/>
      <c r="EOR33" s="12"/>
      <c r="EOS33" s="12"/>
      <c r="EOT33" s="12"/>
      <c r="EOU33" s="12"/>
      <c r="EOV33" s="12"/>
      <c r="EOW33" s="12"/>
      <c r="EOX33" s="12"/>
      <c r="EOY33" s="12"/>
      <c r="EOZ33" s="12"/>
      <c r="EPA33" s="12"/>
      <c r="EPB33" s="12"/>
      <c r="EPC33" s="12"/>
      <c r="EPD33" s="12"/>
      <c r="EPE33" s="12"/>
      <c r="EPF33" s="12"/>
      <c r="EPG33" s="12"/>
      <c r="EPH33" s="12"/>
      <c r="EPI33" s="12"/>
      <c r="EPJ33" s="12"/>
      <c r="EPK33" s="12"/>
      <c r="EPL33" s="12"/>
      <c r="EPM33" s="12"/>
      <c r="EPN33" s="12"/>
      <c r="EPO33" s="12"/>
      <c r="EPP33" s="12"/>
      <c r="EPQ33" s="12"/>
      <c r="EPR33" s="12"/>
      <c r="EPS33" s="12"/>
      <c r="EPT33" s="12"/>
      <c r="EPU33" s="12"/>
      <c r="EPV33" s="12"/>
      <c r="EPW33" s="12"/>
      <c r="EPX33" s="12"/>
      <c r="EPY33" s="12"/>
      <c r="EPZ33" s="12"/>
      <c r="EQA33" s="12"/>
      <c r="EQB33" s="12"/>
      <c r="EQC33" s="12"/>
      <c r="EQD33" s="12"/>
      <c r="EQE33" s="12"/>
      <c r="EQF33" s="12"/>
      <c r="EQG33" s="12"/>
      <c r="EQH33" s="12"/>
      <c r="EQI33" s="12"/>
      <c r="EQJ33" s="12"/>
      <c r="EQK33" s="12"/>
      <c r="EQL33" s="12"/>
      <c r="EQM33" s="12"/>
      <c r="EQN33" s="12"/>
      <c r="EQO33" s="12"/>
      <c r="EQP33" s="12"/>
      <c r="EQQ33" s="12"/>
      <c r="EQR33" s="12"/>
      <c r="EQS33" s="12"/>
      <c r="EQT33" s="12"/>
      <c r="EQU33" s="12"/>
      <c r="EQV33" s="12"/>
      <c r="EQW33" s="12"/>
      <c r="EQX33" s="12"/>
      <c r="EQY33" s="12"/>
      <c r="EQZ33" s="12"/>
      <c r="ERA33" s="12"/>
      <c r="ERB33" s="12"/>
      <c r="ERC33" s="12"/>
      <c r="ERD33" s="12"/>
      <c r="ERE33" s="12"/>
      <c r="ERF33" s="12"/>
      <c r="ERG33" s="12"/>
      <c r="ERH33" s="12"/>
      <c r="ERI33" s="12"/>
      <c r="ERJ33" s="12"/>
      <c r="ERK33" s="12"/>
      <c r="ERL33" s="12"/>
      <c r="ERM33" s="12"/>
      <c r="ERN33" s="12"/>
      <c r="ERO33" s="12"/>
      <c r="ERP33" s="12"/>
      <c r="ERQ33" s="12"/>
      <c r="ERR33" s="12"/>
      <c r="ERS33" s="12"/>
      <c r="ERT33" s="12"/>
      <c r="ERU33" s="12"/>
      <c r="ERV33" s="12"/>
      <c r="ERW33" s="12"/>
      <c r="ERX33" s="12"/>
      <c r="ERY33" s="12"/>
      <c r="ERZ33" s="12"/>
      <c r="ESA33" s="12"/>
      <c r="ESB33" s="12"/>
      <c r="ESC33" s="12"/>
      <c r="ESD33" s="12"/>
      <c r="ESE33" s="12"/>
      <c r="ESF33" s="12"/>
      <c r="ESG33" s="12"/>
      <c r="ESH33" s="12"/>
      <c r="ESI33" s="12"/>
      <c r="ESJ33" s="12"/>
      <c r="ESK33" s="12"/>
      <c r="ESL33" s="12"/>
      <c r="ESM33" s="12"/>
      <c r="ESN33" s="12"/>
      <c r="ESO33" s="12"/>
      <c r="ESP33" s="12"/>
      <c r="ESQ33" s="12"/>
      <c r="ESR33" s="12"/>
      <c r="ESS33" s="12"/>
      <c r="EST33" s="12"/>
      <c r="ESU33" s="12"/>
      <c r="ESV33" s="12"/>
      <c r="ESW33" s="12"/>
      <c r="ESX33" s="12"/>
      <c r="ESY33" s="12"/>
      <c r="ESZ33" s="12"/>
      <c r="ETA33" s="12"/>
      <c r="ETB33" s="12"/>
      <c r="ETC33" s="12"/>
      <c r="ETD33" s="12"/>
      <c r="ETE33" s="12"/>
      <c r="ETF33" s="12"/>
      <c r="ETG33" s="12"/>
      <c r="ETH33" s="12"/>
      <c r="ETI33" s="12"/>
      <c r="ETJ33" s="12"/>
      <c r="ETK33" s="12"/>
      <c r="ETL33" s="12"/>
      <c r="ETM33" s="12"/>
      <c r="ETN33" s="12"/>
      <c r="ETO33" s="12"/>
      <c r="ETP33" s="12"/>
      <c r="ETQ33" s="12"/>
      <c r="ETR33" s="12"/>
      <c r="ETS33" s="12"/>
      <c r="ETT33" s="12"/>
      <c r="ETU33" s="12"/>
      <c r="ETV33" s="12"/>
      <c r="ETW33" s="12"/>
      <c r="ETX33" s="12"/>
      <c r="ETY33" s="12"/>
      <c r="ETZ33" s="12"/>
      <c r="EUA33" s="12"/>
      <c r="EUB33" s="12"/>
      <c r="EUC33" s="12"/>
      <c r="EUD33" s="12"/>
      <c r="EUE33" s="12"/>
      <c r="EUF33" s="12"/>
      <c r="EUG33" s="12"/>
      <c r="EUH33" s="12"/>
      <c r="EUI33" s="12"/>
      <c r="EUJ33" s="12"/>
      <c r="EUK33" s="12"/>
      <c r="EUL33" s="12"/>
      <c r="EUM33" s="12"/>
      <c r="EUN33" s="12"/>
      <c r="EUO33" s="12"/>
      <c r="EUP33" s="12"/>
      <c r="EUQ33" s="12"/>
      <c r="EUR33" s="12"/>
      <c r="EUS33" s="12"/>
      <c r="EUT33" s="12"/>
      <c r="EUU33" s="12"/>
      <c r="EUV33" s="12"/>
      <c r="EUW33" s="12"/>
      <c r="EUX33" s="12"/>
      <c r="EUY33" s="12"/>
      <c r="EUZ33" s="12"/>
      <c r="EVA33" s="12"/>
      <c r="EVB33" s="12"/>
      <c r="EVC33" s="12"/>
      <c r="EVD33" s="12"/>
      <c r="EVE33" s="12"/>
      <c r="EVF33" s="12"/>
      <c r="EVG33" s="12"/>
      <c r="EVH33" s="12"/>
      <c r="EVI33" s="12"/>
      <c r="EVJ33" s="12"/>
      <c r="EVK33" s="12"/>
      <c r="EVL33" s="12"/>
      <c r="EVM33" s="12"/>
      <c r="EVN33" s="12"/>
      <c r="EVO33" s="12"/>
      <c r="EVP33" s="12"/>
      <c r="EVQ33" s="12"/>
      <c r="EVR33" s="12"/>
      <c r="EVS33" s="12"/>
      <c r="EVT33" s="12"/>
      <c r="EVU33" s="12"/>
      <c r="EVV33" s="12"/>
      <c r="EVW33" s="12"/>
      <c r="EVX33" s="12"/>
      <c r="EVY33" s="12"/>
      <c r="EVZ33" s="12"/>
      <c r="EWA33" s="12"/>
      <c r="EWB33" s="12"/>
      <c r="EWC33" s="12"/>
      <c r="EWD33" s="12"/>
      <c r="EWE33" s="12"/>
      <c r="EWF33" s="12"/>
      <c r="EWG33" s="12"/>
      <c r="EWH33" s="12"/>
      <c r="EWI33" s="12"/>
      <c r="EWJ33" s="12"/>
      <c r="EWK33" s="12"/>
      <c r="EWL33" s="12"/>
      <c r="EWM33" s="12"/>
      <c r="EWN33" s="12"/>
      <c r="EWO33" s="12"/>
      <c r="EWP33" s="12"/>
      <c r="EWQ33" s="12"/>
      <c r="EWR33" s="12"/>
      <c r="EWS33" s="12"/>
      <c r="EWT33" s="12"/>
      <c r="EWU33" s="12"/>
      <c r="EWV33" s="12"/>
      <c r="EWW33" s="12"/>
      <c r="EWX33" s="12"/>
      <c r="EWY33" s="12"/>
      <c r="EWZ33" s="12"/>
      <c r="EXA33" s="12"/>
      <c r="EXB33" s="12"/>
      <c r="EXC33" s="12"/>
      <c r="EXD33" s="12"/>
      <c r="EXE33" s="12"/>
      <c r="EXF33" s="12"/>
      <c r="EXG33" s="12"/>
      <c r="EXH33" s="12"/>
      <c r="EXI33" s="12"/>
      <c r="EXJ33" s="12"/>
      <c r="EXK33" s="12"/>
      <c r="EXL33" s="12"/>
      <c r="EXM33" s="12"/>
      <c r="EXN33" s="12"/>
      <c r="EXO33" s="12"/>
      <c r="EXP33" s="12"/>
      <c r="EXQ33" s="12"/>
      <c r="EXR33" s="12"/>
      <c r="EXS33" s="12"/>
      <c r="EXT33" s="12"/>
      <c r="EXU33" s="12"/>
      <c r="EXV33" s="12"/>
      <c r="EXW33" s="12"/>
      <c r="EXX33" s="12"/>
      <c r="EXY33" s="12"/>
      <c r="EXZ33" s="12"/>
      <c r="EYA33" s="12"/>
      <c r="EYB33" s="12"/>
      <c r="EYC33" s="12"/>
      <c r="EYD33" s="12"/>
      <c r="EYE33" s="12"/>
      <c r="EYF33" s="12"/>
      <c r="EYG33" s="12"/>
      <c r="EYH33" s="12"/>
      <c r="EYI33" s="12"/>
      <c r="EYJ33" s="12"/>
      <c r="EYK33" s="12"/>
      <c r="EYL33" s="12"/>
      <c r="EYM33" s="12"/>
      <c r="EYN33" s="12"/>
      <c r="EYO33" s="12"/>
      <c r="EYP33" s="12"/>
      <c r="EYQ33" s="12"/>
      <c r="EYR33" s="12"/>
      <c r="EYS33" s="12"/>
      <c r="EYT33" s="12"/>
      <c r="EYU33" s="12"/>
      <c r="EYV33" s="12"/>
      <c r="EYW33" s="12"/>
      <c r="EYX33" s="12"/>
      <c r="EYY33" s="12"/>
      <c r="EYZ33" s="12"/>
      <c r="EZA33" s="12"/>
      <c r="EZB33" s="12"/>
      <c r="EZC33" s="12"/>
      <c r="EZD33" s="12"/>
      <c r="EZE33" s="12"/>
      <c r="EZF33" s="12"/>
      <c r="EZG33" s="12"/>
      <c r="EZH33" s="12"/>
      <c r="EZI33" s="12"/>
      <c r="EZJ33" s="12"/>
      <c r="EZK33" s="12"/>
      <c r="EZL33" s="12"/>
      <c r="EZM33" s="12"/>
      <c r="EZN33" s="12"/>
      <c r="EZO33" s="12"/>
      <c r="EZP33" s="12"/>
      <c r="EZQ33" s="12"/>
      <c r="EZR33" s="12"/>
      <c r="EZS33" s="12"/>
      <c r="EZT33" s="12"/>
      <c r="EZU33" s="12"/>
      <c r="EZV33" s="12"/>
      <c r="EZW33" s="12"/>
      <c r="EZX33" s="12"/>
      <c r="EZY33" s="12"/>
      <c r="EZZ33" s="12"/>
      <c r="FAA33" s="12"/>
      <c r="FAB33" s="12"/>
      <c r="FAC33" s="12"/>
      <c r="FAD33" s="12"/>
      <c r="FAE33" s="12"/>
      <c r="FAF33" s="12"/>
      <c r="FAG33" s="12"/>
      <c r="FAH33" s="12"/>
      <c r="FAI33" s="12"/>
      <c r="FAJ33" s="12"/>
      <c r="FAK33" s="12"/>
      <c r="FAL33" s="12"/>
      <c r="FAM33" s="12"/>
      <c r="FAN33" s="12"/>
      <c r="FAO33" s="12"/>
      <c r="FAP33" s="12"/>
      <c r="FAQ33" s="12"/>
      <c r="FAR33" s="12"/>
      <c r="FAS33" s="12"/>
      <c r="FAT33" s="12"/>
      <c r="FAU33" s="12"/>
      <c r="FAV33" s="12"/>
      <c r="FAW33" s="12"/>
      <c r="FAX33" s="12"/>
      <c r="FAY33" s="12"/>
      <c r="FAZ33" s="12"/>
      <c r="FBA33" s="12"/>
      <c r="FBB33" s="12"/>
      <c r="FBC33" s="12"/>
      <c r="FBD33" s="12"/>
      <c r="FBE33" s="12"/>
      <c r="FBF33" s="12"/>
      <c r="FBG33" s="12"/>
      <c r="FBH33" s="12"/>
      <c r="FBI33" s="12"/>
      <c r="FBJ33" s="12"/>
      <c r="FBK33" s="12"/>
      <c r="FBL33" s="12"/>
      <c r="FBM33" s="12"/>
      <c r="FBN33" s="12"/>
      <c r="FBO33" s="12"/>
      <c r="FBP33" s="12"/>
      <c r="FBQ33" s="12"/>
      <c r="FBR33" s="12"/>
      <c r="FBS33" s="12"/>
      <c r="FBT33" s="12"/>
      <c r="FBU33" s="12"/>
      <c r="FBV33" s="12"/>
      <c r="FBW33" s="12"/>
      <c r="FBX33" s="12"/>
      <c r="FBY33" s="12"/>
      <c r="FBZ33" s="12"/>
      <c r="FCA33" s="12"/>
      <c r="FCB33" s="12"/>
      <c r="FCC33" s="12"/>
      <c r="FCD33" s="12"/>
      <c r="FCE33" s="12"/>
      <c r="FCF33" s="12"/>
      <c r="FCG33" s="12"/>
      <c r="FCH33" s="12"/>
      <c r="FCI33" s="12"/>
      <c r="FCJ33" s="12"/>
      <c r="FCK33" s="12"/>
      <c r="FCL33" s="12"/>
      <c r="FCM33" s="12"/>
      <c r="FCN33" s="12"/>
      <c r="FCO33" s="12"/>
      <c r="FCP33" s="12"/>
      <c r="FCQ33" s="12"/>
      <c r="FCR33" s="12"/>
      <c r="FCS33" s="12"/>
      <c r="FCT33" s="12"/>
      <c r="FCU33" s="12"/>
      <c r="FCV33" s="12"/>
      <c r="FCW33" s="12"/>
      <c r="FCX33" s="12"/>
      <c r="FCY33" s="12"/>
      <c r="FCZ33" s="12"/>
      <c r="FDA33" s="12"/>
      <c r="FDB33" s="12"/>
      <c r="FDC33" s="12"/>
      <c r="FDD33" s="12"/>
      <c r="FDE33" s="12"/>
      <c r="FDF33" s="12"/>
      <c r="FDG33" s="12"/>
      <c r="FDH33" s="12"/>
      <c r="FDI33" s="12"/>
      <c r="FDJ33" s="12"/>
      <c r="FDK33" s="12"/>
      <c r="FDL33" s="12"/>
      <c r="FDM33" s="12"/>
      <c r="FDN33" s="12"/>
      <c r="FDO33" s="12"/>
      <c r="FDP33" s="12"/>
      <c r="FDQ33" s="12"/>
      <c r="FDR33" s="12"/>
      <c r="FDS33" s="12"/>
      <c r="FDT33" s="12"/>
      <c r="FDU33" s="12"/>
      <c r="FDV33" s="12"/>
      <c r="FDW33" s="12"/>
      <c r="FDX33" s="12"/>
      <c r="FDY33" s="12"/>
      <c r="FDZ33" s="12"/>
      <c r="FEA33" s="12"/>
      <c r="FEB33" s="12"/>
      <c r="FEC33" s="12"/>
      <c r="FED33" s="12"/>
      <c r="FEE33" s="12"/>
      <c r="FEF33" s="12"/>
      <c r="FEG33" s="12"/>
      <c r="FEH33" s="12"/>
      <c r="FEI33" s="12"/>
      <c r="FEJ33" s="12"/>
      <c r="FEK33" s="12"/>
      <c r="FEL33" s="12"/>
      <c r="FEM33" s="12"/>
      <c r="FEN33" s="12"/>
      <c r="FEO33" s="12"/>
      <c r="FEP33" s="12"/>
      <c r="FEQ33" s="12"/>
      <c r="FER33" s="12"/>
      <c r="FES33" s="12"/>
      <c r="FET33" s="12"/>
      <c r="FEU33" s="12"/>
      <c r="FEV33" s="12"/>
      <c r="FEW33" s="12"/>
      <c r="FEX33" s="12"/>
      <c r="FEY33" s="12"/>
      <c r="FEZ33" s="12"/>
      <c r="FFA33" s="12"/>
      <c r="FFB33" s="12"/>
      <c r="FFC33" s="12"/>
      <c r="FFD33" s="12"/>
      <c r="FFE33" s="12"/>
      <c r="FFF33" s="12"/>
      <c r="FFG33" s="12"/>
      <c r="FFH33" s="12"/>
      <c r="FFI33" s="12"/>
      <c r="FFJ33" s="12"/>
      <c r="FFK33" s="12"/>
      <c r="FFL33" s="12"/>
      <c r="FFM33" s="12"/>
      <c r="FFN33" s="12"/>
      <c r="FFO33" s="12"/>
      <c r="FFP33" s="12"/>
      <c r="FFQ33" s="12"/>
      <c r="FFR33" s="12"/>
      <c r="FFS33" s="12"/>
      <c r="FFT33" s="12"/>
      <c r="FFU33" s="12"/>
      <c r="FFV33" s="12"/>
      <c r="FFW33" s="12"/>
      <c r="FFX33" s="12"/>
      <c r="FFY33" s="12"/>
      <c r="FFZ33" s="12"/>
      <c r="FGA33" s="12"/>
      <c r="FGB33" s="12"/>
      <c r="FGC33" s="12"/>
      <c r="FGD33" s="12"/>
      <c r="FGE33" s="12"/>
      <c r="FGF33" s="12"/>
      <c r="FGG33" s="12"/>
      <c r="FGH33" s="12"/>
      <c r="FGI33" s="12"/>
      <c r="FGJ33" s="12"/>
      <c r="FGK33" s="12"/>
      <c r="FGL33" s="12"/>
      <c r="FGM33" s="12"/>
      <c r="FGN33" s="12"/>
      <c r="FGO33" s="12"/>
      <c r="FGP33" s="12"/>
      <c r="FGQ33" s="12"/>
      <c r="FGR33" s="12"/>
      <c r="FGS33" s="12"/>
      <c r="FGT33" s="12"/>
      <c r="FGU33" s="12"/>
      <c r="FGV33" s="12"/>
      <c r="FGW33" s="12"/>
      <c r="FGX33" s="12"/>
      <c r="FGY33" s="12"/>
      <c r="FGZ33" s="12"/>
      <c r="FHA33" s="12"/>
      <c r="FHB33" s="12"/>
      <c r="FHC33" s="12"/>
      <c r="FHD33" s="12"/>
      <c r="FHE33" s="12"/>
      <c r="FHF33" s="12"/>
      <c r="FHG33" s="12"/>
      <c r="FHH33" s="12"/>
      <c r="FHI33" s="12"/>
      <c r="FHJ33" s="12"/>
      <c r="FHK33" s="12"/>
      <c r="FHL33" s="12"/>
      <c r="FHM33" s="12"/>
      <c r="FHN33" s="12"/>
      <c r="FHO33" s="12"/>
      <c r="FHP33" s="12"/>
      <c r="FHQ33" s="12"/>
      <c r="FHR33" s="12"/>
      <c r="FHS33" s="12"/>
      <c r="FHT33" s="12"/>
      <c r="FHU33" s="12"/>
      <c r="FHV33" s="12"/>
      <c r="FHW33" s="12"/>
      <c r="FHX33" s="12"/>
      <c r="FHY33" s="12"/>
      <c r="FHZ33" s="12"/>
      <c r="FIA33" s="12"/>
      <c r="FIB33" s="12"/>
      <c r="FIC33" s="12"/>
      <c r="FID33" s="12"/>
      <c r="FIE33" s="12"/>
      <c r="FIF33" s="12"/>
      <c r="FIG33" s="12"/>
      <c r="FIH33" s="12"/>
      <c r="FII33" s="12"/>
      <c r="FIJ33" s="12"/>
      <c r="FIK33" s="12"/>
      <c r="FIL33" s="12"/>
      <c r="FIM33" s="12"/>
      <c r="FIN33" s="12"/>
      <c r="FIO33" s="12"/>
      <c r="FIP33" s="12"/>
      <c r="FIQ33" s="12"/>
      <c r="FIR33" s="12"/>
      <c r="FIS33" s="12"/>
      <c r="FIT33" s="12"/>
      <c r="FIU33" s="12"/>
      <c r="FIV33" s="12"/>
      <c r="FIW33" s="12"/>
      <c r="FIX33" s="12"/>
      <c r="FIY33" s="12"/>
      <c r="FIZ33" s="12"/>
      <c r="FJA33" s="12"/>
      <c r="FJB33" s="12"/>
      <c r="FJC33" s="12"/>
      <c r="FJD33" s="12"/>
      <c r="FJE33" s="12"/>
      <c r="FJF33" s="12"/>
      <c r="FJG33" s="12"/>
      <c r="FJH33" s="12"/>
      <c r="FJI33" s="12"/>
      <c r="FJJ33" s="12"/>
      <c r="FJK33" s="12"/>
      <c r="FJL33" s="12"/>
      <c r="FJM33" s="12"/>
      <c r="FJN33" s="12"/>
      <c r="FJO33" s="12"/>
      <c r="FJP33" s="12"/>
      <c r="FJQ33" s="12"/>
      <c r="FJR33" s="12"/>
      <c r="FJS33" s="12"/>
      <c r="FJT33" s="12"/>
      <c r="FJU33" s="12"/>
      <c r="FJV33" s="12"/>
      <c r="FJW33" s="12"/>
      <c r="FJX33" s="12"/>
      <c r="FJY33" s="12"/>
      <c r="FJZ33" s="12"/>
      <c r="FKA33" s="12"/>
      <c r="FKB33" s="12"/>
      <c r="FKC33" s="12"/>
      <c r="FKD33" s="12"/>
      <c r="FKE33" s="12"/>
      <c r="FKF33" s="12"/>
      <c r="FKG33" s="12"/>
      <c r="FKH33" s="12"/>
      <c r="FKI33" s="12"/>
      <c r="FKJ33" s="12"/>
      <c r="FKK33" s="12"/>
      <c r="FKL33" s="12"/>
      <c r="FKM33" s="12"/>
      <c r="FKN33" s="12"/>
      <c r="FKO33" s="12"/>
      <c r="FKP33" s="12"/>
      <c r="FKQ33" s="12"/>
      <c r="FKR33" s="12"/>
      <c r="FKS33" s="12"/>
      <c r="FKT33" s="12"/>
      <c r="FKU33" s="12"/>
      <c r="FKV33" s="12"/>
      <c r="FKW33" s="12"/>
      <c r="FKX33" s="12"/>
      <c r="FKY33" s="12"/>
      <c r="FKZ33" s="12"/>
      <c r="FLA33" s="12"/>
      <c r="FLB33" s="12"/>
      <c r="FLC33" s="12"/>
      <c r="FLD33" s="12"/>
      <c r="FLE33" s="12"/>
      <c r="FLF33" s="12"/>
      <c r="FLG33" s="12"/>
      <c r="FLH33" s="12"/>
      <c r="FLI33" s="12"/>
      <c r="FLJ33" s="12"/>
      <c r="FLK33" s="12"/>
      <c r="FLL33" s="12"/>
      <c r="FLM33" s="12"/>
      <c r="FLN33" s="12"/>
      <c r="FLO33" s="12"/>
      <c r="FLP33" s="12"/>
      <c r="FLQ33" s="12"/>
      <c r="FLR33" s="12"/>
      <c r="FLS33" s="12"/>
      <c r="FLT33" s="12"/>
      <c r="FLU33" s="12"/>
      <c r="FLV33" s="12"/>
      <c r="FLW33" s="12"/>
      <c r="FLX33" s="12"/>
      <c r="FLY33" s="12"/>
      <c r="FLZ33" s="12"/>
      <c r="FMA33" s="12"/>
      <c r="FMB33" s="12"/>
      <c r="FMC33" s="12"/>
      <c r="FMD33" s="12"/>
      <c r="FME33" s="12"/>
      <c r="FMF33" s="12"/>
      <c r="FMG33" s="12"/>
      <c r="FMH33" s="12"/>
      <c r="FMI33" s="12"/>
      <c r="FMJ33" s="12"/>
      <c r="FMK33" s="12"/>
      <c r="FML33" s="12"/>
      <c r="FMM33" s="12"/>
      <c r="FMN33" s="12"/>
      <c r="FMO33" s="12"/>
      <c r="FMP33" s="12"/>
      <c r="FMQ33" s="12"/>
      <c r="FMR33" s="12"/>
      <c r="FMS33" s="12"/>
      <c r="FMT33" s="12"/>
      <c r="FMU33" s="12"/>
      <c r="FMV33" s="12"/>
      <c r="FMW33" s="12"/>
      <c r="FMX33" s="12"/>
      <c r="FMY33" s="12"/>
      <c r="FMZ33" s="12"/>
      <c r="FNA33" s="12"/>
      <c r="FNB33" s="12"/>
      <c r="FNC33" s="12"/>
      <c r="FND33" s="12"/>
      <c r="FNE33" s="12"/>
      <c r="FNF33" s="12"/>
      <c r="FNG33" s="12"/>
      <c r="FNH33" s="12"/>
      <c r="FNI33" s="12"/>
      <c r="FNJ33" s="12"/>
      <c r="FNK33" s="12"/>
      <c r="FNL33" s="12"/>
      <c r="FNM33" s="12"/>
      <c r="FNN33" s="12"/>
      <c r="FNO33" s="12"/>
      <c r="FNP33" s="12"/>
      <c r="FNQ33" s="12"/>
      <c r="FNR33" s="12"/>
      <c r="FNS33" s="12"/>
      <c r="FNT33" s="12"/>
      <c r="FNU33" s="12"/>
      <c r="FNV33" s="12"/>
      <c r="FNW33" s="12"/>
      <c r="FNX33" s="12"/>
      <c r="FNY33" s="12"/>
      <c r="FNZ33" s="12"/>
      <c r="FOA33" s="12"/>
      <c r="FOB33" s="12"/>
      <c r="FOC33" s="12"/>
      <c r="FOD33" s="12"/>
      <c r="FOE33" s="12"/>
      <c r="FOF33" s="12"/>
      <c r="FOG33" s="12"/>
      <c r="FOH33" s="12"/>
      <c r="FOI33" s="12"/>
      <c r="FOJ33" s="12"/>
      <c r="FOK33" s="12"/>
      <c r="FOL33" s="12"/>
      <c r="FOM33" s="12"/>
      <c r="FON33" s="12"/>
      <c r="FOO33" s="12"/>
      <c r="FOP33" s="12"/>
      <c r="FOQ33" s="12"/>
      <c r="FOR33" s="12"/>
      <c r="FOS33" s="12"/>
      <c r="FOT33" s="12"/>
      <c r="FOU33" s="12"/>
      <c r="FOV33" s="12"/>
      <c r="FOW33" s="12"/>
      <c r="FOX33" s="12"/>
      <c r="FOY33" s="12"/>
      <c r="FOZ33" s="12"/>
      <c r="FPA33" s="12"/>
      <c r="FPB33" s="12"/>
      <c r="FPC33" s="12"/>
      <c r="FPD33" s="12"/>
      <c r="FPE33" s="12"/>
      <c r="FPF33" s="12"/>
      <c r="FPG33" s="12"/>
      <c r="FPH33" s="12"/>
      <c r="FPI33" s="12"/>
      <c r="FPJ33" s="12"/>
      <c r="FPK33" s="12"/>
      <c r="FPL33" s="12"/>
      <c r="FPM33" s="12"/>
      <c r="FPN33" s="12"/>
      <c r="FPO33" s="12"/>
      <c r="FPP33" s="12"/>
      <c r="FPQ33" s="12"/>
      <c r="FPR33" s="12"/>
      <c r="FPS33" s="12"/>
      <c r="FPT33" s="12"/>
      <c r="FPU33" s="12"/>
      <c r="FPV33" s="12"/>
      <c r="FPW33" s="12"/>
      <c r="FPX33" s="12"/>
      <c r="FPY33" s="12"/>
      <c r="FPZ33" s="12"/>
      <c r="FQA33" s="12"/>
      <c r="FQB33" s="12"/>
      <c r="FQC33" s="12"/>
      <c r="FQD33" s="12"/>
      <c r="FQE33" s="12"/>
      <c r="FQF33" s="12"/>
      <c r="FQG33" s="12"/>
      <c r="FQH33" s="12"/>
      <c r="FQI33" s="12"/>
      <c r="FQJ33" s="12"/>
      <c r="FQK33" s="12"/>
      <c r="FQL33" s="12"/>
      <c r="FQM33" s="12"/>
      <c r="FQN33" s="12"/>
      <c r="FQO33" s="12"/>
      <c r="FQP33" s="12"/>
      <c r="FQQ33" s="12"/>
      <c r="FQR33" s="12"/>
      <c r="FQS33" s="12"/>
      <c r="FQT33" s="12"/>
      <c r="FQU33" s="12"/>
      <c r="FQV33" s="12"/>
      <c r="FQW33" s="12"/>
      <c r="FQX33" s="12"/>
      <c r="FQY33" s="12"/>
      <c r="FQZ33" s="12"/>
      <c r="FRA33" s="12"/>
      <c r="FRB33" s="12"/>
      <c r="FRC33" s="12"/>
      <c r="FRD33" s="12"/>
      <c r="FRE33" s="12"/>
      <c r="FRF33" s="12"/>
      <c r="FRG33" s="12"/>
      <c r="FRH33" s="12"/>
      <c r="FRI33" s="12"/>
      <c r="FRJ33" s="12"/>
      <c r="FRK33" s="12"/>
      <c r="FRL33" s="12"/>
      <c r="FRM33" s="12"/>
      <c r="FRN33" s="12"/>
      <c r="FRO33" s="12"/>
      <c r="FRP33" s="12"/>
      <c r="FRQ33" s="12"/>
      <c r="FRR33" s="12"/>
      <c r="FRS33" s="12"/>
      <c r="FRT33" s="12"/>
      <c r="FRU33" s="12"/>
      <c r="FRV33" s="12"/>
      <c r="FRW33" s="12"/>
      <c r="FRX33" s="12"/>
      <c r="FRY33" s="12"/>
      <c r="FRZ33" s="12"/>
      <c r="FSA33" s="12"/>
      <c r="FSB33" s="12"/>
      <c r="FSC33" s="12"/>
      <c r="FSD33" s="12"/>
      <c r="FSE33" s="12"/>
      <c r="FSF33" s="12"/>
      <c r="FSG33" s="12"/>
      <c r="FSH33" s="12"/>
      <c r="FSI33" s="12"/>
      <c r="FSJ33" s="12"/>
      <c r="FSK33" s="12"/>
      <c r="FSL33" s="12"/>
      <c r="FSM33" s="12"/>
      <c r="FSN33" s="12"/>
      <c r="FSO33" s="12"/>
      <c r="FSP33" s="12"/>
      <c r="FSQ33" s="12"/>
      <c r="FSR33" s="12"/>
      <c r="FSS33" s="12"/>
      <c r="FST33" s="12"/>
      <c r="FSU33" s="12"/>
      <c r="FSV33" s="12"/>
      <c r="FSW33" s="12"/>
      <c r="FSX33" s="12"/>
      <c r="FSY33" s="12"/>
      <c r="FSZ33" s="12"/>
      <c r="FTA33" s="12"/>
      <c r="FTB33" s="12"/>
      <c r="FTC33" s="12"/>
      <c r="FTD33" s="12"/>
      <c r="FTE33" s="12"/>
      <c r="FTF33" s="12"/>
      <c r="FTG33" s="12"/>
      <c r="FTH33" s="12"/>
      <c r="FTI33" s="12"/>
      <c r="FTJ33" s="12"/>
      <c r="FTK33" s="12"/>
      <c r="FTL33" s="12"/>
      <c r="FTM33" s="12"/>
      <c r="FTN33" s="12"/>
      <c r="FTO33" s="12"/>
      <c r="FTP33" s="12"/>
      <c r="FTQ33" s="12"/>
      <c r="FTR33" s="12"/>
      <c r="FTS33" s="12"/>
      <c r="FTT33" s="12"/>
      <c r="FTU33" s="12"/>
      <c r="FTV33" s="12"/>
      <c r="FTW33" s="12"/>
      <c r="FTX33" s="12"/>
      <c r="FTY33" s="12"/>
      <c r="FTZ33" s="12"/>
      <c r="FUA33" s="12"/>
      <c r="FUB33" s="12"/>
      <c r="FUC33" s="12"/>
      <c r="FUD33" s="12"/>
      <c r="FUE33" s="12"/>
      <c r="FUF33" s="12"/>
      <c r="FUG33" s="12"/>
      <c r="FUH33" s="12"/>
      <c r="FUI33" s="12"/>
      <c r="FUJ33" s="12"/>
      <c r="FUK33" s="12"/>
      <c r="FUL33" s="12"/>
      <c r="FUM33" s="12"/>
      <c r="FUN33" s="12"/>
      <c r="FUO33" s="12"/>
      <c r="FUP33" s="12"/>
      <c r="FUQ33" s="12"/>
      <c r="FUR33" s="12"/>
      <c r="FUS33" s="12"/>
      <c r="FUT33" s="12"/>
      <c r="FUU33" s="12"/>
      <c r="FUV33" s="12"/>
      <c r="FUW33" s="12"/>
      <c r="FUX33" s="12"/>
      <c r="FUY33" s="12"/>
      <c r="FUZ33" s="12"/>
      <c r="FVA33" s="12"/>
      <c r="FVB33" s="12"/>
      <c r="FVC33" s="12"/>
      <c r="FVD33" s="12"/>
      <c r="FVE33" s="12"/>
      <c r="FVF33" s="12"/>
      <c r="FVG33" s="12"/>
      <c r="FVH33" s="12"/>
      <c r="FVI33" s="12"/>
      <c r="FVJ33" s="12"/>
      <c r="FVK33" s="12"/>
      <c r="FVL33" s="12"/>
      <c r="FVM33" s="12"/>
      <c r="FVN33" s="12"/>
      <c r="FVO33" s="12"/>
      <c r="FVP33" s="12"/>
      <c r="FVQ33" s="12"/>
      <c r="FVR33" s="12"/>
      <c r="FVS33" s="12"/>
      <c r="FVT33" s="12"/>
      <c r="FVU33" s="12"/>
      <c r="FVV33" s="12"/>
      <c r="FVW33" s="12"/>
      <c r="FVX33" s="12"/>
      <c r="FVY33" s="12"/>
      <c r="FVZ33" s="12"/>
      <c r="FWA33" s="12"/>
      <c r="FWB33" s="12"/>
      <c r="FWC33" s="12"/>
      <c r="FWD33" s="12"/>
      <c r="FWE33" s="12"/>
      <c r="FWF33" s="12"/>
      <c r="FWG33" s="12"/>
      <c r="FWH33" s="12"/>
      <c r="FWI33" s="12"/>
      <c r="FWJ33" s="12"/>
      <c r="FWK33" s="12"/>
      <c r="FWL33" s="12"/>
      <c r="FWM33" s="12"/>
      <c r="FWN33" s="12"/>
      <c r="FWO33" s="12"/>
      <c r="FWP33" s="12"/>
      <c r="FWQ33" s="12"/>
      <c r="FWR33" s="12"/>
      <c r="FWS33" s="12"/>
      <c r="FWT33" s="12"/>
      <c r="FWU33" s="12"/>
      <c r="FWV33" s="12"/>
      <c r="FWW33" s="12"/>
      <c r="FWX33" s="12"/>
      <c r="FWY33" s="12"/>
      <c r="FWZ33" s="12"/>
      <c r="FXA33" s="12"/>
      <c r="FXB33" s="12"/>
      <c r="FXC33" s="12"/>
      <c r="FXD33" s="12"/>
      <c r="FXE33" s="12"/>
      <c r="FXF33" s="12"/>
      <c r="FXG33" s="12"/>
      <c r="FXH33" s="12"/>
      <c r="FXI33" s="12"/>
      <c r="FXJ33" s="12"/>
      <c r="FXK33" s="12"/>
      <c r="FXL33" s="12"/>
      <c r="FXM33" s="12"/>
      <c r="FXN33" s="12"/>
      <c r="FXO33" s="12"/>
      <c r="FXP33" s="12"/>
      <c r="FXQ33" s="12"/>
      <c r="FXR33" s="12"/>
      <c r="FXS33" s="12"/>
      <c r="FXT33" s="12"/>
      <c r="FXU33" s="12"/>
      <c r="FXV33" s="12"/>
      <c r="FXW33" s="12"/>
      <c r="FXX33" s="12"/>
      <c r="FXY33" s="12"/>
      <c r="FXZ33" s="12"/>
      <c r="FYA33" s="12"/>
      <c r="FYB33" s="12"/>
      <c r="FYC33" s="12"/>
      <c r="FYD33" s="12"/>
      <c r="FYE33" s="12"/>
      <c r="FYF33" s="12"/>
      <c r="FYG33" s="12"/>
      <c r="FYH33" s="12"/>
      <c r="FYI33" s="12"/>
      <c r="FYJ33" s="12"/>
      <c r="FYK33" s="12"/>
      <c r="FYL33" s="12"/>
      <c r="FYM33" s="12"/>
      <c r="FYN33" s="12"/>
      <c r="FYO33" s="12"/>
      <c r="FYP33" s="12"/>
      <c r="FYQ33" s="12"/>
      <c r="FYR33" s="12"/>
      <c r="FYS33" s="12"/>
      <c r="FYT33" s="12"/>
      <c r="FYU33" s="12"/>
      <c r="FYV33" s="12"/>
      <c r="FYW33" s="12"/>
      <c r="FYX33" s="12"/>
      <c r="FYY33" s="12"/>
      <c r="FYZ33" s="12"/>
      <c r="FZA33" s="12"/>
      <c r="FZB33" s="12"/>
      <c r="FZC33" s="12"/>
      <c r="FZD33" s="12"/>
      <c r="FZE33" s="12"/>
      <c r="FZF33" s="12"/>
      <c r="FZG33" s="12"/>
      <c r="FZH33" s="12"/>
      <c r="FZI33" s="12"/>
      <c r="FZJ33" s="12"/>
      <c r="FZK33" s="12"/>
      <c r="FZL33" s="12"/>
      <c r="FZM33" s="12"/>
      <c r="FZN33" s="12"/>
      <c r="FZO33" s="12"/>
      <c r="FZP33" s="12"/>
      <c r="FZQ33" s="12"/>
      <c r="FZR33" s="12"/>
      <c r="FZS33" s="12"/>
      <c r="FZT33" s="12"/>
      <c r="FZU33" s="12"/>
      <c r="FZV33" s="12"/>
      <c r="FZW33" s="12"/>
      <c r="FZX33" s="12"/>
      <c r="FZY33" s="12"/>
      <c r="FZZ33" s="12"/>
      <c r="GAA33" s="12"/>
      <c r="GAB33" s="12"/>
      <c r="GAC33" s="12"/>
      <c r="GAD33" s="12"/>
      <c r="GAE33" s="12"/>
      <c r="GAF33" s="12"/>
      <c r="GAG33" s="12"/>
      <c r="GAH33" s="12"/>
      <c r="GAI33" s="12"/>
      <c r="GAJ33" s="12"/>
      <c r="GAK33" s="12"/>
      <c r="GAL33" s="12"/>
      <c r="GAM33" s="12"/>
      <c r="GAN33" s="12"/>
      <c r="GAO33" s="12"/>
      <c r="GAP33" s="12"/>
      <c r="GAQ33" s="12"/>
      <c r="GAR33" s="12"/>
      <c r="GAS33" s="12"/>
      <c r="GAT33" s="12"/>
      <c r="GAU33" s="12"/>
      <c r="GAV33" s="12"/>
      <c r="GAW33" s="12"/>
      <c r="GAX33" s="12"/>
      <c r="GAY33" s="12"/>
      <c r="GAZ33" s="12"/>
      <c r="GBA33" s="12"/>
      <c r="GBB33" s="12"/>
      <c r="GBC33" s="12"/>
      <c r="GBD33" s="12"/>
      <c r="GBE33" s="12"/>
      <c r="GBF33" s="12"/>
      <c r="GBG33" s="12"/>
      <c r="GBH33" s="12"/>
      <c r="GBI33" s="12"/>
      <c r="GBJ33" s="12"/>
      <c r="GBK33" s="12"/>
      <c r="GBL33" s="12"/>
      <c r="GBM33" s="12"/>
      <c r="GBN33" s="12"/>
      <c r="GBO33" s="12"/>
      <c r="GBP33" s="12"/>
      <c r="GBQ33" s="12"/>
      <c r="GBR33" s="12"/>
      <c r="GBS33" s="12"/>
      <c r="GBT33" s="12"/>
      <c r="GBU33" s="12"/>
      <c r="GBV33" s="12"/>
      <c r="GBW33" s="12"/>
      <c r="GBX33" s="12"/>
      <c r="GBY33" s="12"/>
      <c r="GBZ33" s="12"/>
      <c r="GCA33" s="12"/>
      <c r="GCB33" s="12"/>
      <c r="GCC33" s="12"/>
      <c r="GCD33" s="12"/>
      <c r="GCE33" s="12"/>
      <c r="GCF33" s="12"/>
      <c r="GCG33" s="12"/>
      <c r="GCH33" s="12"/>
      <c r="GCI33" s="12"/>
      <c r="GCJ33" s="12"/>
      <c r="GCK33" s="12"/>
      <c r="GCL33" s="12"/>
      <c r="GCM33" s="12"/>
      <c r="GCN33" s="12"/>
      <c r="GCO33" s="12"/>
      <c r="GCP33" s="12"/>
      <c r="GCQ33" s="12"/>
      <c r="GCR33" s="12"/>
      <c r="GCS33" s="12"/>
      <c r="GCT33" s="12"/>
      <c r="GCU33" s="12"/>
      <c r="GCV33" s="12"/>
      <c r="GCW33" s="12"/>
      <c r="GCX33" s="12"/>
      <c r="GCY33" s="12"/>
      <c r="GCZ33" s="12"/>
      <c r="GDA33" s="12"/>
      <c r="GDB33" s="12"/>
      <c r="GDC33" s="12"/>
      <c r="GDD33" s="12"/>
      <c r="GDE33" s="12"/>
      <c r="GDF33" s="12"/>
      <c r="GDG33" s="12"/>
      <c r="GDH33" s="12"/>
      <c r="GDI33" s="12"/>
      <c r="GDJ33" s="12"/>
      <c r="GDK33" s="12"/>
      <c r="GDL33" s="12"/>
      <c r="GDM33" s="12"/>
      <c r="GDN33" s="12"/>
      <c r="GDO33" s="12"/>
      <c r="GDP33" s="12"/>
      <c r="GDQ33" s="12"/>
      <c r="GDR33" s="12"/>
      <c r="GDS33" s="12"/>
      <c r="GDT33" s="12"/>
      <c r="GDU33" s="12"/>
      <c r="GDV33" s="12"/>
      <c r="GDW33" s="12"/>
      <c r="GDX33" s="12"/>
      <c r="GDY33" s="12"/>
      <c r="GDZ33" s="12"/>
      <c r="GEA33" s="12"/>
      <c r="GEB33" s="12"/>
      <c r="GEC33" s="12"/>
      <c r="GED33" s="12"/>
      <c r="GEE33" s="12"/>
      <c r="GEF33" s="12"/>
      <c r="GEG33" s="12"/>
      <c r="GEH33" s="12"/>
      <c r="GEI33" s="12"/>
      <c r="GEJ33" s="12"/>
      <c r="GEK33" s="12"/>
      <c r="GEL33" s="12"/>
      <c r="GEM33" s="12"/>
      <c r="GEN33" s="12"/>
      <c r="GEO33" s="12"/>
      <c r="GEP33" s="12"/>
      <c r="GEQ33" s="12"/>
      <c r="GER33" s="12"/>
      <c r="GES33" s="12"/>
      <c r="GET33" s="12"/>
      <c r="GEU33" s="12"/>
      <c r="GEV33" s="12"/>
      <c r="GEW33" s="12"/>
      <c r="GEX33" s="12"/>
      <c r="GEY33" s="12"/>
      <c r="GEZ33" s="12"/>
      <c r="GFA33" s="12"/>
      <c r="GFB33" s="12"/>
      <c r="GFC33" s="12"/>
      <c r="GFD33" s="12"/>
      <c r="GFE33" s="12"/>
      <c r="GFF33" s="12"/>
      <c r="GFG33" s="12"/>
      <c r="GFH33" s="12"/>
      <c r="GFI33" s="12"/>
      <c r="GFJ33" s="12"/>
      <c r="GFK33" s="12"/>
      <c r="GFL33" s="12"/>
      <c r="GFM33" s="12"/>
      <c r="GFN33" s="12"/>
      <c r="GFO33" s="12"/>
      <c r="GFP33" s="12"/>
      <c r="GFQ33" s="12"/>
      <c r="GFR33" s="12"/>
      <c r="GFS33" s="12"/>
      <c r="GFT33" s="12"/>
      <c r="GFU33" s="12"/>
      <c r="GFV33" s="12"/>
      <c r="GFW33" s="12"/>
      <c r="GFX33" s="12"/>
      <c r="GFY33" s="12"/>
      <c r="GFZ33" s="12"/>
      <c r="GGA33" s="12"/>
      <c r="GGB33" s="12"/>
      <c r="GGC33" s="12"/>
      <c r="GGD33" s="12"/>
      <c r="GGE33" s="12"/>
      <c r="GGF33" s="12"/>
      <c r="GGG33" s="12"/>
      <c r="GGH33" s="12"/>
      <c r="GGI33" s="12"/>
      <c r="GGJ33" s="12"/>
      <c r="GGK33" s="12"/>
      <c r="GGL33" s="12"/>
      <c r="GGM33" s="12"/>
      <c r="GGN33" s="12"/>
      <c r="GGO33" s="12"/>
      <c r="GGP33" s="12"/>
      <c r="GGQ33" s="12"/>
      <c r="GGR33" s="12"/>
      <c r="GGS33" s="12"/>
      <c r="GGT33" s="12"/>
      <c r="GGU33" s="12"/>
      <c r="GGV33" s="12"/>
      <c r="GGW33" s="12"/>
      <c r="GGX33" s="12"/>
      <c r="GGY33" s="12"/>
      <c r="GGZ33" s="12"/>
      <c r="GHA33" s="12"/>
      <c r="GHB33" s="12"/>
      <c r="GHC33" s="12"/>
      <c r="GHD33" s="12"/>
      <c r="GHE33" s="12"/>
      <c r="GHF33" s="12"/>
      <c r="GHG33" s="12"/>
      <c r="GHH33" s="12"/>
      <c r="GHI33" s="12"/>
      <c r="GHJ33" s="12"/>
      <c r="GHK33" s="12"/>
      <c r="GHL33" s="12"/>
      <c r="GHM33" s="12"/>
      <c r="GHN33" s="12"/>
      <c r="GHO33" s="12"/>
      <c r="GHP33" s="12"/>
      <c r="GHQ33" s="12"/>
      <c r="GHR33" s="12"/>
      <c r="GHS33" s="12"/>
      <c r="GHT33" s="12"/>
      <c r="GHU33" s="12"/>
      <c r="GHV33" s="12"/>
      <c r="GHW33" s="12"/>
      <c r="GHX33" s="12"/>
      <c r="GHY33" s="12"/>
      <c r="GHZ33" s="12"/>
      <c r="GIA33" s="12"/>
      <c r="GIB33" s="12"/>
      <c r="GIC33" s="12"/>
      <c r="GID33" s="12"/>
      <c r="GIE33" s="12"/>
      <c r="GIF33" s="12"/>
      <c r="GIG33" s="12"/>
      <c r="GIH33" s="12"/>
      <c r="GII33" s="12"/>
      <c r="GIJ33" s="12"/>
      <c r="GIK33" s="12"/>
      <c r="GIL33" s="12"/>
      <c r="GIM33" s="12"/>
      <c r="GIN33" s="12"/>
      <c r="GIO33" s="12"/>
      <c r="GIP33" s="12"/>
      <c r="GIQ33" s="12"/>
      <c r="GIR33" s="12"/>
      <c r="GIS33" s="12"/>
      <c r="GIT33" s="12"/>
      <c r="GIU33" s="12"/>
      <c r="GIV33" s="12"/>
      <c r="GIW33" s="12"/>
      <c r="GIX33" s="12"/>
      <c r="GIY33" s="12"/>
      <c r="GIZ33" s="12"/>
      <c r="GJA33" s="12"/>
      <c r="GJB33" s="12"/>
      <c r="GJC33" s="12"/>
      <c r="GJD33" s="12"/>
      <c r="GJE33" s="12"/>
      <c r="GJF33" s="12"/>
      <c r="GJG33" s="12"/>
      <c r="GJH33" s="12"/>
      <c r="GJI33" s="12"/>
      <c r="GJJ33" s="12"/>
      <c r="GJK33" s="12"/>
      <c r="GJL33" s="12"/>
      <c r="GJM33" s="12"/>
      <c r="GJN33" s="12"/>
      <c r="GJO33" s="12"/>
      <c r="GJP33" s="12"/>
      <c r="GJQ33" s="12"/>
      <c r="GJR33" s="12"/>
      <c r="GJS33" s="12"/>
      <c r="GJT33" s="12"/>
      <c r="GJU33" s="12"/>
      <c r="GJV33" s="12"/>
      <c r="GJW33" s="12"/>
      <c r="GJX33" s="12"/>
      <c r="GJY33" s="12"/>
      <c r="GJZ33" s="12"/>
      <c r="GKA33" s="12"/>
      <c r="GKB33" s="12"/>
      <c r="GKC33" s="12"/>
      <c r="GKD33" s="12"/>
      <c r="GKE33" s="12"/>
      <c r="GKF33" s="12"/>
      <c r="GKG33" s="12"/>
      <c r="GKH33" s="12"/>
      <c r="GKI33" s="12"/>
      <c r="GKJ33" s="12"/>
      <c r="GKK33" s="12"/>
      <c r="GKL33" s="12"/>
      <c r="GKM33" s="12"/>
      <c r="GKN33" s="12"/>
      <c r="GKO33" s="12"/>
      <c r="GKP33" s="12"/>
      <c r="GKQ33" s="12"/>
      <c r="GKR33" s="12"/>
      <c r="GKS33" s="12"/>
      <c r="GKT33" s="12"/>
      <c r="GKU33" s="12"/>
      <c r="GKV33" s="12"/>
      <c r="GKW33" s="12"/>
      <c r="GKX33" s="12"/>
      <c r="GKY33" s="12"/>
      <c r="GKZ33" s="12"/>
      <c r="GLA33" s="12"/>
      <c r="GLB33" s="12"/>
      <c r="GLC33" s="12"/>
      <c r="GLD33" s="12"/>
      <c r="GLE33" s="12"/>
      <c r="GLF33" s="12"/>
      <c r="GLG33" s="12"/>
      <c r="GLH33" s="12"/>
      <c r="GLI33" s="12"/>
      <c r="GLJ33" s="12"/>
      <c r="GLK33" s="12"/>
      <c r="GLL33" s="12"/>
      <c r="GLM33" s="12"/>
      <c r="GLN33" s="12"/>
      <c r="GLO33" s="12"/>
      <c r="GLP33" s="12"/>
      <c r="GLQ33" s="12"/>
      <c r="GLR33" s="12"/>
      <c r="GLS33" s="12"/>
      <c r="GLT33" s="12"/>
      <c r="GLU33" s="12"/>
      <c r="GLV33" s="12"/>
      <c r="GLW33" s="12"/>
      <c r="GLX33" s="12"/>
      <c r="GLY33" s="12"/>
      <c r="GLZ33" s="12"/>
      <c r="GMA33" s="12"/>
      <c r="GMB33" s="12"/>
      <c r="GMC33" s="12"/>
      <c r="GMD33" s="12"/>
      <c r="GME33" s="12"/>
      <c r="GMF33" s="12"/>
      <c r="GMG33" s="12"/>
      <c r="GMH33" s="12"/>
      <c r="GMI33" s="12"/>
      <c r="GMJ33" s="12"/>
      <c r="GMK33" s="12"/>
      <c r="GML33" s="12"/>
      <c r="GMM33" s="12"/>
      <c r="GMN33" s="12"/>
      <c r="GMO33" s="12"/>
      <c r="GMP33" s="12"/>
      <c r="GMQ33" s="12"/>
      <c r="GMR33" s="12"/>
      <c r="GMS33" s="12"/>
      <c r="GMT33" s="12"/>
      <c r="GMU33" s="12"/>
      <c r="GMV33" s="12"/>
      <c r="GMW33" s="12"/>
      <c r="GMX33" s="12"/>
      <c r="GMY33" s="12"/>
      <c r="GMZ33" s="12"/>
      <c r="GNA33" s="12"/>
      <c r="GNB33" s="12"/>
      <c r="GNC33" s="12"/>
      <c r="GND33" s="12"/>
      <c r="GNE33" s="12"/>
      <c r="GNF33" s="12"/>
      <c r="GNG33" s="12"/>
      <c r="GNH33" s="12"/>
      <c r="GNI33" s="12"/>
      <c r="GNJ33" s="12"/>
      <c r="GNK33" s="12"/>
      <c r="GNL33" s="12"/>
      <c r="GNM33" s="12"/>
      <c r="GNN33" s="12"/>
      <c r="GNO33" s="12"/>
      <c r="GNP33" s="12"/>
      <c r="GNQ33" s="12"/>
      <c r="GNR33" s="12"/>
      <c r="GNS33" s="12"/>
      <c r="GNT33" s="12"/>
      <c r="GNU33" s="12"/>
      <c r="GNV33" s="12"/>
      <c r="GNW33" s="12"/>
      <c r="GNX33" s="12"/>
      <c r="GNY33" s="12"/>
      <c r="GNZ33" s="12"/>
      <c r="GOA33" s="12"/>
      <c r="GOB33" s="12"/>
      <c r="GOC33" s="12"/>
      <c r="GOD33" s="12"/>
      <c r="GOE33" s="12"/>
      <c r="GOF33" s="12"/>
      <c r="GOG33" s="12"/>
      <c r="GOH33" s="12"/>
      <c r="GOI33" s="12"/>
      <c r="GOJ33" s="12"/>
      <c r="GOK33" s="12"/>
      <c r="GOL33" s="12"/>
      <c r="GOM33" s="12"/>
      <c r="GON33" s="12"/>
      <c r="GOO33" s="12"/>
      <c r="GOP33" s="12"/>
      <c r="GOQ33" s="12"/>
      <c r="GOR33" s="12"/>
      <c r="GOS33" s="12"/>
      <c r="GOT33" s="12"/>
      <c r="GOU33" s="12"/>
      <c r="GOV33" s="12"/>
      <c r="GOW33" s="12"/>
      <c r="GOX33" s="12"/>
      <c r="GOY33" s="12"/>
      <c r="GOZ33" s="12"/>
      <c r="GPA33" s="12"/>
      <c r="GPB33" s="12"/>
      <c r="GPC33" s="12"/>
      <c r="GPD33" s="12"/>
      <c r="GPE33" s="12"/>
      <c r="GPF33" s="12"/>
      <c r="GPG33" s="12"/>
      <c r="GPH33" s="12"/>
      <c r="GPI33" s="12"/>
      <c r="GPJ33" s="12"/>
      <c r="GPK33" s="12"/>
      <c r="GPL33" s="12"/>
      <c r="GPM33" s="12"/>
      <c r="GPN33" s="12"/>
      <c r="GPO33" s="12"/>
      <c r="GPP33" s="12"/>
      <c r="GPQ33" s="12"/>
      <c r="GPR33" s="12"/>
      <c r="GPS33" s="12"/>
      <c r="GPT33" s="12"/>
      <c r="GPU33" s="12"/>
      <c r="GPV33" s="12"/>
      <c r="GPW33" s="12"/>
      <c r="GPX33" s="12"/>
      <c r="GPY33" s="12"/>
      <c r="GPZ33" s="12"/>
      <c r="GQA33" s="12"/>
      <c r="GQB33" s="12"/>
      <c r="GQC33" s="12"/>
      <c r="GQD33" s="12"/>
      <c r="GQE33" s="12"/>
      <c r="GQF33" s="12"/>
      <c r="GQG33" s="12"/>
      <c r="GQH33" s="12"/>
      <c r="GQI33" s="12"/>
      <c r="GQJ33" s="12"/>
      <c r="GQK33" s="12"/>
      <c r="GQL33" s="12"/>
      <c r="GQM33" s="12"/>
      <c r="GQN33" s="12"/>
      <c r="GQO33" s="12"/>
      <c r="GQP33" s="12"/>
      <c r="GQQ33" s="12"/>
      <c r="GQR33" s="12"/>
      <c r="GQS33" s="12"/>
      <c r="GQT33" s="12"/>
      <c r="GQU33" s="12"/>
      <c r="GQV33" s="12"/>
      <c r="GQW33" s="12"/>
      <c r="GQX33" s="12"/>
      <c r="GQY33" s="12"/>
      <c r="GQZ33" s="12"/>
      <c r="GRA33" s="12"/>
      <c r="GRB33" s="12"/>
      <c r="GRC33" s="12"/>
      <c r="GRD33" s="12"/>
      <c r="GRE33" s="12"/>
      <c r="GRF33" s="12"/>
      <c r="GRG33" s="12"/>
      <c r="GRH33" s="12"/>
      <c r="GRI33" s="12"/>
      <c r="GRJ33" s="12"/>
      <c r="GRK33" s="12"/>
      <c r="GRL33" s="12"/>
      <c r="GRM33" s="12"/>
      <c r="GRN33" s="12"/>
      <c r="GRO33" s="12"/>
      <c r="GRP33" s="12"/>
      <c r="GRQ33" s="12"/>
      <c r="GRR33" s="12"/>
      <c r="GRS33" s="12"/>
      <c r="GRT33" s="12"/>
      <c r="GRU33" s="12"/>
      <c r="GRV33" s="12"/>
      <c r="GRW33" s="12"/>
      <c r="GRX33" s="12"/>
      <c r="GRY33" s="12"/>
      <c r="GRZ33" s="12"/>
      <c r="GSA33" s="12"/>
      <c r="GSB33" s="12"/>
      <c r="GSC33" s="12"/>
      <c r="GSD33" s="12"/>
      <c r="GSE33" s="12"/>
      <c r="GSF33" s="12"/>
      <c r="GSG33" s="12"/>
      <c r="GSH33" s="12"/>
      <c r="GSI33" s="12"/>
      <c r="GSJ33" s="12"/>
      <c r="GSK33" s="12"/>
      <c r="GSL33" s="12"/>
      <c r="GSM33" s="12"/>
      <c r="GSN33" s="12"/>
      <c r="GSO33" s="12"/>
      <c r="GSP33" s="12"/>
      <c r="GSQ33" s="12"/>
      <c r="GSR33" s="12"/>
      <c r="GSS33" s="12"/>
      <c r="GST33" s="12"/>
      <c r="GSU33" s="12"/>
      <c r="GSV33" s="12"/>
      <c r="GSW33" s="12"/>
      <c r="GSX33" s="12"/>
      <c r="GSY33" s="12"/>
      <c r="GSZ33" s="12"/>
      <c r="GTA33" s="12"/>
      <c r="GTB33" s="12"/>
      <c r="GTC33" s="12"/>
      <c r="GTD33" s="12"/>
      <c r="GTE33" s="12"/>
      <c r="GTF33" s="12"/>
      <c r="GTG33" s="12"/>
      <c r="GTH33" s="12"/>
      <c r="GTI33" s="12"/>
      <c r="GTJ33" s="12"/>
      <c r="GTK33" s="12"/>
      <c r="GTL33" s="12"/>
      <c r="GTM33" s="12"/>
      <c r="GTN33" s="12"/>
      <c r="GTO33" s="12"/>
      <c r="GTP33" s="12"/>
      <c r="GTQ33" s="12"/>
      <c r="GTR33" s="12"/>
      <c r="GTS33" s="12"/>
      <c r="GTT33" s="12"/>
      <c r="GTU33" s="12"/>
      <c r="GTV33" s="12"/>
      <c r="GTW33" s="12"/>
      <c r="GTX33" s="12"/>
      <c r="GTY33" s="12"/>
      <c r="GTZ33" s="12"/>
      <c r="GUA33" s="12"/>
      <c r="GUB33" s="12"/>
      <c r="GUC33" s="12"/>
      <c r="GUD33" s="12"/>
      <c r="GUE33" s="12"/>
      <c r="GUF33" s="12"/>
      <c r="GUG33" s="12"/>
      <c r="GUH33" s="12"/>
      <c r="GUI33" s="12"/>
      <c r="GUJ33" s="12"/>
      <c r="GUK33" s="12"/>
      <c r="GUL33" s="12"/>
      <c r="GUM33" s="12"/>
      <c r="GUN33" s="12"/>
      <c r="GUO33" s="12"/>
      <c r="GUP33" s="12"/>
      <c r="GUQ33" s="12"/>
      <c r="GUR33" s="12"/>
      <c r="GUS33" s="12"/>
      <c r="GUT33" s="12"/>
      <c r="GUU33" s="12"/>
      <c r="GUV33" s="12"/>
      <c r="GUW33" s="12"/>
      <c r="GUX33" s="12"/>
      <c r="GUY33" s="12"/>
      <c r="GUZ33" s="12"/>
      <c r="GVA33" s="12"/>
      <c r="GVB33" s="12"/>
      <c r="GVC33" s="12"/>
      <c r="GVD33" s="12"/>
      <c r="GVE33" s="12"/>
      <c r="GVF33" s="12"/>
      <c r="GVG33" s="12"/>
      <c r="GVH33" s="12"/>
      <c r="GVI33" s="12"/>
      <c r="GVJ33" s="12"/>
      <c r="GVK33" s="12"/>
      <c r="GVL33" s="12"/>
      <c r="GVM33" s="12"/>
      <c r="GVN33" s="12"/>
      <c r="GVO33" s="12"/>
      <c r="GVP33" s="12"/>
      <c r="GVQ33" s="12"/>
      <c r="GVR33" s="12"/>
      <c r="GVS33" s="12"/>
      <c r="GVT33" s="12"/>
      <c r="GVU33" s="12"/>
      <c r="GVV33" s="12"/>
      <c r="GVW33" s="12"/>
      <c r="GVX33" s="12"/>
      <c r="GVY33" s="12"/>
      <c r="GVZ33" s="12"/>
      <c r="GWA33" s="12"/>
      <c r="GWB33" s="12"/>
      <c r="GWC33" s="12"/>
      <c r="GWD33" s="12"/>
      <c r="GWE33" s="12"/>
      <c r="GWF33" s="12"/>
      <c r="GWG33" s="12"/>
      <c r="GWH33" s="12"/>
      <c r="GWI33" s="12"/>
      <c r="GWJ33" s="12"/>
      <c r="GWK33" s="12"/>
      <c r="GWL33" s="12"/>
      <c r="GWM33" s="12"/>
      <c r="GWN33" s="12"/>
      <c r="GWO33" s="12"/>
      <c r="GWP33" s="12"/>
      <c r="GWQ33" s="12"/>
      <c r="GWR33" s="12"/>
      <c r="GWS33" s="12"/>
      <c r="GWT33" s="12"/>
      <c r="GWU33" s="12"/>
      <c r="GWV33" s="12"/>
      <c r="GWW33" s="12"/>
      <c r="GWX33" s="12"/>
      <c r="GWY33" s="12"/>
      <c r="GWZ33" s="12"/>
      <c r="GXA33" s="12"/>
      <c r="GXB33" s="12"/>
      <c r="GXC33" s="12"/>
      <c r="GXD33" s="12"/>
      <c r="GXE33" s="12"/>
      <c r="GXF33" s="12"/>
      <c r="GXG33" s="12"/>
      <c r="GXH33" s="12"/>
      <c r="GXI33" s="12"/>
      <c r="GXJ33" s="12"/>
      <c r="GXK33" s="12"/>
      <c r="GXL33" s="12"/>
      <c r="GXM33" s="12"/>
      <c r="GXN33" s="12"/>
      <c r="GXO33" s="12"/>
      <c r="GXP33" s="12"/>
      <c r="GXQ33" s="12"/>
      <c r="GXR33" s="12"/>
      <c r="GXS33" s="12"/>
      <c r="GXT33" s="12"/>
      <c r="GXU33" s="12"/>
      <c r="GXV33" s="12"/>
      <c r="GXW33" s="12"/>
      <c r="GXX33" s="12"/>
      <c r="GXY33" s="12"/>
      <c r="GXZ33" s="12"/>
      <c r="GYA33" s="12"/>
      <c r="GYB33" s="12"/>
      <c r="GYC33" s="12"/>
      <c r="GYD33" s="12"/>
      <c r="GYE33" s="12"/>
      <c r="GYF33" s="12"/>
      <c r="GYG33" s="12"/>
      <c r="GYH33" s="12"/>
      <c r="GYI33" s="12"/>
      <c r="GYJ33" s="12"/>
      <c r="GYK33" s="12"/>
      <c r="GYL33" s="12"/>
      <c r="GYM33" s="12"/>
      <c r="GYN33" s="12"/>
      <c r="GYO33" s="12"/>
      <c r="GYP33" s="12"/>
      <c r="GYQ33" s="12"/>
      <c r="GYR33" s="12"/>
      <c r="GYS33" s="12"/>
      <c r="GYT33" s="12"/>
      <c r="GYU33" s="12"/>
      <c r="GYV33" s="12"/>
      <c r="GYW33" s="12"/>
      <c r="GYX33" s="12"/>
      <c r="GYY33" s="12"/>
      <c r="GYZ33" s="12"/>
      <c r="GZA33" s="12"/>
      <c r="GZB33" s="12"/>
      <c r="GZC33" s="12"/>
      <c r="GZD33" s="12"/>
      <c r="GZE33" s="12"/>
      <c r="GZF33" s="12"/>
      <c r="GZG33" s="12"/>
      <c r="GZH33" s="12"/>
      <c r="GZI33" s="12"/>
      <c r="GZJ33" s="12"/>
      <c r="GZK33" s="12"/>
      <c r="GZL33" s="12"/>
      <c r="GZM33" s="12"/>
      <c r="GZN33" s="12"/>
      <c r="GZO33" s="12"/>
      <c r="GZP33" s="12"/>
      <c r="GZQ33" s="12"/>
      <c r="GZR33" s="12"/>
      <c r="GZS33" s="12"/>
      <c r="GZT33" s="12"/>
      <c r="GZU33" s="12"/>
      <c r="GZV33" s="12"/>
      <c r="GZW33" s="12"/>
      <c r="GZX33" s="12"/>
      <c r="GZY33" s="12"/>
      <c r="GZZ33" s="12"/>
      <c r="HAA33" s="12"/>
      <c r="HAB33" s="12"/>
      <c r="HAC33" s="12"/>
      <c r="HAD33" s="12"/>
      <c r="HAE33" s="12"/>
      <c r="HAF33" s="12"/>
      <c r="HAG33" s="12"/>
      <c r="HAH33" s="12"/>
      <c r="HAI33" s="12"/>
      <c r="HAJ33" s="12"/>
      <c r="HAK33" s="12"/>
      <c r="HAL33" s="12"/>
      <c r="HAM33" s="12"/>
      <c r="HAN33" s="12"/>
      <c r="HAO33" s="12"/>
      <c r="HAP33" s="12"/>
      <c r="HAQ33" s="12"/>
      <c r="HAR33" s="12"/>
      <c r="HAS33" s="12"/>
      <c r="HAT33" s="12"/>
      <c r="HAU33" s="12"/>
      <c r="HAV33" s="12"/>
      <c r="HAW33" s="12"/>
      <c r="HAX33" s="12"/>
      <c r="HAY33" s="12"/>
      <c r="HAZ33" s="12"/>
      <c r="HBA33" s="12"/>
      <c r="HBB33" s="12"/>
      <c r="HBC33" s="12"/>
      <c r="HBD33" s="12"/>
      <c r="HBE33" s="12"/>
      <c r="HBF33" s="12"/>
      <c r="HBG33" s="12"/>
      <c r="HBH33" s="12"/>
      <c r="HBI33" s="12"/>
      <c r="HBJ33" s="12"/>
      <c r="HBK33" s="12"/>
      <c r="HBL33" s="12"/>
      <c r="HBM33" s="12"/>
      <c r="HBN33" s="12"/>
      <c r="HBO33" s="12"/>
      <c r="HBP33" s="12"/>
      <c r="HBQ33" s="12"/>
      <c r="HBR33" s="12"/>
      <c r="HBS33" s="12"/>
      <c r="HBT33" s="12"/>
      <c r="HBU33" s="12"/>
      <c r="HBV33" s="12"/>
      <c r="HBW33" s="12"/>
      <c r="HBX33" s="12"/>
      <c r="HBY33" s="12"/>
      <c r="HBZ33" s="12"/>
      <c r="HCA33" s="12"/>
      <c r="HCB33" s="12"/>
      <c r="HCC33" s="12"/>
      <c r="HCD33" s="12"/>
      <c r="HCE33" s="12"/>
      <c r="HCF33" s="12"/>
      <c r="HCG33" s="12"/>
      <c r="HCH33" s="12"/>
      <c r="HCI33" s="12"/>
      <c r="HCJ33" s="12"/>
      <c r="HCK33" s="12"/>
      <c r="HCL33" s="12"/>
      <c r="HCM33" s="12"/>
      <c r="HCN33" s="12"/>
      <c r="HCO33" s="12"/>
      <c r="HCP33" s="12"/>
      <c r="HCQ33" s="12"/>
      <c r="HCR33" s="12"/>
      <c r="HCS33" s="12"/>
      <c r="HCT33" s="12"/>
      <c r="HCU33" s="12"/>
      <c r="HCV33" s="12"/>
      <c r="HCW33" s="12"/>
      <c r="HCX33" s="12"/>
      <c r="HCY33" s="12"/>
      <c r="HCZ33" s="12"/>
      <c r="HDA33" s="12"/>
      <c r="HDB33" s="12"/>
      <c r="HDC33" s="12"/>
      <c r="HDD33" s="12"/>
      <c r="HDE33" s="12"/>
      <c r="HDF33" s="12"/>
      <c r="HDG33" s="12"/>
      <c r="HDH33" s="12"/>
      <c r="HDI33" s="12"/>
      <c r="HDJ33" s="12"/>
      <c r="HDK33" s="12"/>
      <c r="HDL33" s="12"/>
      <c r="HDM33" s="12"/>
      <c r="HDN33" s="12"/>
      <c r="HDO33" s="12"/>
      <c r="HDP33" s="12"/>
      <c r="HDQ33" s="12"/>
      <c r="HDR33" s="12"/>
      <c r="HDS33" s="12"/>
      <c r="HDT33" s="12"/>
      <c r="HDU33" s="12"/>
      <c r="HDV33" s="12"/>
      <c r="HDW33" s="12"/>
      <c r="HDX33" s="12"/>
      <c r="HDY33" s="12"/>
      <c r="HDZ33" s="12"/>
      <c r="HEA33" s="12"/>
      <c r="HEB33" s="12"/>
      <c r="HEC33" s="12"/>
      <c r="HED33" s="12"/>
      <c r="HEE33" s="12"/>
      <c r="HEF33" s="12"/>
      <c r="HEG33" s="12"/>
      <c r="HEH33" s="12"/>
      <c r="HEI33" s="12"/>
      <c r="HEJ33" s="12"/>
      <c r="HEK33" s="12"/>
      <c r="HEL33" s="12"/>
      <c r="HEM33" s="12"/>
      <c r="HEN33" s="12"/>
      <c r="HEO33" s="12"/>
      <c r="HEP33" s="12"/>
      <c r="HEQ33" s="12"/>
      <c r="HER33" s="12"/>
      <c r="HES33" s="12"/>
      <c r="HET33" s="12"/>
      <c r="HEU33" s="12"/>
      <c r="HEV33" s="12"/>
      <c r="HEW33" s="12"/>
      <c r="HEX33" s="12"/>
      <c r="HEY33" s="12"/>
      <c r="HEZ33" s="12"/>
      <c r="HFA33" s="12"/>
      <c r="HFB33" s="12"/>
      <c r="HFC33" s="12"/>
      <c r="HFD33" s="12"/>
      <c r="HFE33" s="12"/>
      <c r="HFF33" s="12"/>
      <c r="HFG33" s="12"/>
      <c r="HFH33" s="12"/>
      <c r="HFI33" s="12"/>
      <c r="HFJ33" s="12"/>
      <c r="HFK33" s="12"/>
      <c r="HFL33" s="12"/>
      <c r="HFM33" s="12"/>
      <c r="HFN33" s="12"/>
      <c r="HFO33" s="12"/>
      <c r="HFP33" s="12"/>
      <c r="HFQ33" s="12"/>
      <c r="HFR33" s="12"/>
      <c r="HFS33" s="12"/>
      <c r="HFT33" s="12"/>
      <c r="HFU33" s="12"/>
      <c r="HFV33" s="12"/>
      <c r="HFW33" s="12"/>
      <c r="HFX33" s="12"/>
      <c r="HFY33" s="12"/>
      <c r="HFZ33" s="12"/>
      <c r="HGA33" s="12"/>
      <c r="HGB33" s="12"/>
      <c r="HGC33" s="12"/>
      <c r="HGD33" s="12"/>
      <c r="HGE33" s="12"/>
      <c r="HGF33" s="12"/>
      <c r="HGG33" s="12"/>
      <c r="HGH33" s="12"/>
      <c r="HGI33" s="12"/>
      <c r="HGJ33" s="12"/>
      <c r="HGK33" s="12"/>
      <c r="HGL33" s="12"/>
      <c r="HGM33" s="12"/>
      <c r="HGN33" s="12"/>
      <c r="HGO33" s="12"/>
      <c r="HGP33" s="12"/>
      <c r="HGQ33" s="12"/>
      <c r="HGR33" s="12"/>
      <c r="HGS33" s="12"/>
      <c r="HGT33" s="12"/>
      <c r="HGU33" s="12"/>
      <c r="HGV33" s="12"/>
      <c r="HGW33" s="12"/>
      <c r="HGX33" s="12"/>
      <c r="HGY33" s="12"/>
      <c r="HGZ33" s="12"/>
      <c r="HHA33" s="12"/>
      <c r="HHB33" s="12"/>
      <c r="HHC33" s="12"/>
      <c r="HHD33" s="12"/>
      <c r="HHE33" s="12"/>
      <c r="HHF33" s="12"/>
      <c r="HHG33" s="12"/>
      <c r="HHH33" s="12"/>
      <c r="HHI33" s="12"/>
      <c r="HHJ33" s="12"/>
      <c r="HHK33" s="12"/>
      <c r="HHL33" s="12"/>
      <c r="HHM33" s="12"/>
      <c r="HHN33" s="12"/>
      <c r="HHO33" s="12"/>
      <c r="HHP33" s="12"/>
      <c r="HHQ33" s="12"/>
      <c r="HHR33" s="12"/>
      <c r="HHS33" s="12"/>
      <c r="HHT33" s="12"/>
      <c r="HHU33" s="12"/>
      <c r="HHV33" s="12"/>
      <c r="HHW33" s="12"/>
      <c r="HHX33" s="12"/>
      <c r="HHY33" s="12"/>
      <c r="HHZ33" s="12"/>
      <c r="HIA33" s="12"/>
      <c r="HIB33" s="12"/>
      <c r="HIC33" s="12"/>
      <c r="HID33" s="12"/>
      <c r="HIE33" s="12"/>
      <c r="HIF33" s="12"/>
      <c r="HIG33" s="12"/>
      <c r="HIH33" s="12"/>
      <c r="HII33" s="12"/>
      <c r="HIJ33" s="12"/>
      <c r="HIK33" s="12"/>
      <c r="HIL33" s="12"/>
      <c r="HIM33" s="12"/>
      <c r="HIN33" s="12"/>
      <c r="HIO33" s="12"/>
      <c r="HIP33" s="12"/>
      <c r="HIQ33" s="12"/>
      <c r="HIR33" s="12"/>
      <c r="HIS33" s="12"/>
      <c r="HIT33" s="12"/>
      <c r="HIU33" s="12"/>
      <c r="HIV33" s="12"/>
      <c r="HIW33" s="12"/>
      <c r="HIX33" s="12"/>
      <c r="HIY33" s="12"/>
      <c r="HIZ33" s="12"/>
      <c r="HJA33" s="12"/>
      <c r="HJB33" s="12"/>
      <c r="HJC33" s="12"/>
      <c r="HJD33" s="12"/>
      <c r="HJE33" s="12"/>
      <c r="HJF33" s="12"/>
      <c r="HJG33" s="12"/>
      <c r="HJH33" s="12"/>
      <c r="HJI33" s="12"/>
      <c r="HJJ33" s="12"/>
      <c r="HJK33" s="12"/>
      <c r="HJL33" s="12"/>
      <c r="HJM33" s="12"/>
      <c r="HJN33" s="12"/>
      <c r="HJO33" s="12"/>
      <c r="HJP33" s="12"/>
      <c r="HJQ33" s="12"/>
      <c r="HJR33" s="12"/>
      <c r="HJS33" s="12"/>
      <c r="HJT33" s="12"/>
      <c r="HJU33" s="12"/>
      <c r="HJV33" s="12"/>
      <c r="HJW33" s="12"/>
      <c r="HJX33" s="12"/>
      <c r="HJY33" s="12"/>
      <c r="HJZ33" s="12"/>
      <c r="HKA33" s="12"/>
      <c r="HKB33" s="12"/>
      <c r="HKC33" s="12"/>
      <c r="HKD33" s="12"/>
      <c r="HKE33" s="12"/>
      <c r="HKF33" s="12"/>
      <c r="HKG33" s="12"/>
      <c r="HKH33" s="12"/>
      <c r="HKI33" s="12"/>
      <c r="HKJ33" s="12"/>
      <c r="HKK33" s="12"/>
      <c r="HKL33" s="12"/>
      <c r="HKM33" s="12"/>
      <c r="HKN33" s="12"/>
      <c r="HKO33" s="12"/>
      <c r="HKP33" s="12"/>
      <c r="HKQ33" s="12"/>
      <c r="HKR33" s="12"/>
      <c r="HKS33" s="12"/>
      <c r="HKT33" s="12"/>
      <c r="HKU33" s="12"/>
      <c r="HKV33" s="12"/>
      <c r="HKW33" s="12"/>
      <c r="HKX33" s="12"/>
      <c r="HKY33" s="12"/>
      <c r="HKZ33" s="12"/>
      <c r="HLA33" s="12"/>
      <c r="HLB33" s="12"/>
      <c r="HLC33" s="12"/>
      <c r="HLD33" s="12"/>
      <c r="HLE33" s="12"/>
      <c r="HLF33" s="12"/>
      <c r="HLG33" s="12"/>
      <c r="HLH33" s="12"/>
      <c r="HLI33" s="12"/>
      <c r="HLJ33" s="12"/>
      <c r="HLK33" s="12"/>
      <c r="HLL33" s="12"/>
      <c r="HLM33" s="12"/>
      <c r="HLN33" s="12"/>
      <c r="HLO33" s="12"/>
      <c r="HLP33" s="12"/>
      <c r="HLQ33" s="12"/>
      <c r="HLR33" s="12"/>
      <c r="HLS33" s="12"/>
      <c r="HLT33" s="12"/>
      <c r="HLU33" s="12"/>
      <c r="HLV33" s="12"/>
      <c r="HLW33" s="12"/>
      <c r="HLX33" s="12"/>
      <c r="HLY33" s="12"/>
      <c r="HLZ33" s="12"/>
      <c r="HMA33" s="12"/>
      <c r="HMB33" s="12"/>
      <c r="HMC33" s="12"/>
      <c r="HMD33" s="12"/>
      <c r="HME33" s="12"/>
      <c r="HMF33" s="12"/>
      <c r="HMG33" s="12"/>
      <c r="HMH33" s="12"/>
      <c r="HMI33" s="12"/>
      <c r="HMJ33" s="12"/>
      <c r="HMK33" s="12"/>
      <c r="HML33" s="12"/>
      <c r="HMM33" s="12"/>
      <c r="HMN33" s="12"/>
      <c r="HMO33" s="12"/>
      <c r="HMP33" s="12"/>
      <c r="HMQ33" s="12"/>
      <c r="HMR33" s="12"/>
      <c r="HMS33" s="12"/>
      <c r="HMT33" s="12"/>
      <c r="HMU33" s="12"/>
      <c r="HMV33" s="12"/>
      <c r="HMW33" s="12"/>
      <c r="HMX33" s="12"/>
      <c r="HMY33" s="12"/>
      <c r="HMZ33" s="12"/>
      <c r="HNA33" s="12"/>
      <c r="HNB33" s="12"/>
      <c r="HNC33" s="12"/>
      <c r="HND33" s="12"/>
      <c r="HNE33" s="12"/>
      <c r="HNF33" s="12"/>
      <c r="HNG33" s="12"/>
      <c r="HNH33" s="12"/>
      <c r="HNI33" s="12"/>
      <c r="HNJ33" s="12"/>
      <c r="HNK33" s="12"/>
      <c r="HNL33" s="12"/>
      <c r="HNM33" s="12"/>
      <c r="HNN33" s="12"/>
      <c r="HNO33" s="12"/>
      <c r="HNP33" s="12"/>
      <c r="HNQ33" s="12"/>
      <c r="HNR33" s="12"/>
      <c r="HNS33" s="12"/>
      <c r="HNT33" s="12"/>
      <c r="HNU33" s="12"/>
      <c r="HNV33" s="12"/>
      <c r="HNW33" s="12"/>
      <c r="HNX33" s="12"/>
      <c r="HNY33" s="12"/>
      <c r="HNZ33" s="12"/>
      <c r="HOA33" s="12"/>
      <c r="HOB33" s="12"/>
      <c r="HOC33" s="12"/>
      <c r="HOD33" s="12"/>
      <c r="HOE33" s="12"/>
      <c r="HOF33" s="12"/>
      <c r="HOG33" s="12"/>
      <c r="HOH33" s="12"/>
      <c r="HOI33" s="12"/>
      <c r="HOJ33" s="12"/>
      <c r="HOK33" s="12"/>
      <c r="HOL33" s="12"/>
      <c r="HOM33" s="12"/>
      <c r="HON33" s="12"/>
      <c r="HOO33" s="12"/>
      <c r="HOP33" s="12"/>
      <c r="HOQ33" s="12"/>
      <c r="HOR33" s="12"/>
      <c r="HOS33" s="12"/>
      <c r="HOT33" s="12"/>
      <c r="HOU33" s="12"/>
      <c r="HOV33" s="12"/>
      <c r="HOW33" s="12"/>
      <c r="HOX33" s="12"/>
      <c r="HOY33" s="12"/>
      <c r="HOZ33" s="12"/>
      <c r="HPA33" s="12"/>
      <c r="HPB33" s="12"/>
      <c r="HPC33" s="12"/>
      <c r="HPD33" s="12"/>
      <c r="HPE33" s="12"/>
      <c r="HPF33" s="12"/>
      <c r="HPG33" s="12"/>
      <c r="HPH33" s="12"/>
      <c r="HPI33" s="12"/>
      <c r="HPJ33" s="12"/>
      <c r="HPK33" s="12"/>
      <c r="HPL33" s="12"/>
      <c r="HPM33" s="12"/>
      <c r="HPN33" s="12"/>
      <c r="HPO33" s="12"/>
      <c r="HPP33" s="12"/>
      <c r="HPQ33" s="12"/>
      <c r="HPR33" s="12"/>
      <c r="HPS33" s="12"/>
      <c r="HPT33" s="12"/>
      <c r="HPU33" s="12"/>
      <c r="HPV33" s="12"/>
      <c r="HPW33" s="12"/>
      <c r="HPX33" s="12"/>
      <c r="HPY33" s="12"/>
      <c r="HPZ33" s="12"/>
      <c r="HQA33" s="12"/>
      <c r="HQB33" s="12"/>
      <c r="HQC33" s="12"/>
      <c r="HQD33" s="12"/>
      <c r="HQE33" s="12"/>
      <c r="HQF33" s="12"/>
      <c r="HQG33" s="12"/>
      <c r="HQH33" s="12"/>
      <c r="HQI33" s="12"/>
      <c r="HQJ33" s="12"/>
      <c r="HQK33" s="12"/>
      <c r="HQL33" s="12"/>
      <c r="HQM33" s="12"/>
      <c r="HQN33" s="12"/>
      <c r="HQO33" s="12"/>
      <c r="HQP33" s="12"/>
      <c r="HQQ33" s="12"/>
      <c r="HQR33" s="12"/>
      <c r="HQS33" s="12"/>
      <c r="HQT33" s="12"/>
      <c r="HQU33" s="12"/>
      <c r="HQV33" s="12"/>
      <c r="HQW33" s="12"/>
      <c r="HQX33" s="12"/>
      <c r="HQY33" s="12"/>
      <c r="HQZ33" s="12"/>
      <c r="HRA33" s="12"/>
      <c r="HRB33" s="12"/>
      <c r="HRC33" s="12"/>
      <c r="HRD33" s="12"/>
      <c r="HRE33" s="12"/>
      <c r="HRF33" s="12"/>
      <c r="HRG33" s="12"/>
      <c r="HRH33" s="12"/>
      <c r="HRI33" s="12"/>
      <c r="HRJ33" s="12"/>
      <c r="HRK33" s="12"/>
      <c r="HRL33" s="12"/>
      <c r="HRM33" s="12"/>
      <c r="HRN33" s="12"/>
      <c r="HRO33" s="12"/>
      <c r="HRP33" s="12"/>
      <c r="HRQ33" s="12"/>
      <c r="HRR33" s="12"/>
      <c r="HRS33" s="12"/>
      <c r="HRT33" s="12"/>
      <c r="HRU33" s="12"/>
      <c r="HRV33" s="12"/>
      <c r="HRW33" s="12"/>
      <c r="HRX33" s="12"/>
      <c r="HRY33" s="12"/>
      <c r="HRZ33" s="12"/>
      <c r="HSA33" s="12"/>
      <c r="HSB33" s="12"/>
      <c r="HSC33" s="12"/>
      <c r="HSD33" s="12"/>
      <c r="HSE33" s="12"/>
      <c r="HSF33" s="12"/>
      <c r="HSG33" s="12"/>
      <c r="HSH33" s="12"/>
      <c r="HSI33" s="12"/>
      <c r="HSJ33" s="12"/>
      <c r="HSK33" s="12"/>
      <c r="HSL33" s="12"/>
      <c r="HSM33" s="12"/>
      <c r="HSN33" s="12"/>
      <c r="HSO33" s="12"/>
      <c r="HSP33" s="12"/>
      <c r="HSQ33" s="12"/>
      <c r="HSR33" s="12"/>
      <c r="HSS33" s="12"/>
      <c r="HST33" s="12"/>
      <c r="HSU33" s="12"/>
      <c r="HSV33" s="12"/>
      <c r="HSW33" s="12"/>
      <c r="HSX33" s="12"/>
      <c r="HSY33" s="12"/>
      <c r="HSZ33" s="12"/>
      <c r="HTA33" s="12"/>
      <c r="HTB33" s="12"/>
      <c r="HTC33" s="12"/>
      <c r="HTD33" s="12"/>
      <c r="HTE33" s="12"/>
      <c r="HTF33" s="12"/>
      <c r="HTG33" s="12"/>
      <c r="HTH33" s="12"/>
      <c r="HTI33" s="12"/>
      <c r="HTJ33" s="12"/>
      <c r="HTK33" s="12"/>
      <c r="HTL33" s="12"/>
      <c r="HTM33" s="12"/>
      <c r="HTN33" s="12"/>
      <c r="HTO33" s="12"/>
      <c r="HTP33" s="12"/>
      <c r="HTQ33" s="12"/>
      <c r="HTR33" s="12"/>
      <c r="HTS33" s="12"/>
      <c r="HTT33" s="12"/>
      <c r="HTU33" s="12"/>
      <c r="HTV33" s="12"/>
      <c r="HTW33" s="12"/>
      <c r="HTX33" s="12"/>
      <c r="HTY33" s="12"/>
      <c r="HTZ33" s="12"/>
      <c r="HUA33" s="12"/>
      <c r="HUB33" s="12"/>
      <c r="HUC33" s="12"/>
      <c r="HUD33" s="12"/>
      <c r="HUE33" s="12"/>
      <c r="HUF33" s="12"/>
      <c r="HUG33" s="12"/>
      <c r="HUH33" s="12"/>
      <c r="HUI33" s="12"/>
      <c r="HUJ33" s="12"/>
      <c r="HUK33" s="12"/>
      <c r="HUL33" s="12"/>
      <c r="HUM33" s="12"/>
      <c r="HUN33" s="12"/>
      <c r="HUO33" s="12"/>
      <c r="HUP33" s="12"/>
      <c r="HUQ33" s="12"/>
      <c r="HUR33" s="12"/>
      <c r="HUS33" s="12"/>
      <c r="HUT33" s="12"/>
      <c r="HUU33" s="12"/>
      <c r="HUV33" s="12"/>
      <c r="HUW33" s="12"/>
      <c r="HUX33" s="12"/>
      <c r="HUY33" s="12"/>
      <c r="HUZ33" s="12"/>
      <c r="HVA33" s="12"/>
      <c r="HVB33" s="12"/>
      <c r="HVC33" s="12"/>
      <c r="HVD33" s="12"/>
      <c r="HVE33" s="12"/>
      <c r="HVF33" s="12"/>
      <c r="HVG33" s="12"/>
      <c r="HVH33" s="12"/>
      <c r="HVI33" s="12"/>
      <c r="HVJ33" s="12"/>
      <c r="HVK33" s="12"/>
      <c r="HVL33" s="12"/>
      <c r="HVM33" s="12"/>
      <c r="HVN33" s="12"/>
      <c r="HVO33" s="12"/>
      <c r="HVP33" s="12"/>
      <c r="HVQ33" s="12"/>
      <c r="HVR33" s="12"/>
      <c r="HVS33" s="12"/>
      <c r="HVT33" s="12"/>
      <c r="HVU33" s="12"/>
      <c r="HVV33" s="12"/>
      <c r="HVW33" s="12"/>
      <c r="HVX33" s="12"/>
      <c r="HVY33" s="12"/>
      <c r="HVZ33" s="12"/>
      <c r="HWA33" s="12"/>
      <c r="HWB33" s="12"/>
      <c r="HWC33" s="12"/>
      <c r="HWD33" s="12"/>
      <c r="HWE33" s="12"/>
      <c r="HWF33" s="12"/>
      <c r="HWG33" s="12"/>
      <c r="HWH33" s="12"/>
      <c r="HWI33" s="12"/>
      <c r="HWJ33" s="12"/>
      <c r="HWK33" s="12"/>
      <c r="HWL33" s="12"/>
      <c r="HWM33" s="12"/>
      <c r="HWN33" s="12"/>
      <c r="HWO33" s="12"/>
      <c r="HWP33" s="12"/>
      <c r="HWQ33" s="12"/>
      <c r="HWR33" s="12"/>
      <c r="HWS33" s="12"/>
      <c r="HWT33" s="12"/>
      <c r="HWU33" s="12"/>
      <c r="HWV33" s="12"/>
      <c r="HWW33" s="12"/>
      <c r="HWX33" s="12"/>
      <c r="HWY33" s="12"/>
      <c r="HWZ33" s="12"/>
      <c r="HXA33" s="12"/>
      <c r="HXB33" s="12"/>
      <c r="HXC33" s="12"/>
      <c r="HXD33" s="12"/>
      <c r="HXE33" s="12"/>
      <c r="HXF33" s="12"/>
      <c r="HXG33" s="12"/>
      <c r="HXH33" s="12"/>
      <c r="HXI33" s="12"/>
      <c r="HXJ33" s="12"/>
      <c r="HXK33" s="12"/>
      <c r="HXL33" s="12"/>
      <c r="HXM33" s="12"/>
      <c r="HXN33" s="12"/>
      <c r="HXO33" s="12"/>
      <c r="HXP33" s="12"/>
      <c r="HXQ33" s="12"/>
      <c r="HXR33" s="12"/>
      <c r="HXS33" s="12"/>
      <c r="HXT33" s="12"/>
      <c r="HXU33" s="12"/>
      <c r="HXV33" s="12"/>
      <c r="HXW33" s="12"/>
      <c r="HXX33" s="12"/>
      <c r="HXY33" s="12"/>
      <c r="HXZ33" s="12"/>
      <c r="HYA33" s="12"/>
      <c r="HYB33" s="12"/>
      <c r="HYC33" s="12"/>
      <c r="HYD33" s="12"/>
      <c r="HYE33" s="12"/>
      <c r="HYF33" s="12"/>
      <c r="HYG33" s="12"/>
      <c r="HYH33" s="12"/>
      <c r="HYI33" s="12"/>
      <c r="HYJ33" s="12"/>
      <c r="HYK33" s="12"/>
      <c r="HYL33" s="12"/>
      <c r="HYM33" s="12"/>
      <c r="HYN33" s="12"/>
      <c r="HYO33" s="12"/>
      <c r="HYP33" s="12"/>
      <c r="HYQ33" s="12"/>
      <c r="HYR33" s="12"/>
      <c r="HYS33" s="12"/>
      <c r="HYT33" s="12"/>
      <c r="HYU33" s="12"/>
      <c r="HYV33" s="12"/>
      <c r="HYW33" s="12"/>
      <c r="HYX33" s="12"/>
      <c r="HYY33" s="12"/>
      <c r="HYZ33" s="12"/>
      <c r="HZA33" s="12"/>
      <c r="HZB33" s="12"/>
      <c r="HZC33" s="12"/>
      <c r="HZD33" s="12"/>
      <c r="HZE33" s="12"/>
      <c r="HZF33" s="12"/>
      <c r="HZG33" s="12"/>
      <c r="HZH33" s="12"/>
      <c r="HZI33" s="12"/>
      <c r="HZJ33" s="12"/>
      <c r="HZK33" s="12"/>
      <c r="HZL33" s="12"/>
      <c r="HZM33" s="12"/>
      <c r="HZN33" s="12"/>
      <c r="HZO33" s="12"/>
      <c r="HZP33" s="12"/>
      <c r="HZQ33" s="12"/>
      <c r="HZR33" s="12"/>
      <c r="HZS33" s="12"/>
      <c r="HZT33" s="12"/>
      <c r="HZU33" s="12"/>
      <c r="HZV33" s="12"/>
      <c r="HZW33" s="12"/>
      <c r="HZX33" s="12"/>
      <c r="HZY33" s="12"/>
      <c r="HZZ33" s="12"/>
      <c r="IAA33" s="12"/>
      <c r="IAB33" s="12"/>
      <c r="IAC33" s="12"/>
      <c r="IAD33" s="12"/>
      <c r="IAE33" s="12"/>
      <c r="IAF33" s="12"/>
      <c r="IAG33" s="12"/>
      <c r="IAH33" s="12"/>
      <c r="IAI33" s="12"/>
      <c r="IAJ33" s="12"/>
      <c r="IAK33" s="12"/>
      <c r="IAL33" s="12"/>
      <c r="IAM33" s="12"/>
      <c r="IAN33" s="12"/>
      <c r="IAO33" s="12"/>
      <c r="IAP33" s="12"/>
      <c r="IAQ33" s="12"/>
      <c r="IAR33" s="12"/>
      <c r="IAS33" s="12"/>
      <c r="IAT33" s="12"/>
      <c r="IAU33" s="12"/>
      <c r="IAV33" s="12"/>
      <c r="IAW33" s="12"/>
      <c r="IAX33" s="12"/>
      <c r="IAY33" s="12"/>
      <c r="IAZ33" s="12"/>
      <c r="IBA33" s="12"/>
      <c r="IBB33" s="12"/>
      <c r="IBC33" s="12"/>
      <c r="IBD33" s="12"/>
      <c r="IBE33" s="12"/>
      <c r="IBF33" s="12"/>
      <c r="IBG33" s="12"/>
      <c r="IBH33" s="12"/>
      <c r="IBI33" s="12"/>
      <c r="IBJ33" s="12"/>
      <c r="IBK33" s="12"/>
      <c r="IBL33" s="12"/>
      <c r="IBM33" s="12"/>
      <c r="IBN33" s="12"/>
      <c r="IBO33" s="12"/>
      <c r="IBP33" s="12"/>
      <c r="IBQ33" s="12"/>
      <c r="IBR33" s="12"/>
      <c r="IBS33" s="12"/>
      <c r="IBT33" s="12"/>
      <c r="IBU33" s="12"/>
      <c r="IBV33" s="12"/>
      <c r="IBW33" s="12"/>
      <c r="IBX33" s="12"/>
      <c r="IBY33" s="12"/>
      <c r="IBZ33" s="12"/>
      <c r="ICA33" s="12"/>
      <c r="ICB33" s="12"/>
      <c r="ICC33" s="12"/>
      <c r="ICD33" s="12"/>
      <c r="ICE33" s="12"/>
      <c r="ICF33" s="12"/>
      <c r="ICG33" s="12"/>
      <c r="ICH33" s="12"/>
      <c r="ICI33" s="12"/>
      <c r="ICJ33" s="12"/>
      <c r="ICK33" s="12"/>
      <c r="ICL33" s="12"/>
      <c r="ICM33" s="12"/>
      <c r="ICN33" s="12"/>
      <c r="ICO33" s="12"/>
      <c r="ICP33" s="12"/>
      <c r="ICQ33" s="12"/>
      <c r="ICR33" s="12"/>
      <c r="ICS33" s="12"/>
      <c r="ICT33" s="12"/>
      <c r="ICU33" s="12"/>
      <c r="ICV33" s="12"/>
      <c r="ICW33" s="12"/>
      <c r="ICX33" s="12"/>
      <c r="ICY33" s="12"/>
      <c r="ICZ33" s="12"/>
      <c r="IDA33" s="12"/>
      <c r="IDB33" s="12"/>
      <c r="IDC33" s="12"/>
      <c r="IDD33" s="12"/>
      <c r="IDE33" s="12"/>
      <c r="IDF33" s="12"/>
      <c r="IDG33" s="12"/>
      <c r="IDH33" s="12"/>
      <c r="IDI33" s="12"/>
      <c r="IDJ33" s="12"/>
      <c r="IDK33" s="12"/>
      <c r="IDL33" s="12"/>
      <c r="IDM33" s="12"/>
      <c r="IDN33" s="12"/>
      <c r="IDO33" s="12"/>
      <c r="IDP33" s="12"/>
      <c r="IDQ33" s="12"/>
      <c r="IDR33" s="12"/>
      <c r="IDS33" s="12"/>
      <c r="IDT33" s="12"/>
      <c r="IDU33" s="12"/>
      <c r="IDV33" s="12"/>
      <c r="IDW33" s="12"/>
      <c r="IDX33" s="12"/>
      <c r="IDY33" s="12"/>
      <c r="IDZ33" s="12"/>
      <c r="IEA33" s="12"/>
      <c r="IEB33" s="12"/>
      <c r="IEC33" s="12"/>
      <c r="IED33" s="12"/>
      <c r="IEE33" s="12"/>
      <c r="IEF33" s="12"/>
      <c r="IEG33" s="12"/>
      <c r="IEH33" s="12"/>
      <c r="IEI33" s="12"/>
      <c r="IEJ33" s="12"/>
      <c r="IEK33" s="12"/>
      <c r="IEL33" s="12"/>
      <c r="IEM33" s="12"/>
      <c r="IEN33" s="12"/>
      <c r="IEO33" s="12"/>
      <c r="IEP33" s="12"/>
      <c r="IEQ33" s="12"/>
      <c r="IER33" s="12"/>
      <c r="IES33" s="12"/>
      <c r="IET33" s="12"/>
      <c r="IEU33" s="12"/>
      <c r="IEV33" s="12"/>
      <c r="IEW33" s="12"/>
      <c r="IEX33" s="12"/>
      <c r="IEY33" s="12"/>
      <c r="IEZ33" s="12"/>
      <c r="IFA33" s="12"/>
      <c r="IFB33" s="12"/>
      <c r="IFC33" s="12"/>
      <c r="IFD33" s="12"/>
      <c r="IFE33" s="12"/>
      <c r="IFF33" s="12"/>
      <c r="IFG33" s="12"/>
      <c r="IFH33" s="12"/>
      <c r="IFI33" s="12"/>
      <c r="IFJ33" s="12"/>
      <c r="IFK33" s="12"/>
      <c r="IFL33" s="12"/>
      <c r="IFM33" s="12"/>
      <c r="IFN33" s="12"/>
      <c r="IFO33" s="12"/>
      <c r="IFP33" s="12"/>
      <c r="IFQ33" s="12"/>
      <c r="IFR33" s="12"/>
      <c r="IFS33" s="12"/>
      <c r="IFT33" s="12"/>
      <c r="IFU33" s="12"/>
      <c r="IFV33" s="12"/>
      <c r="IFW33" s="12"/>
      <c r="IFX33" s="12"/>
      <c r="IFY33" s="12"/>
      <c r="IFZ33" s="12"/>
      <c r="IGA33" s="12"/>
      <c r="IGB33" s="12"/>
      <c r="IGC33" s="12"/>
      <c r="IGD33" s="12"/>
      <c r="IGE33" s="12"/>
      <c r="IGF33" s="12"/>
      <c r="IGG33" s="12"/>
      <c r="IGH33" s="12"/>
      <c r="IGI33" s="12"/>
      <c r="IGJ33" s="12"/>
      <c r="IGK33" s="12"/>
      <c r="IGL33" s="12"/>
      <c r="IGM33" s="12"/>
      <c r="IGN33" s="12"/>
      <c r="IGO33" s="12"/>
      <c r="IGP33" s="12"/>
      <c r="IGQ33" s="12"/>
      <c r="IGR33" s="12"/>
      <c r="IGS33" s="12"/>
      <c r="IGT33" s="12"/>
      <c r="IGU33" s="12"/>
      <c r="IGV33" s="12"/>
      <c r="IGW33" s="12"/>
      <c r="IGX33" s="12"/>
      <c r="IGY33" s="12"/>
      <c r="IGZ33" s="12"/>
      <c r="IHA33" s="12"/>
      <c r="IHB33" s="12"/>
      <c r="IHC33" s="12"/>
      <c r="IHD33" s="12"/>
      <c r="IHE33" s="12"/>
      <c r="IHF33" s="12"/>
      <c r="IHG33" s="12"/>
      <c r="IHH33" s="12"/>
      <c r="IHI33" s="12"/>
      <c r="IHJ33" s="12"/>
      <c r="IHK33" s="12"/>
      <c r="IHL33" s="12"/>
      <c r="IHM33" s="12"/>
      <c r="IHN33" s="12"/>
      <c r="IHO33" s="12"/>
      <c r="IHP33" s="12"/>
      <c r="IHQ33" s="12"/>
      <c r="IHR33" s="12"/>
      <c r="IHS33" s="12"/>
      <c r="IHT33" s="12"/>
      <c r="IHU33" s="12"/>
      <c r="IHV33" s="12"/>
      <c r="IHW33" s="12"/>
      <c r="IHX33" s="12"/>
      <c r="IHY33" s="12"/>
      <c r="IHZ33" s="12"/>
      <c r="IIA33" s="12"/>
      <c r="IIB33" s="12"/>
      <c r="IIC33" s="12"/>
      <c r="IID33" s="12"/>
      <c r="IIE33" s="12"/>
      <c r="IIF33" s="12"/>
      <c r="IIG33" s="12"/>
      <c r="IIH33" s="12"/>
      <c r="III33" s="12"/>
      <c r="IIJ33" s="12"/>
      <c r="IIK33" s="12"/>
      <c r="IIL33" s="12"/>
      <c r="IIM33" s="12"/>
      <c r="IIN33" s="12"/>
      <c r="IIO33" s="12"/>
      <c r="IIP33" s="12"/>
      <c r="IIQ33" s="12"/>
      <c r="IIR33" s="12"/>
      <c r="IIS33" s="12"/>
      <c r="IIT33" s="12"/>
      <c r="IIU33" s="12"/>
      <c r="IIV33" s="12"/>
      <c r="IIW33" s="12"/>
      <c r="IIX33" s="12"/>
      <c r="IIY33" s="12"/>
      <c r="IIZ33" s="12"/>
      <c r="IJA33" s="12"/>
      <c r="IJB33" s="12"/>
      <c r="IJC33" s="12"/>
      <c r="IJD33" s="12"/>
      <c r="IJE33" s="12"/>
      <c r="IJF33" s="12"/>
      <c r="IJG33" s="12"/>
      <c r="IJH33" s="12"/>
      <c r="IJI33" s="12"/>
      <c r="IJJ33" s="12"/>
      <c r="IJK33" s="12"/>
      <c r="IJL33" s="12"/>
      <c r="IJM33" s="12"/>
      <c r="IJN33" s="12"/>
      <c r="IJO33" s="12"/>
      <c r="IJP33" s="12"/>
      <c r="IJQ33" s="12"/>
      <c r="IJR33" s="12"/>
      <c r="IJS33" s="12"/>
      <c r="IJT33" s="12"/>
      <c r="IJU33" s="12"/>
      <c r="IJV33" s="12"/>
      <c r="IJW33" s="12"/>
      <c r="IJX33" s="12"/>
      <c r="IJY33" s="12"/>
      <c r="IJZ33" s="12"/>
      <c r="IKA33" s="12"/>
      <c r="IKB33" s="12"/>
      <c r="IKC33" s="12"/>
      <c r="IKD33" s="12"/>
      <c r="IKE33" s="12"/>
      <c r="IKF33" s="12"/>
      <c r="IKG33" s="12"/>
      <c r="IKH33" s="12"/>
      <c r="IKI33" s="12"/>
      <c r="IKJ33" s="12"/>
      <c r="IKK33" s="12"/>
      <c r="IKL33" s="12"/>
      <c r="IKM33" s="12"/>
      <c r="IKN33" s="12"/>
      <c r="IKO33" s="12"/>
      <c r="IKP33" s="12"/>
      <c r="IKQ33" s="12"/>
      <c r="IKR33" s="12"/>
      <c r="IKS33" s="12"/>
      <c r="IKT33" s="12"/>
      <c r="IKU33" s="12"/>
      <c r="IKV33" s="12"/>
      <c r="IKW33" s="12"/>
      <c r="IKX33" s="12"/>
      <c r="IKY33" s="12"/>
      <c r="IKZ33" s="12"/>
      <c r="ILA33" s="12"/>
      <c r="ILB33" s="12"/>
      <c r="ILC33" s="12"/>
      <c r="ILD33" s="12"/>
      <c r="ILE33" s="12"/>
      <c r="ILF33" s="12"/>
      <c r="ILG33" s="12"/>
      <c r="ILH33" s="12"/>
      <c r="ILI33" s="12"/>
      <c r="ILJ33" s="12"/>
      <c r="ILK33" s="12"/>
      <c r="ILL33" s="12"/>
      <c r="ILM33" s="12"/>
      <c r="ILN33" s="12"/>
      <c r="ILO33" s="12"/>
      <c r="ILP33" s="12"/>
      <c r="ILQ33" s="12"/>
      <c r="ILR33" s="12"/>
      <c r="ILS33" s="12"/>
      <c r="ILT33" s="12"/>
      <c r="ILU33" s="12"/>
      <c r="ILV33" s="12"/>
      <c r="ILW33" s="12"/>
      <c r="ILX33" s="12"/>
      <c r="ILY33" s="12"/>
      <c r="ILZ33" s="12"/>
      <c r="IMA33" s="12"/>
      <c r="IMB33" s="12"/>
      <c r="IMC33" s="12"/>
      <c r="IMD33" s="12"/>
      <c r="IME33" s="12"/>
      <c r="IMF33" s="12"/>
      <c r="IMG33" s="12"/>
      <c r="IMH33" s="12"/>
      <c r="IMI33" s="12"/>
      <c r="IMJ33" s="12"/>
      <c r="IMK33" s="12"/>
      <c r="IML33" s="12"/>
      <c r="IMM33" s="12"/>
      <c r="IMN33" s="12"/>
      <c r="IMO33" s="12"/>
      <c r="IMP33" s="12"/>
      <c r="IMQ33" s="12"/>
      <c r="IMR33" s="12"/>
      <c r="IMS33" s="12"/>
      <c r="IMT33" s="12"/>
      <c r="IMU33" s="12"/>
      <c r="IMV33" s="12"/>
      <c r="IMW33" s="12"/>
      <c r="IMX33" s="12"/>
      <c r="IMY33" s="12"/>
      <c r="IMZ33" s="12"/>
      <c r="INA33" s="12"/>
      <c r="INB33" s="12"/>
      <c r="INC33" s="12"/>
      <c r="IND33" s="12"/>
      <c r="INE33" s="12"/>
      <c r="INF33" s="12"/>
      <c r="ING33" s="12"/>
      <c r="INH33" s="12"/>
      <c r="INI33" s="12"/>
      <c r="INJ33" s="12"/>
      <c r="INK33" s="12"/>
      <c r="INL33" s="12"/>
      <c r="INM33" s="12"/>
      <c r="INN33" s="12"/>
      <c r="INO33" s="12"/>
      <c r="INP33" s="12"/>
      <c r="INQ33" s="12"/>
      <c r="INR33" s="12"/>
      <c r="INS33" s="12"/>
      <c r="INT33" s="12"/>
      <c r="INU33" s="12"/>
      <c r="INV33" s="12"/>
      <c r="INW33" s="12"/>
      <c r="INX33" s="12"/>
      <c r="INY33" s="12"/>
      <c r="INZ33" s="12"/>
      <c r="IOA33" s="12"/>
      <c r="IOB33" s="12"/>
      <c r="IOC33" s="12"/>
      <c r="IOD33" s="12"/>
      <c r="IOE33" s="12"/>
      <c r="IOF33" s="12"/>
      <c r="IOG33" s="12"/>
      <c r="IOH33" s="12"/>
      <c r="IOI33" s="12"/>
      <c r="IOJ33" s="12"/>
      <c r="IOK33" s="12"/>
      <c r="IOL33" s="12"/>
      <c r="IOM33" s="12"/>
      <c r="ION33" s="12"/>
      <c r="IOO33" s="12"/>
      <c r="IOP33" s="12"/>
      <c r="IOQ33" s="12"/>
      <c r="IOR33" s="12"/>
      <c r="IOS33" s="12"/>
      <c r="IOT33" s="12"/>
      <c r="IOU33" s="12"/>
      <c r="IOV33" s="12"/>
      <c r="IOW33" s="12"/>
      <c r="IOX33" s="12"/>
      <c r="IOY33" s="12"/>
      <c r="IOZ33" s="12"/>
      <c r="IPA33" s="12"/>
      <c r="IPB33" s="12"/>
      <c r="IPC33" s="12"/>
      <c r="IPD33" s="12"/>
      <c r="IPE33" s="12"/>
      <c r="IPF33" s="12"/>
      <c r="IPG33" s="12"/>
      <c r="IPH33" s="12"/>
      <c r="IPI33" s="12"/>
      <c r="IPJ33" s="12"/>
      <c r="IPK33" s="12"/>
      <c r="IPL33" s="12"/>
      <c r="IPM33" s="12"/>
      <c r="IPN33" s="12"/>
      <c r="IPO33" s="12"/>
      <c r="IPP33" s="12"/>
      <c r="IPQ33" s="12"/>
      <c r="IPR33" s="12"/>
      <c r="IPS33" s="12"/>
      <c r="IPT33" s="12"/>
      <c r="IPU33" s="12"/>
      <c r="IPV33" s="12"/>
      <c r="IPW33" s="12"/>
      <c r="IPX33" s="12"/>
      <c r="IPY33" s="12"/>
      <c r="IPZ33" s="12"/>
      <c r="IQA33" s="12"/>
      <c r="IQB33" s="12"/>
      <c r="IQC33" s="12"/>
      <c r="IQD33" s="12"/>
      <c r="IQE33" s="12"/>
      <c r="IQF33" s="12"/>
      <c r="IQG33" s="12"/>
      <c r="IQH33" s="12"/>
      <c r="IQI33" s="12"/>
      <c r="IQJ33" s="12"/>
      <c r="IQK33" s="12"/>
      <c r="IQL33" s="12"/>
      <c r="IQM33" s="12"/>
      <c r="IQN33" s="12"/>
      <c r="IQO33" s="12"/>
      <c r="IQP33" s="12"/>
      <c r="IQQ33" s="12"/>
      <c r="IQR33" s="12"/>
      <c r="IQS33" s="12"/>
      <c r="IQT33" s="12"/>
      <c r="IQU33" s="12"/>
      <c r="IQV33" s="12"/>
      <c r="IQW33" s="12"/>
      <c r="IQX33" s="12"/>
      <c r="IQY33" s="12"/>
      <c r="IQZ33" s="12"/>
      <c r="IRA33" s="12"/>
      <c r="IRB33" s="12"/>
      <c r="IRC33" s="12"/>
      <c r="IRD33" s="12"/>
      <c r="IRE33" s="12"/>
      <c r="IRF33" s="12"/>
      <c r="IRG33" s="12"/>
      <c r="IRH33" s="12"/>
      <c r="IRI33" s="12"/>
      <c r="IRJ33" s="12"/>
      <c r="IRK33" s="12"/>
      <c r="IRL33" s="12"/>
      <c r="IRM33" s="12"/>
      <c r="IRN33" s="12"/>
      <c r="IRO33" s="12"/>
      <c r="IRP33" s="12"/>
      <c r="IRQ33" s="12"/>
      <c r="IRR33" s="12"/>
      <c r="IRS33" s="12"/>
      <c r="IRT33" s="12"/>
      <c r="IRU33" s="12"/>
      <c r="IRV33" s="12"/>
      <c r="IRW33" s="12"/>
      <c r="IRX33" s="12"/>
      <c r="IRY33" s="12"/>
      <c r="IRZ33" s="12"/>
      <c r="ISA33" s="12"/>
      <c r="ISB33" s="12"/>
      <c r="ISC33" s="12"/>
      <c r="ISD33" s="12"/>
      <c r="ISE33" s="12"/>
      <c r="ISF33" s="12"/>
      <c r="ISG33" s="12"/>
      <c r="ISH33" s="12"/>
      <c r="ISI33" s="12"/>
      <c r="ISJ33" s="12"/>
      <c r="ISK33" s="12"/>
      <c r="ISL33" s="12"/>
      <c r="ISM33" s="12"/>
      <c r="ISN33" s="12"/>
      <c r="ISO33" s="12"/>
      <c r="ISP33" s="12"/>
      <c r="ISQ33" s="12"/>
      <c r="ISR33" s="12"/>
      <c r="ISS33" s="12"/>
      <c r="IST33" s="12"/>
      <c r="ISU33" s="12"/>
      <c r="ISV33" s="12"/>
      <c r="ISW33" s="12"/>
      <c r="ISX33" s="12"/>
      <c r="ISY33" s="12"/>
      <c r="ISZ33" s="12"/>
      <c r="ITA33" s="12"/>
      <c r="ITB33" s="12"/>
      <c r="ITC33" s="12"/>
      <c r="ITD33" s="12"/>
      <c r="ITE33" s="12"/>
      <c r="ITF33" s="12"/>
      <c r="ITG33" s="12"/>
      <c r="ITH33" s="12"/>
      <c r="ITI33" s="12"/>
      <c r="ITJ33" s="12"/>
      <c r="ITK33" s="12"/>
      <c r="ITL33" s="12"/>
      <c r="ITM33" s="12"/>
      <c r="ITN33" s="12"/>
      <c r="ITO33" s="12"/>
      <c r="ITP33" s="12"/>
      <c r="ITQ33" s="12"/>
      <c r="ITR33" s="12"/>
      <c r="ITS33" s="12"/>
      <c r="ITT33" s="12"/>
      <c r="ITU33" s="12"/>
      <c r="ITV33" s="12"/>
      <c r="ITW33" s="12"/>
      <c r="ITX33" s="12"/>
      <c r="ITY33" s="12"/>
      <c r="ITZ33" s="12"/>
      <c r="IUA33" s="12"/>
      <c r="IUB33" s="12"/>
      <c r="IUC33" s="12"/>
      <c r="IUD33" s="12"/>
      <c r="IUE33" s="12"/>
      <c r="IUF33" s="12"/>
      <c r="IUG33" s="12"/>
      <c r="IUH33" s="12"/>
      <c r="IUI33" s="12"/>
      <c r="IUJ33" s="12"/>
      <c r="IUK33" s="12"/>
      <c r="IUL33" s="12"/>
      <c r="IUM33" s="12"/>
      <c r="IUN33" s="12"/>
      <c r="IUO33" s="12"/>
      <c r="IUP33" s="12"/>
      <c r="IUQ33" s="12"/>
      <c r="IUR33" s="12"/>
      <c r="IUS33" s="12"/>
      <c r="IUT33" s="12"/>
      <c r="IUU33" s="12"/>
      <c r="IUV33" s="12"/>
      <c r="IUW33" s="12"/>
      <c r="IUX33" s="12"/>
      <c r="IUY33" s="12"/>
      <c r="IUZ33" s="12"/>
      <c r="IVA33" s="12"/>
      <c r="IVB33" s="12"/>
      <c r="IVC33" s="12"/>
      <c r="IVD33" s="12"/>
      <c r="IVE33" s="12"/>
      <c r="IVF33" s="12"/>
      <c r="IVG33" s="12"/>
      <c r="IVH33" s="12"/>
      <c r="IVI33" s="12"/>
      <c r="IVJ33" s="12"/>
      <c r="IVK33" s="12"/>
      <c r="IVL33" s="12"/>
      <c r="IVM33" s="12"/>
      <c r="IVN33" s="12"/>
      <c r="IVO33" s="12"/>
      <c r="IVP33" s="12"/>
      <c r="IVQ33" s="12"/>
      <c r="IVR33" s="12"/>
      <c r="IVS33" s="12"/>
      <c r="IVT33" s="12"/>
      <c r="IVU33" s="12"/>
      <c r="IVV33" s="12"/>
      <c r="IVW33" s="12"/>
      <c r="IVX33" s="12"/>
      <c r="IVY33" s="12"/>
      <c r="IVZ33" s="12"/>
      <c r="IWA33" s="12"/>
      <c r="IWB33" s="12"/>
      <c r="IWC33" s="12"/>
      <c r="IWD33" s="12"/>
      <c r="IWE33" s="12"/>
      <c r="IWF33" s="12"/>
      <c r="IWG33" s="12"/>
      <c r="IWH33" s="12"/>
      <c r="IWI33" s="12"/>
      <c r="IWJ33" s="12"/>
      <c r="IWK33" s="12"/>
      <c r="IWL33" s="12"/>
      <c r="IWM33" s="12"/>
      <c r="IWN33" s="12"/>
      <c r="IWO33" s="12"/>
      <c r="IWP33" s="12"/>
      <c r="IWQ33" s="12"/>
      <c r="IWR33" s="12"/>
      <c r="IWS33" s="12"/>
      <c r="IWT33" s="12"/>
      <c r="IWU33" s="12"/>
      <c r="IWV33" s="12"/>
      <c r="IWW33" s="12"/>
      <c r="IWX33" s="12"/>
      <c r="IWY33" s="12"/>
      <c r="IWZ33" s="12"/>
      <c r="IXA33" s="12"/>
      <c r="IXB33" s="12"/>
      <c r="IXC33" s="12"/>
      <c r="IXD33" s="12"/>
      <c r="IXE33" s="12"/>
      <c r="IXF33" s="12"/>
      <c r="IXG33" s="12"/>
      <c r="IXH33" s="12"/>
      <c r="IXI33" s="12"/>
      <c r="IXJ33" s="12"/>
      <c r="IXK33" s="12"/>
      <c r="IXL33" s="12"/>
      <c r="IXM33" s="12"/>
      <c r="IXN33" s="12"/>
      <c r="IXO33" s="12"/>
      <c r="IXP33" s="12"/>
      <c r="IXQ33" s="12"/>
      <c r="IXR33" s="12"/>
      <c r="IXS33" s="12"/>
      <c r="IXT33" s="12"/>
      <c r="IXU33" s="12"/>
      <c r="IXV33" s="12"/>
      <c r="IXW33" s="12"/>
      <c r="IXX33" s="12"/>
      <c r="IXY33" s="12"/>
      <c r="IXZ33" s="12"/>
      <c r="IYA33" s="12"/>
      <c r="IYB33" s="12"/>
      <c r="IYC33" s="12"/>
      <c r="IYD33" s="12"/>
      <c r="IYE33" s="12"/>
      <c r="IYF33" s="12"/>
      <c r="IYG33" s="12"/>
      <c r="IYH33" s="12"/>
      <c r="IYI33" s="12"/>
      <c r="IYJ33" s="12"/>
      <c r="IYK33" s="12"/>
      <c r="IYL33" s="12"/>
      <c r="IYM33" s="12"/>
      <c r="IYN33" s="12"/>
      <c r="IYO33" s="12"/>
      <c r="IYP33" s="12"/>
      <c r="IYQ33" s="12"/>
      <c r="IYR33" s="12"/>
      <c r="IYS33" s="12"/>
      <c r="IYT33" s="12"/>
      <c r="IYU33" s="12"/>
      <c r="IYV33" s="12"/>
      <c r="IYW33" s="12"/>
      <c r="IYX33" s="12"/>
      <c r="IYY33" s="12"/>
      <c r="IYZ33" s="12"/>
      <c r="IZA33" s="12"/>
      <c r="IZB33" s="12"/>
      <c r="IZC33" s="12"/>
      <c r="IZD33" s="12"/>
      <c r="IZE33" s="12"/>
      <c r="IZF33" s="12"/>
      <c r="IZG33" s="12"/>
      <c r="IZH33" s="12"/>
      <c r="IZI33" s="12"/>
      <c r="IZJ33" s="12"/>
      <c r="IZK33" s="12"/>
      <c r="IZL33" s="12"/>
      <c r="IZM33" s="12"/>
      <c r="IZN33" s="12"/>
      <c r="IZO33" s="12"/>
      <c r="IZP33" s="12"/>
      <c r="IZQ33" s="12"/>
      <c r="IZR33" s="12"/>
      <c r="IZS33" s="12"/>
      <c r="IZT33" s="12"/>
      <c r="IZU33" s="12"/>
      <c r="IZV33" s="12"/>
      <c r="IZW33" s="12"/>
      <c r="IZX33" s="12"/>
      <c r="IZY33" s="12"/>
      <c r="IZZ33" s="12"/>
      <c r="JAA33" s="12"/>
      <c r="JAB33" s="12"/>
      <c r="JAC33" s="12"/>
      <c r="JAD33" s="12"/>
      <c r="JAE33" s="12"/>
      <c r="JAF33" s="12"/>
      <c r="JAG33" s="12"/>
      <c r="JAH33" s="12"/>
      <c r="JAI33" s="12"/>
      <c r="JAJ33" s="12"/>
      <c r="JAK33" s="12"/>
      <c r="JAL33" s="12"/>
      <c r="JAM33" s="12"/>
      <c r="JAN33" s="12"/>
      <c r="JAO33" s="12"/>
      <c r="JAP33" s="12"/>
      <c r="JAQ33" s="12"/>
      <c r="JAR33" s="12"/>
      <c r="JAS33" s="12"/>
      <c r="JAT33" s="12"/>
      <c r="JAU33" s="12"/>
      <c r="JAV33" s="12"/>
      <c r="JAW33" s="12"/>
      <c r="JAX33" s="12"/>
      <c r="JAY33" s="12"/>
      <c r="JAZ33" s="12"/>
      <c r="JBA33" s="12"/>
      <c r="JBB33" s="12"/>
      <c r="JBC33" s="12"/>
      <c r="JBD33" s="12"/>
      <c r="JBE33" s="12"/>
      <c r="JBF33" s="12"/>
      <c r="JBG33" s="12"/>
      <c r="JBH33" s="12"/>
      <c r="JBI33" s="12"/>
      <c r="JBJ33" s="12"/>
      <c r="JBK33" s="12"/>
      <c r="JBL33" s="12"/>
      <c r="JBM33" s="12"/>
      <c r="JBN33" s="12"/>
      <c r="JBO33" s="12"/>
      <c r="JBP33" s="12"/>
      <c r="JBQ33" s="12"/>
      <c r="JBR33" s="12"/>
      <c r="JBS33" s="12"/>
      <c r="JBT33" s="12"/>
      <c r="JBU33" s="12"/>
      <c r="JBV33" s="12"/>
      <c r="JBW33" s="12"/>
      <c r="JBX33" s="12"/>
      <c r="JBY33" s="12"/>
      <c r="JBZ33" s="12"/>
      <c r="JCA33" s="12"/>
      <c r="JCB33" s="12"/>
      <c r="JCC33" s="12"/>
      <c r="JCD33" s="12"/>
      <c r="JCE33" s="12"/>
      <c r="JCF33" s="12"/>
      <c r="JCG33" s="12"/>
      <c r="JCH33" s="12"/>
      <c r="JCI33" s="12"/>
      <c r="JCJ33" s="12"/>
      <c r="JCK33" s="12"/>
      <c r="JCL33" s="12"/>
      <c r="JCM33" s="12"/>
      <c r="JCN33" s="12"/>
      <c r="JCO33" s="12"/>
      <c r="JCP33" s="12"/>
      <c r="JCQ33" s="12"/>
      <c r="JCR33" s="12"/>
      <c r="JCS33" s="12"/>
      <c r="JCT33" s="12"/>
      <c r="JCU33" s="12"/>
      <c r="JCV33" s="12"/>
      <c r="JCW33" s="12"/>
      <c r="JCX33" s="12"/>
      <c r="JCY33" s="12"/>
      <c r="JCZ33" s="12"/>
      <c r="JDA33" s="12"/>
      <c r="JDB33" s="12"/>
      <c r="JDC33" s="12"/>
      <c r="JDD33" s="12"/>
      <c r="JDE33" s="12"/>
      <c r="JDF33" s="12"/>
      <c r="JDG33" s="12"/>
      <c r="JDH33" s="12"/>
      <c r="JDI33" s="12"/>
      <c r="JDJ33" s="12"/>
      <c r="JDK33" s="12"/>
      <c r="JDL33" s="12"/>
      <c r="JDM33" s="12"/>
      <c r="JDN33" s="12"/>
      <c r="JDO33" s="12"/>
      <c r="JDP33" s="12"/>
      <c r="JDQ33" s="12"/>
      <c r="JDR33" s="12"/>
      <c r="JDS33" s="12"/>
      <c r="JDT33" s="12"/>
      <c r="JDU33" s="12"/>
      <c r="JDV33" s="12"/>
      <c r="JDW33" s="12"/>
      <c r="JDX33" s="12"/>
      <c r="JDY33" s="12"/>
      <c r="JDZ33" s="12"/>
      <c r="JEA33" s="12"/>
      <c r="JEB33" s="12"/>
      <c r="JEC33" s="12"/>
      <c r="JED33" s="12"/>
      <c r="JEE33" s="12"/>
      <c r="JEF33" s="12"/>
      <c r="JEG33" s="12"/>
      <c r="JEH33" s="12"/>
      <c r="JEI33" s="12"/>
      <c r="JEJ33" s="12"/>
      <c r="JEK33" s="12"/>
      <c r="JEL33" s="12"/>
      <c r="JEM33" s="12"/>
      <c r="JEN33" s="12"/>
      <c r="JEO33" s="12"/>
      <c r="JEP33" s="12"/>
      <c r="JEQ33" s="12"/>
      <c r="JER33" s="12"/>
      <c r="JES33" s="12"/>
      <c r="JET33" s="12"/>
      <c r="JEU33" s="12"/>
      <c r="JEV33" s="12"/>
      <c r="JEW33" s="12"/>
      <c r="JEX33" s="12"/>
      <c r="JEY33" s="12"/>
      <c r="JEZ33" s="12"/>
      <c r="JFA33" s="12"/>
      <c r="JFB33" s="12"/>
      <c r="JFC33" s="12"/>
      <c r="JFD33" s="12"/>
      <c r="JFE33" s="12"/>
      <c r="JFF33" s="12"/>
      <c r="JFG33" s="12"/>
      <c r="JFH33" s="12"/>
      <c r="JFI33" s="12"/>
      <c r="JFJ33" s="12"/>
      <c r="JFK33" s="12"/>
      <c r="JFL33" s="12"/>
      <c r="JFM33" s="12"/>
      <c r="JFN33" s="12"/>
      <c r="JFO33" s="12"/>
      <c r="JFP33" s="12"/>
      <c r="JFQ33" s="12"/>
      <c r="JFR33" s="12"/>
      <c r="JFS33" s="12"/>
      <c r="JFT33" s="12"/>
      <c r="JFU33" s="12"/>
      <c r="JFV33" s="12"/>
      <c r="JFW33" s="12"/>
      <c r="JFX33" s="12"/>
      <c r="JFY33" s="12"/>
      <c r="JFZ33" s="12"/>
      <c r="JGA33" s="12"/>
      <c r="JGB33" s="12"/>
      <c r="JGC33" s="12"/>
      <c r="JGD33" s="12"/>
      <c r="JGE33" s="12"/>
      <c r="JGF33" s="12"/>
      <c r="JGG33" s="12"/>
      <c r="JGH33" s="12"/>
      <c r="JGI33" s="12"/>
      <c r="JGJ33" s="12"/>
      <c r="JGK33" s="12"/>
      <c r="JGL33" s="12"/>
      <c r="JGM33" s="12"/>
      <c r="JGN33" s="12"/>
      <c r="JGO33" s="12"/>
      <c r="JGP33" s="12"/>
      <c r="JGQ33" s="12"/>
      <c r="JGR33" s="12"/>
      <c r="JGS33" s="12"/>
      <c r="JGT33" s="12"/>
      <c r="JGU33" s="12"/>
      <c r="JGV33" s="12"/>
      <c r="JGW33" s="12"/>
      <c r="JGX33" s="12"/>
      <c r="JGY33" s="12"/>
      <c r="JGZ33" s="12"/>
      <c r="JHA33" s="12"/>
      <c r="JHB33" s="12"/>
      <c r="JHC33" s="12"/>
      <c r="JHD33" s="12"/>
      <c r="JHE33" s="12"/>
      <c r="JHF33" s="12"/>
      <c r="JHG33" s="12"/>
      <c r="JHH33" s="12"/>
      <c r="JHI33" s="12"/>
      <c r="JHJ33" s="12"/>
      <c r="JHK33" s="12"/>
      <c r="JHL33" s="12"/>
      <c r="JHM33" s="12"/>
      <c r="JHN33" s="12"/>
      <c r="JHO33" s="12"/>
      <c r="JHP33" s="12"/>
      <c r="JHQ33" s="12"/>
      <c r="JHR33" s="12"/>
      <c r="JHS33" s="12"/>
      <c r="JHT33" s="12"/>
      <c r="JHU33" s="12"/>
      <c r="JHV33" s="12"/>
      <c r="JHW33" s="12"/>
      <c r="JHX33" s="12"/>
      <c r="JHY33" s="12"/>
      <c r="JHZ33" s="12"/>
      <c r="JIA33" s="12"/>
      <c r="JIB33" s="12"/>
      <c r="JIC33" s="12"/>
      <c r="JID33" s="12"/>
      <c r="JIE33" s="12"/>
      <c r="JIF33" s="12"/>
      <c r="JIG33" s="12"/>
      <c r="JIH33" s="12"/>
      <c r="JII33" s="12"/>
      <c r="JIJ33" s="12"/>
      <c r="JIK33" s="12"/>
      <c r="JIL33" s="12"/>
      <c r="JIM33" s="12"/>
      <c r="JIN33" s="12"/>
      <c r="JIO33" s="12"/>
      <c r="JIP33" s="12"/>
      <c r="JIQ33" s="12"/>
      <c r="JIR33" s="12"/>
      <c r="JIS33" s="12"/>
      <c r="JIT33" s="12"/>
      <c r="JIU33" s="12"/>
      <c r="JIV33" s="12"/>
      <c r="JIW33" s="12"/>
      <c r="JIX33" s="12"/>
      <c r="JIY33" s="12"/>
      <c r="JIZ33" s="12"/>
      <c r="JJA33" s="12"/>
      <c r="JJB33" s="12"/>
      <c r="JJC33" s="12"/>
      <c r="JJD33" s="12"/>
      <c r="JJE33" s="12"/>
      <c r="JJF33" s="12"/>
      <c r="JJG33" s="12"/>
      <c r="JJH33" s="12"/>
      <c r="JJI33" s="12"/>
      <c r="JJJ33" s="12"/>
      <c r="JJK33" s="12"/>
      <c r="JJL33" s="12"/>
      <c r="JJM33" s="12"/>
      <c r="JJN33" s="12"/>
      <c r="JJO33" s="12"/>
      <c r="JJP33" s="12"/>
      <c r="JJQ33" s="12"/>
      <c r="JJR33" s="12"/>
      <c r="JJS33" s="12"/>
      <c r="JJT33" s="12"/>
      <c r="JJU33" s="12"/>
      <c r="JJV33" s="12"/>
      <c r="JJW33" s="12"/>
      <c r="JJX33" s="12"/>
      <c r="JJY33" s="12"/>
      <c r="JJZ33" s="12"/>
      <c r="JKA33" s="12"/>
      <c r="JKB33" s="12"/>
      <c r="JKC33" s="12"/>
      <c r="JKD33" s="12"/>
      <c r="JKE33" s="12"/>
      <c r="JKF33" s="12"/>
      <c r="JKG33" s="12"/>
      <c r="JKH33" s="12"/>
      <c r="JKI33" s="12"/>
      <c r="JKJ33" s="12"/>
      <c r="JKK33" s="12"/>
      <c r="JKL33" s="12"/>
      <c r="JKM33" s="12"/>
      <c r="JKN33" s="12"/>
      <c r="JKO33" s="12"/>
      <c r="JKP33" s="12"/>
      <c r="JKQ33" s="12"/>
      <c r="JKR33" s="12"/>
      <c r="JKS33" s="12"/>
      <c r="JKT33" s="12"/>
      <c r="JKU33" s="12"/>
      <c r="JKV33" s="12"/>
      <c r="JKW33" s="12"/>
      <c r="JKX33" s="12"/>
      <c r="JKY33" s="12"/>
      <c r="JKZ33" s="12"/>
      <c r="JLA33" s="12"/>
      <c r="JLB33" s="12"/>
      <c r="JLC33" s="12"/>
      <c r="JLD33" s="12"/>
      <c r="JLE33" s="12"/>
      <c r="JLF33" s="12"/>
      <c r="JLG33" s="12"/>
      <c r="JLH33" s="12"/>
      <c r="JLI33" s="12"/>
      <c r="JLJ33" s="12"/>
      <c r="JLK33" s="12"/>
      <c r="JLL33" s="12"/>
      <c r="JLM33" s="12"/>
      <c r="JLN33" s="12"/>
      <c r="JLO33" s="12"/>
      <c r="JLP33" s="12"/>
      <c r="JLQ33" s="12"/>
      <c r="JLR33" s="12"/>
      <c r="JLS33" s="12"/>
      <c r="JLT33" s="12"/>
      <c r="JLU33" s="12"/>
      <c r="JLV33" s="12"/>
      <c r="JLW33" s="12"/>
      <c r="JLX33" s="12"/>
      <c r="JLY33" s="12"/>
      <c r="JLZ33" s="12"/>
      <c r="JMA33" s="12"/>
      <c r="JMB33" s="12"/>
      <c r="JMC33" s="12"/>
      <c r="JMD33" s="12"/>
      <c r="JME33" s="12"/>
      <c r="JMF33" s="12"/>
      <c r="JMG33" s="12"/>
      <c r="JMH33" s="12"/>
      <c r="JMI33" s="12"/>
      <c r="JMJ33" s="12"/>
      <c r="JMK33" s="12"/>
      <c r="JML33" s="12"/>
      <c r="JMM33" s="12"/>
      <c r="JMN33" s="12"/>
      <c r="JMO33" s="12"/>
      <c r="JMP33" s="12"/>
      <c r="JMQ33" s="12"/>
      <c r="JMR33" s="12"/>
      <c r="JMS33" s="12"/>
      <c r="JMT33" s="12"/>
      <c r="JMU33" s="12"/>
      <c r="JMV33" s="12"/>
      <c r="JMW33" s="12"/>
      <c r="JMX33" s="12"/>
      <c r="JMY33" s="12"/>
      <c r="JMZ33" s="12"/>
      <c r="JNA33" s="12"/>
      <c r="JNB33" s="12"/>
      <c r="JNC33" s="12"/>
      <c r="JND33" s="12"/>
      <c r="JNE33" s="12"/>
      <c r="JNF33" s="12"/>
      <c r="JNG33" s="12"/>
      <c r="JNH33" s="12"/>
      <c r="JNI33" s="12"/>
      <c r="JNJ33" s="12"/>
      <c r="JNK33" s="12"/>
      <c r="JNL33" s="12"/>
      <c r="JNM33" s="12"/>
      <c r="JNN33" s="12"/>
      <c r="JNO33" s="12"/>
      <c r="JNP33" s="12"/>
      <c r="JNQ33" s="12"/>
      <c r="JNR33" s="12"/>
      <c r="JNS33" s="12"/>
      <c r="JNT33" s="12"/>
      <c r="JNU33" s="12"/>
      <c r="JNV33" s="12"/>
      <c r="JNW33" s="12"/>
      <c r="JNX33" s="12"/>
      <c r="JNY33" s="12"/>
      <c r="JNZ33" s="12"/>
      <c r="JOA33" s="12"/>
      <c r="JOB33" s="12"/>
      <c r="JOC33" s="12"/>
      <c r="JOD33" s="12"/>
      <c r="JOE33" s="12"/>
      <c r="JOF33" s="12"/>
      <c r="JOG33" s="12"/>
      <c r="JOH33" s="12"/>
      <c r="JOI33" s="12"/>
      <c r="JOJ33" s="12"/>
      <c r="JOK33" s="12"/>
      <c r="JOL33" s="12"/>
      <c r="JOM33" s="12"/>
      <c r="JON33" s="12"/>
      <c r="JOO33" s="12"/>
      <c r="JOP33" s="12"/>
      <c r="JOQ33" s="12"/>
      <c r="JOR33" s="12"/>
      <c r="JOS33" s="12"/>
      <c r="JOT33" s="12"/>
      <c r="JOU33" s="12"/>
      <c r="JOV33" s="12"/>
      <c r="JOW33" s="12"/>
      <c r="JOX33" s="12"/>
      <c r="JOY33" s="12"/>
      <c r="JOZ33" s="12"/>
      <c r="JPA33" s="12"/>
      <c r="JPB33" s="12"/>
      <c r="JPC33" s="12"/>
      <c r="JPD33" s="12"/>
      <c r="JPE33" s="12"/>
      <c r="JPF33" s="12"/>
      <c r="JPG33" s="12"/>
      <c r="JPH33" s="12"/>
      <c r="JPI33" s="12"/>
      <c r="JPJ33" s="12"/>
      <c r="JPK33" s="12"/>
      <c r="JPL33" s="12"/>
      <c r="JPM33" s="12"/>
      <c r="JPN33" s="12"/>
      <c r="JPO33" s="12"/>
      <c r="JPP33" s="12"/>
      <c r="JPQ33" s="12"/>
      <c r="JPR33" s="12"/>
      <c r="JPS33" s="12"/>
      <c r="JPT33" s="12"/>
      <c r="JPU33" s="12"/>
      <c r="JPV33" s="12"/>
      <c r="JPW33" s="12"/>
      <c r="JPX33" s="12"/>
      <c r="JPY33" s="12"/>
      <c r="JPZ33" s="12"/>
      <c r="JQA33" s="12"/>
      <c r="JQB33" s="12"/>
      <c r="JQC33" s="12"/>
      <c r="JQD33" s="12"/>
      <c r="JQE33" s="12"/>
      <c r="JQF33" s="12"/>
      <c r="JQG33" s="12"/>
      <c r="JQH33" s="12"/>
      <c r="JQI33" s="12"/>
      <c r="JQJ33" s="12"/>
      <c r="JQK33" s="12"/>
      <c r="JQL33" s="12"/>
      <c r="JQM33" s="12"/>
      <c r="JQN33" s="12"/>
      <c r="JQO33" s="12"/>
      <c r="JQP33" s="12"/>
      <c r="JQQ33" s="12"/>
      <c r="JQR33" s="12"/>
      <c r="JQS33" s="12"/>
      <c r="JQT33" s="12"/>
      <c r="JQU33" s="12"/>
      <c r="JQV33" s="12"/>
      <c r="JQW33" s="12"/>
      <c r="JQX33" s="12"/>
      <c r="JQY33" s="12"/>
      <c r="JQZ33" s="12"/>
      <c r="JRA33" s="12"/>
      <c r="JRB33" s="12"/>
      <c r="JRC33" s="12"/>
      <c r="JRD33" s="12"/>
      <c r="JRE33" s="12"/>
      <c r="JRF33" s="12"/>
      <c r="JRG33" s="12"/>
      <c r="JRH33" s="12"/>
      <c r="JRI33" s="12"/>
      <c r="JRJ33" s="12"/>
      <c r="JRK33" s="12"/>
      <c r="JRL33" s="12"/>
      <c r="JRM33" s="12"/>
      <c r="JRN33" s="12"/>
      <c r="JRO33" s="12"/>
      <c r="JRP33" s="12"/>
      <c r="JRQ33" s="12"/>
      <c r="JRR33" s="12"/>
      <c r="JRS33" s="12"/>
      <c r="JRT33" s="12"/>
      <c r="JRU33" s="12"/>
      <c r="JRV33" s="12"/>
      <c r="JRW33" s="12"/>
      <c r="JRX33" s="12"/>
      <c r="JRY33" s="12"/>
      <c r="JRZ33" s="12"/>
      <c r="JSA33" s="12"/>
      <c r="JSB33" s="12"/>
      <c r="JSC33" s="12"/>
      <c r="JSD33" s="12"/>
      <c r="JSE33" s="12"/>
      <c r="JSF33" s="12"/>
      <c r="JSG33" s="12"/>
      <c r="JSH33" s="12"/>
      <c r="JSI33" s="12"/>
      <c r="JSJ33" s="12"/>
      <c r="JSK33" s="12"/>
      <c r="JSL33" s="12"/>
      <c r="JSM33" s="12"/>
      <c r="JSN33" s="12"/>
      <c r="JSO33" s="12"/>
      <c r="JSP33" s="12"/>
      <c r="JSQ33" s="12"/>
      <c r="JSR33" s="12"/>
      <c r="JSS33" s="12"/>
      <c r="JST33" s="12"/>
      <c r="JSU33" s="12"/>
      <c r="JSV33" s="12"/>
      <c r="JSW33" s="12"/>
      <c r="JSX33" s="12"/>
      <c r="JSY33" s="12"/>
      <c r="JSZ33" s="12"/>
      <c r="JTA33" s="12"/>
      <c r="JTB33" s="12"/>
      <c r="JTC33" s="12"/>
      <c r="JTD33" s="12"/>
      <c r="JTE33" s="12"/>
      <c r="JTF33" s="12"/>
      <c r="JTG33" s="12"/>
      <c r="JTH33" s="12"/>
      <c r="JTI33" s="12"/>
      <c r="JTJ33" s="12"/>
      <c r="JTK33" s="12"/>
      <c r="JTL33" s="12"/>
      <c r="JTM33" s="12"/>
      <c r="JTN33" s="12"/>
      <c r="JTO33" s="12"/>
      <c r="JTP33" s="12"/>
      <c r="JTQ33" s="12"/>
      <c r="JTR33" s="12"/>
      <c r="JTS33" s="12"/>
      <c r="JTT33" s="12"/>
      <c r="JTU33" s="12"/>
      <c r="JTV33" s="12"/>
      <c r="JTW33" s="12"/>
      <c r="JTX33" s="12"/>
      <c r="JTY33" s="12"/>
      <c r="JTZ33" s="12"/>
      <c r="JUA33" s="12"/>
      <c r="JUB33" s="12"/>
      <c r="JUC33" s="12"/>
      <c r="JUD33" s="12"/>
      <c r="JUE33" s="12"/>
      <c r="JUF33" s="12"/>
      <c r="JUG33" s="12"/>
      <c r="JUH33" s="12"/>
      <c r="JUI33" s="12"/>
      <c r="JUJ33" s="12"/>
      <c r="JUK33" s="12"/>
      <c r="JUL33" s="12"/>
      <c r="JUM33" s="12"/>
      <c r="JUN33" s="12"/>
      <c r="JUO33" s="12"/>
      <c r="JUP33" s="12"/>
      <c r="JUQ33" s="12"/>
      <c r="JUR33" s="12"/>
      <c r="JUS33" s="12"/>
      <c r="JUT33" s="12"/>
      <c r="JUU33" s="12"/>
      <c r="JUV33" s="12"/>
      <c r="JUW33" s="12"/>
      <c r="JUX33" s="12"/>
      <c r="JUY33" s="12"/>
      <c r="JUZ33" s="12"/>
      <c r="JVA33" s="12"/>
      <c r="JVB33" s="12"/>
      <c r="JVC33" s="12"/>
      <c r="JVD33" s="12"/>
      <c r="JVE33" s="12"/>
      <c r="JVF33" s="12"/>
      <c r="JVG33" s="12"/>
      <c r="JVH33" s="12"/>
      <c r="JVI33" s="12"/>
      <c r="JVJ33" s="12"/>
      <c r="JVK33" s="12"/>
      <c r="JVL33" s="12"/>
      <c r="JVM33" s="12"/>
      <c r="JVN33" s="12"/>
      <c r="JVO33" s="12"/>
      <c r="JVP33" s="12"/>
      <c r="JVQ33" s="12"/>
      <c r="JVR33" s="12"/>
      <c r="JVS33" s="12"/>
      <c r="JVT33" s="12"/>
      <c r="JVU33" s="12"/>
      <c r="JVV33" s="12"/>
      <c r="JVW33" s="12"/>
      <c r="JVX33" s="12"/>
      <c r="JVY33" s="12"/>
      <c r="JVZ33" s="12"/>
      <c r="JWA33" s="12"/>
      <c r="JWB33" s="12"/>
      <c r="JWC33" s="12"/>
      <c r="JWD33" s="12"/>
      <c r="JWE33" s="12"/>
      <c r="JWF33" s="12"/>
      <c r="JWG33" s="12"/>
      <c r="JWH33" s="12"/>
      <c r="JWI33" s="12"/>
      <c r="JWJ33" s="12"/>
      <c r="JWK33" s="12"/>
      <c r="JWL33" s="12"/>
      <c r="JWM33" s="12"/>
      <c r="JWN33" s="12"/>
      <c r="JWO33" s="12"/>
      <c r="JWP33" s="12"/>
      <c r="JWQ33" s="12"/>
      <c r="JWR33" s="12"/>
      <c r="JWS33" s="12"/>
      <c r="JWT33" s="12"/>
      <c r="JWU33" s="12"/>
      <c r="JWV33" s="12"/>
      <c r="JWW33" s="12"/>
      <c r="JWX33" s="12"/>
      <c r="JWY33" s="12"/>
      <c r="JWZ33" s="12"/>
      <c r="JXA33" s="12"/>
      <c r="JXB33" s="12"/>
      <c r="JXC33" s="12"/>
      <c r="JXD33" s="12"/>
      <c r="JXE33" s="12"/>
      <c r="JXF33" s="12"/>
      <c r="JXG33" s="12"/>
      <c r="JXH33" s="12"/>
      <c r="JXI33" s="12"/>
      <c r="JXJ33" s="12"/>
      <c r="JXK33" s="12"/>
      <c r="JXL33" s="12"/>
      <c r="JXM33" s="12"/>
      <c r="JXN33" s="12"/>
      <c r="JXO33" s="12"/>
      <c r="JXP33" s="12"/>
      <c r="JXQ33" s="12"/>
      <c r="JXR33" s="12"/>
      <c r="JXS33" s="12"/>
      <c r="JXT33" s="12"/>
      <c r="JXU33" s="12"/>
      <c r="JXV33" s="12"/>
      <c r="JXW33" s="12"/>
      <c r="JXX33" s="12"/>
      <c r="JXY33" s="12"/>
      <c r="JXZ33" s="12"/>
      <c r="JYA33" s="12"/>
      <c r="JYB33" s="12"/>
      <c r="JYC33" s="12"/>
      <c r="JYD33" s="12"/>
      <c r="JYE33" s="12"/>
      <c r="JYF33" s="12"/>
      <c r="JYG33" s="12"/>
      <c r="JYH33" s="12"/>
      <c r="JYI33" s="12"/>
      <c r="JYJ33" s="12"/>
      <c r="JYK33" s="12"/>
      <c r="JYL33" s="12"/>
      <c r="JYM33" s="12"/>
      <c r="JYN33" s="12"/>
      <c r="JYO33" s="12"/>
      <c r="JYP33" s="12"/>
      <c r="JYQ33" s="12"/>
      <c r="JYR33" s="12"/>
      <c r="JYS33" s="12"/>
      <c r="JYT33" s="12"/>
      <c r="JYU33" s="12"/>
      <c r="JYV33" s="12"/>
      <c r="JYW33" s="12"/>
      <c r="JYX33" s="12"/>
      <c r="JYY33" s="12"/>
      <c r="JYZ33" s="12"/>
      <c r="JZA33" s="12"/>
      <c r="JZB33" s="12"/>
      <c r="JZC33" s="12"/>
      <c r="JZD33" s="12"/>
      <c r="JZE33" s="12"/>
      <c r="JZF33" s="12"/>
      <c r="JZG33" s="12"/>
      <c r="JZH33" s="12"/>
      <c r="JZI33" s="12"/>
      <c r="JZJ33" s="12"/>
      <c r="JZK33" s="12"/>
      <c r="JZL33" s="12"/>
      <c r="JZM33" s="12"/>
      <c r="JZN33" s="12"/>
      <c r="JZO33" s="12"/>
      <c r="JZP33" s="12"/>
      <c r="JZQ33" s="12"/>
      <c r="JZR33" s="12"/>
      <c r="JZS33" s="12"/>
      <c r="JZT33" s="12"/>
      <c r="JZU33" s="12"/>
      <c r="JZV33" s="12"/>
      <c r="JZW33" s="12"/>
      <c r="JZX33" s="12"/>
      <c r="JZY33" s="12"/>
      <c r="JZZ33" s="12"/>
      <c r="KAA33" s="12"/>
      <c r="KAB33" s="12"/>
      <c r="KAC33" s="12"/>
      <c r="KAD33" s="12"/>
      <c r="KAE33" s="12"/>
      <c r="KAF33" s="12"/>
      <c r="KAG33" s="12"/>
      <c r="KAH33" s="12"/>
      <c r="KAI33" s="12"/>
      <c r="KAJ33" s="12"/>
      <c r="KAK33" s="12"/>
      <c r="KAL33" s="12"/>
      <c r="KAM33" s="12"/>
      <c r="KAN33" s="12"/>
      <c r="KAO33" s="12"/>
      <c r="KAP33" s="12"/>
      <c r="KAQ33" s="12"/>
      <c r="KAR33" s="12"/>
      <c r="KAS33" s="12"/>
      <c r="KAT33" s="12"/>
      <c r="KAU33" s="12"/>
      <c r="KAV33" s="12"/>
      <c r="KAW33" s="12"/>
      <c r="KAX33" s="12"/>
      <c r="KAY33" s="12"/>
      <c r="KAZ33" s="12"/>
      <c r="KBA33" s="12"/>
      <c r="KBB33" s="12"/>
      <c r="KBC33" s="12"/>
      <c r="KBD33" s="12"/>
      <c r="KBE33" s="12"/>
      <c r="KBF33" s="12"/>
      <c r="KBG33" s="12"/>
      <c r="KBH33" s="12"/>
      <c r="KBI33" s="12"/>
      <c r="KBJ33" s="12"/>
      <c r="KBK33" s="12"/>
      <c r="KBL33" s="12"/>
      <c r="KBM33" s="12"/>
      <c r="KBN33" s="12"/>
      <c r="KBO33" s="12"/>
      <c r="KBP33" s="12"/>
      <c r="KBQ33" s="12"/>
      <c r="KBR33" s="12"/>
      <c r="KBS33" s="12"/>
      <c r="KBT33" s="12"/>
      <c r="KBU33" s="12"/>
      <c r="KBV33" s="12"/>
      <c r="KBW33" s="12"/>
      <c r="KBX33" s="12"/>
      <c r="KBY33" s="12"/>
      <c r="KBZ33" s="12"/>
      <c r="KCA33" s="12"/>
      <c r="KCB33" s="12"/>
      <c r="KCC33" s="12"/>
      <c r="KCD33" s="12"/>
      <c r="KCE33" s="12"/>
      <c r="KCF33" s="12"/>
      <c r="KCG33" s="12"/>
      <c r="KCH33" s="12"/>
      <c r="KCI33" s="12"/>
      <c r="KCJ33" s="12"/>
      <c r="KCK33" s="12"/>
      <c r="KCL33" s="12"/>
      <c r="KCM33" s="12"/>
      <c r="KCN33" s="12"/>
      <c r="KCO33" s="12"/>
      <c r="KCP33" s="12"/>
      <c r="KCQ33" s="12"/>
      <c r="KCR33" s="12"/>
      <c r="KCS33" s="12"/>
      <c r="KCT33" s="12"/>
      <c r="KCU33" s="12"/>
      <c r="KCV33" s="12"/>
      <c r="KCW33" s="12"/>
      <c r="KCX33" s="12"/>
      <c r="KCY33" s="12"/>
      <c r="KCZ33" s="12"/>
      <c r="KDA33" s="12"/>
      <c r="KDB33" s="12"/>
      <c r="KDC33" s="12"/>
      <c r="KDD33" s="12"/>
      <c r="KDE33" s="12"/>
      <c r="KDF33" s="12"/>
      <c r="KDG33" s="12"/>
      <c r="KDH33" s="12"/>
      <c r="KDI33" s="12"/>
      <c r="KDJ33" s="12"/>
      <c r="KDK33" s="12"/>
      <c r="KDL33" s="12"/>
      <c r="KDM33" s="12"/>
      <c r="KDN33" s="12"/>
      <c r="KDO33" s="12"/>
      <c r="KDP33" s="12"/>
      <c r="KDQ33" s="12"/>
      <c r="KDR33" s="12"/>
      <c r="KDS33" s="12"/>
      <c r="KDT33" s="12"/>
      <c r="KDU33" s="12"/>
      <c r="KDV33" s="12"/>
      <c r="KDW33" s="12"/>
      <c r="KDX33" s="12"/>
      <c r="KDY33" s="12"/>
      <c r="KDZ33" s="12"/>
      <c r="KEA33" s="12"/>
      <c r="KEB33" s="12"/>
      <c r="KEC33" s="12"/>
      <c r="KED33" s="12"/>
      <c r="KEE33" s="12"/>
      <c r="KEF33" s="12"/>
      <c r="KEG33" s="12"/>
      <c r="KEH33" s="12"/>
      <c r="KEI33" s="12"/>
      <c r="KEJ33" s="12"/>
      <c r="KEK33" s="12"/>
      <c r="KEL33" s="12"/>
      <c r="KEM33" s="12"/>
      <c r="KEN33" s="12"/>
      <c r="KEO33" s="12"/>
      <c r="KEP33" s="12"/>
      <c r="KEQ33" s="12"/>
      <c r="KER33" s="12"/>
      <c r="KES33" s="12"/>
      <c r="KET33" s="12"/>
      <c r="KEU33" s="12"/>
      <c r="KEV33" s="12"/>
      <c r="KEW33" s="12"/>
      <c r="KEX33" s="12"/>
      <c r="KEY33" s="12"/>
      <c r="KEZ33" s="12"/>
      <c r="KFA33" s="12"/>
      <c r="KFB33" s="12"/>
      <c r="KFC33" s="12"/>
      <c r="KFD33" s="12"/>
      <c r="KFE33" s="12"/>
      <c r="KFF33" s="12"/>
      <c r="KFG33" s="12"/>
      <c r="KFH33" s="12"/>
      <c r="KFI33" s="12"/>
      <c r="KFJ33" s="12"/>
      <c r="KFK33" s="12"/>
      <c r="KFL33" s="12"/>
      <c r="KFM33" s="12"/>
      <c r="KFN33" s="12"/>
      <c r="KFO33" s="12"/>
      <c r="KFP33" s="12"/>
      <c r="KFQ33" s="12"/>
      <c r="KFR33" s="12"/>
      <c r="KFS33" s="12"/>
      <c r="KFT33" s="12"/>
      <c r="KFU33" s="12"/>
      <c r="KFV33" s="12"/>
      <c r="KFW33" s="12"/>
      <c r="KFX33" s="12"/>
      <c r="KFY33" s="12"/>
      <c r="KFZ33" s="12"/>
      <c r="KGA33" s="12"/>
      <c r="KGB33" s="12"/>
      <c r="KGC33" s="12"/>
      <c r="KGD33" s="12"/>
      <c r="KGE33" s="12"/>
      <c r="KGF33" s="12"/>
      <c r="KGG33" s="12"/>
      <c r="KGH33" s="12"/>
      <c r="KGI33" s="12"/>
      <c r="KGJ33" s="12"/>
      <c r="KGK33" s="12"/>
      <c r="KGL33" s="12"/>
      <c r="KGM33" s="12"/>
      <c r="KGN33" s="12"/>
      <c r="KGO33" s="12"/>
      <c r="KGP33" s="12"/>
      <c r="KGQ33" s="12"/>
      <c r="KGR33" s="12"/>
      <c r="KGS33" s="12"/>
      <c r="KGT33" s="12"/>
      <c r="KGU33" s="12"/>
      <c r="KGV33" s="12"/>
      <c r="KGW33" s="12"/>
      <c r="KGX33" s="12"/>
      <c r="KGY33" s="12"/>
      <c r="KGZ33" s="12"/>
      <c r="KHA33" s="12"/>
      <c r="KHB33" s="12"/>
      <c r="KHC33" s="12"/>
      <c r="KHD33" s="12"/>
      <c r="KHE33" s="12"/>
      <c r="KHF33" s="12"/>
      <c r="KHG33" s="12"/>
      <c r="KHH33" s="12"/>
      <c r="KHI33" s="12"/>
      <c r="KHJ33" s="12"/>
      <c r="KHK33" s="12"/>
      <c r="KHL33" s="12"/>
      <c r="KHM33" s="12"/>
      <c r="KHN33" s="12"/>
      <c r="KHO33" s="12"/>
      <c r="KHP33" s="12"/>
      <c r="KHQ33" s="12"/>
      <c r="KHR33" s="12"/>
      <c r="KHS33" s="12"/>
      <c r="KHT33" s="12"/>
      <c r="KHU33" s="12"/>
      <c r="KHV33" s="12"/>
      <c r="KHW33" s="12"/>
      <c r="KHX33" s="12"/>
      <c r="KHY33" s="12"/>
      <c r="KHZ33" s="12"/>
      <c r="KIA33" s="12"/>
      <c r="KIB33" s="12"/>
      <c r="KIC33" s="12"/>
      <c r="KID33" s="12"/>
      <c r="KIE33" s="12"/>
      <c r="KIF33" s="12"/>
      <c r="KIG33" s="12"/>
      <c r="KIH33" s="12"/>
      <c r="KII33" s="12"/>
      <c r="KIJ33" s="12"/>
      <c r="KIK33" s="12"/>
      <c r="KIL33" s="12"/>
      <c r="KIM33" s="12"/>
      <c r="KIN33" s="12"/>
      <c r="KIO33" s="12"/>
      <c r="KIP33" s="12"/>
      <c r="KIQ33" s="12"/>
      <c r="KIR33" s="12"/>
      <c r="KIS33" s="12"/>
      <c r="KIT33" s="12"/>
      <c r="KIU33" s="12"/>
      <c r="KIV33" s="12"/>
      <c r="KIW33" s="12"/>
      <c r="KIX33" s="12"/>
      <c r="KIY33" s="12"/>
      <c r="KIZ33" s="12"/>
      <c r="KJA33" s="12"/>
      <c r="KJB33" s="12"/>
      <c r="KJC33" s="12"/>
      <c r="KJD33" s="12"/>
      <c r="KJE33" s="12"/>
      <c r="KJF33" s="12"/>
      <c r="KJG33" s="12"/>
      <c r="KJH33" s="12"/>
      <c r="KJI33" s="12"/>
      <c r="KJJ33" s="12"/>
      <c r="KJK33" s="12"/>
      <c r="KJL33" s="12"/>
      <c r="KJM33" s="12"/>
      <c r="KJN33" s="12"/>
      <c r="KJO33" s="12"/>
      <c r="KJP33" s="12"/>
      <c r="KJQ33" s="12"/>
      <c r="KJR33" s="12"/>
      <c r="KJS33" s="12"/>
      <c r="KJT33" s="12"/>
      <c r="KJU33" s="12"/>
      <c r="KJV33" s="12"/>
      <c r="KJW33" s="12"/>
      <c r="KJX33" s="12"/>
      <c r="KJY33" s="12"/>
      <c r="KJZ33" s="12"/>
      <c r="KKA33" s="12"/>
      <c r="KKB33" s="12"/>
      <c r="KKC33" s="12"/>
      <c r="KKD33" s="12"/>
      <c r="KKE33" s="12"/>
      <c r="KKF33" s="12"/>
      <c r="KKG33" s="12"/>
      <c r="KKH33" s="12"/>
      <c r="KKI33" s="12"/>
      <c r="KKJ33" s="12"/>
      <c r="KKK33" s="12"/>
      <c r="KKL33" s="12"/>
      <c r="KKM33" s="12"/>
      <c r="KKN33" s="12"/>
      <c r="KKO33" s="12"/>
      <c r="KKP33" s="12"/>
      <c r="KKQ33" s="12"/>
      <c r="KKR33" s="12"/>
      <c r="KKS33" s="12"/>
      <c r="KKT33" s="12"/>
      <c r="KKU33" s="12"/>
      <c r="KKV33" s="12"/>
      <c r="KKW33" s="12"/>
      <c r="KKX33" s="12"/>
      <c r="KKY33" s="12"/>
      <c r="KKZ33" s="12"/>
      <c r="KLA33" s="12"/>
      <c r="KLB33" s="12"/>
      <c r="KLC33" s="12"/>
      <c r="KLD33" s="12"/>
      <c r="KLE33" s="12"/>
      <c r="KLF33" s="12"/>
      <c r="KLG33" s="12"/>
      <c r="KLH33" s="12"/>
      <c r="KLI33" s="12"/>
      <c r="KLJ33" s="12"/>
      <c r="KLK33" s="12"/>
      <c r="KLL33" s="12"/>
      <c r="KLM33" s="12"/>
      <c r="KLN33" s="12"/>
      <c r="KLO33" s="12"/>
      <c r="KLP33" s="12"/>
      <c r="KLQ33" s="12"/>
      <c r="KLR33" s="12"/>
      <c r="KLS33" s="12"/>
      <c r="KLT33" s="12"/>
      <c r="KLU33" s="12"/>
      <c r="KLV33" s="12"/>
      <c r="KLW33" s="12"/>
      <c r="KLX33" s="12"/>
      <c r="KLY33" s="12"/>
      <c r="KLZ33" s="12"/>
      <c r="KMA33" s="12"/>
      <c r="KMB33" s="12"/>
      <c r="KMC33" s="12"/>
      <c r="KMD33" s="12"/>
      <c r="KME33" s="12"/>
      <c r="KMF33" s="12"/>
      <c r="KMG33" s="12"/>
      <c r="KMH33" s="12"/>
      <c r="KMI33" s="12"/>
      <c r="KMJ33" s="12"/>
      <c r="KMK33" s="12"/>
      <c r="KML33" s="12"/>
      <c r="KMM33" s="12"/>
      <c r="KMN33" s="12"/>
      <c r="KMO33" s="12"/>
      <c r="KMP33" s="12"/>
      <c r="KMQ33" s="12"/>
      <c r="KMR33" s="12"/>
      <c r="KMS33" s="12"/>
      <c r="KMT33" s="12"/>
      <c r="KMU33" s="12"/>
      <c r="KMV33" s="12"/>
      <c r="KMW33" s="12"/>
      <c r="KMX33" s="12"/>
      <c r="KMY33" s="12"/>
      <c r="KMZ33" s="12"/>
      <c r="KNA33" s="12"/>
      <c r="KNB33" s="12"/>
      <c r="KNC33" s="12"/>
      <c r="KND33" s="12"/>
      <c r="KNE33" s="12"/>
      <c r="KNF33" s="12"/>
      <c r="KNG33" s="12"/>
      <c r="KNH33" s="12"/>
      <c r="KNI33" s="12"/>
      <c r="KNJ33" s="12"/>
      <c r="KNK33" s="12"/>
      <c r="KNL33" s="12"/>
      <c r="KNM33" s="12"/>
      <c r="KNN33" s="12"/>
      <c r="KNO33" s="12"/>
      <c r="KNP33" s="12"/>
      <c r="KNQ33" s="12"/>
      <c r="KNR33" s="12"/>
      <c r="KNS33" s="12"/>
      <c r="KNT33" s="12"/>
      <c r="KNU33" s="12"/>
      <c r="KNV33" s="12"/>
      <c r="KNW33" s="12"/>
      <c r="KNX33" s="12"/>
      <c r="KNY33" s="12"/>
      <c r="KNZ33" s="12"/>
      <c r="KOA33" s="12"/>
      <c r="KOB33" s="12"/>
      <c r="KOC33" s="12"/>
      <c r="KOD33" s="12"/>
      <c r="KOE33" s="12"/>
      <c r="KOF33" s="12"/>
      <c r="KOG33" s="12"/>
      <c r="KOH33" s="12"/>
      <c r="KOI33" s="12"/>
      <c r="KOJ33" s="12"/>
      <c r="KOK33" s="12"/>
      <c r="KOL33" s="12"/>
      <c r="KOM33" s="12"/>
      <c r="KON33" s="12"/>
      <c r="KOO33" s="12"/>
      <c r="KOP33" s="12"/>
      <c r="KOQ33" s="12"/>
      <c r="KOR33" s="12"/>
      <c r="KOS33" s="12"/>
      <c r="KOT33" s="12"/>
      <c r="KOU33" s="12"/>
      <c r="KOV33" s="12"/>
      <c r="KOW33" s="12"/>
      <c r="KOX33" s="12"/>
      <c r="KOY33" s="12"/>
      <c r="KOZ33" s="12"/>
      <c r="KPA33" s="12"/>
      <c r="KPB33" s="12"/>
      <c r="KPC33" s="12"/>
      <c r="KPD33" s="12"/>
      <c r="KPE33" s="12"/>
      <c r="KPF33" s="12"/>
      <c r="KPG33" s="12"/>
      <c r="KPH33" s="12"/>
      <c r="KPI33" s="12"/>
      <c r="KPJ33" s="12"/>
      <c r="KPK33" s="12"/>
      <c r="KPL33" s="12"/>
      <c r="KPM33" s="12"/>
      <c r="KPN33" s="12"/>
      <c r="KPO33" s="12"/>
      <c r="KPP33" s="12"/>
      <c r="KPQ33" s="12"/>
      <c r="KPR33" s="12"/>
      <c r="KPS33" s="12"/>
      <c r="KPT33" s="12"/>
      <c r="KPU33" s="12"/>
      <c r="KPV33" s="12"/>
      <c r="KPW33" s="12"/>
      <c r="KPX33" s="12"/>
      <c r="KPY33" s="12"/>
      <c r="KPZ33" s="12"/>
      <c r="KQA33" s="12"/>
      <c r="KQB33" s="12"/>
      <c r="KQC33" s="12"/>
      <c r="KQD33" s="12"/>
      <c r="KQE33" s="12"/>
      <c r="KQF33" s="12"/>
      <c r="KQG33" s="12"/>
      <c r="KQH33" s="12"/>
      <c r="KQI33" s="12"/>
      <c r="KQJ33" s="12"/>
      <c r="KQK33" s="12"/>
      <c r="KQL33" s="12"/>
      <c r="KQM33" s="12"/>
      <c r="KQN33" s="12"/>
      <c r="KQO33" s="12"/>
      <c r="KQP33" s="12"/>
      <c r="KQQ33" s="12"/>
      <c r="KQR33" s="12"/>
      <c r="KQS33" s="12"/>
      <c r="KQT33" s="12"/>
      <c r="KQU33" s="12"/>
      <c r="KQV33" s="12"/>
      <c r="KQW33" s="12"/>
      <c r="KQX33" s="12"/>
      <c r="KQY33" s="12"/>
      <c r="KQZ33" s="12"/>
      <c r="KRA33" s="12"/>
      <c r="KRB33" s="12"/>
      <c r="KRC33" s="12"/>
      <c r="KRD33" s="12"/>
      <c r="KRE33" s="12"/>
      <c r="KRF33" s="12"/>
      <c r="KRG33" s="12"/>
      <c r="KRH33" s="12"/>
      <c r="KRI33" s="12"/>
      <c r="KRJ33" s="12"/>
      <c r="KRK33" s="12"/>
      <c r="KRL33" s="12"/>
      <c r="KRM33" s="12"/>
      <c r="KRN33" s="12"/>
      <c r="KRO33" s="12"/>
      <c r="KRP33" s="12"/>
      <c r="KRQ33" s="12"/>
      <c r="KRR33" s="12"/>
      <c r="KRS33" s="12"/>
      <c r="KRT33" s="12"/>
      <c r="KRU33" s="12"/>
      <c r="KRV33" s="12"/>
      <c r="KRW33" s="12"/>
      <c r="KRX33" s="12"/>
      <c r="KRY33" s="12"/>
      <c r="KRZ33" s="12"/>
      <c r="KSA33" s="12"/>
      <c r="KSB33" s="12"/>
      <c r="KSC33" s="12"/>
      <c r="KSD33" s="12"/>
      <c r="KSE33" s="12"/>
      <c r="KSF33" s="12"/>
      <c r="KSG33" s="12"/>
      <c r="KSH33" s="12"/>
      <c r="KSI33" s="12"/>
      <c r="KSJ33" s="12"/>
      <c r="KSK33" s="12"/>
      <c r="KSL33" s="12"/>
      <c r="KSM33" s="12"/>
      <c r="KSN33" s="12"/>
      <c r="KSO33" s="12"/>
      <c r="KSP33" s="12"/>
      <c r="KSQ33" s="12"/>
      <c r="KSR33" s="12"/>
      <c r="KSS33" s="12"/>
      <c r="KST33" s="12"/>
      <c r="KSU33" s="12"/>
      <c r="KSV33" s="12"/>
      <c r="KSW33" s="12"/>
      <c r="KSX33" s="12"/>
      <c r="KSY33" s="12"/>
      <c r="KSZ33" s="12"/>
      <c r="KTA33" s="12"/>
      <c r="KTB33" s="12"/>
      <c r="KTC33" s="12"/>
      <c r="KTD33" s="12"/>
      <c r="KTE33" s="12"/>
      <c r="KTF33" s="12"/>
      <c r="KTG33" s="12"/>
      <c r="KTH33" s="12"/>
      <c r="KTI33" s="12"/>
      <c r="KTJ33" s="12"/>
      <c r="KTK33" s="12"/>
      <c r="KTL33" s="12"/>
      <c r="KTM33" s="12"/>
      <c r="KTN33" s="12"/>
      <c r="KTO33" s="12"/>
      <c r="KTP33" s="12"/>
      <c r="KTQ33" s="12"/>
      <c r="KTR33" s="12"/>
      <c r="KTS33" s="12"/>
      <c r="KTT33" s="12"/>
      <c r="KTU33" s="12"/>
      <c r="KTV33" s="12"/>
      <c r="KTW33" s="12"/>
      <c r="KTX33" s="12"/>
      <c r="KTY33" s="12"/>
      <c r="KTZ33" s="12"/>
      <c r="KUA33" s="12"/>
      <c r="KUB33" s="12"/>
      <c r="KUC33" s="12"/>
      <c r="KUD33" s="12"/>
      <c r="KUE33" s="12"/>
      <c r="KUF33" s="12"/>
      <c r="KUG33" s="12"/>
      <c r="KUH33" s="12"/>
      <c r="KUI33" s="12"/>
      <c r="KUJ33" s="12"/>
      <c r="KUK33" s="12"/>
      <c r="KUL33" s="12"/>
      <c r="KUM33" s="12"/>
      <c r="KUN33" s="12"/>
      <c r="KUO33" s="12"/>
      <c r="KUP33" s="12"/>
      <c r="KUQ33" s="12"/>
      <c r="KUR33" s="12"/>
      <c r="KUS33" s="12"/>
      <c r="KUT33" s="12"/>
      <c r="KUU33" s="12"/>
      <c r="KUV33" s="12"/>
      <c r="KUW33" s="12"/>
      <c r="KUX33" s="12"/>
      <c r="KUY33" s="12"/>
      <c r="KUZ33" s="12"/>
      <c r="KVA33" s="12"/>
      <c r="KVB33" s="12"/>
      <c r="KVC33" s="12"/>
      <c r="KVD33" s="12"/>
      <c r="KVE33" s="12"/>
      <c r="KVF33" s="12"/>
      <c r="KVG33" s="12"/>
      <c r="KVH33" s="12"/>
      <c r="KVI33" s="12"/>
      <c r="KVJ33" s="12"/>
      <c r="KVK33" s="12"/>
      <c r="KVL33" s="12"/>
      <c r="KVM33" s="12"/>
      <c r="KVN33" s="12"/>
      <c r="KVO33" s="12"/>
      <c r="KVP33" s="12"/>
      <c r="KVQ33" s="12"/>
      <c r="KVR33" s="12"/>
      <c r="KVS33" s="12"/>
      <c r="KVT33" s="12"/>
      <c r="KVU33" s="12"/>
      <c r="KVV33" s="12"/>
      <c r="KVW33" s="12"/>
      <c r="KVX33" s="12"/>
      <c r="KVY33" s="12"/>
      <c r="KVZ33" s="12"/>
      <c r="KWA33" s="12"/>
      <c r="KWB33" s="12"/>
      <c r="KWC33" s="12"/>
      <c r="KWD33" s="12"/>
      <c r="KWE33" s="12"/>
      <c r="KWF33" s="12"/>
      <c r="KWG33" s="12"/>
      <c r="KWH33" s="12"/>
      <c r="KWI33" s="12"/>
      <c r="KWJ33" s="12"/>
      <c r="KWK33" s="12"/>
      <c r="KWL33" s="12"/>
      <c r="KWM33" s="12"/>
      <c r="KWN33" s="12"/>
      <c r="KWO33" s="12"/>
      <c r="KWP33" s="12"/>
      <c r="KWQ33" s="12"/>
      <c r="KWR33" s="12"/>
      <c r="KWS33" s="12"/>
      <c r="KWT33" s="12"/>
      <c r="KWU33" s="12"/>
      <c r="KWV33" s="12"/>
      <c r="KWW33" s="12"/>
      <c r="KWX33" s="12"/>
      <c r="KWY33" s="12"/>
      <c r="KWZ33" s="12"/>
      <c r="KXA33" s="12"/>
      <c r="KXB33" s="12"/>
      <c r="KXC33" s="12"/>
      <c r="KXD33" s="12"/>
      <c r="KXE33" s="12"/>
      <c r="KXF33" s="12"/>
      <c r="KXG33" s="12"/>
      <c r="KXH33" s="12"/>
      <c r="KXI33" s="12"/>
      <c r="KXJ33" s="12"/>
      <c r="KXK33" s="12"/>
      <c r="KXL33" s="12"/>
      <c r="KXM33" s="12"/>
      <c r="KXN33" s="12"/>
      <c r="KXO33" s="12"/>
      <c r="KXP33" s="12"/>
      <c r="KXQ33" s="12"/>
      <c r="KXR33" s="12"/>
      <c r="KXS33" s="12"/>
      <c r="KXT33" s="12"/>
      <c r="KXU33" s="12"/>
      <c r="KXV33" s="12"/>
      <c r="KXW33" s="12"/>
      <c r="KXX33" s="12"/>
      <c r="KXY33" s="12"/>
      <c r="KXZ33" s="12"/>
      <c r="KYA33" s="12"/>
      <c r="KYB33" s="12"/>
      <c r="KYC33" s="12"/>
      <c r="KYD33" s="12"/>
      <c r="KYE33" s="12"/>
      <c r="KYF33" s="12"/>
      <c r="KYG33" s="12"/>
      <c r="KYH33" s="12"/>
      <c r="KYI33" s="12"/>
      <c r="KYJ33" s="12"/>
      <c r="KYK33" s="12"/>
      <c r="KYL33" s="12"/>
      <c r="KYM33" s="12"/>
      <c r="KYN33" s="12"/>
      <c r="KYO33" s="12"/>
      <c r="KYP33" s="12"/>
      <c r="KYQ33" s="12"/>
      <c r="KYR33" s="12"/>
      <c r="KYS33" s="12"/>
      <c r="KYT33" s="12"/>
      <c r="KYU33" s="12"/>
      <c r="KYV33" s="12"/>
      <c r="KYW33" s="12"/>
      <c r="KYX33" s="12"/>
      <c r="KYY33" s="12"/>
      <c r="KYZ33" s="12"/>
      <c r="KZA33" s="12"/>
      <c r="KZB33" s="12"/>
      <c r="KZC33" s="12"/>
      <c r="KZD33" s="12"/>
      <c r="KZE33" s="12"/>
      <c r="KZF33" s="12"/>
      <c r="KZG33" s="12"/>
      <c r="KZH33" s="12"/>
      <c r="KZI33" s="12"/>
      <c r="KZJ33" s="12"/>
      <c r="KZK33" s="12"/>
      <c r="KZL33" s="12"/>
      <c r="KZM33" s="12"/>
      <c r="KZN33" s="12"/>
      <c r="KZO33" s="12"/>
      <c r="KZP33" s="12"/>
      <c r="KZQ33" s="12"/>
      <c r="KZR33" s="12"/>
      <c r="KZS33" s="12"/>
      <c r="KZT33" s="12"/>
      <c r="KZU33" s="12"/>
      <c r="KZV33" s="12"/>
      <c r="KZW33" s="12"/>
      <c r="KZX33" s="12"/>
      <c r="KZY33" s="12"/>
      <c r="KZZ33" s="12"/>
      <c r="LAA33" s="12"/>
      <c r="LAB33" s="12"/>
      <c r="LAC33" s="12"/>
      <c r="LAD33" s="12"/>
      <c r="LAE33" s="12"/>
      <c r="LAF33" s="12"/>
      <c r="LAG33" s="12"/>
      <c r="LAH33" s="12"/>
      <c r="LAI33" s="12"/>
      <c r="LAJ33" s="12"/>
      <c r="LAK33" s="12"/>
      <c r="LAL33" s="12"/>
      <c r="LAM33" s="12"/>
      <c r="LAN33" s="12"/>
      <c r="LAO33" s="12"/>
      <c r="LAP33" s="12"/>
      <c r="LAQ33" s="12"/>
      <c r="LAR33" s="12"/>
      <c r="LAS33" s="12"/>
      <c r="LAT33" s="12"/>
      <c r="LAU33" s="12"/>
      <c r="LAV33" s="12"/>
      <c r="LAW33" s="12"/>
      <c r="LAX33" s="12"/>
      <c r="LAY33" s="12"/>
      <c r="LAZ33" s="12"/>
      <c r="LBA33" s="12"/>
      <c r="LBB33" s="12"/>
      <c r="LBC33" s="12"/>
      <c r="LBD33" s="12"/>
      <c r="LBE33" s="12"/>
      <c r="LBF33" s="12"/>
      <c r="LBG33" s="12"/>
      <c r="LBH33" s="12"/>
      <c r="LBI33" s="12"/>
      <c r="LBJ33" s="12"/>
      <c r="LBK33" s="12"/>
      <c r="LBL33" s="12"/>
      <c r="LBM33" s="12"/>
      <c r="LBN33" s="12"/>
      <c r="LBO33" s="12"/>
      <c r="LBP33" s="12"/>
      <c r="LBQ33" s="12"/>
      <c r="LBR33" s="12"/>
      <c r="LBS33" s="12"/>
      <c r="LBT33" s="12"/>
      <c r="LBU33" s="12"/>
      <c r="LBV33" s="12"/>
      <c r="LBW33" s="12"/>
      <c r="LBX33" s="12"/>
      <c r="LBY33" s="12"/>
      <c r="LBZ33" s="12"/>
      <c r="LCA33" s="12"/>
      <c r="LCB33" s="12"/>
      <c r="LCC33" s="12"/>
      <c r="LCD33" s="12"/>
      <c r="LCE33" s="12"/>
      <c r="LCF33" s="12"/>
      <c r="LCG33" s="12"/>
      <c r="LCH33" s="12"/>
      <c r="LCI33" s="12"/>
      <c r="LCJ33" s="12"/>
      <c r="LCK33" s="12"/>
      <c r="LCL33" s="12"/>
      <c r="LCM33" s="12"/>
      <c r="LCN33" s="12"/>
      <c r="LCO33" s="12"/>
      <c r="LCP33" s="12"/>
      <c r="LCQ33" s="12"/>
      <c r="LCR33" s="12"/>
      <c r="LCS33" s="12"/>
      <c r="LCT33" s="12"/>
      <c r="LCU33" s="12"/>
      <c r="LCV33" s="12"/>
      <c r="LCW33" s="12"/>
      <c r="LCX33" s="12"/>
      <c r="LCY33" s="12"/>
      <c r="LCZ33" s="12"/>
      <c r="LDA33" s="12"/>
      <c r="LDB33" s="12"/>
      <c r="LDC33" s="12"/>
      <c r="LDD33" s="12"/>
      <c r="LDE33" s="12"/>
      <c r="LDF33" s="12"/>
      <c r="LDG33" s="12"/>
      <c r="LDH33" s="12"/>
      <c r="LDI33" s="12"/>
      <c r="LDJ33" s="12"/>
      <c r="LDK33" s="12"/>
      <c r="LDL33" s="12"/>
      <c r="LDM33" s="12"/>
      <c r="LDN33" s="12"/>
      <c r="LDO33" s="12"/>
      <c r="LDP33" s="12"/>
      <c r="LDQ33" s="12"/>
      <c r="LDR33" s="12"/>
      <c r="LDS33" s="12"/>
      <c r="LDT33" s="12"/>
      <c r="LDU33" s="12"/>
      <c r="LDV33" s="12"/>
      <c r="LDW33" s="12"/>
      <c r="LDX33" s="12"/>
      <c r="LDY33" s="12"/>
      <c r="LDZ33" s="12"/>
      <c r="LEA33" s="12"/>
      <c r="LEB33" s="12"/>
      <c r="LEC33" s="12"/>
      <c r="LED33" s="12"/>
      <c r="LEE33" s="12"/>
      <c r="LEF33" s="12"/>
      <c r="LEG33" s="12"/>
      <c r="LEH33" s="12"/>
      <c r="LEI33" s="12"/>
      <c r="LEJ33" s="12"/>
      <c r="LEK33" s="12"/>
      <c r="LEL33" s="12"/>
      <c r="LEM33" s="12"/>
      <c r="LEN33" s="12"/>
      <c r="LEO33" s="12"/>
      <c r="LEP33" s="12"/>
      <c r="LEQ33" s="12"/>
      <c r="LER33" s="12"/>
      <c r="LES33" s="12"/>
      <c r="LET33" s="12"/>
      <c r="LEU33" s="12"/>
      <c r="LEV33" s="12"/>
      <c r="LEW33" s="12"/>
      <c r="LEX33" s="12"/>
      <c r="LEY33" s="12"/>
      <c r="LEZ33" s="12"/>
      <c r="LFA33" s="12"/>
      <c r="LFB33" s="12"/>
      <c r="LFC33" s="12"/>
      <c r="LFD33" s="12"/>
      <c r="LFE33" s="12"/>
      <c r="LFF33" s="12"/>
      <c r="LFG33" s="12"/>
      <c r="LFH33" s="12"/>
      <c r="LFI33" s="12"/>
      <c r="LFJ33" s="12"/>
      <c r="LFK33" s="12"/>
      <c r="LFL33" s="12"/>
      <c r="LFM33" s="12"/>
      <c r="LFN33" s="12"/>
      <c r="LFO33" s="12"/>
      <c r="LFP33" s="12"/>
      <c r="LFQ33" s="12"/>
      <c r="LFR33" s="12"/>
      <c r="LFS33" s="12"/>
      <c r="LFT33" s="12"/>
      <c r="LFU33" s="12"/>
      <c r="LFV33" s="12"/>
      <c r="LFW33" s="12"/>
      <c r="LFX33" s="12"/>
      <c r="LFY33" s="12"/>
      <c r="LFZ33" s="12"/>
      <c r="LGA33" s="12"/>
      <c r="LGB33" s="12"/>
      <c r="LGC33" s="12"/>
      <c r="LGD33" s="12"/>
      <c r="LGE33" s="12"/>
      <c r="LGF33" s="12"/>
      <c r="LGG33" s="12"/>
      <c r="LGH33" s="12"/>
      <c r="LGI33" s="12"/>
      <c r="LGJ33" s="12"/>
      <c r="LGK33" s="12"/>
      <c r="LGL33" s="12"/>
      <c r="LGM33" s="12"/>
      <c r="LGN33" s="12"/>
      <c r="LGO33" s="12"/>
      <c r="LGP33" s="12"/>
      <c r="LGQ33" s="12"/>
      <c r="LGR33" s="12"/>
      <c r="LGS33" s="12"/>
      <c r="LGT33" s="12"/>
      <c r="LGU33" s="12"/>
      <c r="LGV33" s="12"/>
      <c r="LGW33" s="12"/>
      <c r="LGX33" s="12"/>
      <c r="LGY33" s="12"/>
      <c r="LGZ33" s="12"/>
      <c r="LHA33" s="12"/>
      <c r="LHB33" s="12"/>
      <c r="LHC33" s="12"/>
      <c r="LHD33" s="12"/>
      <c r="LHE33" s="12"/>
      <c r="LHF33" s="12"/>
      <c r="LHG33" s="12"/>
      <c r="LHH33" s="12"/>
      <c r="LHI33" s="12"/>
      <c r="LHJ33" s="12"/>
      <c r="LHK33" s="12"/>
      <c r="LHL33" s="12"/>
      <c r="LHM33" s="12"/>
      <c r="LHN33" s="12"/>
      <c r="LHO33" s="12"/>
      <c r="LHP33" s="12"/>
      <c r="LHQ33" s="12"/>
      <c r="LHR33" s="12"/>
      <c r="LHS33" s="12"/>
      <c r="LHT33" s="12"/>
      <c r="LHU33" s="12"/>
      <c r="LHV33" s="12"/>
      <c r="LHW33" s="12"/>
      <c r="LHX33" s="12"/>
      <c r="LHY33" s="12"/>
      <c r="LHZ33" s="12"/>
      <c r="LIA33" s="12"/>
      <c r="LIB33" s="12"/>
      <c r="LIC33" s="12"/>
      <c r="LID33" s="12"/>
      <c r="LIE33" s="12"/>
      <c r="LIF33" s="12"/>
      <c r="LIG33" s="12"/>
      <c r="LIH33" s="12"/>
      <c r="LII33" s="12"/>
      <c r="LIJ33" s="12"/>
      <c r="LIK33" s="12"/>
      <c r="LIL33" s="12"/>
      <c r="LIM33" s="12"/>
      <c r="LIN33" s="12"/>
      <c r="LIO33" s="12"/>
      <c r="LIP33" s="12"/>
      <c r="LIQ33" s="12"/>
      <c r="LIR33" s="12"/>
      <c r="LIS33" s="12"/>
      <c r="LIT33" s="12"/>
      <c r="LIU33" s="12"/>
      <c r="LIV33" s="12"/>
      <c r="LIW33" s="12"/>
      <c r="LIX33" s="12"/>
      <c r="LIY33" s="12"/>
      <c r="LIZ33" s="12"/>
      <c r="LJA33" s="12"/>
      <c r="LJB33" s="12"/>
      <c r="LJC33" s="12"/>
      <c r="LJD33" s="12"/>
      <c r="LJE33" s="12"/>
      <c r="LJF33" s="12"/>
      <c r="LJG33" s="12"/>
      <c r="LJH33" s="12"/>
      <c r="LJI33" s="12"/>
      <c r="LJJ33" s="12"/>
      <c r="LJK33" s="12"/>
      <c r="LJL33" s="12"/>
      <c r="LJM33" s="12"/>
      <c r="LJN33" s="12"/>
      <c r="LJO33" s="12"/>
      <c r="LJP33" s="12"/>
      <c r="LJQ33" s="12"/>
      <c r="LJR33" s="12"/>
      <c r="LJS33" s="12"/>
      <c r="LJT33" s="12"/>
      <c r="LJU33" s="12"/>
      <c r="LJV33" s="12"/>
      <c r="LJW33" s="12"/>
      <c r="LJX33" s="12"/>
      <c r="LJY33" s="12"/>
      <c r="LJZ33" s="12"/>
      <c r="LKA33" s="12"/>
      <c r="LKB33" s="12"/>
      <c r="LKC33" s="12"/>
      <c r="LKD33" s="12"/>
      <c r="LKE33" s="12"/>
      <c r="LKF33" s="12"/>
      <c r="LKG33" s="12"/>
      <c r="LKH33" s="12"/>
      <c r="LKI33" s="12"/>
      <c r="LKJ33" s="12"/>
      <c r="LKK33" s="12"/>
      <c r="LKL33" s="12"/>
      <c r="LKM33" s="12"/>
      <c r="LKN33" s="12"/>
      <c r="LKO33" s="12"/>
      <c r="LKP33" s="12"/>
      <c r="LKQ33" s="12"/>
      <c r="LKR33" s="12"/>
      <c r="LKS33" s="12"/>
      <c r="LKT33" s="12"/>
      <c r="LKU33" s="12"/>
      <c r="LKV33" s="12"/>
      <c r="LKW33" s="12"/>
      <c r="LKX33" s="12"/>
      <c r="LKY33" s="12"/>
      <c r="LKZ33" s="12"/>
      <c r="LLA33" s="12"/>
      <c r="LLB33" s="12"/>
      <c r="LLC33" s="12"/>
      <c r="LLD33" s="12"/>
      <c r="LLE33" s="12"/>
      <c r="LLF33" s="12"/>
      <c r="LLG33" s="12"/>
      <c r="LLH33" s="12"/>
      <c r="LLI33" s="12"/>
      <c r="LLJ33" s="12"/>
      <c r="LLK33" s="12"/>
      <c r="LLL33" s="12"/>
      <c r="LLM33" s="12"/>
      <c r="LLN33" s="12"/>
      <c r="LLO33" s="12"/>
      <c r="LLP33" s="12"/>
      <c r="LLQ33" s="12"/>
      <c r="LLR33" s="12"/>
      <c r="LLS33" s="12"/>
      <c r="LLT33" s="12"/>
      <c r="LLU33" s="12"/>
      <c r="LLV33" s="12"/>
      <c r="LLW33" s="12"/>
      <c r="LLX33" s="12"/>
      <c r="LLY33" s="12"/>
      <c r="LLZ33" s="12"/>
      <c r="LMA33" s="12"/>
      <c r="LMB33" s="12"/>
      <c r="LMC33" s="12"/>
      <c r="LMD33" s="12"/>
      <c r="LME33" s="12"/>
      <c r="LMF33" s="12"/>
      <c r="LMG33" s="12"/>
      <c r="LMH33" s="12"/>
      <c r="LMI33" s="12"/>
      <c r="LMJ33" s="12"/>
      <c r="LMK33" s="12"/>
      <c r="LML33" s="12"/>
      <c r="LMM33" s="12"/>
      <c r="LMN33" s="12"/>
      <c r="LMO33" s="12"/>
      <c r="LMP33" s="12"/>
      <c r="LMQ33" s="12"/>
      <c r="LMR33" s="12"/>
      <c r="LMS33" s="12"/>
      <c r="LMT33" s="12"/>
      <c r="LMU33" s="12"/>
      <c r="LMV33" s="12"/>
      <c r="LMW33" s="12"/>
      <c r="LMX33" s="12"/>
      <c r="LMY33" s="12"/>
      <c r="LMZ33" s="12"/>
      <c r="LNA33" s="12"/>
      <c r="LNB33" s="12"/>
      <c r="LNC33" s="12"/>
      <c r="LND33" s="12"/>
      <c r="LNE33" s="12"/>
      <c r="LNF33" s="12"/>
      <c r="LNG33" s="12"/>
      <c r="LNH33" s="12"/>
      <c r="LNI33" s="12"/>
      <c r="LNJ33" s="12"/>
      <c r="LNK33" s="12"/>
      <c r="LNL33" s="12"/>
      <c r="LNM33" s="12"/>
      <c r="LNN33" s="12"/>
      <c r="LNO33" s="12"/>
      <c r="LNP33" s="12"/>
      <c r="LNQ33" s="12"/>
      <c r="LNR33" s="12"/>
      <c r="LNS33" s="12"/>
      <c r="LNT33" s="12"/>
      <c r="LNU33" s="12"/>
      <c r="LNV33" s="12"/>
      <c r="LNW33" s="12"/>
      <c r="LNX33" s="12"/>
      <c r="LNY33" s="12"/>
      <c r="LNZ33" s="12"/>
      <c r="LOA33" s="12"/>
      <c r="LOB33" s="12"/>
      <c r="LOC33" s="12"/>
      <c r="LOD33" s="12"/>
      <c r="LOE33" s="12"/>
      <c r="LOF33" s="12"/>
      <c r="LOG33" s="12"/>
      <c r="LOH33" s="12"/>
      <c r="LOI33" s="12"/>
      <c r="LOJ33" s="12"/>
      <c r="LOK33" s="12"/>
      <c r="LOL33" s="12"/>
      <c r="LOM33" s="12"/>
      <c r="LON33" s="12"/>
      <c r="LOO33" s="12"/>
      <c r="LOP33" s="12"/>
      <c r="LOQ33" s="12"/>
      <c r="LOR33" s="12"/>
      <c r="LOS33" s="12"/>
      <c r="LOT33" s="12"/>
      <c r="LOU33" s="12"/>
      <c r="LOV33" s="12"/>
      <c r="LOW33" s="12"/>
      <c r="LOX33" s="12"/>
      <c r="LOY33" s="12"/>
      <c r="LOZ33" s="12"/>
      <c r="LPA33" s="12"/>
      <c r="LPB33" s="12"/>
      <c r="LPC33" s="12"/>
      <c r="LPD33" s="12"/>
      <c r="LPE33" s="12"/>
      <c r="LPF33" s="12"/>
      <c r="LPG33" s="12"/>
      <c r="LPH33" s="12"/>
      <c r="LPI33" s="12"/>
      <c r="LPJ33" s="12"/>
      <c r="LPK33" s="12"/>
      <c r="LPL33" s="12"/>
      <c r="LPM33" s="12"/>
      <c r="LPN33" s="12"/>
      <c r="LPO33" s="12"/>
      <c r="LPP33" s="12"/>
      <c r="LPQ33" s="12"/>
      <c r="LPR33" s="12"/>
      <c r="LPS33" s="12"/>
      <c r="LPT33" s="12"/>
      <c r="LPU33" s="12"/>
      <c r="LPV33" s="12"/>
      <c r="LPW33" s="12"/>
      <c r="LPX33" s="12"/>
      <c r="LPY33" s="12"/>
      <c r="LPZ33" s="12"/>
      <c r="LQA33" s="12"/>
      <c r="LQB33" s="12"/>
      <c r="LQC33" s="12"/>
      <c r="LQD33" s="12"/>
      <c r="LQE33" s="12"/>
      <c r="LQF33" s="12"/>
      <c r="LQG33" s="12"/>
      <c r="LQH33" s="12"/>
      <c r="LQI33" s="12"/>
      <c r="LQJ33" s="12"/>
      <c r="LQK33" s="12"/>
      <c r="LQL33" s="12"/>
      <c r="LQM33" s="12"/>
      <c r="LQN33" s="12"/>
      <c r="LQO33" s="12"/>
      <c r="LQP33" s="12"/>
      <c r="LQQ33" s="12"/>
      <c r="LQR33" s="12"/>
      <c r="LQS33" s="12"/>
      <c r="LQT33" s="12"/>
      <c r="LQU33" s="12"/>
      <c r="LQV33" s="12"/>
      <c r="LQW33" s="12"/>
      <c r="LQX33" s="12"/>
      <c r="LQY33" s="12"/>
      <c r="LQZ33" s="12"/>
      <c r="LRA33" s="12"/>
      <c r="LRB33" s="12"/>
      <c r="LRC33" s="12"/>
      <c r="LRD33" s="12"/>
      <c r="LRE33" s="12"/>
      <c r="LRF33" s="12"/>
      <c r="LRG33" s="12"/>
      <c r="LRH33" s="12"/>
      <c r="LRI33" s="12"/>
      <c r="LRJ33" s="12"/>
      <c r="LRK33" s="12"/>
      <c r="LRL33" s="12"/>
      <c r="LRM33" s="12"/>
      <c r="LRN33" s="12"/>
      <c r="LRO33" s="12"/>
      <c r="LRP33" s="12"/>
      <c r="LRQ33" s="12"/>
      <c r="LRR33" s="12"/>
      <c r="LRS33" s="12"/>
      <c r="LRT33" s="12"/>
      <c r="LRU33" s="12"/>
      <c r="LRV33" s="12"/>
      <c r="LRW33" s="12"/>
      <c r="LRX33" s="12"/>
      <c r="LRY33" s="12"/>
      <c r="LRZ33" s="12"/>
      <c r="LSA33" s="12"/>
      <c r="LSB33" s="12"/>
      <c r="LSC33" s="12"/>
      <c r="LSD33" s="12"/>
      <c r="LSE33" s="12"/>
      <c r="LSF33" s="12"/>
      <c r="LSG33" s="12"/>
      <c r="LSH33" s="12"/>
      <c r="LSI33" s="12"/>
      <c r="LSJ33" s="12"/>
      <c r="LSK33" s="12"/>
      <c r="LSL33" s="12"/>
      <c r="LSM33" s="12"/>
      <c r="LSN33" s="12"/>
      <c r="LSO33" s="12"/>
      <c r="LSP33" s="12"/>
      <c r="LSQ33" s="12"/>
      <c r="LSR33" s="12"/>
      <c r="LSS33" s="12"/>
      <c r="LST33" s="12"/>
      <c r="LSU33" s="12"/>
      <c r="LSV33" s="12"/>
      <c r="LSW33" s="12"/>
      <c r="LSX33" s="12"/>
      <c r="LSY33" s="12"/>
      <c r="LSZ33" s="12"/>
      <c r="LTA33" s="12"/>
      <c r="LTB33" s="12"/>
      <c r="LTC33" s="12"/>
      <c r="LTD33" s="12"/>
      <c r="LTE33" s="12"/>
      <c r="LTF33" s="12"/>
      <c r="LTG33" s="12"/>
      <c r="LTH33" s="12"/>
      <c r="LTI33" s="12"/>
      <c r="LTJ33" s="12"/>
      <c r="LTK33" s="12"/>
      <c r="LTL33" s="12"/>
      <c r="LTM33" s="12"/>
      <c r="LTN33" s="12"/>
      <c r="LTO33" s="12"/>
      <c r="LTP33" s="12"/>
      <c r="LTQ33" s="12"/>
      <c r="LTR33" s="12"/>
      <c r="LTS33" s="12"/>
      <c r="LTT33" s="12"/>
      <c r="LTU33" s="12"/>
      <c r="LTV33" s="12"/>
      <c r="LTW33" s="12"/>
      <c r="LTX33" s="12"/>
      <c r="LTY33" s="12"/>
      <c r="LTZ33" s="12"/>
      <c r="LUA33" s="12"/>
      <c r="LUB33" s="12"/>
      <c r="LUC33" s="12"/>
      <c r="LUD33" s="12"/>
      <c r="LUE33" s="12"/>
      <c r="LUF33" s="12"/>
      <c r="LUG33" s="12"/>
      <c r="LUH33" s="12"/>
      <c r="LUI33" s="12"/>
      <c r="LUJ33" s="12"/>
      <c r="LUK33" s="12"/>
      <c r="LUL33" s="12"/>
      <c r="LUM33" s="12"/>
      <c r="LUN33" s="12"/>
      <c r="LUO33" s="12"/>
      <c r="LUP33" s="12"/>
      <c r="LUQ33" s="12"/>
      <c r="LUR33" s="12"/>
      <c r="LUS33" s="12"/>
      <c r="LUT33" s="12"/>
      <c r="LUU33" s="12"/>
      <c r="LUV33" s="12"/>
      <c r="LUW33" s="12"/>
      <c r="LUX33" s="12"/>
      <c r="LUY33" s="12"/>
      <c r="LUZ33" s="12"/>
      <c r="LVA33" s="12"/>
      <c r="LVB33" s="12"/>
      <c r="LVC33" s="12"/>
      <c r="LVD33" s="12"/>
      <c r="LVE33" s="12"/>
      <c r="LVF33" s="12"/>
      <c r="LVG33" s="12"/>
      <c r="LVH33" s="12"/>
      <c r="LVI33" s="12"/>
      <c r="LVJ33" s="12"/>
      <c r="LVK33" s="12"/>
      <c r="LVL33" s="12"/>
      <c r="LVM33" s="12"/>
      <c r="LVN33" s="12"/>
      <c r="LVO33" s="12"/>
      <c r="LVP33" s="12"/>
      <c r="LVQ33" s="12"/>
      <c r="LVR33" s="12"/>
      <c r="LVS33" s="12"/>
      <c r="LVT33" s="12"/>
      <c r="LVU33" s="12"/>
      <c r="LVV33" s="12"/>
      <c r="LVW33" s="12"/>
      <c r="LVX33" s="12"/>
      <c r="LVY33" s="12"/>
      <c r="LVZ33" s="12"/>
      <c r="LWA33" s="12"/>
      <c r="LWB33" s="12"/>
      <c r="LWC33" s="12"/>
      <c r="LWD33" s="12"/>
      <c r="LWE33" s="12"/>
      <c r="LWF33" s="12"/>
      <c r="LWG33" s="12"/>
      <c r="LWH33" s="12"/>
      <c r="LWI33" s="12"/>
      <c r="LWJ33" s="12"/>
      <c r="LWK33" s="12"/>
      <c r="LWL33" s="12"/>
      <c r="LWM33" s="12"/>
      <c r="LWN33" s="12"/>
      <c r="LWO33" s="12"/>
      <c r="LWP33" s="12"/>
      <c r="LWQ33" s="12"/>
      <c r="LWR33" s="12"/>
      <c r="LWS33" s="12"/>
      <c r="LWT33" s="12"/>
      <c r="LWU33" s="12"/>
      <c r="LWV33" s="12"/>
      <c r="LWW33" s="12"/>
      <c r="LWX33" s="12"/>
      <c r="LWY33" s="12"/>
      <c r="LWZ33" s="12"/>
      <c r="LXA33" s="12"/>
      <c r="LXB33" s="12"/>
      <c r="LXC33" s="12"/>
      <c r="LXD33" s="12"/>
      <c r="LXE33" s="12"/>
      <c r="LXF33" s="12"/>
      <c r="LXG33" s="12"/>
      <c r="LXH33" s="12"/>
      <c r="LXI33" s="12"/>
      <c r="LXJ33" s="12"/>
      <c r="LXK33" s="12"/>
      <c r="LXL33" s="12"/>
      <c r="LXM33" s="12"/>
      <c r="LXN33" s="12"/>
      <c r="LXO33" s="12"/>
      <c r="LXP33" s="12"/>
      <c r="LXQ33" s="12"/>
      <c r="LXR33" s="12"/>
      <c r="LXS33" s="12"/>
      <c r="LXT33" s="12"/>
      <c r="LXU33" s="12"/>
      <c r="LXV33" s="12"/>
      <c r="LXW33" s="12"/>
      <c r="LXX33" s="12"/>
      <c r="LXY33" s="12"/>
      <c r="LXZ33" s="12"/>
      <c r="LYA33" s="12"/>
      <c r="LYB33" s="12"/>
      <c r="LYC33" s="12"/>
      <c r="LYD33" s="12"/>
      <c r="LYE33" s="12"/>
      <c r="LYF33" s="12"/>
      <c r="LYG33" s="12"/>
      <c r="LYH33" s="12"/>
      <c r="LYI33" s="12"/>
      <c r="LYJ33" s="12"/>
      <c r="LYK33" s="12"/>
      <c r="LYL33" s="12"/>
      <c r="LYM33" s="12"/>
      <c r="LYN33" s="12"/>
      <c r="LYO33" s="12"/>
      <c r="LYP33" s="12"/>
      <c r="LYQ33" s="12"/>
      <c r="LYR33" s="12"/>
      <c r="LYS33" s="12"/>
      <c r="LYT33" s="12"/>
      <c r="LYU33" s="12"/>
      <c r="LYV33" s="12"/>
      <c r="LYW33" s="12"/>
      <c r="LYX33" s="12"/>
      <c r="LYY33" s="12"/>
      <c r="LYZ33" s="12"/>
      <c r="LZA33" s="12"/>
      <c r="LZB33" s="12"/>
      <c r="LZC33" s="12"/>
      <c r="LZD33" s="12"/>
      <c r="LZE33" s="12"/>
      <c r="LZF33" s="12"/>
      <c r="LZG33" s="12"/>
      <c r="LZH33" s="12"/>
      <c r="LZI33" s="12"/>
      <c r="LZJ33" s="12"/>
      <c r="LZK33" s="12"/>
      <c r="LZL33" s="12"/>
      <c r="LZM33" s="12"/>
      <c r="LZN33" s="12"/>
      <c r="LZO33" s="12"/>
      <c r="LZP33" s="12"/>
      <c r="LZQ33" s="12"/>
      <c r="LZR33" s="12"/>
      <c r="LZS33" s="12"/>
      <c r="LZT33" s="12"/>
      <c r="LZU33" s="12"/>
      <c r="LZV33" s="12"/>
      <c r="LZW33" s="12"/>
      <c r="LZX33" s="12"/>
      <c r="LZY33" s="12"/>
      <c r="LZZ33" s="12"/>
      <c r="MAA33" s="12"/>
      <c r="MAB33" s="12"/>
      <c r="MAC33" s="12"/>
      <c r="MAD33" s="12"/>
      <c r="MAE33" s="12"/>
      <c r="MAF33" s="12"/>
      <c r="MAG33" s="12"/>
      <c r="MAH33" s="12"/>
      <c r="MAI33" s="12"/>
      <c r="MAJ33" s="12"/>
      <c r="MAK33" s="12"/>
      <c r="MAL33" s="12"/>
      <c r="MAM33" s="12"/>
      <c r="MAN33" s="12"/>
      <c r="MAO33" s="12"/>
      <c r="MAP33" s="12"/>
      <c r="MAQ33" s="12"/>
      <c r="MAR33" s="12"/>
      <c r="MAS33" s="12"/>
      <c r="MAT33" s="12"/>
      <c r="MAU33" s="12"/>
      <c r="MAV33" s="12"/>
      <c r="MAW33" s="12"/>
      <c r="MAX33" s="12"/>
      <c r="MAY33" s="12"/>
      <c r="MAZ33" s="12"/>
      <c r="MBA33" s="12"/>
      <c r="MBB33" s="12"/>
      <c r="MBC33" s="12"/>
      <c r="MBD33" s="12"/>
      <c r="MBE33" s="12"/>
      <c r="MBF33" s="12"/>
      <c r="MBG33" s="12"/>
      <c r="MBH33" s="12"/>
      <c r="MBI33" s="12"/>
      <c r="MBJ33" s="12"/>
      <c r="MBK33" s="12"/>
      <c r="MBL33" s="12"/>
      <c r="MBM33" s="12"/>
      <c r="MBN33" s="12"/>
      <c r="MBO33" s="12"/>
      <c r="MBP33" s="12"/>
      <c r="MBQ33" s="12"/>
      <c r="MBR33" s="12"/>
      <c r="MBS33" s="12"/>
      <c r="MBT33" s="12"/>
      <c r="MBU33" s="12"/>
      <c r="MBV33" s="12"/>
      <c r="MBW33" s="12"/>
      <c r="MBX33" s="12"/>
      <c r="MBY33" s="12"/>
      <c r="MBZ33" s="12"/>
      <c r="MCA33" s="12"/>
      <c r="MCB33" s="12"/>
      <c r="MCC33" s="12"/>
      <c r="MCD33" s="12"/>
      <c r="MCE33" s="12"/>
      <c r="MCF33" s="12"/>
      <c r="MCG33" s="12"/>
      <c r="MCH33" s="12"/>
      <c r="MCI33" s="12"/>
      <c r="MCJ33" s="12"/>
      <c r="MCK33" s="12"/>
      <c r="MCL33" s="12"/>
      <c r="MCM33" s="12"/>
      <c r="MCN33" s="12"/>
      <c r="MCO33" s="12"/>
      <c r="MCP33" s="12"/>
      <c r="MCQ33" s="12"/>
      <c r="MCR33" s="12"/>
      <c r="MCS33" s="12"/>
      <c r="MCT33" s="12"/>
      <c r="MCU33" s="12"/>
      <c r="MCV33" s="12"/>
      <c r="MCW33" s="12"/>
      <c r="MCX33" s="12"/>
      <c r="MCY33" s="12"/>
      <c r="MCZ33" s="12"/>
      <c r="MDA33" s="12"/>
      <c r="MDB33" s="12"/>
      <c r="MDC33" s="12"/>
      <c r="MDD33" s="12"/>
      <c r="MDE33" s="12"/>
      <c r="MDF33" s="12"/>
      <c r="MDG33" s="12"/>
      <c r="MDH33" s="12"/>
      <c r="MDI33" s="12"/>
      <c r="MDJ33" s="12"/>
      <c r="MDK33" s="12"/>
      <c r="MDL33" s="12"/>
      <c r="MDM33" s="12"/>
      <c r="MDN33" s="12"/>
      <c r="MDO33" s="12"/>
      <c r="MDP33" s="12"/>
      <c r="MDQ33" s="12"/>
      <c r="MDR33" s="12"/>
      <c r="MDS33" s="12"/>
      <c r="MDT33" s="12"/>
      <c r="MDU33" s="12"/>
      <c r="MDV33" s="12"/>
      <c r="MDW33" s="12"/>
      <c r="MDX33" s="12"/>
      <c r="MDY33" s="12"/>
      <c r="MDZ33" s="12"/>
      <c r="MEA33" s="12"/>
      <c r="MEB33" s="12"/>
      <c r="MEC33" s="12"/>
      <c r="MED33" s="12"/>
      <c r="MEE33" s="12"/>
      <c r="MEF33" s="12"/>
      <c r="MEG33" s="12"/>
      <c r="MEH33" s="12"/>
      <c r="MEI33" s="12"/>
      <c r="MEJ33" s="12"/>
      <c r="MEK33" s="12"/>
      <c r="MEL33" s="12"/>
      <c r="MEM33" s="12"/>
      <c r="MEN33" s="12"/>
      <c r="MEO33" s="12"/>
      <c r="MEP33" s="12"/>
      <c r="MEQ33" s="12"/>
      <c r="MER33" s="12"/>
      <c r="MES33" s="12"/>
      <c r="MET33" s="12"/>
      <c r="MEU33" s="12"/>
      <c r="MEV33" s="12"/>
      <c r="MEW33" s="12"/>
      <c r="MEX33" s="12"/>
      <c r="MEY33" s="12"/>
      <c r="MEZ33" s="12"/>
      <c r="MFA33" s="12"/>
      <c r="MFB33" s="12"/>
      <c r="MFC33" s="12"/>
      <c r="MFD33" s="12"/>
      <c r="MFE33" s="12"/>
      <c r="MFF33" s="12"/>
      <c r="MFG33" s="12"/>
      <c r="MFH33" s="12"/>
      <c r="MFI33" s="12"/>
      <c r="MFJ33" s="12"/>
      <c r="MFK33" s="12"/>
      <c r="MFL33" s="12"/>
      <c r="MFM33" s="12"/>
      <c r="MFN33" s="12"/>
      <c r="MFO33" s="12"/>
      <c r="MFP33" s="12"/>
      <c r="MFQ33" s="12"/>
      <c r="MFR33" s="12"/>
      <c r="MFS33" s="12"/>
      <c r="MFT33" s="12"/>
      <c r="MFU33" s="12"/>
      <c r="MFV33" s="12"/>
      <c r="MFW33" s="12"/>
      <c r="MFX33" s="12"/>
      <c r="MFY33" s="12"/>
      <c r="MFZ33" s="12"/>
      <c r="MGA33" s="12"/>
      <c r="MGB33" s="12"/>
      <c r="MGC33" s="12"/>
      <c r="MGD33" s="12"/>
      <c r="MGE33" s="12"/>
      <c r="MGF33" s="12"/>
      <c r="MGG33" s="12"/>
      <c r="MGH33" s="12"/>
      <c r="MGI33" s="12"/>
      <c r="MGJ33" s="12"/>
      <c r="MGK33" s="12"/>
      <c r="MGL33" s="12"/>
      <c r="MGM33" s="12"/>
      <c r="MGN33" s="12"/>
      <c r="MGO33" s="12"/>
      <c r="MGP33" s="12"/>
      <c r="MGQ33" s="12"/>
      <c r="MGR33" s="12"/>
      <c r="MGS33" s="12"/>
      <c r="MGT33" s="12"/>
      <c r="MGU33" s="12"/>
      <c r="MGV33" s="12"/>
      <c r="MGW33" s="12"/>
      <c r="MGX33" s="12"/>
      <c r="MGY33" s="12"/>
      <c r="MGZ33" s="12"/>
      <c r="MHA33" s="12"/>
      <c r="MHB33" s="12"/>
      <c r="MHC33" s="12"/>
      <c r="MHD33" s="12"/>
      <c r="MHE33" s="12"/>
      <c r="MHF33" s="12"/>
      <c r="MHG33" s="12"/>
      <c r="MHH33" s="12"/>
      <c r="MHI33" s="12"/>
      <c r="MHJ33" s="12"/>
      <c r="MHK33" s="12"/>
      <c r="MHL33" s="12"/>
      <c r="MHM33" s="12"/>
      <c r="MHN33" s="12"/>
      <c r="MHO33" s="12"/>
      <c r="MHP33" s="12"/>
      <c r="MHQ33" s="12"/>
      <c r="MHR33" s="12"/>
      <c r="MHS33" s="12"/>
      <c r="MHT33" s="12"/>
      <c r="MHU33" s="12"/>
      <c r="MHV33" s="12"/>
      <c r="MHW33" s="12"/>
      <c r="MHX33" s="12"/>
      <c r="MHY33" s="12"/>
      <c r="MHZ33" s="12"/>
      <c r="MIA33" s="12"/>
      <c r="MIB33" s="12"/>
      <c r="MIC33" s="12"/>
      <c r="MID33" s="12"/>
      <c r="MIE33" s="12"/>
      <c r="MIF33" s="12"/>
      <c r="MIG33" s="12"/>
      <c r="MIH33" s="12"/>
      <c r="MII33" s="12"/>
      <c r="MIJ33" s="12"/>
      <c r="MIK33" s="12"/>
      <c r="MIL33" s="12"/>
      <c r="MIM33" s="12"/>
      <c r="MIN33" s="12"/>
      <c r="MIO33" s="12"/>
      <c r="MIP33" s="12"/>
      <c r="MIQ33" s="12"/>
      <c r="MIR33" s="12"/>
      <c r="MIS33" s="12"/>
      <c r="MIT33" s="12"/>
      <c r="MIU33" s="12"/>
      <c r="MIV33" s="12"/>
      <c r="MIW33" s="12"/>
      <c r="MIX33" s="12"/>
      <c r="MIY33" s="12"/>
      <c r="MIZ33" s="12"/>
      <c r="MJA33" s="12"/>
      <c r="MJB33" s="12"/>
      <c r="MJC33" s="12"/>
      <c r="MJD33" s="12"/>
      <c r="MJE33" s="12"/>
      <c r="MJF33" s="12"/>
      <c r="MJG33" s="12"/>
      <c r="MJH33" s="12"/>
      <c r="MJI33" s="12"/>
      <c r="MJJ33" s="12"/>
      <c r="MJK33" s="12"/>
      <c r="MJL33" s="12"/>
      <c r="MJM33" s="12"/>
      <c r="MJN33" s="12"/>
      <c r="MJO33" s="12"/>
      <c r="MJP33" s="12"/>
      <c r="MJQ33" s="12"/>
      <c r="MJR33" s="12"/>
      <c r="MJS33" s="12"/>
      <c r="MJT33" s="12"/>
      <c r="MJU33" s="12"/>
      <c r="MJV33" s="12"/>
      <c r="MJW33" s="12"/>
      <c r="MJX33" s="12"/>
      <c r="MJY33" s="12"/>
      <c r="MJZ33" s="12"/>
      <c r="MKA33" s="12"/>
      <c r="MKB33" s="12"/>
      <c r="MKC33" s="12"/>
      <c r="MKD33" s="12"/>
      <c r="MKE33" s="12"/>
      <c r="MKF33" s="12"/>
      <c r="MKG33" s="12"/>
      <c r="MKH33" s="12"/>
      <c r="MKI33" s="12"/>
      <c r="MKJ33" s="12"/>
      <c r="MKK33" s="12"/>
      <c r="MKL33" s="12"/>
      <c r="MKM33" s="12"/>
      <c r="MKN33" s="12"/>
      <c r="MKO33" s="12"/>
      <c r="MKP33" s="12"/>
      <c r="MKQ33" s="12"/>
      <c r="MKR33" s="12"/>
      <c r="MKS33" s="12"/>
      <c r="MKT33" s="12"/>
      <c r="MKU33" s="12"/>
      <c r="MKV33" s="12"/>
      <c r="MKW33" s="12"/>
      <c r="MKX33" s="12"/>
      <c r="MKY33" s="12"/>
      <c r="MKZ33" s="12"/>
      <c r="MLA33" s="12"/>
      <c r="MLB33" s="12"/>
      <c r="MLC33" s="12"/>
      <c r="MLD33" s="12"/>
      <c r="MLE33" s="12"/>
      <c r="MLF33" s="12"/>
      <c r="MLG33" s="12"/>
      <c r="MLH33" s="12"/>
      <c r="MLI33" s="12"/>
      <c r="MLJ33" s="12"/>
      <c r="MLK33" s="12"/>
      <c r="MLL33" s="12"/>
      <c r="MLM33" s="12"/>
      <c r="MLN33" s="12"/>
      <c r="MLO33" s="12"/>
      <c r="MLP33" s="12"/>
      <c r="MLQ33" s="12"/>
      <c r="MLR33" s="12"/>
      <c r="MLS33" s="12"/>
      <c r="MLT33" s="12"/>
      <c r="MLU33" s="12"/>
      <c r="MLV33" s="12"/>
      <c r="MLW33" s="12"/>
      <c r="MLX33" s="12"/>
      <c r="MLY33" s="12"/>
      <c r="MLZ33" s="12"/>
      <c r="MMA33" s="12"/>
      <c r="MMB33" s="12"/>
      <c r="MMC33" s="12"/>
      <c r="MMD33" s="12"/>
      <c r="MME33" s="12"/>
      <c r="MMF33" s="12"/>
      <c r="MMG33" s="12"/>
      <c r="MMH33" s="12"/>
      <c r="MMI33" s="12"/>
      <c r="MMJ33" s="12"/>
      <c r="MMK33" s="12"/>
      <c r="MML33" s="12"/>
      <c r="MMM33" s="12"/>
      <c r="MMN33" s="12"/>
      <c r="MMO33" s="12"/>
      <c r="MMP33" s="12"/>
      <c r="MMQ33" s="12"/>
      <c r="MMR33" s="12"/>
      <c r="MMS33" s="12"/>
      <c r="MMT33" s="12"/>
      <c r="MMU33" s="12"/>
      <c r="MMV33" s="12"/>
      <c r="MMW33" s="12"/>
      <c r="MMX33" s="12"/>
      <c r="MMY33" s="12"/>
      <c r="MMZ33" s="12"/>
      <c r="MNA33" s="12"/>
      <c r="MNB33" s="12"/>
      <c r="MNC33" s="12"/>
      <c r="MND33" s="12"/>
      <c r="MNE33" s="12"/>
      <c r="MNF33" s="12"/>
      <c r="MNG33" s="12"/>
      <c r="MNH33" s="12"/>
      <c r="MNI33" s="12"/>
      <c r="MNJ33" s="12"/>
      <c r="MNK33" s="12"/>
      <c r="MNL33" s="12"/>
      <c r="MNM33" s="12"/>
      <c r="MNN33" s="12"/>
      <c r="MNO33" s="12"/>
      <c r="MNP33" s="12"/>
      <c r="MNQ33" s="12"/>
      <c r="MNR33" s="12"/>
      <c r="MNS33" s="12"/>
      <c r="MNT33" s="12"/>
      <c r="MNU33" s="12"/>
      <c r="MNV33" s="12"/>
      <c r="MNW33" s="12"/>
      <c r="MNX33" s="12"/>
      <c r="MNY33" s="12"/>
      <c r="MNZ33" s="12"/>
      <c r="MOA33" s="12"/>
      <c r="MOB33" s="12"/>
      <c r="MOC33" s="12"/>
      <c r="MOD33" s="12"/>
      <c r="MOE33" s="12"/>
      <c r="MOF33" s="12"/>
      <c r="MOG33" s="12"/>
      <c r="MOH33" s="12"/>
      <c r="MOI33" s="12"/>
      <c r="MOJ33" s="12"/>
      <c r="MOK33" s="12"/>
      <c r="MOL33" s="12"/>
      <c r="MOM33" s="12"/>
      <c r="MON33" s="12"/>
      <c r="MOO33" s="12"/>
      <c r="MOP33" s="12"/>
      <c r="MOQ33" s="12"/>
      <c r="MOR33" s="12"/>
      <c r="MOS33" s="12"/>
      <c r="MOT33" s="12"/>
      <c r="MOU33" s="12"/>
      <c r="MOV33" s="12"/>
      <c r="MOW33" s="12"/>
      <c r="MOX33" s="12"/>
      <c r="MOY33" s="12"/>
      <c r="MOZ33" s="12"/>
      <c r="MPA33" s="12"/>
      <c r="MPB33" s="12"/>
      <c r="MPC33" s="12"/>
      <c r="MPD33" s="12"/>
      <c r="MPE33" s="12"/>
      <c r="MPF33" s="12"/>
      <c r="MPG33" s="12"/>
      <c r="MPH33" s="12"/>
      <c r="MPI33" s="12"/>
      <c r="MPJ33" s="12"/>
      <c r="MPK33" s="12"/>
      <c r="MPL33" s="12"/>
      <c r="MPM33" s="12"/>
      <c r="MPN33" s="12"/>
      <c r="MPO33" s="12"/>
      <c r="MPP33" s="12"/>
      <c r="MPQ33" s="12"/>
      <c r="MPR33" s="12"/>
      <c r="MPS33" s="12"/>
      <c r="MPT33" s="12"/>
      <c r="MPU33" s="12"/>
      <c r="MPV33" s="12"/>
      <c r="MPW33" s="12"/>
      <c r="MPX33" s="12"/>
      <c r="MPY33" s="12"/>
      <c r="MPZ33" s="12"/>
      <c r="MQA33" s="12"/>
      <c r="MQB33" s="12"/>
      <c r="MQC33" s="12"/>
      <c r="MQD33" s="12"/>
      <c r="MQE33" s="12"/>
      <c r="MQF33" s="12"/>
      <c r="MQG33" s="12"/>
      <c r="MQH33" s="12"/>
      <c r="MQI33" s="12"/>
      <c r="MQJ33" s="12"/>
      <c r="MQK33" s="12"/>
      <c r="MQL33" s="12"/>
      <c r="MQM33" s="12"/>
      <c r="MQN33" s="12"/>
      <c r="MQO33" s="12"/>
      <c r="MQP33" s="12"/>
      <c r="MQQ33" s="12"/>
      <c r="MQR33" s="12"/>
      <c r="MQS33" s="12"/>
      <c r="MQT33" s="12"/>
      <c r="MQU33" s="12"/>
      <c r="MQV33" s="12"/>
      <c r="MQW33" s="12"/>
      <c r="MQX33" s="12"/>
      <c r="MQY33" s="12"/>
      <c r="MQZ33" s="12"/>
      <c r="MRA33" s="12"/>
      <c r="MRB33" s="12"/>
      <c r="MRC33" s="12"/>
      <c r="MRD33" s="12"/>
      <c r="MRE33" s="12"/>
      <c r="MRF33" s="12"/>
      <c r="MRG33" s="12"/>
      <c r="MRH33" s="12"/>
      <c r="MRI33" s="12"/>
      <c r="MRJ33" s="12"/>
      <c r="MRK33" s="12"/>
      <c r="MRL33" s="12"/>
      <c r="MRM33" s="12"/>
      <c r="MRN33" s="12"/>
      <c r="MRO33" s="12"/>
      <c r="MRP33" s="12"/>
      <c r="MRQ33" s="12"/>
      <c r="MRR33" s="12"/>
      <c r="MRS33" s="12"/>
      <c r="MRT33" s="12"/>
      <c r="MRU33" s="12"/>
      <c r="MRV33" s="12"/>
      <c r="MRW33" s="12"/>
      <c r="MRX33" s="12"/>
      <c r="MRY33" s="12"/>
      <c r="MRZ33" s="12"/>
      <c r="MSA33" s="12"/>
      <c r="MSB33" s="12"/>
      <c r="MSC33" s="12"/>
      <c r="MSD33" s="12"/>
      <c r="MSE33" s="12"/>
      <c r="MSF33" s="12"/>
      <c r="MSG33" s="12"/>
      <c r="MSH33" s="12"/>
      <c r="MSI33" s="12"/>
      <c r="MSJ33" s="12"/>
      <c r="MSK33" s="12"/>
      <c r="MSL33" s="12"/>
      <c r="MSM33" s="12"/>
      <c r="MSN33" s="12"/>
      <c r="MSO33" s="12"/>
      <c r="MSP33" s="12"/>
      <c r="MSQ33" s="12"/>
      <c r="MSR33" s="12"/>
      <c r="MSS33" s="12"/>
      <c r="MST33" s="12"/>
      <c r="MSU33" s="12"/>
      <c r="MSV33" s="12"/>
      <c r="MSW33" s="12"/>
      <c r="MSX33" s="12"/>
      <c r="MSY33" s="12"/>
      <c r="MSZ33" s="12"/>
      <c r="MTA33" s="12"/>
      <c r="MTB33" s="12"/>
      <c r="MTC33" s="12"/>
      <c r="MTD33" s="12"/>
      <c r="MTE33" s="12"/>
      <c r="MTF33" s="12"/>
      <c r="MTG33" s="12"/>
      <c r="MTH33" s="12"/>
      <c r="MTI33" s="12"/>
      <c r="MTJ33" s="12"/>
      <c r="MTK33" s="12"/>
      <c r="MTL33" s="12"/>
      <c r="MTM33" s="12"/>
      <c r="MTN33" s="12"/>
      <c r="MTO33" s="12"/>
      <c r="MTP33" s="12"/>
      <c r="MTQ33" s="12"/>
      <c r="MTR33" s="12"/>
      <c r="MTS33" s="12"/>
      <c r="MTT33" s="12"/>
      <c r="MTU33" s="12"/>
      <c r="MTV33" s="12"/>
      <c r="MTW33" s="12"/>
      <c r="MTX33" s="12"/>
      <c r="MTY33" s="12"/>
      <c r="MTZ33" s="12"/>
      <c r="MUA33" s="12"/>
      <c r="MUB33" s="12"/>
      <c r="MUC33" s="12"/>
      <c r="MUD33" s="12"/>
      <c r="MUE33" s="12"/>
      <c r="MUF33" s="12"/>
      <c r="MUG33" s="12"/>
      <c r="MUH33" s="12"/>
      <c r="MUI33" s="12"/>
      <c r="MUJ33" s="12"/>
      <c r="MUK33" s="12"/>
      <c r="MUL33" s="12"/>
      <c r="MUM33" s="12"/>
      <c r="MUN33" s="12"/>
      <c r="MUO33" s="12"/>
      <c r="MUP33" s="12"/>
      <c r="MUQ33" s="12"/>
      <c r="MUR33" s="12"/>
      <c r="MUS33" s="12"/>
      <c r="MUT33" s="12"/>
      <c r="MUU33" s="12"/>
      <c r="MUV33" s="12"/>
      <c r="MUW33" s="12"/>
      <c r="MUX33" s="12"/>
      <c r="MUY33" s="12"/>
      <c r="MUZ33" s="12"/>
      <c r="MVA33" s="12"/>
      <c r="MVB33" s="12"/>
      <c r="MVC33" s="12"/>
      <c r="MVD33" s="12"/>
      <c r="MVE33" s="12"/>
      <c r="MVF33" s="12"/>
      <c r="MVG33" s="12"/>
      <c r="MVH33" s="12"/>
      <c r="MVI33" s="12"/>
      <c r="MVJ33" s="12"/>
      <c r="MVK33" s="12"/>
      <c r="MVL33" s="12"/>
      <c r="MVM33" s="12"/>
      <c r="MVN33" s="12"/>
      <c r="MVO33" s="12"/>
      <c r="MVP33" s="12"/>
      <c r="MVQ33" s="12"/>
      <c r="MVR33" s="12"/>
      <c r="MVS33" s="12"/>
      <c r="MVT33" s="12"/>
      <c r="MVU33" s="12"/>
      <c r="MVV33" s="12"/>
      <c r="MVW33" s="12"/>
      <c r="MVX33" s="12"/>
      <c r="MVY33" s="12"/>
      <c r="MVZ33" s="12"/>
      <c r="MWA33" s="12"/>
      <c r="MWB33" s="12"/>
      <c r="MWC33" s="12"/>
      <c r="MWD33" s="12"/>
      <c r="MWE33" s="12"/>
      <c r="MWF33" s="12"/>
      <c r="MWG33" s="12"/>
      <c r="MWH33" s="12"/>
      <c r="MWI33" s="12"/>
      <c r="MWJ33" s="12"/>
      <c r="MWK33" s="12"/>
      <c r="MWL33" s="12"/>
      <c r="MWM33" s="12"/>
      <c r="MWN33" s="12"/>
      <c r="MWO33" s="12"/>
      <c r="MWP33" s="12"/>
      <c r="MWQ33" s="12"/>
      <c r="MWR33" s="12"/>
      <c r="MWS33" s="12"/>
      <c r="MWT33" s="12"/>
      <c r="MWU33" s="12"/>
      <c r="MWV33" s="12"/>
      <c r="MWW33" s="12"/>
      <c r="MWX33" s="12"/>
      <c r="MWY33" s="12"/>
      <c r="MWZ33" s="12"/>
      <c r="MXA33" s="12"/>
      <c r="MXB33" s="12"/>
      <c r="MXC33" s="12"/>
      <c r="MXD33" s="12"/>
      <c r="MXE33" s="12"/>
      <c r="MXF33" s="12"/>
      <c r="MXG33" s="12"/>
      <c r="MXH33" s="12"/>
      <c r="MXI33" s="12"/>
      <c r="MXJ33" s="12"/>
      <c r="MXK33" s="12"/>
      <c r="MXL33" s="12"/>
      <c r="MXM33" s="12"/>
      <c r="MXN33" s="12"/>
      <c r="MXO33" s="12"/>
      <c r="MXP33" s="12"/>
      <c r="MXQ33" s="12"/>
      <c r="MXR33" s="12"/>
      <c r="MXS33" s="12"/>
      <c r="MXT33" s="12"/>
      <c r="MXU33" s="12"/>
      <c r="MXV33" s="12"/>
      <c r="MXW33" s="12"/>
      <c r="MXX33" s="12"/>
      <c r="MXY33" s="12"/>
      <c r="MXZ33" s="12"/>
      <c r="MYA33" s="12"/>
      <c r="MYB33" s="12"/>
      <c r="MYC33" s="12"/>
      <c r="MYD33" s="12"/>
      <c r="MYE33" s="12"/>
      <c r="MYF33" s="12"/>
      <c r="MYG33" s="12"/>
      <c r="MYH33" s="12"/>
      <c r="MYI33" s="12"/>
      <c r="MYJ33" s="12"/>
      <c r="MYK33" s="12"/>
      <c r="MYL33" s="12"/>
      <c r="MYM33" s="12"/>
      <c r="MYN33" s="12"/>
      <c r="MYO33" s="12"/>
      <c r="MYP33" s="12"/>
      <c r="MYQ33" s="12"/>
      <c r="MYR33" s="12"/>
      <c r="MYS33" s="12"/>
      <c r="MYT33" s="12"/>
      <c r="MYU33" s="12"/>
      <c r="MYV33" s="12"/>
      <c r="MYW33" s="12"/>
      <c r="MYX33" s="12"/>
      <c r="MYY33" s="12"/>
      <c r="MYZ33" s="12"/>
      <c r="MZA33" s="12"/>
      <c r="MZB33" s="12"/>
      <c r="MZC33" s="12"/>
      <c r="MZD33" s="12"/>
      <c r="MZE33" s="12"/>
      <c r="MZF33" s="12"/>
      <c r="MZG33" s="12"/>
      <c r="MZH33" s="12"/>
      <c r="MZI33" s="12"/>
      <c r="MZJ33" s="12"/>
      <c r="MZK33" s="12"/>
      <c r="MZL33" s="12"/>
      <c r="MZM33" s="12"/>
      <c r="MZN33" s="12"/>
      <c r="MZO33" s="12"/>
      <c r="MZP33" s="12"/>
      <c r="MZQ33" s="12"/>
      <c r="MZR33" s="12"/>
      <c r="MZS33" s="12"/>
      <c r="MZT33" s="12"/>
      <c r="MZU33" s="12"/>
      <c r="MZV33" s="12"/>
      <c r="MZW33" s="12"/>
      <c r="MZX33" s="12"/>
      <c r="MZY33" s="12"/>
      <c r="MZZ33" s="12"/>
      <c r="NAA33" s="12"/>
      <c r="NAB33" s="12"/>
      <c r="NAC33" s="12"/>
      <c r="NAD33" s="12"/>
      <c r="NAE33" s="12"/>
      <c r="NAF33" s="12"/>
      <c r="NAG33" s="12"/>
      <c r="NAH33" s="12"/>
      <c r="NAI33" s="12"/>
      <c r="NAJ33" s="12"/>
      <c r="NAK33" s="12"/>
      <c r="NAL33" s="12"/>
      <c r="NAM33" s="12"/>
      <c r="NAN33" s="12"/>
      <c r="NAO33" s="12"/>
      <c r="NAP33" s="12"/>
      <c r="NAQ33" s="12"/>
      <c r="NAR33" s="12"/>
      <c r="NAS33" s="12"/>
      <c r="NAT33" s="12"/>
      <c r="NAU33" s="12"/>
      <c r="NAV33" s="12"/>
      <c r="NAW33" s="12"/>
      <c r="NAX33" s="12"/>
      <c r="NAY33" s="12"/>
      <c r="NAZ33" s="12"/>
      <c r="NBA33" s="12"/>
      <c r="NBB33" s="12"/>
      <c r="NBC33" s="12"/>
      <c r="NBD33" s="12"/>
      <c r="NBE33" s="12"/>
      <c r="NBF33" s="12"/>
      <c r="NBG33" s="12"/>
      <c r="NBH33" s="12"/>
      <c r="NBI33" s="12"/>
      <c r="NBJ33" s="12"/>
      <c r="NBK33" s="12"/>
      <c r="NBL33" s="12"/>
      <c r="NBM33" s="12"/>
      <c r="NBN33" s="12"/>
      <c r="NBO33" s="12"/>
      <c r="NBP33" s="12"/>
      <c r="NBQ33" s="12"/>
      <c r="NBR33" s="12"/>
      <c r="NBS33" s="12"/>
      <c r="NBT33" s="12"/>
      <c r="NBU33" s="12"/>
      <c r="NBV33" s="12"/>
      <c r="NBW33" s="12"/>
      <c r="NBX33" s="12"/>
      <c r="NBY33" s="12"/>
      <c r="NBZ33" s="12"/>
      <c r="NCA33" s="12"/>
      <c r="NCB33" s="12"/>
      <c r="NCC33" s="12"/>
      <c r="NCD33" s="12"/>
      <c r="NCE33" s="12"/>
      <c r="NCF33" s="12"/>
      <c r="NCG33" s="12"/>
      <c r="NCH33" s="12"/>
      <c r="NCI33" s="12"/>
      <c r="NCJ33" s="12"/>
      <c r="NCK33" s="12"/>
      <c r="NCL33" s="12"/>
      <c r="NCM33" s="12"/>
      <c r="NCN33" s="12"/>
      <c r="NCO33" s="12"/>
      <c r="NCP33" s="12"/>
      <c r="NCQ33" s="12"/>
      <c r="NCR33" s="12"/>
      <c r="NCS33" s="12"/>
      <c r="NCT33" s="12"/>
      <c r="NCU33" s="12"/>
      <c r="NCV33" s="12"/>
      <c r="NCW33" s="12"/>
      <c r="NCX33" s="12"/>
      <c r="NCY33" s="12"/>
      <c r="NCZ33" s="12"/>
      <c r="NDA33" s="12"/>
      <c r="NDB33" s="12"/>
      <c r="NDC33" s="12"/>
      <c r="NDD33" s="12"/>
      <c r="NDE33" s="12"/>
      <c r="NDF33" s="12"/>
      <c r="NDG33" s="12"/>
      <c r="NDH33" s="12"/>
      <c r="NDI33" s="12"/>
      <c r="NDJ33" s="12"/>
      <c r="NDK33" s="12"/>
      <c r="NDL33" s="12"/>
      <c r="NDM33" s="12"/>
      <c r="NDN33" s="12"/>
      <c r="NDO33" s="12"/>
      <c r="NDP33" s="12"/>
      <c r="NDQ33" s="12"/>
      <c r="NDR33" s="12"/>
      <c r="NDS33" s="12"/>
      <c r="NDT33" s="12"/>
      <c r="NDU33" s="12"/>
      <c r="NDV33" s="12"/>
      <c r="NDW33" s="12"/>
      <c r="NDX33" s="12"/>
      <c r="NDY33" s="12"/>
      <c r="NDZ33" s="12"/>
      <c r="NEA33" s="12"/>
      <c r="NEB33" s="12"/>
      <c r="NEC33" s="12"/>
      <c r="NED33" s="12"/>
      <c r="NEE33" s="12"/>
      <c r="NEF33" s="12"/>
      <c r="NEG33" s="12"/>
      <c r="NEH33" s="12"/>
      <c r="NEI33" s="12"/>
      <c r="NEJ33" s="12"/>
      <c r="NEK33" s="12"/>
      <c r="NEL33" s="12"/>
      <c r="NEM33" s="12"/>
      <c r="NEN33" s="12"/>
      <c r="NEO33" s="12"/>
      <c r="NEP33" s="12"/>
      <c r="NEQ33" s="12"/>
      <c r="NER33" s="12"/>
      <c r="NES33" s="12"/>
      <c r="NET33" s="12"/>
      <c r="NEU33" s="12"/>
      <c r="NEV33" s="12"/>
      <c r="NEW33" s="12"/>
      <c r="NEX33" s="12"/>
      <c r="NEY33" s="12"/>
      <c r="NEZ33" s="12"/>
      <c r="NFA33" s="12"/>
      <c r="NFB33" s="12"/>
      <c r="NFC33" s="12"/>
      <c r="NFD33" s="12"/>
      <c r="NFE33" s="12"/>
      <c r="NFF33" s="12"/>
      <c r="NFG33" s="12"/>
      <c r="NFH33" s="12"/>
      <c r="NFI33" s="12"/>
      <c r="NFJ33" s="12"/>
      <c r="NFK33" s="12"/>
      <c r="NFL33" s="12"/>
      <c r="NFM33" s="12"/>
      <c r="NFN33" s="12"/>
      <c r="NFO33" s="12"/>
      <c r="NFP33" s="12"/>
      <c r="NFQ33" s="12"/>
      <c r="NFR33" s="12"/>
      <c r="NFS33" s="12"/>
      <c r="NFT33" s="12"/>
      <c r="NFU33" s="12"/>
      <c r="NFV33" s="12"/>
      <c r="NFW33" s="12"/>
      <c r="NFX33" s="12"/>
      <c r="NFY33" s="12"/>
      <c r="NFZ33" s="12"/>
      <c r="NGA33" s="12"/>
      <c r="NGB33" s="12"/>
      <c r="NGC33" s="12"/>
      <c r="NGD33" s="12"/>
      <c r="NGE33" s="12"/>
      <c r="NGF33" s="12"/>
      <c r="NGG33" s="12"/>
      <c r="NGH33" s="12"/>
      <c r="NGI33" s="12"/>
      <c r="NGJ33" s="12"/>
      <c r="NGK33" s="12"/>
      <c r="NGL33" s="12"/>
      <c r="NGM33" s="12"/>
      <c r="NGN33" s="12"/>
      <c r="NGO33" s="12"/>
      <c r="NGP33" s="12"/>
      <c r="NGQ33" s="12"/>
      <c r="NGR33" s="12"/>
      <c r="NGS33" s="12"/>
      <c r="NGT33" s="12"/>
      <c r="NGU33" s="12"/>
      <c r="NGV33" s="12"/>
      <c r="NGW33" s="12"/>
      <c r="NGX33" s="12"/>
      <c r="NGY33" s="12"/>
      <c r="NGZ33" s="12"/>
      <c r="NHA33" s="12"/>
      <c r="NHB33" s="12"/>
      <c r="NHC33" s="12"/>
      <c r="NHD33" s="12"/>
      <c r="NHE33" s="12"/>
      <c r="NHF33" s="12"/>
      <c r="NHG33" s="12"/>
      <c r="NHH33" s="12"/>
      <c r="NHI33" s="12"/>
      <c r="NHJ33" s="12"/>
      <c r="NHK33" s="12"/>
      <c r="NHL33" s="12"/>
      <c r="NHM33" s="12"/>
      <c r="NHN33" s="12"/>
      <c r="NHO33" s="12"/>
      <c r="NHP33" s="12"/>
      <c r="NHQ33" s="12"/>
      <c r="NHR33" s="12"/>
      <c r="NHS33" s="12"/>
      <c r="NHT33" s="12"/>
      <c r="NHU33" s="12"/>
      <c r="NHV33" s="12"/>
      <c r="NHW33" s="12"/>
      <c r="NHX33" s="12"/>
      <c r="NHY33" s="12"/>
      <c r="NHZ33" s="12"/>
      <c r="NIA33" s="12"/>
      <c r="NIB33" s="12"/>
      <c r="NIC33" s="12"/>
      <c r="NID33" s="12"/>
      <c r="NIE33" s="12"/>
      <c r="NIF33" s="12"/>
      <c r="NIG33" s="12"/>
      <c r="NIH33" s="12"/>
      <c r="NII33" s="12"/>
      <c r="NIJ33" s="12"/>
      <c r="NIK33" s="12"/>
      <c r="NIL33" s="12"/>
      <c r="NIM33" s="12"/>
      <c r="NIN33" s="12"/>
      <c r="NIO33" s="12"/>
      <c r="NIP33" s="12"/>
      <c r="NIQ33" s="12"/>
      <c r="NIR33" s="12"/>
      <c r="NIS33" s="12"/>
      <c r="NIT33" s="12"/>
      <c r="NIU33" s="12"/>
      <c r="NIV33" s="12"/>
      <c r="NIW33" s="12"/>
      <c r="NIX33" s="12"/>
      <c r="NIY33" s="12"/>
      <c r="NIZ33" s="12"/>
      <c r="NJA33" s="12"/>
      <c r="NJB33" s="12"/>
      <c r="NJC33" s="12"/>
      <c r="NJD33" s="12"/>
      <c r="NJE33" s="12"/>
      <c r="NJF33" s="12"/>
      <c r="NJG33" s="12"/>
      <c r="NJH33" s="12"/>
      <c r="NJI33" s="12"/>
      <c r="NJJ33" s="12"/>
      <c r="NJK33" s="12"/>
      <c r="NJL33" s="12"/>
      <c r="NJM33" s="12"/>
      <c r="NJN33" s="12"/>
      <c r="NJO33" s="12"/>
      <c r="NJP33" s="12"/>
      <c r="NJQ33" s="12"/>
      <c r="NJR33" s="12"/>
      <c r="NJS33" s="12"/>
      <c r="NJT33" s="12"/>
      <c r="NJU33" s="12"/>
      <c r="NJV33" s="12"/>
      <c r="NJW33" s="12"/>
      <c r="NJX33" s="12"/>
      <c r="NJY33" s="12"/>
      <c r="NJZ33" s="12"/>
      <c r="NKA33" s="12"/>
      <c r="NKB33" s="12"/>
      <c r="NKC33" s="12"/>
      <c r="NKD33" s="12"/>
      <c r="NKE33" s="12"/>
      <c r="NKF33" s="12"/>
      <c r="NKG33" s="12"/>
      <c r="NKH33" s="12"/>
      <c r="NKI33" s="12"/>
      <c r="NKJ33" s="12"/>
      <c r="NKK33" s="12"/>
      <c r="NKL33" s="12"/>
      <c r="NKM33" s="12"/>
      <c r="NKN33" s="12"/>
      <c r="NKO33" s="12"/>
      <c r="NKP33" s="12"/>
      <c r="NKQ33" s="12"/>
      <c r="NKR33" s="12"/>
      <c r="NKS33" s="12"/>
      <c r="NKT33" s="12"/>
      <c r="NKU33" s="12"/>
      <c r="NKV33" s="12"/>
      <c r="NKW33" s="12"/>
      <c r="NKX33" s="12"/>
      <c r="NKY33" s="12"/>
      <c r="NKZ33" s="12"/>
      <c r="NLA33" s="12"/>
      <c r="NLB33" s="12"/>
      <c r="NLC33" s="12"/>
      <c r="NLD33" s="12"/>
      <c r="NLE33" s="12"/>
      <c r="NLF33" s="12"/>
      <c r="NLG33" s="12"/>
      <c r="NLH33" s="12"/>
      <c r="NLI33" s="12"/>
      <c r="NLJ33" s="12"/>
      <c r="NLK33" s="12"/>
      <c r="NLL33" s="12"/>
      <c r="NLM33" s="12"/>
      <c r="NLN33" s="12"/>
      <c r="NLO33" s="12"/>
      <c r="NLP33" s="12"/>
      <c r="NLQ33" s="12"/>
      <c r="NLR33" s="12"/>
      <c r="NLS33" s="12"/>
      <c r="NLT33" s="12"/>
      <c r="NLU33" s="12"/>
      <c r="NLV33" s="12"/>
      <c r="NLW33" s="12"/>
      <c r="NLX33" s="12"/>
      <c r="NLY33" s="12"/>
      <c r="NLZ33" s="12"/>
      <c r="NMA33" s="12"/>
      <c r="NMB33" s="12"/>
      <c r="NMC33" s="12"/>
      <c r="NMD33" s="12"/>
      <c r="NME33" s="12"/>
      <c r="NMF33" s="12"/>
      <c r="NMG33" s="12"/>
      <c r="NMH33" s="12"/>
      <c r="NMI33" s="12"/>
      <c r="NMJ33" s="12"/>
      <c r="NMK33" s="12"/>
      <c r="NML33" s="12"/>
      <c r="NMM33" s="12"/>
      <c r="NMN33" s="12"/>
      <c r="NMO33" s="12"/>
      <c r="NMP33" s="12"/>
      <c r="NMQ33" s="12"/>
      <c r="NMR33" s="12"/>
      <c r="NMS33" s="12"/>
      <c r="NMT33" s="12"/>
      <c r="NMU33" s="12"/>
      <c r="NMV33" s="12"/>
      <c r="NMW33" s="12"/>
      <c r="NMX33" s="12"/>
      <c r="NMY33" s="12"/>
      <c r="NMZ33" s="12"/>
      <c r="NNA33" s="12"/>
      <c r="NNB33" s="12"/>
      <c r="NNC33" s="12"/>
      <c r="NND33" s="12"/>
      <c r="NNE33" s="12"/>
      <c r="NNF33" s="12"/>
      <c r="NNG33" s="12"/>
      <c r="NNH33" s="12"/>
      <c r="NNI33" s="12"/>
      <c r="NNJ33" s="12"/>
      <c r="NNK33" s="12"/>
      <c r="NNL33" s="12"/>
      <c r="NNM33" s="12"/>
      <c r="NNN33" s="12"/>
      <c r="NNO33" s="12"/>
      <c r="NNP33" s="12"/>
      <c r="NNQ33" s="12"/>
      <c r="NNR33" s="12"/>
      <c r="NNS33" s="12"/>
      <c r="NNT33" s="12"/>
      <c r="NNU33" s="12"/>
      <c r="NNV33" s="12"/>
      <c r="NNW33" s="12"/>
      <c r="NNX33" s="12"/>
      <c r="NNY33" s="12"/>
      <c r="NNZ33" s="12"/>
      <c r="NOA33" s="12"/>
      <c r="NOB33" s="12"/>
      <c r="NOC33" s="12"/>
      <c r="NOD33" s="12"/>
      <c r="NOE33" s="12"/>
      <c r="NOF33" s="12"/>
      <c r="NOG33" s="12"/>
      <c r="NOH33" s="12"/>
      <c r="NOI33" s="12"/>
      <c r="NOJ33" s="12"/>
      <c r="NOK33" s="12"/>
      <c r="NOL33" s="12"/>
      <c r="NOM33" s="12"/>
      <c r="NON33" s="12"/>
      <c r="NOO33" s="12"/>
      <c r="NOP33" s="12"/>
      <c r="NOQ33" s="12"/>
      <c r="NOR33" s="12"/>
      <c r="NOS33" s="12"/>
      <c r="NOT33" s="12"/>
      <c r="NOU33" s="12"/>
      <c r="NOV33" s="12"/>
      <c r="NOW33" s="12"/>
      <c r="NOX33" s="12"/>
      <c r="NOY33" s="12"/>
      <c r="NOZ33" s="12"/>
      <c r="NPA33" s="12"/>
      <c r="NPB33" s="12"/>
      <c r="NPC33" s="12"/>
      <c r="NPD33" s="12"/>
      <c r="NPE33" s="12"/>
      <c r="NPF33" s="12"/>
      <c r="NPG33" s="12"/>
      <c r="NPH33" s="12"/>
      <c r="NPI33" s="12"/>
      <c r="NPJ33" s="12"/>
      <c r="NPK33" s="12"/>
      <c r="NPL33" s="12"/>
      <c r="NPM33" s="12"/>
      <c r="NPN33" s="12"/>
      <c r="NPO33" s="12"/>
      <c r="NPP33" s="12"/>
      <c r="NPQ33" s="12"/>
      <c r="NPR33" s="12"/>
      <c r="NPS33" s="12"/>
      <c r="NPT33" s="12"/>
      <c r="NPU33" s="12"/>
      <c r="NPV33" s="12"/>
      <c r="NPW33" s="12"/>
      <c r="NPX33" s="12"/>
      <c r="NPY33" s="12"/>
      <c r="NPZ33" s="12"/>
      <c r="NQA33" s="12"/>
      <c r="NQB33" s="12"/>
      <c r="NQC33" s="12"/>
      <c r="NQD33" s="12"/>
      <c r="NQE33" s="12"/>
      <c r="NQF33" s="12"/>
      <c r="NQG33" s="12"/>
      <c r="NQH33" s="12"/>
      <c r="NQI33" s="12"/>
      <c r="NQJ33" s="12"/>
      <c r="NQK33" s="12"/>
      <c r="NQL33" s="12"/>
      <c r="NQM33" s="12"/>
      <c r="NQN33" s="12"/>
      <c r="NQO33" s="12"/>
      <c r="NQP33" s="12"/>
      <c r="NQQ33" s="12"/>
      <c r="NQR33" s="12"/>
      <c r="NQS33" s="12"/>
      <c r="NQT33" s="12"/>
      <c r="NQU33" s="12"/>
      <c r="NQV33" s="12"/>
      <c r="NQW33" s="12"/>
      <c r="NQX33" s="12"/>
      <c r="NQY33" s="12"/>
      <c r="NQZ33" s="12"/>
      <c r="NRA33" s="12"/>
      <c r="NRB33" s="12"/>
      <c r="NRC33" s="12"/>
      <c r="NRD33" s="12"/>
      <c r="NRE33" s="12"/>
      <c r="NRF33" s="12"/>
      <c r="NRG33" s="12"/>
      <c r="NRH33" s="12"/>
      <c r="NRI33" s="12"/>
      <c r="NRJ33" s="12"/>
      <c r="NRK33" s="12"/>
      <c r="NRL33" s="12"/>
      <c r="NRM33" s="12"/>
      <c r="NRN33" s="12"/>
      <c r="NRO33" s="12"/>
      <c r="NRP33" s="12"/>
      <c r="NRQ33" s="12"/>
      <c r="NRR33" s="12"/>
      <c r="NRS33" s="12"/>
      <c r="NRT33" s="12"/>
      <c r="NRU33" s="12"/>
      <c r="NRV33" s="12"/>
      <c r="NRW33" s="12"/>
      <c r="NRX33" s="12"/>
      <c r="NRY33" s="12"/>
      <c r="NRZ33" s="12"/>
      <c r="NSA33" s="12"/>
      <c r="NSB33" s="12"/>
      <c r="NSC33" s="12"/>
      <c r="NSD33" s="12"/>
      <c r="NSE33" s="12"/>
      <c r="NSF33" s="12"/>
      <c r="NSG33" s="12"/>
      <c r="NSH33" s="12"/>
      <c r="NSI33" s="12"/>
      <c r="NSJ33" s="12"/>
      <c r="NSK33" s="12"/>
      <c r="NSL33" s="12"/>
      <c r="NSM33" s="12"/>
      <c r="NSN33" s="12"/>
      <c r="NSO33" s="12"/>
      <c r="NSP33" s="12"/>
      <c r="NSQ33" s="12"/>
      <c r="NSR33" s="12"/>
      <c r="NSS33" s="12"/>
      <c r="NST33" s="12"/>
      <c r="NSU33" s="12"/>
      <c r="NSV33" s="12"/>
      <c r="NSW33" s="12"/>
      <c r="NSX33" s="12"/>
      <c r="NSY33" s="12"/>
      <c r="NSZ33" s="12"/>
      <c r="NTA33" s="12"/>
      <c r="NTB33" s="12"/>
      <c r="NTC33" s="12"/>
      <c r="NTD33" s="12"/>
      <c r="NTE33" s="12"/>
      <c r="NTF33" s="12"/>
      <c r="NTG33" s="12"/>
      <c r="NTH33" s="12"/>
      <c r="NTI33" s="12"/>
      <c r="NTJ33" s="12"/>
      <c r="NTK33" s="12"/>
      <c r="NTL33" s="12"/>
      <c r="NTM33" s="12"/>
      <c r="NTN33" s="12"/>
      <c r="NTO33" s="12"/>
      <c r="NTP33" s="12"/>
      <c r="NTQ33" s="12"/>
      <c r="NTR33" s="12"/>
      <c r="NTS33" s="12"/>
      <c r="NTT33" s="12"/>
      <c r="NTU33" s="12"/>
      <c r="NTV33" s="12"/>
      <c r="NTW33" s="12"/>
      <c r="NTX33" s="12"/>
      <c r="NTY33" s="12"/>
      <c r="NTZ33" s="12"/>
      <c r="NUA33" s="12"/>
      <c r="NUB33" s="12"/>
      <c r="NUC33" s="12"/>
      <c r="NUD33" s="12"/>
      <c r="NUE33" s="12"/>
      <c r="NUF33" s="12"/>
      <c r="NUG33" s="12"/>
      <c r="NUH33" s="12"/>
      <c r="NUI33" s="12"/>
      <c r="NUJ33" s="12"/>
      <c r="NUK33" s="12"/>
      <c r="NUL33" s="12"/>
      <c r="NUM33" s="12"/>
      <c r="NUN33" s="12"/>
      <c r="NUO33" s="12"/>
      <c r="NUP33" s="12"/>
      <c r="NUQ33" s="12"/>
      <c r="NUR33" s="12"/>
      <c r="NUS33" s="12"/>
      <c r="NUT33" s="12"/>
      <c r="NUU33" s="12"/>
      <c r="NUV33" s="12"/>
      <c r="NUW33" s="12"/>
      <c r="NUX33" s="12"/>
      <c r="NUY33" s="12"/>
      <c r="NUZ33" s="12"/>
      <c r="NVA33" s="12"/>
      <c r="NVB33" s="12"/>
      <c r="NVC33" s="12"/>
      <c r="NVD33" s="12"/>
      <c r="NVE33" s="12"/>
      <c r="NVF33" s="12"/>
      <c r="NVG33" s="12"/>
      <c r="NVH33" s="12"/>
      <c r="NVI33" s="12"/>
      <c r="NVJ33" s="12"/>
      <c r="NVK33" s="12"/>
      <c r="NVL33" s="12"/>
      <c r="NVM33" s="12"/>
      <c r="NVN33" s="12"/>
      <c r="NVO33" s="12"/>
      <c r="NVP33" s="12"/>
      <c r="NVQ33" s="12"/>
      <c r="NVR33" s="12"/>
      <c r="NVS33" s="12"/>
      <c r="NVT33" s="12"/>
      <c r="NVU33" s="12"/>
      <c r="NVV33" s="12"/>
      <c r="NVW33" s="12"/>
      <c r="NVX33" s="12"/>
      <c r="NVY33" s="12"/>
      <c r="NVZ33" s="12"/>
      <c r="NWA33" s="12"/>
      <c r="NWB33" s="12"/>
      <c r="NWC33" s="12"/>
      <c r="NWD33" s="12"/>
      <c r="NWE33" s="12"/>
      <c r="NWF33" s="12"/>
      <c r="NWG33" s="12"/>
      <c r="NWH33" s="12"/>
      <c r="NWI33" s="12"/>
      <c r="NWJ33" s="12"/>
      <c r="NWK33" s="12"/>
      <c r="NWL33" s="12"/>
      <c r="NWM33" s="12"/>
      <c r="NWN33" s="12"/>
      <c r="NWO33" s="12"/>
      <c r="NWP33" s="12"/>
      <c r="NWQ33" s="12"/>
      <c r="NWR33" s="12"/>
      <c r="NWS33" s="12"/>
      <c r="NWT33" s="12"/>
      <c r="NWU33" s="12"/>
      <c r="NWV33" s="12"/>
      <c r="NWW33" s="12"/>
      <c r="NWX33" s="12"/>
      <c r="NWY33" s="12"/>
      <c r="NWZ33" s="12"/>
      <c r="NXA33" s="12"/>
      <c r="NXB33" s="12"/>
      <c r="NXC33" s="12"/>
      <c r="NXD33" s="12"/>
      <c r="NXE33" s="12"/>
      <c r="NXF33" s="12"/>
      <c r="NXG33" s="12"/>
      <c r="NXH33" s="12"/>
      <c r="NXI33" s="12"/>
      <c r="NXJ33" s="12"/>
      <c r="NXK33" s="12"/>
      <c r="NXL33" s="12"/>
      <c r="NXM33" s="12"/>
      <c r="NXN33" s="12"/>
      <c r="NXO33" s="12"/>
      <c r="NXP33" s="12"/>
      <c r="NXQ33" s="12"/>
      <c r="NXR33" s="12"/>
      <c r="NXS33" s="12"/>
      <c r="NXT33" s="12"/>
      <c r="NXU33" s="12"/>
      <c r="NXV33" s="12"/>
      <c r="NXW33" s="12"/>
      <c r="NXX33" s="12"/>
      <c r="NXY33" s="12"/>
      <c r="NXZ33" s="12"/>
      <c r="NYA33" s="12"/>
      <c r="NYB33" s="12"/>
      <c r="NYC33" s="12"/>
      <c r="NYD33" s="12"/>
      <c r="NYE33" s="12"/>
      <c r="NYF33" s="12"/>
      <c r="NYG33" s="12"/>
      <c r="NYH33" s="12"/>
      <c r="NYI33" s="12"/>
      <c r="NYJ33" s="12"/>
      <c r="NYK33" s="12"/>
      <c r="NYL33" s="12"/>
      <c r="NYM33" s="12"/>
      <c r="NYN33" s="12"/>
      <c r="NYO33" s="12"/>
      <c r="NYP33" s="12"/>
      <c r="NYQ33" s="12"/>
      <c r="NYR33" s="12"/>
      <c r="NYS33" s="12"/>
      <c r="NYT33" s="12"/>
      <c r="NYU33" s="12"/>
      <c r="NYV33" s="12"/>
      <c r="NYW33" s="12"/>
      <c r="NYX33" s="12"/>
      <c r="NYY33" s="12"/>
      <c r="NYZ33" s="12"/>
      <c r="NZA33" s="12"/>
      <c r="NZB33" s="12"/>
      <c r="NZC33" s="12"/>
      <c r="NZD33" s="12"/>
      <c r="NZE33" s="12"/>
      <c r="NZF33" s="12"/>
      <c r="NZG33" s="12"/>
      <c r="NZH33" s="12"/>
      <c r="NZI33" s="12"/>
      <c r="NZJ33" s="12"/>
      <c r="NZK33" s="12"/>
      <c r="NZL33" s="12"/>
      <c r="NZM33" s="12"/>
      <c r="NZN33" s="12"/>
      <c r="NZO33" s="12"/>
      <c r="NZP33" s="12"/>
      <c r="NZQ33" s="12"/>
      <c r="NZR33" s="12"/>
      <c r="NZS33" s="12"/>
      <c r="NZT33" s="12"/>
      <c r="NZU33" s="12"/>
      <c r="NZV33" s="12"/>
      <c r="NZW33" s="12"/>
      <c r="NZX33" s="12"/>
      <c r="NZY33" s="12"/>
      <c r="NZZ33" s="12"/>
      <c r="OAA33" s="12"/>
      <c r="OAB33" s="12"/>
      <c r="OAC33" s="12"/>
      <c r="OAD33" s="12"/>
      <c r="OAE33" s="12"/>
      <c r="OAF33" s="12"/>
      <c r="OAG33" s="12"/>
      <c r="OAH33" s="12"/>
      <c r="OAI33" s="12"/>
      <c r="OAJ33" s="12"/>
      <c r="OAK33" s="12"/>
      <c r="OAL33" s="12"/>
      <c r="OAM33" s="12"/>
      <c r="OAN33" s="12"/>
      <c r="OAO33" s="12"/>
      <c r="OAP33" s="12"/>
      <c r="OAQ33" s="12"/>
      <c r="OAR33" s="12"/>
      <c r="OAS33" s="12"/>
      <c r="OAT33" s="12"/>
      <c r="OAU33" s="12"/>
      <c r="OAV33" s="12"/>
      <c r="OAW33" s="12"/>
      <c r="OAX33" s="12"/>
      <c r="OAY33" s="12"/>
      <c r="OAZ33" s="12"/>
      <c r="OBA33" s="12"/>
      <c r="OBB33" s="12"/>
      <c r="OBC33" s="12"/>
      <c r="OBD33" s="12"/>
      <c r="OBE33" s="12"/>
      <c r="OBF33" s="12"/>
      <c r="OBG33" s="12"/>
      <c r="OBH33" s="12"/>
      <c r="OBI33" s="12"/>
      <c r="OBJ33" s="12"/>
      <c r="OBK33" s="12"/>
      <c r="OBL33" s="12"/>
      <c r="OBM33" s="12"/>
      <c r="OBN33" s="12"/>
      <c r="OBO33" s="12"/>
      <c r="OBP33" s="12"/>
      <c r="OBQ33" s="12"/>
      <c r="OBR33" s="12"/>
      <c r="OBS33" s="12"/>
      <c r="OBT33" s="12"/>
      <c r="OBU33" s="12"/>
      <c r="OBV33" s="12"/>
      <c r="OBW33" s="12"/>
      <c r="OBX33" s="12"/>
      <c r="OBY33" s="12"/>
      <c r="OBZ33" s="12"/>
      <c r="OCA33" s="12"/>
      <c r="OCB33" s="12"/>
      <c r="OCC33" s="12"/>
      <c r="OCD33" s="12"/>
      <c r="OCE33" s="12"/>
      <c r="OCF33" s="12"/>
      <c r="OCG33" s="12"/>
      <c r="OCH33" s="12"/>
      <c r="OCI33" s="12"/>
      <c r="OCJ33" s="12"/>
      <c r="OCK33" s="12"/>
      <c r="OCL33" s="12"/>
      <c r="OCM33" s="12"/>
      <c r="OCN33" s="12"/>
      <c r="OCO33" s="12"/>
      <c r="OCP33" s="12"/>
      <c r="OCQ33" s="12"/>
      <c r="OCR33" s="12"/>
      <c r="OCS33" s="12"/>
      <c r="OCT33" s="12"/>
      <c r="OCU33" s="12"/>
      <c r="OCV33" s="12"/>
      <c r="OCW33" s="12"/>
      <c r="OCX33" s="12"/>
      <c r="OCY33" s="12"/>
      <c r="OCZ33" s="12"/>
      <c r="ODA33" s="12"/>
      <c r="ODB33" s="12"/>
      <c r="ODC33" s="12"/>
      <c r="ODD33" s="12"/>
      <c r="ODE33" s="12"/>
      <c r="ODF33" s="12"/>
      <c r="ODG33" s="12"/>
      <c r="ODH33" s="12"/>
      <c r="ODI33" s="12"/>
      <c r="ODJ33" s="12"/>
      <c r="ODK33" s="12"/>
      <c r="ODL33" s="12"/>
      <c r="ODM33" s="12"/>
      <c r="ODN33" s="12"/>
      <c r="ODO33" s="12"/>
      <c r="ODP33" s="12"/>
      <c r="ODQ33" s="12"/>
      <c r="ODR33" s="12"/>
      <c r="ODS33" s="12"/>
      <c r="ODT33" s="12"/>
      <c r="ODU33" s="12"/>
      <c r="ODV33" s="12"/>
      <c r="ODW33" s="12"/>
      <c r="ODX33" s="12"/>
      <c r="ODY33" s="12"/>
      <c r="ODZ33" s="12"/>
      <c r="OEA33" s="12"/>
      <c r="OEB33" s="12"/>
      <c r="OEC33" s="12"/>
      <c r="OED33" s="12"/>
      <c r="OEE33" s="12"/>
      <c r="OEF33" s="12"/>
      <c r="OEG33" s="12"/>
      <c r="OEH33" s="12"/>
      <c r="OEI33" s="12"/>
      <c r="OEJ33" s="12"/>
      <c r="OEK33" s="12"/>
      <c r="OEL33" s="12"/>
      <c r="OEM33" s="12"/>
      <c r="OEN33" s="12"/>
      <c r="OEO33" s="12"/>
      <c r="OEP33" s="12"/>
      <c r="OEQ33" s="12"/>
      <c r="OER33" s="12"/>
      <c r="OES33" s="12"/>
      <c r="OET33" s="12"/>
      <c r="OEU33" s="12"/>
      <c r="OEV33" s="12"/>
      <c r="OEW33" s="12"/>
      <c r="OEX33" s="12"/>
      <c r="OEY33" s="12"/>
      <c r="OEZ33" s="12"/>
      <c r="OFA33" s="12"/>
      <c r="OFB33" s="12"/>
      <c r="OFC33" s="12"/>
      <c r="OFD33" s="12"/>
      <c r="OFE33" s="12"/>
      <c r="OFF33" s="12"/>
      <c r="OFG33" s="12"/>
      <c r="OFH33" s="12"/>
      <c r="OFI33" s="12"/>
      <c r="OFJ33" s="12"/>
      <c r="OFK33" s="12"/>
      <c r="OFL33" s="12"/>
      <c r="OFM33" s="12"/>
      <c r="OFN33" s="12"/>
      <c r="OFO33" s="12"/>
      <c r="OFP33" s="12"/>
      <c r="OFQ33" s="12"/>
      <c r="OFR33" s="12"/>
      <c r="OFS33" s="12"/>
      <c r="OFT33" s="12"/>
      <c r="OFU33" s="12"/>
      <c r="OFV33" s="12"/>
      <c r="OFW33" s="12"/>
      <c r="OFX33" s="12"/>
      <c r="OFY33" s="12"/>
      <c r="OFZ33" s="12"/>
      <c r="OGA33" s="12"/>
      <c r="OGB33" s="12"/>
      <c r="OGC33" s="12"/>
      <c r="OGD33" s="12"/>
      <c r="OGE33" s="12"/>
      <c r="OGF33" s="12"/>
      <c r="OGG33" s="12"/>
      <c r="OGH33" s="12"/>
      <c r="OGI33" s="12"/>
      <c r="OGJ33" s="12"/>
      <c r="OGK33" s="12"/>
      <c r="OGL33" s="12"/>
      <c r="OGM33" s="12"/>
      <c r="OGN33" s="12"/>
      <c r="OGO33" s="12"/>
      <c r="OGP33" s="12"/>
      <c r="OGQ33" s="12"/>
      <c r="OGR33" s="12"/>
      <c r="OGS33" s="12"/>
      <c r="OGT33" s="12"/>
      <c r="OGU33" s="12"/>
      <c r="OGV33" s="12"/>
      <c r="OGW33" s="12"/>
      <c r="OGX33" s="12"/>
      <c r="OGY33" s="12"/>
      <c r="OGZ33" s="12"/>
      <c r="OHA33" s="12"/>
      <c r="OHB33" s="12"/>
      <c r="OHC33" s="12"/>
      <c r="OHD33" s="12"/>
      <c r="OHE33" s="12"/>
      <c r="OHF33" s="12"/>
      <c r="OHG33" s="12"/>
      <c r="OHH33" s="12"/>
      <c r="OHI33" s="12"/>
      <c r="OHJ33" s="12"/>
      <c r="OHK33" s="12"/>
      <c r="OHL33" s="12"/>
      <c r="OHM33" s="12"/>
      <c r="OHN33" s="12"/>
      <c r="OHO33" s="12"/>
      <c r="OHP33" s="12"/>
      <c r="OHQ33" s="12"/>
      <c r="OHR33" s="12"/>
      <c r="OHS33" s="12"/>
      <c r="OHT33" s="12"/>
      <c r="OHU33" s="12"/>
      <c r="OHV33" s="12"/>
      <c r="OHW33" s="12"/>
      <c r="OHX33" s="12"/>
      <c r="OHY33" s="12"/>
      <c r="OHZ33" s="12"/>
      <c r="OIA33" s="12"/>
      <c r="OIB33" s="12"/>
      <c r="OIC33" s="12"/>
      <c r="OID33" s="12"/>
      <c r="OIE33" s="12"/>
      <c r="OIF33" s="12"/>
      <c r="OIG33" s="12"/>
      <c r="OIH33" s="12"/>
      <c r="OII33" s="12"/>
      <c r="OIJ33" s="12"/>
      <c r="OIK33" s="12"/>
      <c r="OIL33" s="12"/>
      <c r="OIM33" s="12"/>
      <c r="OIN33" s="12"/>
      <c r="OIO33" s="12"/>
      <c r="OIP33" s="12"/>
      <c r="OIQ33" s="12"/>
      <c r="OIR33" s="12"/>
      <c r="OIS33" s="12"/>
      <c r="OIT33" s="12"/>
      <c r="OIU33" s="12"/>
      <c r="OIV33" s="12"/>
      <c r="OIW33" s="12"/>
      <c r="OIX33" s="12"/>
      <c r="OIY33" s="12"/>
      <c r="OIZ33" s="12"/>
      <c r="OJA33" s="12"/>
      <c r="OJB33" s="12"/>
      <c r="OJC33" s="12"/>
      <c r="OJD33" s="12"/>
      <c r="OJE33" s="12"/>
      <c r="OJF33" s="12"/>
      <c r="OJG33" s="12"/>
      <c r="OJH33" s="12"/>
      <c r="OJI33" s="12"/>
      <c r="OJJ33" s="12"/>
      <c r="OJK33" s="12"/>
      <c r="OJL33" s="12"/>
      <c r="OJM33" s="12"/>
      <c r="OJN33" s="12"/>
      <c r="OJO33" s="12"/>
      <c r="OJP33" s="12"/>
      <c r="OJQ33" s="12"/>
      <c r="OJR33" s="12"/>
      <c r="OJS33" s="12"/>
      <c r="OJT33" s="12"/>
      <c r="OJU33" s="12"/>
      <c r="OJV33" s="12"/>
      <c r="OJW33" s="12"/>
      <c r="OJX33" s="12"/>
      <c r="OJY33" s="12"/>
      <c r="OJZ33" s="12"/>
      <c r="OKA33" s="12"/>
      <c r="OKB33" s="12"/>
      <c r="OKC33" s="12"/>
      <c r="OKD33" s="12"/>
      <c r="OKE33" s="12"/>
      <c r="OKF33" s="12"/>
      <c r="OKG33" s="12"/>
      <c r="OKH33" s="12"/>
      <c r="OKI33" s="12"/>
      <c r="OKJ33" s="12"/>
      <c r="OKK33" s="12"/>
      <c r="OKL33" s="12"/>
      <c r="OKM33" s="12"/>
      <c r="OKN33" s="12"/>
      <c r="OKO33" s="12"/>
      <c r="OKP33" s="12"/>
      <c r="OKQ33" s="12"/>
      <c r="OKR33" s="12"/>
      <c r="OKS33" s="12"/>
      <c r="OKT33" s="12"/>
      <c r="OKU33" s="12"/>
      <c r="OKV33" s="12"/>
      <c r="OKW33" s="12"/>
      <c r="OKX33" s="12"/>
      <c r="OKY33" s="12"/>
      <c r="OKZ33" s="12"/>
      <c r="OLA33" s="12"/>
      <c r="OLB33" s="12"/>
      <c r="OLC33" s="12"/>
      <c r="OLD33" s="12"/>
      <c r="OLE33" s="12"/>
      <c r="OLF33" s="12"/>
      <c r="OLG33" s="12"/>
      <c r="OLH33" s="12"/>
      <c r="OLI33" s="12"/>
      <c r="OLJ33" s="12"/>
      <c r="OLK33" s="12"/>
      <c r="OLL33" s="12"/>
      <c r="OLM33" s="12"/>
      <c r="OLN33" s="12"/>
      <c r="OLO33" s="12"/>
      <c r="OLP33" s="12"/>
      <c r="OLQ33" s="12"/>
      <c r="OLR33" s="12"/>
      <c r="OLS33" s="12"/>
      <c r="OLT33" s="12"/>
      <c r="OLU33" s="12"/>
      <c r="OLV33" s="12"/>
      <c r="OLW33" s="12"/>
      <c r="OLX33" s="12"/>
      <c r="OLY33" s="12"/>
      <c r="OLZ33" s="12"/>
      <c r="OMA33" s="12"/>
      <c r="OMB33" s="12"/>
      <c r="OMC33" s="12"/>
      <c r="OMD33" s="12"/>
      <c r="OME33" s="12"/>
      <c r="OMF33" s="12"/>
      <c r="OMG33" s="12"/>
      <c r="OMH33" s="12"/>
      <c r="OMI33" s="12"/>
      <c r="OMJ33" s="12"/>
      <c r="OMK33" s="12"/>
      <c r="OML33" s="12"/>
      <c r="OMM33" s="12"/>
      <c r="OMN33" s="12"/>
      <c r="OMO33" s="12"/>
      <c r="OMP33" s="12"/>
      <c r="OMQ33" s="12"/>
      <c r="OMR33" s="12"/>
      <c r="OMS33" s="12"/>
      <c r="OMT33" s="12"/>
      <c r="OMU33" s="12"/>
      <c r="OMV33" s="12"/>
      <c r="OMW33" s="12"/>
      <c r="OMX33" s="12"/>
      <c r="OMY33" s="12"/>
      <c r="OMZ33" s="12"/>
      <c r="ONA33" s="12"/>
      <c r="ONB33" s="12"/>
      <c r="ONC33" s="12"/>
      <c r="OND33" s="12"/>
      <c r="ONE33" s="12"/>
      <c r="ONF33" s="12"/>
      <c r="ONG33" s="12"/>
      <c r="ONH33" s="12"/>
      <c r="ONI33" s="12"/>
      <c r="ONJ33" s="12"/>
      <c r="ONK33" s="12"/>
      <c r="ONL33" s="12"/>
      <c r="ONM33" s="12"/>
      <c r="ONN33" s="12"/>
      <c r="ONO33" s="12"/>
      <c r="ONP33" s="12"/>
      <c r="ONQ33" s="12"/>
      <c r="ONR33" s="12"/>
      <c r="ONS33" s="12"/>
      <c r="ONT33" s="12"/>
      <c r="ONU33" s="12"/>
      <c r="ONV33" s="12"/>
      <c r="ONW33" s="12"/>
      <c r="ONX33" s="12"/>
      <c r="ONY33" s="12"/>
      <c r="ONZ33" s="12"/>
      <c r="OOA33" s="12"/>
      <c r="OOB33" s="12"/>
      <c r="OOC33" s="12"/>
      <c r="OOD33" s="12"/>
      <c r="OOE33" s="12"/>
      <c r="OOF33" s="12"/>
      <c r="OOG33" s="12"/>
      <c r="OOH33" s="12"/>
      <c r="OOI33" s="12"/>
      <c r="OOJ33" s="12"/>
      <c r="OOK33" s="12"/>
      <c r="OOL33" s="12"/>
      <c r="OOM33" s="12"/>
      <c r="OON33" s="12"/>
      <c r="OOO33" s="12"/>
      <c r="OOP33" s="12"/>
      <c r="OOQ33" s="12"/>
      <c r="OOR33" s="12"/>
      <c r="OOS33" s="12"/>
      <c r="OOT33" s="12"/>
      <c r="OOU33" s="12"/>
      <c r="OOV33" s="12"/>
      <c r="OOW33" s="12"/>
      <c r="OOX33" s="12"/>
      <c r="OOY33" s="12"/>
      <c r="OOZ33" s="12"/>
      <c r="OPA33" s="12"/>
      <c r="OPB33" s="12"/>
      <c r="OPC33" s="12"/>
      <c r="OPD33" s="12"/>
      <c r="OPE33" s="12"/>
      <c r="OPF33" s="12"/>
      <c r="OPG33" s="12"/>
      <c r="OPH33" s="12"/>
      <c r="OPI33" s="12"/>
      <c r="OPJ33" s="12"/>
      <c r="OPK33" s="12"/>
      <c r="OPL33" s="12"/>
      <c r="OPM33" s="12"/>
      <c r="OPN33" s="12"/>
      <c r="OPO33" s="12"/>
      <c r="OPP33" s="12"/>
      <c r="OPQ33" s="12"/>
      <c r="OPR33" s="12"/>
      <c r="OPS33" s="12"/>
      <c r="OPT33" s="12"/>
      <c r="OPU33" s="12"/>
      <c r="OPV33" s="12"/>
      <c r="OPW33" s="12"/>
      <c r="OPX33" s="12"/>
      <c r="OPY33" s="12"/>
      <c r="OPZ33" s="12"/>
      <c r="OQA33" s="12"/>
      <c r="OQB33" s="12"/>
      <c r="OQC33" s="12"/>
      <c r="OQD33" s="12"/>
      <c r="OQE33" s="12"/>
      <c r="OQF33" s="12"/>
      <c r="OQG33" s="12"/>
      <c r="OQH33" s="12"/>
      <c r="OQI33" s="12"/>
      <c r="OQJ33" s="12"/>
      <c r="OQK33" s="12"/>
      <c r="OQL33" s="12"/>
      <c r="OQM33" s="12"/>
      <c r="OQN33" s="12"/>
      <c r="OQO33" s="12"/>
      <c r="OQP33" s="12"/>
      <c r="OQQ33" s="12"/>
      <c r="OQR33" s="12"/>
      <c r="OQS33" s="12"/>
      <c r="OQT33" s="12"/>
      <c r="OQU33" s="12"/>
      <c r="OQV33" s="12"/>
      <c r="OQW33" s="12"/>
      <c r="OQX33" s="12"/>
      <c r="OQY33" s="12"/>
      <c r="OQZ33" s="12"/>
      <c r="ORA33" s="12"/>
      <c r="ORB33" s="12"/>
      <c r="ORC33" s="12"/>
      <c r="ORD33" s="12"/>
      <c r="ORE33" s="12"/>
      <c r="ORF33" s="12"/>
      <c r="ORG33" s="12"/>
      <c r="ORH33" s="12"/>
      <c r="ORI33" s="12"/>
      <c r="ORJ33" s="12"/>
      <c r="ORK33" s="12"/>
      <c r="ORL33" s="12"/>
      <c r="ORM33" s="12"/>
      <c r="ORN33" s="12"/>
      <c r="ORO33" s="12"/>
      <c r="ORP33" s="12"/>
      <c r="ORQ33" s="12"/>
      <c r="ORR33" s="12"/>
      <c r="ORS33" s="12"/>
      <c r="ORT33" s="12"/>
      <c r="ORU33" s="12"/>
      <c r="ORV33" s="12"/>
      <c r="ORW33" s="12"/>
      <c r="ORX33" s="12"/>
      <c r="ORY33" s="12"/>
      <c r="ORZ33" s="12"/>
      <c r="OSA33" s="12"/>
      <c r="OSB33" s="12"/>
      <c r="OSC33" s="12"/>
      <c r="OSD33" s="12"/>
      <c r="OSE33" s="12"/>
      <c r="OSF33" s="12"/>
      <c r="OSG33" s="12"/>
      <c r="OSH33" s="12"/>
      <c r="OSI33" s="12"/>
      <c r="OSJ33" s="12"/>
      <c r="OSK33" s="12"/>
      <c r="OSL33" s="12"/>
      <c r="OSM33" s="12"/>
      <c r="OSN33" s="12"/>
      <c r="OSO33" s="12"/>
      <c r="OSP33" s="12"/>
      <c r="OSQ33" s="12"/>
      <c r="OSR33" s="12"/>
      <c r="OSS33" s="12"/>
      <c r="OST33" s="12"/>
      <c r="OSU33" s="12"/>
      <c r="OSV33" s="12"/>
      <c r="OSW33" s="12"/>
      <c r="OSX33" s="12"/>
      <c r="OSY33" s="12"/>
      <c r="OSZ33" s="12"/>
      <c r="OTA33" s="12"/>
      <c r="OTB33" s="12"/>
      <c r="OTC33" s="12"/>
      <c r="OTD33" s="12"/>
      <c r="OTE33" s="12"/>
      <c r="OTF33" s="12"/>
      <c r="OTG33" s="12"/>
      <c r="OTH33" s="12"/>
      <c r="OTI33" s="12"/>
      <c r="OTJ33" s="12"/>
      <c r="OTK33" s="12"/>
      <c r="OTL33" s="12"/>
      <c r="OTM33" s="12"/>
      <c r="OTN33" s="12"/>
      <c r="OTO33" s="12"/>
      <c r="OTP33" s="12"/>
      <c r="OTQ33" s="12"/>
      <c r="OTR33" s="12"/>
      <c r="OTS33" s="12"/>
      <c r="OTT33" s="12"/>
      <c r="OTU33" s="12"/>
      <c r="OTV33" s="12"/>
      <c r="OTW33" s="12"/>
      <c r="OTX33" s="12"/>
      <c r="OTY33" s="12"/>
      <c r="OTZ33" s="12"/>
      <c r="OUA33" s="12"/>
      <c r="OUB33" s="12"/>
      <c r="OUC33" s="12"/>
      <c r="OUD33" s="12"/>
      <c r="OUE33" s="12"/>
      <c r="OUF33" s="12"/>
      <c r="OUG33" s="12"/>
      <c r="OUH33" s="12"/>
      <c r="OUI33" s="12"/>
      <c r="OUJ33" s="12"/>
      <c r="OUK33" s="12"/>
      <c r="OUL33" s="12"/>
      <c r="OUM33" s="12"/>
      <c r="OUN33" s="12"/>
      <c r="OUO33" s="12"/>
      <c r="OUP33" s="12"/>
      <c r="OUQ33" s="12"/>
      <c r="OUR33" s="12"/>
      <c r="OUS33" s="12"/>
      <c r="OUT33" s="12"/>
      <c r="OUU33" s="12"/>
      <c r="OUV33" s="12"/>
      <c r="OUW33" s="12"/>
      <c r="OUX33" s="12"/>
      <c r="OUY33" s="12"/>
      <c r="OUZ33" s="12"/>
      <c r="OVA33" s="12"/>
      <c r="OVB33" s="12"/>
      <c r="OVC33" s="12"/>
      <c r="OVD33" s="12"/>
      <c r="OVE33" s="12"/>
      <c r="OVF33" s="12"/>
      <c r="OVG33" s="12"/>
      <c r="OVH33" s="12"/>
      <c r="OVI33" s="12"/>
      <c r="OVJ33" s="12"/>
      <c r="OVK33" s="12"/>
      <c r="OVL33" s="12"/>
      <c r="OVM33" s="12"/>
      <c r="OVN33" s="12"/>
      <c r="OVO33" s="12"/>
      <c r="OVP33" s="12"/>
      <c r="OVQ33" s="12"/>
      <c r="OVR33" s="12"/>
      <c r="OVS33" s="12"/>
      <c r="OVT33" s="12"/>
      <c r="OVU33" s="12"/>
      <c r="OVV33" s="12"/>
      <c r="OVW33" s="12"/>
      <c r="OVX33" s="12"/>
      <c r="OVY33" s="12"/>
      <c r="OVZ33" s="12"/>
      <c r="OWA33" s="12"/>
      <c r="OWB33" s="12"/>
      <c r="OWC33" s="12"/>
      <c r="OWD33" s="12"/>
      <c r="OWE33" s="12"/>
      <c r="OWF33" s="12"/>
      <c r="OWG33" s="12"/>
      <c r="OWH33" s="12"/>
      <c r="OWI33" s="12"/>
      <c r="OWJ33" s="12"/>
      <c r="OWK33" s="12"/>
      <c r="OWL33" s="12"/>
      <c r="OWM33" s="12"/>
      <c r="OWN33" s="12"/>
      <c r="OWO33" s="12"/>
      <c r="OWP33" s="12"/>
      <c r="OWQ33" s="12"/>
      <c r="OWR33" s="12"/>
      <c r="OWS33" s="12"/>
      <c r="OWT33" s="12"/>
      <c r="OWU33" s="12"/>
      <c r="OWV33" s="12"/>
      <c r="OWW33" s="12"/>
      <c r="OWX33" s="12"/>
      <c r="OWY33" s="12"/>
      <c r="OWZ33" s="12"/>
      <c r="OXA33" s="12"/>
      <c r="OXB33" s="12"/>
      <c r="OXC33" s="12"/>
      <c r="OXD33" s="12"/>
      <c r="OXE33" s="12"/>
      <c r="OXF33" s="12"/>
      <c r="OXG33" s="12"/>
      <c r="OXH33" s="12"/>
      <c r="OXI33" s="12"/>
      <c r="OXJ33" s="12"/>
      <c r="OXK33" s="12"/>
      <c r="OXL33" s="12"/>
      <c r="OXM33" s="12"/>
      <c r="OXN33" s="12"/>
      <c r="OXO33" s="12"/>
      <c r="OXP33" s="12"/>
      <c r="OXQ33" s="12"/>
      <c r="OXR33" s="12"/>
      <c r="OXS33" s="12"/>
      <c r="OXT33" s="12"/>
      <c r="OXU33" s="12"/>
      <c r="OXV33" s="12"/>
      <c r="OXW33" s="12"/>
      <c r="OXX33" s="12"/>
      <c r="OXY33" s="12"/>
      <c r="OXZ33" s="12"/>
      <c r="OYA33" s="12"/>
      <c r="OYB33" s="12"/>
      <c r="OYC33" s="12"/>
      <c r="OYD33" s="12"/>
      <c r="OYE33" s="12"/>
      <c r="OYF33" s="12"/>
      <c r="OYG33" s="12"/>
      <c r="OYH33" s="12"/>
      <c r="OYI33" s="12"/>
      <c r="OYJ33" s="12"/>
      <c r="OYK33" s="12"/>
      <c r="OYL33" s="12"/>
      <c r="OYM33" s="12"/>
      <c r="OYN33" s="12"/>
      <c r="OYO33" s="12"/>
      <c r="OYP33" s="12"/>
      <c r="OYQ33" s="12"/>
      <c r="OYR33" s="12"/>
      <c r="OYS33" s="12"/>
      <c r="OYT33" s="12"/>
      <c r="OYU33" s="12"/>
      <c r="OYV33" s="12"/>
      <c r="OYW33" s="12"/>
      <c r="OYX33" s="12"/>
      <c r="OYY33" s="12"/>
      <c r="OYZ33" s="12"/>
      <c r="OZA33" s="12"/>
      <c r="OZB33" s="12"/>
      <c r="OZC33" s="12"/>
      <c r="OZD33" s="12"/>
      <c r="OZE33" s="12"/>
      <c r="OZF33" s="12"/>
      <c r="OZG33" s="12"/>
      <c r="OZH33" s="12"/>
      <c r="OZI33" s="12"/>
      <c r="OZJ33" s="12"/>
      <c r="OZK33" s="12"/>
      <c r="OZL33" s="12"/>
      <c r="OZM33" s="12"/>
      <c r="OZN33" s="12"/>
      <c r="OZO33" s="12"/>
      <c r="OZP33" s="12"/>
      <c r="OZQ33" s="12"/>
      <c r="OZR33" s="12"/>
      <c r="OZS33" s="12"/>
      <c r="OZT33" s="12"/>
      <c r="OZU33" s="12"/>
      <c r="OZV33" s="12"/>
      <c r="OZW33" s="12"/>
      <c r="OZX33" s="12"/>
      <c r="OZY33" s="12"/>
      <c r="OZZ33" s="12"/>
      <c r="PAA33" s="12"/>
      <c r="PAB33" s="12"/>
      <c r="PAC33" s="12"/>
      <c r="PAD33" s="12"/>
      <c r="PAE33" s="12"/>
      <c r="PAF33" s="12"/>
      <c r="PAG33" s="12"/>
      <c r="PAH33" s="12"/>
      <c r="PAI33" s="12"/>
      <c r="PAJ33" s="12"/>
      <c r="PAK33" s="12"/>
      <c r="PAL33" s="12"/>
      <c r="PAM33" s="12"/>
      <c r="PAN33" s="12"/>
      <c r="PAO33" s="12"/>
      <c r="PAP33" s="12"/>
      <c r="PAQ33" s="12"/>
      <c r="PAR33" s="12"/>
      <c r="PAS33" s="12"/>
      <c r="PAT33" s="12"/>
      <c r="PAU33" s="12"/>
      <c r="PAV33" s="12"/>
      <c r="PAW33" s="12"/>
      <c r="PAX33" s="12"/>
      <c r="PAY33" s="12"/>
      <c r="PAZ33" s="12"/>
      <c r="PBA33" s="12"/>
      <c r="PBB33" s="12"/>
      <c r="PBC33" s="12"/>
      <c r="PBD33" s="12"/>
      <c r="PBE33" s="12"/>
      <c r="PBF33" s="12"/>
      <c r="PBG33" s="12"/>
      <c r="PBH33" s="12"/>
      <c r="PBI33" s="12"/>
      <c r="PBJ33" s="12"/>
      <c r="PBK33" s="12"/>
      <c r="PBL33" s="12"/>
      <c r="PBM33" s="12"/>
      <c r="PBN33" s="12"/>
      <c r="PBO33" s="12"/>
      <c r="PBP33" s="12"/>
      <c r="PBQ33" s="12"/>
      <c r="PBR33" s="12"/>
      <c r="PBS33" s="12"/>
      <c r="PBT33" s="12"/>
      <c r="PBU33" s="12"/>
      <c r="PBV33" s="12"/>
      <c r="PBW33" s="12"/>
      <c r="PBX33" s="12"/>
      <c r="PBY33" s="12"/>
      <c r="PBZ33" s="12"/>
      <c r="PCA33" s="12"/>
      <c r="PCB33" s="12"/>
      <c r="PCC33" s="12"/>
      <c r="PCD33" s="12"/>
      <c r="PCE33" s="12"/>
      <c r="PCF33" s="12"/>
      <c r="PCG33" s="12"/>
      <c r="PCH33" s="12"/>
      <c r="PCI33" s="12"/>
      <c r="PCJ33" s="12"/>
      <c r="PCK33" s="12"/>
      <c r="PCL33" s="12"/>
      <c r="PCM33" s="12"/>
      <c r="PCN33" s="12"/>
      <c r="PCO33" s="12"/>
      <c r="PCP33" s="12"/>
      <c r="PCQ33" s="12"/>
      <c r="PCR33" s="12"/>
      <c r="PCS33" s="12"/>
      <c r="PCT33" s="12"/>
      <c r="PCU33" s="12"/>
      <c r="PCV33" s="12"/>
      <c r="PCW33" s="12"/>
      <c r="PCX33" s="12"/>
      <c r="PCY33" s="12"/>
      <c r="PCZ33" s="12"/>
      <c r="PDA33" s="12"/>
      <c r="PDB33" s="12"/>
      <c r="PDC33" s="12"/>
      <c r="PDD33" s="12"/>
      <c r="PDE33" s="12"/>
      <c r="PDF33" s="12"/>
      <c r="PDG33" s="12"/>
      <c r="PDH33" s="12"/>
      <c r="PDI33" s="12"/>
      <c r="PDJ33" s="12"/>
      <c r="PDK33" s="12"/>
      <c r="PDL33" s="12"/>
      <c r="PDM33" s="12"/>
      <c r="PDN33" s="12"/>
      <c r="PDO33" s="12"/>
      <c r="PDP33" s="12"/>
      <c r="PDQ33" s="12"/>
      <c r="PDR33" s="12"/>
      <c r="PDS33" s="12"/>
      <c r="PDT33" s="12"/>
      <c r="PDU33" s="12"/>
      <c r="PDV33" s="12"/>
      <c r="PDW33" s="12"/>
      <c r="PDX33" s="12"/>
      <c r="PDY33" s="12"/>
      <c r="PDZ33" s="12"/>
      <c r="PEA33" s="12"/>
      <c r="PEB33" s="12"/>
      <c r="PEC33" s="12"/>
      <c r="PED33" s="12"/>
      <c r="PEE33" s="12"/>
      <c r="PEF33" s="12"/>
      <c r="PEG33" s="12"/>
      <c r="PEH33" s="12"/>
      <c r="PEI33" s="12"/>
      <c r="PEJ33" s="12"/>
      <c r="PEK33" s="12"/>
      <c r="PEL33" s="12"/>
      <c r="PEM33" s="12"/>
      <c r="PEN33" s="12"/>
      <c r="PEO33" s="12"/>
      <c r="PEP33" s="12"/>
      <c r="PEQ33" s="12"/>
      <c r="PER33" s="12"/>
      <c r="PES33" s="12"/>
      <c r="PET33" s="12"/>
      <c r="PEU33" s="12"/>
      <c r="PEV33" s="12"/>
      <c r="PEW33" s="12"/>
      <c r="PEX33" s="12"/>
      <c r="PEY33" s="12"/>
      <c r="PEZ33" s="12"/>
      <c r="PFA33" s="12"/>
      <c r="PFB33" s="12"/>
      <c r="PFC33" s="12"/>
      <c r="PFD33" s="12"/>
      <c r="PFE33" s="12"/>
      <c r="PFF33" s="12"/>
      <c r="PFG33" s="12"/>
      <c r="PFH33" s="12"/>
      <c r="PFI33" s="12"/>
      <c r="PFJ33" s="12"/>
      <c r="PFK33" s="12"/>
      <c r="PFL33" s="12"/>
      <c r="PFM33" s="12"/>
      <c r="PFN33" s="12"/>
      <c r="PFO33" s="12"/>
      <c r="PFP33" s="12"/>
      <c r="PFQ33" s="12"/>
      <c r="PFR33" s="12"/>
      <c r="PFS33" s="12"/>
      <c r="PFT33" s="12"/>
      <c r="PFU33" s="12"/>
      <c r="PFV33" s="12"/>
      <c r="PFW33" s="12"/>
      <c r="PFX33" s="12"/>
      <c r="PFY33" s="12"/>
      <c r="PFZ33" s="12"/>
      <c r="PGA33" s="12"/>
      <c r="PGB33" s="12"/>
      <c r="PGC33" s="12"/>
      <c r="PGD33" s="12"/>
      <c r="PGE33" s="12"/>
      <c r="PGF33" s="12"/>
      <c r="PGG33" s="12"/>
      <c r="PGH33" s="12"/>
      <c r="PGI33" s="12"/>
      <c r="PGJ33" s="12"/>
      <c r="PGK33" s="12"/>
      <c r="PGL33" s="12"/>
      <c r="PGM33" s="12"/>
      <c r="PGN33" s="12"/>
      <c r="PGO33" s="12"/>
      <c r="PGP33" s="12"/>
      <c r="PGQ33" s="12"/>
      <c r="PGR33" s="12"/>
      <c r="PGS33" s="12"/>
      <c r="PGT33" s="12"/>
      <c r="PGU33" s="12"/>
      <c r="PGV33" s="12"/>
      <c r="PGW33" s="12"/>
      <c r="PGX33" s="12"/>
      <c r="PGY33" s="12"/>
      <c r="PGZ33" s="12"/>
      <c r="PHA33" s="12"/>
      <c r="PHB33" s="12"/>
      <c r="PHC33" s="12"/>
      <c r="PHD33" s="12"/>
      <c r="PHE33" s="12"/>
      <c r="PHF33" s="12"/>
      <c r="PHG33" s="12"/>
      <c r="PHH33" s="12"/>
      <c r="PHI33" s="12"/>
      <c r="PHJ33" s="12"/>
      <c r="PHK33" s="12"/>
      <c r="PHL33" s="12"/>
      <c r="PHM33" s="12"/>
      <c r="PHN33" s="12"/>
      <c r="PHO33" s="12"/>
      <c r="PHP33" s="12"/>
      <c r="PHQ33" s="12"/>
      <c r="PHR33" s="12"/>
      <c r="PHS33" s="12"/>
      <c r="PHT33" s="12"/>
      <c r="PHU33" s="12"/>
      <c r="PHV33" s="12"/>
      <c r="PHW33" s="12"/>
      <c r="PHX33" s="12"/>
      <c r="PHY33" s="12"/>
      <c r="PHZ33" s="12"/>
      <c r="PIA33" s="12"/>
      <c r="PIB33" s="12"/>
      <c r="PIC33" s="12"/>
      <c r="PID33" s="12"/>
      <c r="PIE33" s="12"/>
      <c r="PIF33" s="12"/>
      <c r="PIG33" s="12"/>
      <c r="PIH33" s="12"/>
      <c r="PII33" s="12"/>
      <c r="PIJ33" s="12"/>
      <c r="PIK33" s="12"/>
      <c r="PIL33" s="12"/>
      <c r="PIM33" s="12"/>
      <c r="PIN33" s="12"/>
      <c r="PIO33" s="12"/>
      <c r="PIP33" s="12"/>
      <c r="PIQ33" s="12"/>
      <c r="PIR33" s="12"/>
      <c r="PIS33" s="12"/>
      <c r="PIT33" s="12"/>
      <c r="PIU33" s="12"/>
      <c r="PIV33" s="12"/>
      <c r="PIW33" s="12"/>
      <c r="PIX33" s="12"/>
      <c r="PIY33" s="12"/>
      <c r="PIZ33" s="12"/>
      <c r="PJA33" s="12"/>
      <c r="PJB33" s="12"/>
      <c r="PJC33" s="12"/>
      <c r="PJD33" s="12"/>
      <c r="PJE33" s="12"/>
      <c r="PJF33" s="12"/>
      <c r="PJG33" s="12"/>
      <c r="PJH33" s="12"/>
      <c r="PJI33" s="12"/>
      <c r="PJJ33" s="12"/>
      <c r="PJK33" s="12"/>
      <c r="PJL33" s="12"/>
      <c r="PJM33" s="12"/>
      <c r="PJN33" s="12"/>
      <c r="PJO33" s="12"/>
      <c r="PJP33" s="12"/>
      <c r="PJQ33" s="12"/>
      <c r="PJR33" s="12"/>
      <c r="PJS33" s="12"/>
      <c r="PJT33" s="12"/>
      <c r="PJU33" s="12"/>
      <c r="PJV33" s="12"/>
      <c r="PJW33" s="12"/>
      <c r="PJX33" s="12"/>
      <c r="PJY33" s="12"/>
      <c r="PJZ33" s="12"/>
      <c r="PKA33" s="12"/>
      <c r="PKB33" s="12"/>
      <c r="PKC33" s="12"/>
      <c r="PKD33" s="12"/>
      <c r="PKE33" s="12"/>
      <c r="PKF33" s="12"/>
      <c r="PKG33" s="12"/>
      <c r="PKH33" s="12"/>
      <c r="PKI33" s="12"/>
      <c r="PKJ33" s="12"/>
      <c r="PKK33" s="12"/>
      <c r="PKL33" s="12"/>
      <c r="PKM33" s="12"/>
      <c r="PKN33" s="12"/>
      <c r="PKO33" s="12"/>
      <c r="PKP33" s="12"/>
      <c r="PKQ33" s="12"/>
      <c r="PKR33" s="12"/>
      <c r="PKS33" s="12"/>
      <c r="PKT33" s="12"/>
      <c r="PKU33" s="12"/>
      <c r="PKV33" s="12"/>
      <c r="PKW33" s="12"/>
      <c r="PKX33" s="12"/>
      <c r="PKY33" s="12"/>
      <c r="PKZ33" s="12"/>
      <c r="PLA33" s="12"/>
      <c r="PLB33" s="12"/>
      <c r="PLC33" s="12"/>
      <c r="PLD33" s="12"/>
      <c r="PLE33" s="12"/>
      <c r="PLF33" s="12"/>
      <c r="PLG33" s="12"/>
      <c r="PLH33" s="12"/>
      <c r="PLI33" s="12"/>
      <c r="PLJ33" s="12"/>
      <c r="PLK33" s="12"/>
      <c r="PLL33" s="12"/>
      <c r="PLM33" s="12"/>
      <c r="PLN33" s="12"/>
      <c r="PLO33" s="12"/>
      <c r="PLP33" s="12"/>
      <c r="PLQ33" s="12"/>
      <c r="PLR33" s="12"/>
      <c r="PLS33" s="12"/>
      <c r="PLT33" s="12"/>
      <c r="PLU33" s="12"/>
      <c r="PLV33" s="12"/>
      <c r="PLW33" s="12"/>
      <c r="PLX33" s="12"/>
      <c r="PLY33" s="12"/>
      <c r="PLZ33" s="12"/>
      <c r="PMA33" s="12"/>
      <c r="PMB33" s="12"/>
      <c r="PMC33" s="12"/>
      <c r="PMD33" s="12"/>
      <c r="PME33" s="12"/>
      <c r="PMF33" s="12"/>
      <c r="PMG33" s="12"/>
      <c r="PMH33" s="12"/>
      <c r="PMI33" s="12"/>
      <c r="PMJ33" s="12"/>
      <c r="PMK33" s="12"/>
      <c r="PML33" s="12"/>
      <c r="PMM33" s="12"/>
      <c r="PMN33" s="12"/>
      <c r="PMO33" s="12"/>
      <c r="PMP33" s="12"/>
      <c r="PMQ33" s="12"/>
      <c r="PMR33" s="12"/>
      <c r="PMS33" s="12"/>
      <c r="PMT33" s="12"/>
      <c r="PMU33" s="12"/>
      <c r="PMV33" s="12"/>
      <c r="PMW33" s="12"/>
      <c r="PMX33" s="12"/>
      <c r="PMY33" s="12"/>
      <c r="PMZ33" s="12"/>
      <c r="PNA33" s="12"/>
      <c r="PNB33" s="12"/>
      <c r="PNC33" s="12"/>
      <c r="PND33" s="12"/>
      <c r="PNE33" s="12"/>
      <c r="PNF33" s="12"/>
      <c r="PNG33" s="12"/>
      <c r="PNH33" s="12"/>
      <c r="PNI33" s="12"/>
      <c r="PNJ33" s="12"/>
      <c r="PNK33" s="12"/>
      <c r="PNL33" s="12"/>
      <c r="PNM33" s="12"/>
      <c r="PNN33" s="12"/>
      <c r="PNO33" s="12"/>
      <c r="PNP33" s="12"/>
      <c r="PNQ33" s="12"/>
      <c r="PNR33" s="12"/>
      <c r="PNS33" s="12"/>
      <c r="PNT33" s="12"/>
      <c r="PNU33" s="12"/>
      <c r="PNV33" s="12"/>
      <c r="PNW33" s="12"/>
      <c r="PNX33" s="12"/>
      <c r="PNY33" s="12"/>
      <c r="PNZ33" s="12"/>
      <c r="POA33" s="12"/>
      <c r="POB33" s="12"/>
      <c r="POC33" s="12"/>
      <c r="POD33" s="12"/>
      <c r="POE33" s="12"/>
      <c r="POF33" s="12"/>
      <c r="POG33" s="12"/>
      <c r="POH33" s="12"/>
      <c r="POI33" s="12"/>
      <c r="POJ33" s="12"/>
      <c r="POK33" s="12"/>
      <c r="POL33" s="12"/>
      <c r="POM33" s="12"/>
      <c r="PON33" s="12"/>
      <c r="POO33" s="12"/>
      <c r="POP33" s="12"/>
      <c r="POQ33" s="12"/>
      <c r="POR33" s="12"/>
      <c r="POS33" s="12"/>
      <c r="POT33" s="12"/>
      <c r="POU33" s="12"/>
      <c r="POV33" s="12"/>
      <c r="POW33" s="12"/>
      <c r="POX33" s="12"/>
      <c r="POY33" s="12"/>
      <c r="POZ33" s="12"/>
      <c r="PPA33" s="12"/>
      <c r="PPB33" s="12"/>
      <c r="PPC33" s="12"/>
      <c r="PPD33" s="12"/>
      <c r="PPE33" s="12"/>
      <c r="PPF33" s="12"/>
      <c r="PPG33" s="12"/>
      <c r="PPH33" s="12"/>
      <c r="PPI33" s="12"/>
      <c r="PPJ33" s="12"/>
      <c r="PPK33" s="12"/>
      <c r="PPL33" s="12"/>
      <c r="PPM33" s="12"/>
      <c r="PPN33" s="12"/>
      <c r="PPO33" s="12"/>
      <c r="PPP33" s="12"/>
      <c r="PPQ33" s="12"/>
      <c r="PPR33" s="12"/>
      <c r="PPS33" s="12"/>
      <c r="PPT33" s="12"/>
      <c r="PPU33" s="12"/>
      <c r="PPV33" s="12"/>
      <c r="PPW33" s="12"/>
      <c r="PPX33" s="12"/>
      <c r="PPY33" s="12"/>
      <c r="PPZ33" s="12"/>
      <c r="PQA33" s="12"/>
      <c r="PQB33" s="12"/>
      <c r="PQC33" s="12"/>
      <c r="PQD33" s="12"/>
      <c r="PQE33" s="12"/>
      <c r="PQF33" s="12"/>
      <c r="PQG33" s="12"/>
      <c r="PQH33" s="12"/>
      <c r="PQI33" s="12"/>
      <c r="PQJ33" s="12"/>
      <c r="PQK33" s="12"/>
      <c r="PQL33" s="12"/>
      <c r="PQM33" s="12"/>
      <c r="PQN33" s="12"/>
      <c r="PQO33" s="12"/>
      <c r="PQP33" s="12"/>
      <c r="PQQ33" s="12"/>
      <c r="PQR33" s="12"/>
      <c r="PQS33" s="12"/>
      <c r="PQT33" s="12"/>
      <c r="PQU33" s="12"/>
      <c r="PQV33" s="12"/>
      <c r="PQW33" s="12"/>
      <c r="PQX33" s="12"/>
      <c r="PQY33" s="12"/>
      <c r="PQZ33" s="12"/>
      <c r="PRA33" s="12"/>
      <c r="PRB33" s="12"/>
      <c r="PRC33" s="12"/>
      <c r="PRD33" s="12"/>
      <c r="PRE33" s="12"/>
      <c r="PRF33" s="12"/>
      <c r="PRG33" s="12"/>
      <c r="PRH33" s="12"/>
      <c r="PRI33" s="12"/>
      <c r="PRJ33" s="12"/>
      <c r="PRK33" s="12"/>
      <c r="PRL33" s="12"/>
      <c r="PRM33" s="12"/>
      <c r="PRN33" s="12"/>
      <c r="PRO33" s="12"/>
      <c r="PRP33" s="12"/>
      <c r="PRQ33" s="12"/>
      <c r="PRR33" s="12"/>
      <c r="PRS33" s="12"/>
      <c r="PRT33" s="12"/>
      <c r="PRU33" s="12"/>
      <c r="PRV33" s="12"/>
      <c r="PRW33" s="12"/>
      <c r="PRX33" s="12"/>
      <c r="PRY33" s="12"/>
      <c r="PRZ33" s="12"/>
      <c r="PSA33" s="12"/>
      <c r="PSB33" s="12"/>
      <c r="PSC33" s="12"/>
      <c r="PSD33" s="12"/>
      <c r="PSE33" s="12"/>
      <c r="PSF33" s="12"/>
      <c r="PSG33" s="12"/>
      <c r="PSH33" s="12"/>
      <c r="PSI33" s="12"/>
      <c r="PSJ33" s="12"/>
      <c r="PSK33" s="12"/>
      <c r="PSL33" s="12"/>
      <c r="PSM33" s="12"/>
      <c r="PSN33" s="12"/>
      <c r="PSO33" s="12"/>
      <c r="PSP33" s="12"/>
      <c r="PSQ33" s="12"/>
      <c r="PSR33" s="12"/>
      <c r="PSS33" s="12"/>
      <c r="PST33" s="12"/>
      <c r="PSU33" s="12"/>
      <c r="PSV33" s="12"/>
      <c r="PSW33" s="12"/>
      <c r="PSX33" s="12"/>
      <c r="PSY33" s="12"/>
      <c r="PSZ33" s="12"/>
      <c r="PTA33" s="12"/>
      <c r="PTB33" s="12"/>
      <c r="PTC33" s="12"/>
      <c r="PTD33" s="12"/>
      <c r="PTE33" s="12"/>
      <c r="PTF33" s="12"/>
      <c r="PTG33" s="12"/>
      <c r="PTH33" s="12"/>
      <c r="PTI33" s="12"/>
      <c r="PTJ33" s="12"/>
      <c r="PTK33" s="12"/>
      <c r="PTL33" s="12"/>
      <c r="PTM33" s="12"/>
      <c r="PTN33" s="12"/>
      <c r="PTO33" s="12"/>
      <c r="PTP33" s="12"/>
      <c r="PTQ33" s="12"/>
      <c r="PTR33" s="12"/>
      <c r="PTS33" s="12"/>
      <c r="PTT33" s="12"/>
      <c r="PTU33" s="12"/>
      <c r="PTV33" s="12"/>
      <c r="PTW33" s="12"/>
      <c r="PTX33" s="12"/>
      <c r="PTY33" s="12"/>
      <c r="PTZ33" s="12"/>
      <c r="PUA33" s="12"/>
      <c r="PUB33" s="12"/>
      <c r="PUC33" s="12"/>
      <c r="PUD33" s="12"/>
      <c r="PUE33" s="12"/>
      <c r="PUF33" s="12"/>
      <c r="PUG33" s="12"/>
      <c r="PUH33" s="12"/>
      <c r="PUI33" s="12"/>
      <c r="PUJ33" s="12"/>
      <c r="PUK33" s="12"/>
      <c r="PUL33" s="12"/>
      <c r="PUM33" s="12"/>
      <c r="PUN33" s="12"/>
      <c r="PUO33" s="12"/>
      <c r="PUP33" s="12"/>
      <c r="PUQ33" s="12"/>
      <c r="PUR33" s="12"/>
      <c r="PUS33" s="12"/>
      <c r="PUT33" s="12"/>
      <c r="PUU33" s="12"/>
      <c r="PUV33" s="12"/>
      <c r="PUW33" s="12"/>
      <c r="PUX33" s="12"/>
      <c r="PUY33" s="12"/>
      <c r="PUZ33" s="12"/>
      <c r="PVA33" s="12"/>
      <c r="PVB33" s="12"/>
      <c r="PVC33" s="12"/>
      <c r="PVD33" s="12"/>
      <c r="PVE33" s="12"/>
      <c r="PVF33" s="12"/>
      <c r="PVG33" s="12"/>
      <c r="PVH33" s="12"/>
      <c r="PVI33" s="12"/>
      <c r="PVJ33" s="12"/>
      <c r="PVK33" s="12"/>
      <c r="PVL33" s="12"/>
      <c r="PVM33" s="12"/>
      <c r="PVN33" s="12"/>
      <c r="PVO33" s="12"/>
      <c r="PVP33" s="12"/>
      <c r="PVQ33" s="12"/>
      <c r="PVR33" s="12"/>
      <c r="PVS33" s="12"/>
      <c r="PVT33" s="12"/>
      <c r="PVU33" s="12"/>
      <c r="PVV33" s="12"/>
      <c r="PVW33" s="12"/>
      <c r="PVX33" s="12"/>
      <c r="PVY33" s="12"/>
      <c r="PVZ33" s="12"/>
      <c r="PWA33" s="12"/>
      <c r="PWB33" s="12"/>
      <c r="PWC33" s="12"/>
      <c r="PWD33" s="12"/>
      <c r="PWE33" s="12"/>
      <c r="PWF33" s="12"/>
      <c r="PWG33" s="12"/>
      <c r="PWH33" s="12"/>
      <c r="PWI33" s="12"/>
      <c r="PWJ33" s="12"/>
      <c r="PWK33" s="12"/>
      <c r="PWL33" s="12"/>
      <c r="PWM33" s="12"/>
      <c r="PWN33" s="12"/>
      <c r="PWO33" s="12"/>
      <c r="PWP33" s="12"/>
      <c r="PWQ33" s="12"/>
      <c r="PWR33" s="12"/>
      <c r="PWS33" s="12"/>
      <c r="PWT33" s="12"/>
      <c r="PWU33" s="12"/>
      <c r="PWV33" s="12"/>
      <c r="PWW33" s="12"/>
      <c r="PWX33" s="12"/>
      <c r="PWY33" s="12"/>
      <c r="PWZ33" s="12"/>
      <c r="PXA33" s="12"/>
      <c r="PXB33" s="12"/>
      <c r="PXC33" s="12"/>
      <c r="PXD33" s="12"/>
      <c r="PXE33" s="12"/>
      <c r="PXF33" s="12"/>
      <c r="PXG33" s="12"/>
      <c r="PXH33" s="12"/>
      <c r="PXI33" s="12"/>
      <c r="PXJ33" s="12"/>
      <c r="PXK33" s="12"/>
      <c r="PXL33" s="12"/>
      <c r="PXM33" s="12"/>
      <c r="PXN33" s="12"/>
      <c r="PXO33" s="12"/>
      <c r="PXP33" s="12"/>
      <c r="PXQ33" s="12"/>
      <c r="PXR33" s="12"/>
      <c r="PXS33" s="12"/>
      <c r="PXT33" s="12"/>
      <c r="PXU33" s="12"/>
      <c r="PXV33" s="12"/>
      <c r="PXW33" s="12"/>
      <c r="PXX33" s="12"/>
      <c r="PXY33" s="12"/>
      <c r="PXZ33" s="12"/>
      <c r="PYA33" s="12"/>
      <c r="PYB33" s="12"/>
      <c r="PYC33" s="12"/>
      <c r="PYD33" s="12"/>
      <c r="PYE33" s="12"/>
      <c r="PYF33" s="12"/>
      <c r="PYG33" s="12"/>
      <c r="PYH33" s="12"/>
      <c r="PYI33" s="12"/>
      <c r="PYJ33" s="12"/>
      <c r="PYK33" s="12"/>
      <c r="PYL33" s="12"/>
      <c r="PYM33" s="12"/>
      <c r="PYN33" s="12"/>
      <c r="PYO33" s="12"/>
      <c r="PYP33" s="12"/>
      <c r="PYQ33" s="12"/>
      <c r="PYR33" s="12"/>
      <c r="PYS33" s="12"/>
      <c r="PYT33" s="12"/>
      <c r="PYU33" s="12"/>
      <c r="PYV33" s="12"/>
      <c r="PYW33" s="12"/>
      <c r="PYX33" s="12"/>
      <c r="PYY33" s="12"/>
      <c r="PYZ33" s="12"/>
      <c r="PZA33" s="12"/>
      <c r="PZB33" s="12"/>
      <c r="PZC33" s="12"/>
      <c r="PZD33" s="12"/>
      <c r="PZE33" s="12"/>
      <c r="PZF33" s="12"/>
      <c r="PZG33" s="12"/>
      <c r="PZH33" s="12"/>
      <c r="PZI33" s="12"/>
      <c r="PZJ33" s="12"/>
      <c r="PZK33" s="12"/>
      <c r="PZL33" s="12"/>
      <c r="PZM33" s="12"/>
      <c r="PZN33" s="12"/>
      <c r="PZO33" s="12"/>
      <c r="PZP33" s="12"/>
      <c r="PZQ33" s="12"/>
      <c r="PZR33" s="12"/>
      <c r="PZS33" s="12"/>
      <c r="PZT33" s="12"/>
      <c r="PZU33" s="12"/>
      <c r="PZV33" s="12"/>
      <c r="PZW33" s="12"/>
      <c r="PZX33" s="12"/>
      <c r="PZY33" s="12"/>
      <c r="PZZ33" s="12"/>
      <c r="QAA33" s="12"/>
      <c r="QAB33" s="12"/>
      <c r="QAC33" s="12"/>
      <c r="QAD33" s="12"/>
      <c r="QAE33" s="12"/>
      <c r="QAF33" s="12"/>
      <c r="QAG33" s="12"/>
      <c r="QAH33" s="12"/>
      <c r="QAI33" s="12"/>
      <c r="QAJ33" s="12"/>
      <c r="QAK33" s="12"/>
      <c r="QAL33" s="12"/>
      <c r="QAM33" s="12"/>
      <c r="QAN33" s="12"/>
      <c r="QAO33" s="12"/>
      <c r="QAP33" s="12"/>
      <c r="QAQ33" s="12"/>
      <c r="QAR33" s="12"/>
      <c r="QAS33" s="12"/>
      <c r="QAT33" s="12"/>
      <c r="QAU33" s="12"/>
      <c r="QAV33" s="12"/>
      <c r="QAW33" s="12"/>
      <c r="QAX33" s="12"/>
      <c r="QAY33" s="12"/>
      <c r="QAZ33" s="12"/>
      <c r="QBA33" s="12"/>
      <c r="QBB33" s="12"/>
      <c r="QBC33" s="12"/>
      <c r="QBD33" s="12"/>
      <c r="QBE33" s="12"/>
      <c r="QBF33" s="12"/>
      <c r="QBG33" s="12"/>
      <c r="QBH33" s="12"/>
      <c r="QBI33" s="12"/>
      <c r="QBJ33" s="12"/>
      <c r="QBK33" s="12"/>
      <c r="QBL33" s="12"/>
      <c r="QBM33" s="12"/>
      <c r="QBN33" s="12"/>
      <c r="QBO33" s="12"/>
      <c r="QBP33" s="12"/>
      <c r="QBQ33" s="12"/>
      <c r="QBR33" s="12"/>
      <c r="QBS33" s="12"/>
      <c r="QBT33" s="12"/>
      <c r="QBU33" s="12"/>
      <c r="QBV33" s="12"/>
      <c r="QBW33" s="12"/>
      <c r="QBX33" s="12"/>
      <c r="QBY33" s="12"/>
      <c r="QBZ33" s="12"/>
      <c r="QCA33" s="12"/>
      <c r="QCB33" s="12"/>
      <c r="QCC33" s="12"/>
      <c r="QCD33" s="12"/>
      <c r="QCE33" s="12"/>
      <c r="QCF33" s="12"/>
      <c r="QCG33" s="12"/>
      <c r="QCH33" s="12"/>
      <c r="QCI33" s="12"/>
      <c r="QCJ33" s="12"/>
      <c r="QCK33" s="12"/>
      <c r="QCL33" s="12"/>
      <c r="QCM33" s="12"/>
      <c r="QCN33" s="12"/>
      <c r="QCO33" s="12"/>
      <c r="QCP33" s="12"/>
      <c r="QCQ33" s="12"/>
      <c r="QCR33" s="12"/>
      <c r="QCS33" s="12"/>
      <c r="QCT33" s="12"/>
      <c r="QCU33" s="12"/>
      <c r="QCV33" s="12"/>
      <c r="QCW33" s="12"/>
      <c r="QCX33" s="12"/>
      <c r="QCY33" s="12"/>
      <c r="QCZ33" s="12"/>
      <c r="QDA33" s="12"/>
      <c r="QDB33" s="12"/>
      <c r="QDC33" s="12"/>
      <c r="QDD33" s="12"/>
      <c r="QDE33" s="12"/>
      <c r="QDF33" s="12"/>
      <c r="QDG33" s="12"/>
      <c r="QDH33" s="12"/>
      <c r="QDI33" s="12"/>
      <c r="QDJ33" s="12"/>
      <c r="QDK33" s="12"/>
      <c r="QDL33" s="12"/>
      <c r="QDM33" s="12"/>
      <c r="QDN33" s="12"/>
      <c r="QDO33" s="12"/>
      <c r="QDP33" s="12"/>
      <c r="QDQ33" s="12"/>
      <c r="QDR33" s="12"/>
      <c r="QDS33" s="12"/>
      <c r="QDT33" s="12"/>
      <c r="QDU33" s="12"/>
      <c r="QDV33" s="12"/>
      <c r="QDW33" s="12"/>
      <c r="QDX33" s="12"/>
      <c r="QDY33" s="12"/>
      <c r="QDZ33" s="12"/>
      <c r="QEA33" s="12"/>
      <c r="QEB33" s="12"/>
      <c r="QEC33" s="12"/>
      <c r="QED33" s="12"/>
      <c r="QEE33" s="12"/>
      <c r="QEF33" s="12"/>
      <c r="QEG33" s="12"/>
      <c r="QEH33" s="12"/>
      <c r="QEI33" s="12"/>
      <c r="QEJ33" s="12"/>
      <c r="QEK33" s="12"/>
      <c r="QEL33" s="12"/>
      <c r="QEM33" s="12"/>
      <c r="QEN33" s="12"/>
      <c r="QEO33" s="12"/>
      <c r="QEP33" s="12"/>
      <c r="QEQ33" s="12"/>
      <c r="QER33" s="12"/>
      <c r="QES33" s="12"/>
      <c r="QET33" s="12"/>
      <c r="QEU33" s="12"/>
      <c r="QEV33" s="12"/>
      <c r="QEW33" s="12"/>
      <c r="QEX33" s="12"/>
      <c r="QEY33" s="12"/>
      <c r="QEZ33" s="12"/>
      <c r="QFA33" s="12"/>
      <c r="QFB33" s="12"/>
      <c r="QFC33" s="12"/>
      <c r="QFD33" s="12"/>
      <c r="QFE33" s="12"/>
      <c r="QFF33" s="12"/>
      <c r="QFG33" s="12"/>
      <c r="QFH33" s="12"/>
      <c r="QFI33" s="12"/>
      <c r="QFJ33" s="12"/>
      <c r="QFK33" s="12"/>
      <c r="QFL33" s="12"/>
      <c r="QFM33" s="12"/>
      <c r="QFN33" s="12"/>
      <c r="QFO33" s="12"/>
      <c r="QFP33" s="12"/>
      <c r="QFQ33" s="12"/>
      <c r="QFR33" s="12"/>
      <c r="QFS33" s="12"/>
      <c r="QFT33" s="12"/>
      <c r="QFU33" s="12"/>
      <c r="QFV33" s="12"/>
      <c r="QFW33" s="12"/>
      <c r="QFX33" s="12"/>
      <c r="QFY33" s="12"/>
      <c r="QFZ33" s="12"/>
      <c r="QGA33" s="12"/>
      <c r="QGB33" s="12"/>
      <c r="QGC33" s="12"/>
      <c r="QGD33" s="12"/>
      <c r="QGE33" s="12"/>
      <c r="QGF33" s="12"/>
      <c r="QGG33" s="12"/>
      <c r="QGH33" s="12"/>
      <c r="QGI33" s="12"/>
      <c r="QGJ33" s="12"/>
      <c r="QGK33" s="12"/>
      <c r="QGL33" s="12"/>
      <c r="QGM33" s="12"/>
      <c r="QGN33" s="12"/>
      <c r="QGO33" s="12"/>
      <c r="QGP33" s="12"/>
      <c r="QGQ33" s="12"/>
      <c r="QGR33" s="12"/>
      <c r="QGS33" s="12"/>
      <c r="QGT33" s="12"/>
      <c r="QGU33" s="12"/>
      <c r="QGV33" s="12"/>
      <c r="QGW33" s="12"/>
      <c r="QGX33" s="12"/>
      <c r="QGY33" s="12"/>
      <c r="QGZ33" s="12"/>
      <c r="QHA33" s="12"/>
      <c r="QHB33" s="12"/>
      <c r="QHC33" s="12"/>
      <c r="QHD33" s="12"/>
      <c r="QHE33" s="12"/>
      <c r="QHF33" s="12"/>
      <c r="QHG33" s="12"/>
      <c r="QHH33" s="12"/>
      <c r="QHI33" s="12"/>
      <c r="QHJ33" s="12"/>
      <c r="QHK33" s="12"/>
      <c r="QHL33" s="12"/>
      <c r="QHM33" s="12"/>
      <c r="QHN33" s="12"/>
      <c r="QHO33" s="12"/>
      <c r="QHP33" s="12"/>
      <c r="QHQ33" s="12"/>
      <c r="QHR33" s="12"/>
      <c r="QHS33" s="12"/>
      <c r="QHT33" s="12"/>
      <c r="QHU33" s="12"/>
      <c r="QHV33" s="12"/>
      <c r="QHW33" s="12"/>
      <c r="QHX33" s="12"/>
      <c r="QHY33" s="12"/>
      <c r="QHZ33" s="12"/>
      <c r="QIA33" s="12"/>
      <c r="QIB33" s="12"/>
      <c r="QIC33" s="12"/>
      <c r="QID33" s="12"/>
      <c r="QIE33" s="12"/>
      <c r="QIF33" s="12"/>
      <c r="QIG33" s="12"/>
      <c r="QIH33" s="12"/>
      <c r="QII33" s="12"/>
      <c r="QIJ33" s="12"/>
      <c r="QIK33" s="12"/>
      <c r="QIL33" s="12"/>
      <c r="QIM33" s="12"/>
      <c r="QIN33" s="12"/>
      <c r="QIO33" s="12"/>
      <c r="QIP33" s="12"/>
      <c r="QIQ33" s="12"/>
      <c r="QIR33" s="12"/>
      <c r="QIS33" s="12"/>
      <c r="QIT33" s="12"/>
      <c r="QIU33" s="12"/>
      <c r="QIV33" s="12"/>
      <c r="QIW33" s="12"/>
      <c r="QIX33" s="12"/>
      <c r="QIY33" s="12"/>
      <c r="QIZ33" s="12"/>
      <c r="QJA33" s="12"/>
      <c r="QJB33" s="12"/>
      <c r="QJC33" s="12"/>
      <c r="QJD33" s="12"/>
      <c r="QJE33" s="12"/>
      <c r="QJF33" s="12"/>
      <c r="QJG33" s="12"/>
      <c r="QJH33" s="12"/>
      <c r="QJI33" s="12"/>
      <c r="QJJ33" s="12"/>
      <c r="QJK33" s="12"/>
      <c r="QJL33" s="12"/>
      <c r="QJM33" s="12"/>
      <c r="QJN33" s="12"/>
      <c r="QJO33" s="12"/>
      <c r="QJP33" s="12"/>
      <c r="QJQ33" s="12"/>
      <c r="QJR33" s="12"/>
      <c r="QJS33" s="12"/>
      <c r="QJT33" s="12"/>
      <c r="QJU33" s="12"/>
      <c r="QJV33" s="12"/>
      <c r="QJW33" s="12"/>
      <c r="QJX33" s="12"/>
      <c r="QJY33" s="12"/>
      <c r="QJZ33" s="12"/>
      <c r="QKA33" s="12"/>
      <c r="QKB33" s="12"/>
      <c r="QKC33" s="12"/>
      <c r="QKD33" s="12"/>
      <c r="QKE33" s="12"/>
      <c r="QKF33" s="12"/>
      <c r="QKG33" s="12"/>
      <c r="QKH33" s="12"/>
      <c r="QKI33" s="12"/>
      <c r="QKJ33" s="12"/>
      <c r="QKK33" s="12"/>
      <c r="QKL33" s="12"/>
      <c r="QKM33" s="12"/>
      <c r="QKN33" s="12"/>
      <c r="QKO33" s="12"/>
      <c r="QKP33" s="12"/>
      <c r="QKQ33" s="12"/>
      <c r="QKR33" s="12"/>
      <c r="QKS33" s="12"/>
      <c r="QKT33" s="12"/>
      <c r="QKU33" s="12"/>
      <c r="QKV33" s="12"/>
      <c r="QKW33" s="12"/>
      <c r="QKX33" s="12"/>
      <c r="QKY33" s="12"/>
      <c r="QKZ33" s="12"/>
      <c r="QLA33" s="12"/>
      <c r="QLB33" s="12"/>
      <c r="QLC33" s="12"/>
      <c r="QLD33" s="12"/>
      <c r="QLE33" s="12"/>
      <c r="QLF33" s="12"/>
      <c r="QLG33" s="12"/>
      <c r="QLH33" s="12"/>
      <c r="QLI33" s="12"/>
      <c r="QLJ33" s="12"/>
      <c r="QLK33" s="12"/>
      <c r="QLL33" s="12"/>
      <c r="QLM33" s="12"/>
      <c r="QLN33" s="12"/>
      <c r="QLO33" s="12"/>
      <c r="QLP33" s="12"/>
      <c r="QLQ33" s="12"/>
      <c r="QLR33" s="12"/>
      <c r="QLS33" s="12"/>
      <c r="QLT33" s="12"/>
      <c r="QLU33" s="12"/>
      <c r="QLV33" s="12"/>
      <c r="QLW33" s="12"/>
      <c r="QLX33" s="12"/>
      <c r="QLY33" s="12"/>
      <c r="QLZ33" s="12"/>
      <c r="QMA33" s="12"/>
      <c r="QMB33" s="12"/>
      <c r="QMC33" s="12"/>
      <c r="QMD33" s="12"/>
      <c r="QME33" s="12"/>
      <c r="QMF33" s="12"/>
      <c r="QMG33" s="12"/>
      <c r="QMH33" s="12"/>
      <c r="QMI33" s="12"/>
      <c r="QMJ33" s="12"/>
      <c r="QMK33" s="12"/>
      <c r="QML33" s="12"/>
      <c r="QMM33" s="12"/>
      <c r="QMN33" s="12"/>
      <c r="QMO33" s="12"/>
      <c r="QMP33" s="12"/>
      <c r="QMQ33" s="12"/>
      <c r="QMR33" s="12"/>
      <c r="QMS33" s="12"/>
      <c r="QMT33" s="12"/>
      <c r="QMU33" s="12"/>
      <c r="QMV33" s="12"/>
      <c r="QMW33" s="12"/>
      <c r="QMX33" s="12"/>
      <c r="QMY33" s="12"/>
      <c r="QMZ33" s="12"/>
      <c r="QNA33" s="12"/>
      <c r="QNB33" s="12"/>
      <c r="QNC33" s="12"/>
      <c r="QND33" s="12"/>
      <c r="QNE33" s="12"/>
      <c r="QNF33" s="12"/>
      <c r="QNG33" s="12"/>
      <c r="QNH33" s="12"/>
      <c r="QNI33" s="12"/>
      <c r="QNJ33" s="12"/>
      <c r="QNK33" s="12"/>
      <c r="QNL33" s="12"/>
      <c r="QNM33" s="12"/>
      <c r="QNN33" s="12"/>
      <c r="QNO33" s="12"/>
      <c r="QNP33" s="12"/>
      <c r="QNQ33" s="12"/>
      <c r="QNR33" s="12"/>
      <c r="QNS33" s="12"/>
      <c r="QNT33" s="12"/>
      <c r="QNU33" s="12"/>
      <c r="QNV33" s="12"/>
      <c r="QNW33" s="12"/>
      <c r="QNX33" s="12"/>
      <c r="QNY33" s="12"/>
      <c r="QNZ33" s="12"/>
      <c r="QOA33" s="12"/>
      <c r="QOB33" s="12"/>
      <c r="QOC33" s="12"/>
      <c r="QOD33" s="12"/>
      <c r="QOE33" s="12"/>
      <c r="QOF33" s="12"/>
      <c r="QOG33" s="12"/>
      <c r="QOH33" s="12"/>
      <c r="QOI33" s="12"/>
      <c r="QOJ33" s="12"/>
      <c r="QOK33" s="12"/>
      <c r="QOL33" s="12"/>
      <c r="QOM33" s="12"/>
      <c r="QON33" s="12"/>
      <c r="QOO33" s="12"/>
      <c r="QOP33" s="12"/>
      <c r="QOQ33" s="12"/>
      <c r="QOR33" s="12"/>
      <c r="QOS33" s="12"/>
      <c r="QOT33" s="12"/>
      <c r="QOU33" s="12"/>
      <c r="QOV33" s="12"/>
      <c r="QOW33" s="12"/>
      <c r="QOX33" s="12"/>
      <c r="QOY33" s="12"/>
      <c r="QOZ33" s="12"/>
      <c r="QPA33" s="12"/>
      <c r="QPB33" s="12"/>
      <c r="QPC33" s="12"/>
      <c r="QPD33" s="12"/>
      <c r="QPE33" s="12"/>
      <c r="QPF33" s="12"/>
      <c r="QPG33" s="12"/>
      <c r="QPH33" s="12"/>
      <c r="QPI33" s="12"/>
      <c r="QPJ33" s="12"/>
      <c r="QPK33" s="12"/>
      <c r="QPL33" s="12"/>
      <c r="QPM33" s="12"/>
      <c r="QPN33" s="12"/>
      <c r="QPO33" s="12"/>
      <c r="QPP33" s="12"/>
      <c r="QPQ33" s="12"/>
      <c r="QPR33" s="12"/>
      <c r="QPS33" s="12"/>
      <c r="QPT33" s="12"/>
      <c r="QPU33" s="12"/>
      <c r="QPV33" s="12"/>
      <c r="QPW33" s="12"/>
      <c r="QPX33" s="12"/>
      <c r="QPY33" s="12"/>
      <c r="QPZ33" s="12"/>
      <c r="QQA33" s="12"/>
      <c r="QQB33" s="12"/>
      <c r="QQC33" s="12"/>
      <c r="QQD33" s="12"/>
      <c r="QQE33" s="12"/>
      <c r="QQF33" s="12"/>
      <c r="QQG33" s="12"/>
      <c r="QQH33" s="12"/>
      <c r="QQI33" s="12"/>
      <c r="QQJ33" s="12"/>
      <c r="QQK33" s="12"/>
      <c r="QQL33" s="12"/>
      <c r="QQM33" s="12"/>
      <c r="QQN33" s="12"/>
      <c r="QQO33" s="12"/>
      <c r="QQP33" s="12"/>
      <c r="QQQ33" s="12"/>
      <c r="QQR33" s="12"/>
      <c r="QQS33" s="12"/>
      <c r="QQT33" s="12"/>
      <c r="QQU33" s="12"/>
      <c r="QQV33" s="12"/>
      <c r="QQW33" s="12"/>
      <c r="QQX33" s="12"/>
      <c r="QQY33" s="12"/>
      <c r="QQZ33" s="12"/>
      <c r="QRA33" s="12"/>
      <c r="QRB33" s="12"/>
      <c r="QRC33" s="12"/>
      <c r="QRD33" s="12"/>
      <c r="QRE33" s="12"/>
      <c r="QRF33" s="12"/>
      <c r="QRG33" s="12"/>
      <c r="QRH33" s="12"/>
      <c r="QRI33" s="12"/>
      <c r="QRJ33" s="12"/>
      <c r="QRK33" s="12"/>
      <c r="QRL33" s="12"/>
      <c r="QRM33" s="12"/>
      <c r="QRN33" s="12"/>
      <c r="QRO33" s="12"/>
      <c r="QRP33" s="12"/>
      <c r="QRQ33" s="12"/>
      <c r="QRR33" s="12"/>
      <c r="QRS33" s="12"/>
      <c r="QRT33" s="12"/>
      <c r="QRU33" s="12"/>
      <c r="QRV33" s="12"/>
      <c r="QRW33" s="12"/>
      <c r="QRX33" s="12"/>
      <c r="QRY33" s="12"/>
      <c r="QRZ33" s="12"/>
      <c r="QSA33" s="12"/>
      <c r="QSB33" s="12"/>
      <c r="QSC33" s="12"/>
      <c r="QSD33" s="12"/>
      <c r="QSE33" s="12"/>
      <c r="QSF33" s="12"/>
      <c r="QSG33" s="12"/>
      <c r="QSH33" s="12"/>
      <c r="QSI33" s="12"/>
      <c r="QSJ33" s="12"/>
      <c r="QSK33" s="12"/>
      <c r="QSL33" s="12"/>
      <c r="QSM33" s="12"/>
      <c r="QSN33" s="12"/>
      <c r="QSO33" s="12"/>
      <c r="QSP33" s="12"/>
      <c r="QSQ33" s="12"/>
      <c r="QSR33" s="12"/>
      <c r="QSS33" s="12"/>
      <c r="QST33" s="12"/>
      <c r="QSU33" s="12"/>
      <c r="QSV33" s="12"/>
      <c r="QSW33" s="12"/>
      <c r="QSX33" s="12"/>
      <c r="QSY33" s="12"/>
      <c r="QSZ33" s="12"/>
      <c r="QTA33" s="12"/>
      <c r="QTB33" s="12"/>
      <c r="QTC33" s="12"/>
      <c r="QTD33" s="12"/>
      <c r="QTE33" s="12"/>
      <c r="QTF33" s="12"/>
      <c r="QTG33" s="12"/>
      <c r="QTH33" s="12"/>
      <c r="QTI33" s="12"/>
      <c r="QTJ33" s="12"/>
      <c r="QTK33" s="12"/>
      <c r="QTL33" s="12"/>
      <c r="QTM33" s="12"/>
      <c r="QTN33" s="12"/>
      <c r="QTO33" s="12"/>
      <c r="QTP33" s="12"/>
      <c r="QTQ33" s="12"/>
      <c r="QTR33" s="12"/>
      <c r="QTS33" s="12"/>
      <c r="QTT33" s="12"/>
      <c r="QTU33" s="12"/>
      <c r="QTV33" s="12"/>
      <c r="QTW33" s="12"/>
      <c r="QTX33" s="12"/>
      <c r="QTY33" s="12"/>
      <c r="QTZ33" s="12"/>
      <c r="QUA33" s="12"/>
      <c r="QUB33" s="12"/>
      <c r="QUC33" s="12"/>
      <c r="QUD33" s="12"/>
      <c r="QUE33" s="12"/>
      <c r="QUF33" s="12"/>
      <c r="QUG33" s="12"/>
      <c r="QUH33" s="12"/>
      <c r="QUI33" s="12"/>
      <c r="QUJ33" s="12"/>
      <c r="QUK33" s="12"/>
      <c r="QUL33" s="12"/>
      <c r="QUM33" s="12"/>
      <c r="QUN33" s="12"/>
      <c r="QUO33" s="12"/>
      <c r="QUP33" s="12"/>
      <c r="QUQ33" s="12"/>
      <c r="QUR33" s="12"/>
      <c r="QUS33" s="12"/>
      <c r="QUT33" s="12"/>
      <c r="QUU33" s="12"/>
      <c r="QUV33" s="12"/>
      <c r="QUW33" s="12"/>
      <c r="QUX33" s="12"/>
      <c r="QUY33" s="12"/>
      <c r="QUZ33" s="12"/>
      <c r="QVA33" s="12"/>
      <c r="QVB33" s="12"/>
      <c r="QVC33" s="12"/>
      <c r="QVD33" s="12"/>
      <c r="QVE33" s="12"/>
      <c r="QVF33" s="12"/>
      <c r="QVG33" s="12"/>
      <c r="QVH33" s="12"/>
      <c r="QVI33" s="12"/>
      <c r="QVJ33" s="12"/>
      <c r="QVK33" s="12"/>
      <c r="QVL33" s="12"/>
      <c r="QVM33" s="12"/>
      <c r="QVN33" s="12"/>
      <c r="QVO33" s="12"/>
      <c r="QVP33" s="12"/>
      <c r="QVQ33" s="12"/>
      <c r="QVR33" s="12"/>
      <c r="QVS33" s="12"/>
      <c r="QVT33" s="12"/>
      <c r="QVU33" s="12"/>
      <c r="QVV33" s="12"/>
      <c r="QVW33" s="12"/>
      <c r="QVX33" s="12"/>
      <c r="QVY33" s="12"/>
      <c r="QVZ33" s="12"/>
      <c r="QWA33" s="12"/>
      <c r="QWB33" s="12"/>
      <c r="QWC33" s="12"/>
      <c r="QWD33" s="12"/>
      <c r="QWE33" s="12"/>
      <c r="QWF33" s="12"/>
      <c r="QWG33" s="12"/>
      <c r="QWH33" s="12"/>
      <c r="QWI33" s="12"/>
      <c r="QWJ33" s="12"/>
      <c r="QWK33" s="12"/>
      <c r="QWL33" s="12"/>
      <c r="QWM33" s="12"/>
      <c r="QWN33" s="12"/>
      <c r="QWO33" s="12"/>
      <c r="QWP33" s="12"/>
      <c r="QWQ33" s="12"/>
      <c r="QWR33" s="12"/>
      <c r="QWS33" s="12"/>
      <c r="QWT33" s="12"/>
      <c r="QWU33" s="12"/>
      <c r="QWV33" s="12"/>
      <c r="QWW33" s="12"/>
      <c r="QWX33" s="12"/>
      <c r="QWY33" s="12"/>
      <c r="QWZ33" s="12"/>
      <c r="QXA33" s="12"/>
      <c r="QXB33" s="12"/>
      <c r="QXC33" s="12"/>
      <c r="QXD33" s="12"/>
      <c r="QXE33" s="12"/>
      <c r="QXF33" s="12"/>
      <c r="QXG33" s="12"/>
      <c r="QXH33" s="12"/>
      <c r="QXI33" s="12"/>
      <c r="QXJ33" s="12"/>
      <c r="QXK33" s="12"/>
      <c r="QXL33" s="12"/>
      <c r="QXM33" s="12"/>
      <c r="QXN33" s="12"/>
      <c r="QXO33" s="12"/>
      <c r="QXP33" s="12"/>
      <c r="QXQ33" s="12"/>
      <c r="QXR33" s="12"/>
      <c r="QXS33" s="12"/>
      <c r="QXT33" s="12"/>
      <c r="QXU33" s="12"/>
      <c r="QXV33" s="12"/>
      <c r="QXW33" s="12"/>
      <c r="QXX33" s="12"/>
      <c r="QXY33" s="12"/>
      <c r="QXZ33" s="12"/>
      <c r="QYA33" s="12"/>
      <c r="QYB33" s="12"/>
      <c r="QYC33" s="12"/>
      <c r="QYD33" s="12"/>
      <c r="QYE33" s="12"/>
      <c r="QYF33" s="12"/>
      <c r="QYG33" s="12"/>
      <c r="QYH33" s="12"/>
      <c r="QYI33" s="12"/>
      <c r="QYJ33" s="12"/>
      <c r="QYK33" s="12"/>
      <c r="QYL33" s="12"/>
      <c r="QYM33" s="12"/>
      <c r="QYN33" s="12"/>
      <c r="QYO33" s="12"/>
      <c r="QYP33" s="12"/>
      <c r="QYQ33" s="12"/>
      <c r="QYR33" s="12"/>
      <c r="QYS33" s="12"/>
      <c r="QYT33" s="12"/>
      <c r="QYU33" s="12"/>
      <c r="QYV33" s="12"/>
      <c r="QYW33" s="12"/>
      <c r="QYX33" s="12"/>
      <c r="QYY33" s="12"/>
      <c r="QYZ33" s="12"/>
      <c r="QZA33" s="12"/>
      <c r="QZB33" s="12"/>
      <c r="QZC33" s="12"/>
      <c r="QZD33" s="12"/>
      <c r="QZE33" s="12"/>
      <c r="QZF33" s="12"/>
      <c r="QZG33" s="12"/>
      <c r="QZH33" s="12"/>
      <c r="QZI33" s="12"/>
      <c r="QZJ33" s="12"/>
      <c r="QZK33" s="12"/>
      <c r="QZL33" s="12"/>
      <c r="QZM33" s="12"/>
      <c r="QZN33" s="12"/>
      <c r="QZO33" s="12"/>
      <c r="QZP33" s="12"/>
      <c r="QZQ33" s="12"/>
      <c r="QZR33" s="12"/>
      <c r="QZS33" s="12"/>
      <c r="QZT33" s="12"/>
      <c r="QZU33" s="12"/>
      <c r="QZV33" s="12"/>
      <c r="QZW33" s="12"/>
      <c r="QZX33" s="12"/>
      <c r="QZY33" s="12"/>
      <c r="QZZ33" s="12"/>
      <c r="RAA33" s="12"/>
      <c r="RAB33" s="12"/>
      <c r="RAC33" s="12"/>
      <c r="RAD33" s="12"/>
      <c r="RAE33" s="12"/>
      <c r="RAF33" s="12"/>
      <c r="RAG33" s="12"/>
      <c r="RAH33" s="12"/>
      <c r="RAI33" s="12"/>
      <c r="RAJ33" s="12"/>
      <c r="RAK33" s="12"/>
      <c r="RAL33" s="12"/>
      <c r="RAM33" s="12"/>
      <c r="RAN33" s="12"/>
      <c r="RAO33" s="12"/>
      <c r="RAP33" s="12"/>
      <c r="RAQ33" s="12"/>
      <c r="RAR33" s="12"/>
      <c r="RAS33" s="12"/>
      <c r="RAT33" s="12"/>
      <c r="RAU33" s="12"/>
      <c r="RAV33" s="12"/>
      <c r="RAW33" s="12"/>
      <c r="RAX33" s="12"/>
      <c r="RAY33" s="12"/>
      <c r="RAZ33" s="12"/>
      <c r="RBA33" s="12"/>
      <c r="RBB33" s="12"/>
      <c r="RBC33" s="12"/>
      <c r="RBD33" s="12"/>
      <c r="RBE33" s="12"/>
      <c r="RBF33" s="12"/>
      <c r="RBG33" s="12"/>
      <c r="RBH33" s="12"/>
      <c r="RBI33" s="12"/>
      <c r="RBJ33" s="12"/>
      <c r="RBK33" s="12"/>
      <c r="RBL33" s="12"/>
      <c r="RBM33" s="12"/>
      <c r="RBN33" s="12"/>
      <c r="RBO33" s="12"/>
      <c r="RBP33" s="12"/>
      <c r="RBQ33" s="12"/>
      <c r="RBR33" s="12"/>
      <c r="RBS33" s="12"/>
      <c r="RBT33" s="12"/>
      <c r="RBU33" s="12"/>
      <c r="RBV33" s="12"/>
      <c r="RBW33" s="12"/>
      <c r="RBX33" s="12"/>
      <c r="RBY33" s="12"/>
      <c r="RBZ33" s="12"/>
      <c r="RCA33" s="12"/>
      <c r="RCB33" s="12"/>
      <c r="RCC33" s="12"/>
      <c r="RCD33" s="12"/>
      <c r="RCE33" s="12"/>
      <c r="RCF33" s="12"/>
      <c r="RCG33" s="12"/>
      <c r="RCH33" s="12"/>
      <c r="RCI33" s="12"/>
      <c r="RCJ33" s="12"/>
      <c r="RCK33" s="12"/>
      <c r="RCL33" s="12"/>
      <c r="RCM33" s="12"/>
      <c r="RCN33" s="12"/>
      <c r="RCO33" s="12"/>
      <c r="RCP33" s="12"/>
      <c r="RCQ33" s="12"/>
      <c r="RCR33" s="12"/>
      <c r="RCS33" s="12"/>
      <c r="RCT33" s="12"/>
      <c r="RCU33" s="12"/>
      <c r="RCV33" s="12"/>
      <c r="RCW33" s="12"/>
      <c r="RCX33" s="12"/>
      <c r="RCY33" s="12"/>
      <c r="RCZ33" s="12"/>
      <c r="RDA33" s="12"/>
      <c r="RDB33" s="12"/>
      <c r="RDC33" s="12"/>
      <c r="RDD33" s="12"/>
      <c r="RDE33" s="12"/>
      <c r="RDF33" s="12"/>
      <c r="RDG33" s="12"/>
      <c r="RDH33" s="12"/>
      <c r="RDI33" s="12"/>
      <c r="RDJ33" s="12"/>
      <c r="RDK33" s="12"/>
      <c r="RDL33" s="12"/>
      <c r="RDM33" s="12"/>
      <c r="RDN33" s="12"/>
      <c r="RDO33" s="12"/>
      <c r="RDP33" s="12"/>
      <c r="RDQ33" s="12"/>
      <c r="RDR33" s="12"/>
      <c r="RDS33" s="12"/>
      <c r="RDT33" s="12"/>
      <c r="RDU33" s="12"/>
      <c r="RDV33" s="12"/>
      <c r="RDW33" s="12"/>
      <c r="RDX33" s="12"/>
      <c r="RDY33" s="12"/>
      <c r="RDZ33" s="12"/>
      <c r="REA33" s="12"/>
      <c r="REB33" s="12"/>
      <c r="REC33" s="12"/>
      <c r="RED33" s="12"/>
      <c r="REE33" s="12"/>
      <c r="REF33" s="12"/>
      <c r="REG33" s="12"/>
      <c r="REH33" s="12"/>
      <c r="REI33" s="12"/>
      <c r="REJ33" s="12"/>
      <c r="REK33" s="12"/>
      <c r="REL33" s="12"/>
      <c r="REM33" s="12"/>
      <c r="REN33" s="12"/>
      <c r="REO33" s="12"/>
      <c r="REP33" s="12"/>
      <c r="REQ33" s="12"/>
      <c r="RER33" s="12"/>
      <c r="RES33" s="12"/>
      <c r="RET33" s="12"/>
      <c r="REU33" s="12"/>
      <c r="REV33" s="12"/>
      <c r="REW33" s="12"/>
      <c r="REX33" s="12"/>
      <c r="REY33" s="12"/>
      <c r="REZ33" s="12"/>
      <c r="RFA33" s="12"/>
      <c r="RFB33" s="12"/>
      <c r="RFC33" s="12"/>
      <c r="RFD33" s="12"/>
      <c r="RFE33" s="12"/>
      <c r="RFF33" s="12"/>
      <c r="RFG33" s="12"/>
      <c r="RFH33" s="12"/>
      <c r="RFI33" s="12"/>
      <c r="RFJ33" s="12"/>
      <c r="RFK33" s="12"/>
      <c r="RFL33" s="12"/>
      <c r="RFM33" s="12"/>
      <c r="RFN33" s="12"/>
      <c r="RFO33" s="12"/>
      <c r="RFP33" s="12"/>
      <c r="RFQ33" s="12"/>
      <c r="RFR33" s="12"/>
      <c r="RFS33" s="12"/>
      <c r="RFT33" s="12"/>
      <c r="RFU33" s="12"/>
      <c r="RFV33" s="12"/>
      <c r="RFW33" s="12"/>
      <c r="RFX33" s="12"/>
      <c r="RFY33" s="12"/>
      <c r="RFZ33" s="12"/>
      <c r="RGA33" s="12"/>
      <c r="RGB33" s="12"/>
      <c r="RGC33" s="12"/>
      <c r="RGD33" s="12"/>
      <c r="RGE33" s="12"/>
      <c r="RGF33" s="12"/>
      <c r="RGG33" s="12"/>
      <c r="RGH33" s="12"/>
      <c r="RGI33" s="12"/>
      <c r="RGJ33" s="12"/>
      <c r="RGK33" s="12"/>
      <c r="RGL33" s="12"/>
      <c r="RGM33" s="12"/>
      <c r="RGN33" s="12"/>
      <c r="RGO33" s="12"/>
      <c r="RGP33" s="12"/>
      <c r="RGQ33" s="12"/>
      <c r="RGR33" s="12"/>
      <c r="RGS33" s="12"/>
      <c r="RGT33" s="12"/>
      <c r="RGU33" s="12"/>
      <c r="RGV33" s="12"/>
      <c r="RGW33" s="12"/>
      <c r="RGX33" s="12"/>
      <c r="RGY33" s="12"/>
      <c r="RGZ33" s="12"/>
      <c r="RHA33" s="12"/>
      <c r="RHB33" s="12"/>
      <c r="RHC33" s="12"/>
      <c r="RHD33" s="12"/>
      <c r="RHE33" s="12"/>
      <c r="RHF33" s="12"/>
      <c r="RHG33" s="12"/>
      <c r="RHH33" s="12"/>
      <c r="RHI33" s="12"/>
      <c r="RHJ33" s="12"/>
      <c r="RHK33" s="12"/>
      <c r="RHL33" s="12"/>
      <c r="RHM33" s="12"/>
      <c r="RHN33" s="12"/>
      <c r="RHO33" s="12"/>
      <c r="RHP33" s="12"/>
      <c r="RHQ33" s="12"/>
      <c r="RHR33" s="12"/>
      <c r="RHS33" s="12"/>
      <c r="RHT33" s="12"/>
      <c r="RHU33" s="12"/>
      <c r="RHV33" s="12"/>
      <c r="RHW33" s="12"/>
      <c r="RHX33" s="12"/>
      <c r="RHY33" s="12"/>
      <c r="RHZ33" s="12"/>
      <c r="RIA33" s="12"/>
      <c r="RIB33" s="12"/>
      <c r="RIC33" s="12"/>
      <c r="RID33" s="12"/>
      <c r="RIE33" s="12"/>
      <c r="RIF33" s="12"/>
      <c r="RIG33" s="12"/>
      <c r="RIH33" s="12"/>
      <c r="RII33" s="12"/>
      <c r="RIJ33" s="12"/>
      <c r="RIK33" s="12"/>
      <c r="RIL33" s="12"/>
      <c r="RIM33" s="12"/>
      <c r="RIN33" s="12"/>
      <c r="RIO33" s="12"/>
      <c r="RIP33" s="12"/>
      <c r="RIQ33" s="12"/>
      <c r="RIR33" s="12"/>
      <c r="RIS33" s="12"/>
      <c r="RIT33" s="12"/>
      <c r="RIU33" s="12"/>
      <c r="RIV33" s="12"/>
      <c r="RIW33" s="12"/>
      <c r="RIX33" s="12"/>
      <c r="RIY33" s="12"/>
      <c r="RIZ33" s="12"/>
      <c r="RJA33" s="12"/>
      <c r="RJB33" s="12"/>
      <c r="RJC33" s="12"/>
      <c r="RJD33" s="12"/>
      <c r="RJE33" s="12"/>
      <c r="RJF33" s="12"/>
      <c r="RJG33" s="12"/>
      <c r="RJH33" s="12"/>
      <c r="RJI33" s="12"/>
      <c r="RJJ33" s="12"/>
      <c r="RJK33" s="12"/>
      <c r="RJL33" s="12"/>
      <c r="RJM33" s="12"/>
      <c r="RJN33" s="12"/>
      <c r="RJO33" s="12"/>
      <c r="RJP33" s="12"/>
      <c r="RJQ33" s="12"/>
      <c r="RJR33" s="12"/>
      <c r="RJS33" s="12"/>
      <c r="RJT33" s="12"/>
      <c r="RJU33" s="12"/>
      <c r="RJV33" s="12"/>
      <c r="RJW33" s="12"/>
      <c r="RJX33" s="12"/>
      <c r="RJY33" s="12"/>
      <c r="RJZ33" s="12"/>
      <c r="RKA33" s="12"/>
      <c r="RKB33" s="12"/>
      <c r="RKC33" s="12"/>
      <c r="RKD33" s="12"/>
      <c r="RKE33" s="12"/>
      <c r="RKF33" s="12"/>
      <c r="RKG33" s="12"/>
      <c r="RKH33" s="12"/>
      <c r="RKI33" s="12"/>
      <c r="RKJ33" s="12"/>
      <c r="RKK33" s="12"/>
      <c r="RKL33" s="12"/>
      <c r="RKM33" s="12"/>
      <c r="RKN33" s="12"/>
      <c r="RKO33" s="12"/>
      <c r="RKP33" s="12"/>
      <c r="RKQ33" s="12"/>
      <c r="RKR33" s="12"/>
      <c r="RKS33" s="12"/>
      <c r="RKT33" s="12"/>
      <c r="RKU33" s="12"/>
      <c r="RKV33" s="12"/>
      <c r="RKW33" s="12"/>
      <c r="RKX33" s="12"/>
      <c r="RKY33" s="12"/>
      <c r="RKZ33" s="12"/>
      <c r="RLA33" s="12"/>
      <c r="RLB33" s="12"/>
      <c r="RLC33" s="12"/>
      <c r="RLD33" s="12"/>
      <c r="RLE33" s="12"/>
      <c r="RLF33" s="12"/>
      <c r="RLG33" s="12"/>
      <c r="RLH33" s="12"/>
      <c r="RLI33" s="12"/>
      <c r="RLJ33" s="12"/>
      <c r="RLK33" s="12"/>
      <c r="RLL33" s="12"/>
      <c r="RLM33" s="12"/>
      <c r="RLN33" s="12"/>
      <c r="RLO33" s="12"/>
      <c r="RLP33" s="12"/>
      <c r="RLQ33" s="12"/>
      <c r="RLR33" s="12"/>
      <c r="RLS33" s="12"/>
      <c r="RLT33" s="12"/>
      <c r="RLU33" s="12"/>
      <c r="RLV33" s="12"/>
      <c r="RLW33" s="12"/>
      <c r="RLX33" s="12"/>
      <c r="RLY33" s="12"/>
      <c r="RLZ33" s="12"/>
      <c r="RMA33" s="12"/>
      <c r="RMB33" s="12"/>
      <c r="RMC33" s="12"/>
      <c r="RMD33" s="12"/>
      <c r="RME33" s="12"/>
      <c r="RMF33" s="12"/>
      <c r="RMG33" s="12"/>
      <c r="RMH33" s="12"/>
      <c r="RMI33" s="12"/>
      <c r="RMJ33" s="12"/>
      <c r="RMK33" s="12"/>
      <c r="RML33" s="12"/>
      <c r="RMM33" s="12"/>
      <c r="RMN33" s="12"/>
      <c r="RMO33" s="12"/>
      <c r="RMP33" s="12"/>
      <c r="RMQ33" s="12"/>
      <c r="RMR33" s="12"/>
      <c r="RMS33" s="12"/>
      <c r="RMT33" s="12"/>
      <c r="RMU33" s="12"/>
      <c r="RMV33" s="12"/>
      <c r="RMW33" s="12"/>
      <c r="RMX33" s="12"/>
      <c r="RMY33" s="12"/>
      <c r="RMZ33" s="12"/>
      <c r="RNA33" s="12"/>
      <c r="RNB33" s="12"/>
      <c r="RNC33" s="12"/>
      <c r="RND33" s="12"/>
      <c r="RNE33" s="12"/>
      <c r="RNF33" s="12"/>
      <c r="RNG33" s="12"/>
      <c r="RNH33" s="12"/>
      <c r="RNI33" s="12"/>
      <c r="RNJ33" s="12"/>
      <c r="RNK33" s="12"/>
      <c r="RNL33" s="12"/>
      <c r="RNM33" s="12"/>
      <c r="RNN33" s="12"/>
      <c r="RNO33" s="12"/>
      <c r="RNP33" s="12"/>
      <c r="RNQ33" s="12"/>
      <c r="RNR33" s="12"/>
      <c r="RNS33" s="12"/>
      <c r="RNT33" s="12"/>
      <c r="RNU33" s="12"/>
      <c r="RNV33" s="12"/>
      <c r="RNW33" s="12"/>
      <c r="RNX33" s="12"/>
      <c r="RNY33" s="12"/>
      <c r="RNZ33" s="12"/>
      <c r="ROA33" s="12"/>
      <c r="ROB33" s="12"/>
      <c r="ROC33" s="12"/>
      <c r="ROD33" s="12"/>
      <c r="ROE33" s="12"/>
      <c r="ROF33" s="12"/>
      <c r="ROG33" s="12"/>
      <c r="ROH33" s="12"/>
      <c r="ROI33" s="12"/>
      <c r="ROJ33" s="12"/>
      <c r="ROK33" s="12"/>
      <c r="ROL33" s="12"/>
      <c r="ROM33" s="12"/>
      <c r="RON33" s="12"/>
      <c r="ROO33" s="12"/>
      <c r="ROP33" s="12"/>
      <c r="ROQ33" s="12"/>
      <c r="ROR33" s="12"/>
      <c r="ROS33" s="12"/>
      <c r="ROT33" s="12"/>
      <c r="ROU33" s="12"/>
      <c r="ROV33" s="12"/>
      <c r="ROW33" s="12"/>
      <c r="ROX33" s="12"/>
      <c r="ROY33" s="12"/>
      <c r="ROZ33" s="12"/>
      <c r="RPA33" s="12"/>
      <c r="RPB33" s="12"/>
      <c r="RPC33" s="12"/>
      <c r="RPD33" s="12"/>
      <c r="RPE33" s="12"/>
      <c r="RPF33" s="12"/>
      <c r="RPG33" s="12"/>
      <c r="RPH33" s="12"/>
      <c r="RPI33" s="12"/>
      <c r="RPJ33" s="12"/>
      <c r="RPK33" s="12"/>
      <c r="RPL33" s="12"/>
      <c r="RPM33" s="12"/>
      <c r="RPN33" s="12"/>
      <c r="RPO33" s="12"/>
      <c r="RPP33" s="12"/>
      <c r="RPQ33" s="12"/>
      <c r="RPR33" s="12"/>
      <c r="RPS33" s="12"/>
      <c r="RPT33" s="12"/>
      <c r="RPU33" s="12"/>
      <c r="RPV33" s="12"/>
      <c r="RPW33" s="12"/>
      <c r="RPX33" s="12"/>
      <c r="RPY33" s="12"/>
      <c r="RPZ33" s="12"/>
      <c r="RQA33" s="12"/>
      <c r="RQB33" s="12"/>
      <c r="RQC33" s="12"/>
      <c r="RQD33" s="12"/>
      <c r="RQE33" s="12"/>
      <c r="RQF33" s="12"/>
      <c r="RQG33" s="12"/>
      <c r="RQH33" s="12"/>
      <c r="RQI33" s="12"/>
      <c r="RQJ33" s="12"/>
      <c r="RQK33" s="12"/>
      <c r="RQL33" s="12"/>
      <c r="RQM33" s="12"/>
      <c r="RQN33" s="12"/>
      <c r="RQO33" s="12"/>
      <c r="RQP33" s="12"/>
      <c r="RQQ33" s="12"/>
      <c r="RQR33" s="12"/>
      <c r="RQS33" s="12"/>
      <c r="RQT33" s="12"/>
      <c r="RQU33" s="12"/>
      <c r="RQV33" s="12"/>
      <c r="RQW33" s="12"/>
      <c r="RQX33" s="12"/>
      <c r="RQY33" s="12"/>
      <c r="RQZ33" s="12"/>
      <c r="RRA33" s="12"/>
      <c r="RRB33" s="12"/>
      <c r="RRC33" s="12"/>
      <c r="RRD33" s="12"/>
      <c r="RRE33" s="12"/>
      <c r="RRF33" s="12"/>
      <c r="RRG33" s="12"/>
      <c r="RRH33" s="12"/>
      <c r="RRI33" s="12"/>
      <c r="RRJ33" s="12"/>
      <c r="RRK33" s="12"/>
      <c r="RRL33" s="12"/>
      <c r="RRM33" s="12"/>
      <c r="RRN33" s="12"/>
      <c r="RRO33" s="12"/>
      <c r="RRP33" s="12"/>
      <c r="RRQ33" s="12"/>
      <c r="RRR33" s="12"/>
      <c r="RRS33" s="12"/>
      <c r="RRT33" s="12"/>
      <c r="RRU33" s="12"/>
      <c r="RRV33" s="12"/>
      <c r="RRW33" s="12"/>
      <c r="RRX33" s="12"/>
      <c r="RRY33" s="12"/>
      <c r="RRZ33" s="12"/>
      <c r="RSA33" s="12"/>
      <c r="RSB33" s="12"/>
      <c r="RSC33" s="12"/>
      <c r="RSD33" s="12"/>
      <c r="RSE33" s="12"/>
      <c r="RSF33" s="12"/>
      <c r="RSG33" s="12"/>
      <c r="RSH33" s="12"/>
      <c r="RSI33" s="12"/>
      <c r="RSJ33" s="12"/>
      <c r="RSK33" s="12"/>
      <c r="RSL33" s="12"/>
      <c r="RSM33" s="12"/>
      <c r="RSN33" s="12"/>
      <c r="RSO33" s="12"/>
      <c r="RSP33" s="12"/>
      <c r="RSQ33" s="12"/>
      <c r="RSR33" s="12"/>
      <c r="RSS33" s="12"/>
      <c r="RST33" s="12"/>
      <c r="RSU33" s="12"/>
      <c r="RSV33" s="12"/>
      <c r="RSW33" s="12"/>
      <c r="RSX33" s="12"/>
      <c r="RSY33" s="12"/>
      <c r="RSZ33" s="12"/>
      <c r="RTA33" s="12"/>
      <c r="RTB33" s="12"/>
      <c r="RTC33" s="12"/>
      <c r="RTD33" s="12"/>
      <c r="RTE33" s="12"/>
      <c r="RTF33" s="12"/>
      <c r="RTG33" s="12"/>
      <c r="RTH33" s="12"/>
      <c r="RTI33" s="12"/>
      <c r="RTJ33" s="12"/>
      <c r="RTK33" s="12"/>
      <c r="RTL33" s="12"/>
      <c r="RTM33" s="12"/>
      <c r="RTN33" s="12"/>
      <c r="RTO33" s="12"/>
      <c r="RTP33" s="12"/>
      <c r="RTQ33" s="12"/>
      <c r="RTR33" s="12"/>
      <c r="RTS33" s="12"/>
      <c r="RTT33" s="12"/>
      <c r="RTU33" s="12"/>
      <c r="RTV33" s="12"/>
      <c r="RTW33" s="12"/>
      <c r="RTX33" s="12"/>
      <c r="RTY33" s="12"/>
      <c r="RTZ33" s="12"/>
      <c r="RUA33" s="12"/>
      <c r="RUB33" s="12"/>
      <c r="RUC33" s="12"/>
      <c r="RUD33" s="12"/>
      <c r="RUE33" s="12"/>
      <c r="RUF33" s="12"/>
      <c r="RUG33" s="12"/>
      <c r="RUH33" s="12"/>
      <c r="RUI33" s="12"/>
      <c r="RUJ33" s="12"/>
      <c r="RUK33" s="12"/>
      <c r="RUL33" s="12"/>
      <c r="RUM33" s="12"/>
      <c r="RUN33" s="12"/>
      <c r="RUO33" s="12"/>
      <c r="RUP33" s="12"/>
      <c r="RUQ33" s="12"/>
      <c r="RUR33" s="12"/>
      <c r="RUS33" s="12"/>
      <c r="RUT33" s="12"/>
      <c r="RUU33" s="12"/>
      <c r="RUV33" s="12"/>
      <c r="RUW33" s="12"/>
      <c r="RUX33" s="12"/>
      <c r="RUY33" s="12"/>
      <c r="RUZ33" s="12"/>
      <c r="RVA33" s="12"/>
      <c r="RVB33" s="12"/>
      <c r="RVC33" s="12"/>
      <c r="RVD33" s="12"/>
      <c r="RVE33" s="12"/>
      <c r="RVF33" s="12"/>
      <c r="RVG33" s="12"/>
      <c r="RVH33" s="12"/>
      <c r="RVI33" s="12"/>
      <c r="RVJ33" s="12"/>
      <c r="RVK33" s="12"/>
      <c r="RVL33" s="12"/>
      <c r="RVM33" s="12"/>
      <c r="RVN33" s="12"/>
      <c r="RVO33" s="12"/>
      <c r="RVP33" s="12"/>
      <c r="RVQ33" s="12"/>
      <c r="RVR33" s="12"/>
      <c r="RVS33" s="12"/>
      <c r="RVT33" s="12"/>
      <c r="RVU33" s="12"/>
      <c r="RVV33" s="12"/>
      <c r="RVW33" s="12"/>
      <c r="RVX33" s="12"/>
      <c r="RVY33" s="12"/>
      <c r="RVZ33" s="12"/>
      <c r="RWA33" s="12"/>
      <c r="RWB33" s="12"/>
      <c r="RWC33" s="12"/>
      <c r="RWD33" s="12"/>
      <c r="RWE33" s="12"/>
      <c r="RWF33" s="12"/>
      <c r="RWG33" s="12"/>
      <c r="RWH33" s="12"/>
      <c r="RWI33" s="12"/>
      <c r="RWJ33" s="12"/>
      <c r="RWK33" s="12"/>
      <c r="RWL33" s="12"/>
      <c r="RWM33" s="12"/>
      <c r="RWN33" s="12"/>
      <c r="RWO33" s="12"/>
      <c r="RWP33" s="12"/>
      <c r="RWQ33" s="12"/>
      <c r="RWR33" s="12"/>
      <c r="RWS33" s="12"/>
      <c r="RWT33" s="12"/>
      <c r="RWU33" s="12"/>
      <c r="RWV33" s="12"/>
      <c r="RWW33" s="12"/>
      <c r="RWX33" s="12"/>
      <c r="RWY33" s="12"/>
      <c r="RWZ33" s="12"/>
      <c r="RXA33" s="12"/>
      <c r="RXB33" s="12"/>
      <c r="RXC33" s="12"/>
      <c r="RXD33" s="12"/>
      <c r="RXE33" s="12"/>
      <c r="RXF33" s="12"/>
      <c r="RXG33" s="12"/>
      <c r="RXH33" s="12"/>
      <c r="RXI33" s="12"/>
      <c r="RXJ33" s="12"/>
      <c r="RXK33" s="12"/>
      <c r="RXL33" s="12"/>
      <c r="RXM33" s="12"/>
      <c r="RXN33" s="12"/>
      <c r="RXO33" s="12"/>
      <c r="RXP33" s="12"/>
      <c r="RXQ33" s="12"/>
      <c r="RXR33" s="12"/>
      <c r="RXS33" s="12"/>
      <c r="RXT33" s="12"/>
      <c r="RXU33" s="12"/>
      <c r="RXV33" s="12"/>
      <c r="RXW33" s="12"/>
      <c r="RXX33" s="12"/>
      <c r="RXY33" s="12"/>
      <c r="RXZ33" s="12"/>
      <c r="RYA33" s="12"/>
      <c r="RYB33" s="12"/>
      <c r="RYC33" s="12"/>
      <c r="RYD33" s="12"/>
      <c r="RYE33" s="12"/>
      <c r="RYF33" s="12"/>
      <c r="RYG33" s="12"/>
      <c r="RYH33" s="12"/>
      <c r="RYI33" s="12"/>
      <c r="RYJ33" s="12"/>
      <c r="RYK33" s="12"/>
      <c r="RYL33" s="12"/>
      <c r="RYM33" s="12"/>
      <c r="RYN33" s="12"/>
      <c r="RYO33" s="12"/>
      <c r="RYP33" s="12"/>
      <c r="RYQ33" s="12"/>
      <c r="RYR33" s="12"/>
      <c r="RYS33" s="12"/>
      <c r="RYT33" s="12"/>
      <c r="RYU33" s="12"/>
      <c r="RYV33" s="12"/>
      <c r="RYW33" s="12"/>
      <c r="RYX33" s="12"/>
      <c r="RYY33" s="12"/>
      <c r="RYZ33" s="12"/>
      <c r="RZA33" s="12"/>
      <c r="RZB33" s="12"/>
      <c r="RZC33" s="12"/>
      <c r="RZD33" s="12"/>
      <c r="RZE33" s="12"/>
      <c r="RZF33" s="12"/>
      <c r="RZG33" s="12"/>
      <c r="RZH33" s="12"/>
      <c r="RZI33" s="12"/>
      <c r="RZJ33" s="12"/>
      <c r="RZK33" s="12"/>
      <c r="RZL33" s="12"/>
      <c r="RZM33" s="12"/>
      <c r="RZN33" s="12"/>
      <c r="RZO33" s="12"/>
      <c r="RZP33" s="12"/>
      <c r="RZQ33" s="12"/>
      <c r="RZR33" s="12"/>
      <c r="RZS33" s="12"/>
      <c r="RZT33" s="12"/>
      <c r="RZU33" s="12"/>
      <c r="RZV33" s="12"/>
      <c r="RZW33" s="12"/>
      <c r="RZX33" s="12"/>
      <c r="RZY33" s="12"/>
      <c r="RZZ33" s="12"/>
      <c r="SAA33" s="12"/>
      <c r="SAB33" s="12"/>
      <c r="SAC33" s="12"/>
      <c r="SAD33" s="12"/>
      <c r="SAE33" s="12"/>
      <c r="SAF33" s="12"/>
      <c r="SAG33" s="12"/>
      <c r="SAH33" s="12"/>
      <c r="SAI33" s="12"/>
      <c r="SAJ33" s="12"/>
      <c r="SAK33" s="12"/>
      <c r="SAL33" s="12"/>
      <c r="SAM33" s="12"/>
      <c r="SAN33" s="12"/>
      <c r="SAO33" s="12"/>
      <c r="SAP33" s="12"/>
      <c r="SAQ33" s="12"/>
      <c r="SAR33" s="12"/>
      <c r="SAS33" s="12"/>
      <c r="SAT33" s="12"/>
      <c r="SAU33" s="12"/>
      <c r="SAV33" s="12"/>
      <c r="SAW33" s="12"/>
      <c r="SAX33" s="12"/>
      <c r="SAY33" s="12"/>
      <c r="SAZ33" s="12"/>
      <c r="SBA33" s="12"/>
      <c r="SBB33" s="12"/>
      <c r="SBC33" s="12"/>
      <c r="SBD33" s="12"/>
      <c r="SBE33" s="12"/>
      <c r="SBF33" s="12"/>
      <c r="SBG33" s="12"/>
      <c r="SBH33" s="12"/>
      <c r="SBI33" s="12"/>
      <c r="SBJ33" s="12"/>
      <c r="SBK33" s="12"/>
      <c r="SBL33" s="12"/>
      <c r="SBM33" s="12"/>
      <c r="SBN33" s="12"/>
      <c r="SBO33" s="12"/>
      <c r="SBP33" s="12"/>
      <c r="SBQ33" s="12"/>
      <c r="SBR33" s="12"/>
      <c r="SBS33" s="12"/>
      <c r="SBT33" s="12"/>
      <c r="SBU33" s="12"/>
      <c r="SBV33" s="12"/>
      <c r="SBW33" s="12"/>
      <c r="SBX33" s="12"/>
      <c r="SBY33" s="12"/>
      <c r="SBZ33" s="12"/>
      <c r="SCA33" s="12"/>
      <c r="SCB33" s="12"/>
      <c r="SCC33" s="12"/>
      <c r="SCD33" s="12"/>
      <c r="SCE33" s="12"/>
      <c r="SCF33" s="12"/>
      <c r="SCG33" s="12"/>
      <c r="SCH33" s="12"/>
      <c r="SCI33" s="12"/>
      <c r="SCJ33" s="12"/>
      <c r="SCK33" s="12"/>
      <c r="SCL33" s="12"/>
      <c r="SCM33" s="12"/>
      <c r="SCN33" s="12"/>
      <c r="SCO33" s="12"/>
      <c r="SCP33" s="12"/>
      <c r="SCQ33" s="12"/>
      <c r="SCR33" s="12"/>
      <c r="SCS33" s="12"/>
      <c r="SCT33" s="12"/>
      <c r="SCU33" s="12"/>
      <c r="SCV33" s="12"/>
      <c r="SCW33" s="12"/>
      <c r="SCX33" s="12"/>
      <c r="SCY33" s="12"/>
      <c r="SCZ33" s="12"/>
      <c r="SDA33" s="12"/>
      <c r="SDB33" s="12"/>
      <c r="SDC33" s="12"/>
      <c r="SDD33" s="12"/>
      <c r="SDE33" s="12"/>
      <c r="SDF33" s="12"/>
      <c r="SDG33" s="12"/>
      <c r="SDH33" s="12"/>
      <c r="SDI33" s="12"/>
      <c r="SDJ33" s="12"/>
      <c r="SDK33" s="12"/>
      <c r="SDL33" s="12"/>
      <c r="SDM33" s="12"/>
      <c r="SDN33" s="12"/>
      <c r="SDO33" s="12"/>
      <c r="SDP33" s="12"/>
      <c r="SDQ33" s="12"/>
      <c r="SDR33" s="12"/>
      <c r="SDS33" s="12"/>
      <c r="SDT33" s="12"/>
      <c r="SDU33" s="12"/>
      <c r="SDV33" s="12"/>
      <c r="SDW33" s="12"/>
      <c r="SDX33" s="12"/>
      <c r="SDY33" s="12"/>
      <c r="SDZ33" s="12"/>
      <c r="SEA33" s="12"/>
      <c r="SEB33" s="12"/>
      <c r="SEC33" s="12"/>
      <c r="SED33" s="12"/>
      <c r="SEE33" s="12"/>
      <c r="SEF33" s="12"/>
      <c r="SEG33" s="12"/>
      <c r="SEH33" s="12"/>
      <c r="SEI33" s="12"/>
      <c r="SEJ33" s="12"/>
      <c r="SEK33" s="12"/>
      <c r="SEL33" s="12"/>
      <c r="SEM33" s="12"/>
      <c r="SEN33" s="12"/>
      <c r="SEO33" s="12"/>
      <c r="SEP33" s="12"/>
      <c r="SEQ33" s="12"/>
      <c r="SER33" s="12"/>
      <c r="SES33" s="12"/>
      <c r="SET33" s="12"/>
      <c r="SEU33" s="12"/>
      <c r="SEV33" s="12"/>
      <c r="SEW33" s="12"/>
      <c r="SEX33" s="12"/>
      <c r="SEY33" s="12"/>
      <c r="SEZ33" s="12"/>
      <c r="SFA33" s="12"/>
      <c r="SFB33" s="12"/>
      <c r="SFC33" s="12"/>
      <c r="SFD33" s="12"/>
      <c r="SFE33" s="12"/>
      <c r="SFF33" s="12"/>
      <c r="SFG33" s="12"/>
      <c r="SFH33" s="12"/>
      <c r="SFI33" s="12"/>
      <c r="SFJ33" s="12"/>
      <c r="SFK33" s="12"/>
      <c r="SFL33" s="12"/>
      <c r="SFM33" s="12"/>
      <c r="SFN33" s="12"/>
      <c r="SFO33" s="12"/>
      <c r="SFP33" s="12"/>
      <c r="SFQ33" s="12"/>
      <c r="SFR33" s="12"/>
      <c r="SFS33" s="12"/>
      <c r="SFT33" s="12"/>
      <c r="SFU33" s="12"/>
      <c r="SFV33" s="12"/>
      <c r="SFW33" s="12"/>
      <c r="SFX33" s="12"/>
      <c r="SFY33" s="12"/>
      <c r="SFZ33" s="12"/>
      <c r="SGA33" s="12"/>
      <c r="SGB33" s="12"/>
      <c r="SGC33" s="12"/>
      <c r="SGD33" s="12"/>
      <c r="SGE33" s="12"/>
      <c r="SGF33" s="12"/>
      <c r="SGG33" s="12"/>
      <c r="SGH33" s="12"/>
      <c r="SGI33" s="12"/>
      <c r="SGJ33" s="12"/>
      <c r="SGK33" s="12"/>
      <c r="SGL33" s="12"/>
      <c r="SGM33" s="12"/>
      <c r="SGN33" s="12"/>
      <c r="SGO33" s="12"/>
      <c r="SGP33" s="12"/>
      <c r="SGQ33" s="12"/>
      <c r="SGR33" s="12"/>
      <c r="SGS33" s="12"/>
      <c r="SGT33" s="12"/>
      <c r="SGU33" s="12"/>
      <c r="SGV33" s="12"/>
      <c r="SGW33" s="12"/>
      <c r="SGX33" s="12"/>
      <c r="SGY33" s="12"/>
      <c r="SGZ33" s="12"/>
      <c r="SHA33" s="12"/>
      <c r="SHB33" s="12"/>
      <c r="SHC33" s="12"/>
      <c r="SHD33" s="12"/>
      <c r="SHE33" s="12"/>
      <c r="SHF33" s="12"/>
      <c r="SHG33" s="12"/>
      <c r="SHH33" s="12"/>
      <c r="SHI33" s="12"/>
      <c r="SHJ33" s="12"/>
      <c r="SHK33" s="12"/>
      <c r="SHL33" s="12"/>
      <c r="SHM33" s="12"/>
      <c r="SHN33" s="12"/>
      <c r="SHO33" s="12"/>
      <c r="SHP33" s="12"/>
      <c r="SHQ33" s="12"/>
      <c r="SHR33" s="12"/>
      <c r="SHS33" s="12"/>
      <c r="SHT33" s="12"/>
      <c r="SHU33" s="12"/>
      <c r="SHV33" s="12"/>
      <c r="SHW33" s="12"/>
      <c r="SHX33" s="12"/>
      <c r="SHY33" s="12"/>
      <c r="SHZ33" s="12"/>
      <c r="SIA33" s="12"/>
      <c r="SIB33" s="12"/>
      <c r="SIC33" s="12"/>
      <c r="SID33" s="12"/>
      <c r="SIE33" s="12"/>
      <c r="SIF33" s="12"/>
      <c r="SIG33" s="12"/>
      <c r="SIH33" s="12"/>
      <c r="SII33" s="12"/>
      <c r="SIJ33" s="12"/>
      <c r="SIK33" s="12"/>
      <c r="SIL33" s="12"/>
      <c r="SIM33" s="12"/>
      <c r="SIN33" s="12"/>
      <c r="SIO33" s="12"/>
      <c r="SIP33" s="12"/>
      <c r="SIQ33" s="12"/>
      <c r="SIR33" s="12"/>
      <c r="SIS33" s="12"/>
      <c r="SIT33" s="12"/>
      <c r="SIU33" s="12"/>
      <c r="SIV33" s="12"/>
      <c r="SIW33" s="12"/>
      <c r="SIX33" s="12"/>
      <c r="SIY33" s="12"/>
      <c r="SIZ33" s="12"/>
      <c r="SJA33" s="12"/>
      <c r="SJB33" s="12"/>
      <c r="SJC33" s="12"/>
      <c r="SJD33" s="12"/>
      <c r="SJE33" s="12"/>
      <c r="SJF33" s="12"/>
      <c r="SJG33" s="12"/>
      <c r="SJH33" s="12"/>
      <c r="SJI33" s="12"/>
      <c r="SJJ33" s="12"/>
      <c r="SJK33" s="12"/>
      <c r="SJL33" s="12"/>
      <c r="SJM33" s="12"/>
      <c r="SJN33" s="12"/>
      <c r="SJO33" s="12"/>
      <c r="SJP33" s="12"/>
      <c r="SJQ33" s="12"/>
      <c r="SJR33" s="12"/>
      <c r="SJS33" s="12"/>
      <c r="SJT33" s="12"/>
      <c r="SJU33" s="12"/>
      <c r="SJV33" s="12"/>
      <c r="SJW33" s="12"/>
      <c r="SJX33" s="12"/>
      <c r="SJY33" s="12"/>
      <c r="SJZ33" s="12"/>
      <c r="SKA33" s="12"/>
      <c r="SKB33" s="12"/>
      <c r="SKC33" s="12"/>
      <c r="SKD33" s="12"/>
      <c r="SKE33" s="12"/>
      <c r="SKF33" s="12"/>
      <c r="SKG33" s="12"/>
      <c r="SKH33" s="12"/>
      <c r="SKI33" s="12"/>
      <c r="SKJ33" s="12"/>
      <c r="SKK33" s="12"/>
      <c r="SKL33" s="12"/>
      <c r="SKM33" s="12"/>
      <c r="SKN33" s="12"/>
      <c r="SKO33" s="12"/>
      <c r="SKP33" s="12"/>
      <c r="SKQ33" s="12"/>
      <c r="SKR33" s="12"/>
      <c r="SKS33" s="12"/>
      <c r="SKT33" s="12"/>
      <c r="SKU33" s="12"/>
      <c r="SKV33" s="12"/>
      <c r="SKW33" s="12"/>
      <c r="SKX33" s="12"/>
      <c r="SKY33" s="12"/>
      <c r="SKZ33" s="12"/>
      <c r="SLA33" s="12"/>
      <c r="SLB33" s="12"/>
      <c r="SLC33" s="12"/>
      <c r="SLD33" s="12"/>
      <c r="SLE33" s="12"/>
      <c r="SLF33" s="12"/>
      <c r="SLG33" s="12"/>
      <c r="SLH33" s="12"/>
      <c r="SLI33" s="12"/>
      <c r="SLJ33" s="12"/>
      <c r="SLK33" s="12"/>
      <c r="SLL33" s="12"/>
      <c r="SLM33" s="12"/>
      <c r="SLN33" s="12"/>
      <c r="SLO33" s="12"/>
      <c r="SLP33" s="12"/>
      <c r="SLQ33" s="12"/>
      <c r="SLR33" s="12"/>
      <c r="SLS33" s="12"/>
      <c r="SLT33" s="12"/>
      <c r="SLU33" s="12"/>
      <c r="SLV33" s="12"/>
      <c r="SLW33" s="12"/>
      <c r="SLX33" s="12"/>
      <c r="SLY33" s="12"/>
      <c r="SLZ33" s="12"/>
      <c r="SMA33" s="12"/>
      <c r="SMB33" s="12"/>
      <c r="SMC33" s="12"/>
      <c r="SMD33" s="12"/>
      <c r="SME33" s="12"/>
      <c r="SMF33" s="12"/>
      <c r="SMG33" s="12"/>
      <c r="SMH33" s="12"/>
      <c r="SMI33" s="12"/>
      <c r="SMJ33" s="12"/>
      <c r="SMK33" s="12"/>
      <c r="SML33" s="12"/>
      <c r="SMM33" s="12"/>
      <c r="SMN33" s="12"/>
      <c r="SMO33" s="12"/>
      <c r="SMP33" s="12"/>
      <c r="SMQ33" s="12"/>
      <c r="SMR33" s="12"/>
      <c r="SMS33" s="12"/>
      <c r="SMT33" s="12"/>
      <c r="SMU33" s="12"/>
      <c r="SMV33" s="12"/>
      <c r="SMW33" s="12"/>
      <c r="SMX33" s="12"/>
      <c r="SMY33" s="12"/>
      <c r="SMZ33" s="12"/>
      <c r="SNA33" s="12"/>
      <c r="SNB33" s="12"/>
      <c r="SNC33" s="12"/>
      <c r="SND33" s="12"/>
      <c r="SNE33" s="12"/>
      <c r="SNF33" s="12"/>
      <c r="SNG33" s="12"/>
      <c r="SNH33" s="12"/>
      <c r="SNI33" s="12"/>
      <c r="SNJ33" s="12"/>
      <c r="SNK33" s="12"/>
      <c r="SNL33" s="12"/>
      <c r="SNM33" s="12"/>
      <c r="SNN33" s="12"/>
      <c r="SNO33" s="12"/>
      <c r="SNP33" s="12"/>
      <c r="SNQ33" s="12"/>
      <c r="SNR33" s="12"/>
      <c r="SNS33" s="12"/>
      <c r="SNT33" s="12"/>
      <c r="SNU33" s="12"/>
      <c r="SNV33" s="12"/>
      <c r="SNW33" s="12"/>
      <c r="SNX33" s="12"/>
      <c r="SNY33" s="12"/>
      <c r="SNZ33" s="12"/>
      <c r="SOA33" s="12"/>
      <c r="SOB33" s="12"/>
      <c r="SOC33" s="12"/>
      <c r="SOD33" s="12"/>
      <c r="SOE33" s="12"/>
      <c r="SOF33" s="12"/>
      <c r="SOG33" s="12"/>
      <c r="SOH33" s="12"/>
      <c r="SOI33" s="12"/>
      <c r="SOJ33" s="12"/>
      <c r="SOK33" s="12"/>
      <c r="SOL33" s="12"/>
      <c r="SOM33" s="12"/>
      <c r="SON33" s="12"/>
      <c r="SOO33" s="12"/>
      <c r="SOP33" s="12"/>
      <c r="SOQ33" s="12"/>
      <c r="SOR33" s="12"/>
      <c r="SOS33" s="12"/>
      <c r="SOT33" s="12"/>
      <c r="SOU33" s="12"/>
      <c r="SOV33" s="12"/>
      <c r="SOW33" s="12"/>
      <c r="SOX33" s="12"/>
      <c r="SOY33" s="12"/>
      <c r="SOZ33" s="12"/>
      <c r="SPA33" s="12"/>
      <c r="SPB33" s="12"/>
      <c r="SPC33" s="12"/>
      <c r="SPD33" s="12"/>
      <c r="SPE33" s="12"/>
      <c r="SPF33" s="12"/>
      <c r="SPG33" s="12"/>
      <c r="SPH33" s="12"/>
      <c r="SPI33" s="12"/>
      <c r="SPJ33" s="12"/>
      <c r="SPK33" s="12"/>
      <c r="SPL33" s="12"/>
      <c r="SPM33" s="12"/>
      <c r="SPN33" s="12"/>
      <c r="SPO33" s="12"/>
      <c r="SPP33" s="12"/>
      <c r="SPQ33" s="12"/>
      <c r="SPR33" s="12"/>
      <c r="SPS33" s="12"/>
      <c r="SPT33" s="12"/>
      <c r="SPU33" s="12"/>
      <c r="SPV33" s="12"/>
      <c r="SPW33" s="12"/>
      <c r="SPX33" s="12"/>
      <c r="SPY33" s="12"/>
      <c r="SPZ33" s="12"/>
      <c r="SQA33" s="12"/>
      <c r="SQB33" s="12"/>
      <c r="SQC33" s="12"/>
      <c r="SQD33" s="12"/>
      <c r="SQE33" s="12"/>
      <c r="SQF33" s="12"/>
      <c r="SQG33" s="12"/>
      <c r="SQH33" s="12"/>
      <c r="SQI33" s="12"/>
      <c r="SQJ33" s="12"/>
      <c r="SQK33" s="12"/>
      <c r="SQL33" s="12"/>
      <c r="SQM33" s="12"/>
      <c r="SQN33" s="12"/>
      <c r="SQO33" s="12"/>
      <c r="SQP33" s="12"/>
      <c r="SQQ33" s="12"/>
      <c r="SQR33" s="12"/>
      <c r="SQS33" s="12"/>
      <c r="SQT33" s="12"/>
      <c r="SQU33" s="12"/>
      <c r="SQV33" s="12"/>
      <c r="SQW33" s="12"/>
      <c r="SQX33" s="12"/>
      <c r="SQY33" s="12"/>
      <c r="SQZ33" s="12"/>
      <c r="SRA33" s="12"/>
      <c r="SRB33" s="12"/>
      <c r="SRC33" s="12"/>
      <c r="SRD33" s="12"/>
      <c r="SRE33" s="12"/>
      <c r="SRF33" s="12"/>
      <c r="SRG33" s="12"/>
      <c r="SRH33" s="12"/>
      <c r="SRI33" s="12"/>
      <c r="SRJ33" s="12"/>
      <c r="SRK33" s="12"/>
      <c r="SRL33" s="12"/>
      <c r="SRM33" s="12"/>
      <c r="SRN33" s="12"/>
      <c r="SRO33" s="12"/>
      <c r="SRP33" s="12"/>
      <c r="SRQ33" s="12"/>
      <c r="SRR33" s="12"/>
      <c r="SRS33" s="12"/>
      <c r="SRT33" s="12"/>
      <c r="SRU33" s="12"/>
      <c r="SRV33" s="12"/>
      <c r="SRW33" s="12"/>
      <c r="SRX33" s="12"/>
      <c r="SRY33" s="12"/>
      <c r="SRZ33" s="12"/>
      <c r="SSA33" s="12"/>
      <c r="SSB33" s="12"/>
      <c r="SSC33" s="12"/>
      <c r="SSD33" s="12"/>
      <c r="SSE33" s="12"/>
      <c r="SSF33" s="12"/>
      <c r="SSG33" s="12"/>
      <c r="SSH33" s="12"/>
      <c r="SSI33" s="12"/>
      <c r="SSJ33" s="12"/>
      <c r="SSK33" s="12"/>
      <c r="SSL33" s="12"/>
      <c r="SSM33" s="12"/>
      <c r="SSN33" s="12"/>
      <c r="SSO33" s="12"/>
      <c r="SSP33" s="12"/>
      <c r="SSQ33" s="12"/>
      <c r="SSR33" s="12"/>
      <c r="SSS33" s="12"/>
      <c r="SST33" s="12"/>
      <c r="SSU33" s="12"/>
      <c r="SSV33" s="12"/>
      <c r="SSW33" s="12"/>
      <c r="SSX33" s="12"/>
      <c r="SSY33" s="12"/>
      <c r="SSZ33" s="12"/>
      <c r="STA33" s="12"/>
      <c r="STB33" s="12"/>
      <c r="STC33" s="12"/>
      <c r="STD33" s="12"/>
      <c r="STE33" s="12"/>
      <c r="STF33" s="12"/>
      <c r="STG33" s="12"/>
      <c r="STH33" s="12"/>
      <c r="STI33" s="12"/>
      <c r="STJ33" s="12"/>
      <c r="STK33" s="12"/>
      <c r="STL33" s="12"/>
      <c r="STM33" s="12"/>
      <c r="STN33" s="12"/>
      <c r="STO33" s="12"/>
      <c r="STP33" s="12"/>
      <c r="STQ33" s="12"/>
      <c r="STR33" s="12"/>
      <c r="STS33" s="12"/>
      <c r="STT33" s="12"/>
      <c r="STU33" s="12"/>
      <c r="STV33" s="12"/>
      <c r="STW33" s="12"/>
      <c r="STX33" s="12"/>
      <c r="STY33" s="12"/>
      <c r="STZ33" s="12"/>
      <c r="SUA33" s="12"/>
      <c r="SUB33" s="12"/>
      <c r="SUC33" s="12"/>
      <c r="SUD33" s="12"/>
      <c r="SUE33" s="12"/>
      <c r="SUF33" s="12"/>
      <c r="SUG33" s="12"/>
      <c r="SUH33" s="12"/>
      <c r="SUI33" s="12"/>
      <c r="SUJ33" s="12"/>
      <c r="SUK33" s="12"/>
      <c r="SUL33" s="12"/>
      <c r="SUM33" s="12"/>
      <c r="SUN33" s="12"/>
      <c r="SUO33" s="12"/>
      <c r="SUP33" s="12"/>
      <c r="SUQ33" s="12"/>
      <c r="SUR33" s="12"/>
      <c r="SUS33" s="12"/>
      <c r="SUT33" s="12"/>
      <c r="SUU33" s="12"/>
      <c r="SUV33" s="12"/>
      <c r="SUW33" s="12"/>
      <c r="SUX33" s="12"/>
      <c r="SUY33" s="12"/>
      <c r="SUZ33" s="12"/>
      <c r="SVA33" s="12"/>
      <c r="SVB33" s="12"/>
      <c r="SVC33" s="12"/>
      <c r="SVD33" s="12"/>
      <c r="SVE33" s="12"/>
      <c r="SVF33" s="12"/>
      <c r="SVG33" s="12"/>
      <c r="SVH33" s="12"/>
      <c r="SVI33" s="12"/>
      <c r="SVJ33" s="12"/>
      <c r="SVK33" s="12"/>
      <c r="SVL33" s="12"/>
      <c r="SVM33" s="12"/>
      <c r="SVN33" s="12"/>
      <c r="SVO33" s="12"/>
      <c r="SVP33" s="12"/>
      <c r="SVQ33" s="12"/>
      <c r="SVR33" s="12"/>
      <c r="SVS33" s="12"/>
      <c r="SVT33" s="12"/>
      <c r="SVU33" s="12"/>
      <c r="SVV33" s="12"/>
      <c r="SVW33" s="12"/>
      <c r="SVX33" s="12"/>
      <c r="SVY33" s="12"/>
      <c r="SVZ33" s="12"/>
      <c r="SWA33" s="12"/>
      <c r="SWB33" s="12"/>
      <c r="SWC33" s="12"/>
      <c r="SWD33" s="12"/>
      <c r="SWE33" s="12"/>
      <c r="SWF33" s="12"/>
      <c r="SWG33" s="12"/>
      <c r="SWH33" s="12"/>
      <c r="SWI33" s="12"/>
      <c r="SWJ33" s="12"/>
      <c r="SWK33" s="12"/>
      <c r="SWL33" s="12"/>
      <c r="SWM33" s="12"/>
      <c r="SWN33" s="12"/>
      <c r="SWO33" s="12"/>
      <c r="SWP33" s="12"/>
      <c r="SWQ33" s="12"/>
      <c r="SWR33" s="12"/>
      <c r="SWS33" s="12"/>
      <c r="SWT33" s="12"/>
      <c r="SWU33" s="12"/>
      <c r="SWV33" s="12"/>
      <c r="SWW33" s="12"/>
      <c r="SWX33" s="12"/>
      <c r="SWY33" s="12"/>
      <c r="SWZ33" s="12"/>
      <c r="SXA33" s="12"/>
      <c r="SXB33" s="12"/>
      <c r="SXC33" s="12"/>
      <c r="SXD33" s="12"/>
      <c r="SXE33" s="12"/>
      <c r="SXF33" s="12"/>
      <c r="SXG33" s="12"/>
      <c r="SXH33" s="12"/>
      <c r="SXI33" s="12"/>
      <c r="SXJ33" s="12"/>
      <c r="SXK33" s="12"/>
      <c r="SXL33" s="12"/>
      <c r="SXM33" s="12"/>
      <c r="SXN33" s="12"/>
      <c r="SXO33" s="12"/>
      <c r="SXP33" s="12"/>
      <c r="SXQ33" s="12"/>
      <c r="SXR33" s="12"/>
      <c r="SXS33" s="12"/>
      <c r="SXT33" s="12"/>
      <c r="SXU33" s="12"/>
      <c r="SXV33" s="12"/>
      <c r="SXW33" s="12"/>
      <c r="SXX33" s="12"/>
      <c r="SXY33" s="12"/>
      <c r="SXZ33" s="12"/>
      <c r="SYA33" s="12"/>
      <c r="SYB33" s="12"/>
      <c r="SYC33" s="12"/>
      <c r="SYD33" s="12"/>
      <c r="SYE33" s="12"/>
      <c r="SYF33" s="12"/>
      <c r="SYG33" s="12"/>
      <c r="SYH33" s="12"/>
      <c r="SYI33" s="12"/>
      <c r="SYJ33" s="12"/>
      <c r="SYK33" s="12"/>
      <c r="SYL33" s="12"/>
      <c r="SYM33" s="12"/>
      <c r="SYN33" s="12"/>
      <c r="SYO33" s="12"/>
      <c r="SYP33" s="12"/>
      <c r="SYQ33" s="12"/>
      <c r="SYR33" s="12"/>
      <c r="SYS33" s="12"/>
      <c r="SYT33" s="12"/>
      <c r="SYU33" s="12"/>
      <c r="SYV33" s="12"/>
      <c r="SYW33" s="12"/>
      <c r="SYX33" s="12"/>
      <c r="SYY33" s="12"/>
      <c r="SYZ33" s="12"/>
      <c r="SZA33" s="12"/>
      <c r="SZB33" s="12"/>
      <c r="SZC33" s="12"/>
      <c r="SZD33" s="12"/>
      <c r="SZE33" s="12"/>
      <c r="SZF33" s="12"/>
      <c r="SZG33" s="12"/>
      <c r="SZH33" s="12"/>
      <c r="SZI33" s="12"/>
      <c r="SZJ33" s="12"/>
      <c r="SZK33" s="12"/>
      <c r="SZL33" s="12"/>
      <c r="SZM33" s="12"/>
      <c r="SZN33" s="12"/>
      <c r="SZO33" s="12"/>
      <c r="SZP33" s="12"/>
      <c r="SZQ33" s="12"/>
      <c r="SZR33" s="12"/>
      <c r="SZS33" s="12"/>
      <c r="SZT33" s="12"/>
      <c r="SZU33" s="12"/>
      <c r="SZV33" s="12"/>
      <c r="SZW33" s="12"/>
      <c r="SZX33" s="12"/>
      <c r="SZY33" s="12"/>
      <c r="SZZ33" s="12"/>
      <c r="TAA33" s="12"/>
      <c r="TAB33" s="12"/>
      <c r="TAC33" s="12"/>
      <c r="TAD33" s="12"/>
      <c r="TAE33" s="12"/>
      <c r="TAF33" s="12"/>
      <c r="TAG33" s="12"/>
      <c r="TAH33" s="12"/>
      <c r="TAI33" s="12"/>
      <c r="TAJ33" s="12"/>
      <c r="TAK33" s="12"/>
      <c r="TAL33" s="12"/>
      <c r="TAM33" s="12"/>
      <c r="TAN33" s="12"/>
      <c r="TAO33" s="12"/>
      <c r="TAP33" s="12"/>
      <c r="TAQ33" s="12"/>
      <c r="TAR33" s="12"/>
      <c r="TAS33" s="12"/>
      <c r="TAT33" s="12"/>
      <c r="TAU33" s="12"/>
      <c r="TAV33" s="12"/>
      <c r="TAW33" s="12"/>
      <c r="TAX33" s="12"/>
      <c r="TAY33" s="12"/>
      <c r="TAZ33" s="12"/>
      <c r="TBA33" s="12"/>
      <c r="TBB33" s="12"/>
      <c r="TBC33" s="12"/>
      <c r="TBD33" s="12"/>
      <c r="TBE33" s="12"/>
      <c r="TBF33" s="12"/>
      <c r="TBG33" s="12"/>
      <c r="TBH33" s="12"/>
      <c r="TBI33" s="12"/>
      <c r="TBJ33" s="12"/>
      <c r="TBK33" s="12"/>
      <c r="TBL33" s="12"/>
      <c r="TBM33" s="12"/>
      <c r="TBN33" s="12"/>
      <c r="TBO33" s="12"/>
      <c r="TBP33" s="12"/>
      <c r="TBQ33" s="12"/>
      <c r="TBR33" s="12"/>
      <c r="TBS33" s="12"/>
      <c r="TBT33" s="12"/>
      <c r="TBU33" s="12"/>
      <c r="TBV33" s="12"/>
      <c r="TBW33" s="12"/>
      <c r="TBX33" s="12"/>
      <c r="TBY33" s="12"/>
      <c r="TBZ33" s="12"/>
      <c r="TCA33" s="12"/>
      <c r="TCB33" s="12"/>
      <c r="TCC33" s="12"/>
      <c r="TCD33" s="12"/>
      <c r="TCE33" s="12"/>
      <c r="TCF33" s="12"/>
      <c r="TCG33" s="12"/>
      <c r="TCH33" s="12"/>
      <c r="TCI33" s="12"/>
      <c r="TCJ33" s="12"/>
      <c r="TCK33" s="12"/>
      <c r="TCL33" s="12"/>
      <c r="TCM33" s="12"/>
      <c r="TCN33" s="12"/>
      <c r="TCO33" s="12"/>
      <c r="TCP33" s="12"/>
      <c r="TCQ33" s="12"/>
      <c r="TCR33" s="12"/>
      <c r="TCS33" s="12"/>
      <c r="TCT33" s="12"/>
      <c r="TCU33" s="12"/>
      <c r="TCV33" s="12"/>
      <c r="TCW33" s="12"/>
      <c r="TCX33" s="12"/>
      <c r="TCY33" s="12"/>
      <c r="TCZ33" s="12"/>
      <c r="TDA33" s="12"/>
      <c r="TDB33" s="12"/>
      <c r="TDC33" s="12"/>
      <c r="TDD33" s="12"/>
      <c r="TDE33" s="12"/>
      <c r="TDF33" s="12"/>
      <c r="TDG33" s="12"/>
      <c r="TDH33" s="12"/>
      <c r="TDI33" s="12"/>
      <c r="TDJ33" s="12"/>
      <c r="TDK33" s="12"/>
      <c r="TDL33" s="12"/>
      <c r="TDM33" s="12"/>
      <c r="TDN33" s="12"/>
      <c r="TDO33" s="12"/>
      <c r="TDP33" s="12"/>
      <c r="TDQ33" s="12"/>
      <c r="TDR33" s="12"/>
      <c r="TDS33" s="12"/>
      <c r="TDT33" s="12"/>
      <c r="TDU33" s="12"/>
      <c r="TDV33" s="12"/>
      <c r="TDW33" s="12"/>
      <c r="TDX33" s="12"/>
      <c r="TDY33" s="12"/>
      <c r="TDZ33" s="12"/>
      <c r="TEA33" s="12"/>
      <c r="TEB33" s="12"/>
      <c r="TEC33" s="12"/>
      <c r="TED33" s="12"/>
      <c r="TEE33" s="12"/>
      <c r="TEF33" s="12"/>
      <c r="TEG33" s="12"/>
      <c r="TEH33" s="12"/>
      <c r="TEI33" s="12"/>
      <c r="TEJ33" s="12"/>
      <c r="TEK33" s="12"/>
      <c r="TEL33" s="12"/>
      <c r="TEM33" s="12"/>
      <c r="TEN33" s="12"/>
      <c r="TEO33" s="12"/>
      <c r="TEP33" s="12"/>
      <c r="TEQ33" s="12"/>
      <c r="TER33" s="12"/>
      <c r="TES33" s="12"/>
      <c r="TET33" s="12"/>
      <c r="TEU33" s="12"/>
      <c r="TEV33" s="12"/>
      <c r="TEW33" s="12"/>
      <c r="TEX33" s="12"/>
      <c r="TEY33" s="12"/>
      <c r="TEZ33" s="12"/>
      <c r="TFA33" s="12"/>
      <c r="TFB33" s="12"/>
      <c r="TFC33" s="12"/>
      <c r="TFD33" s="12"/>
      <c r="TFE33" s="12"/>
      <c r="TFF33" s="12"/>
      <c r="TFG33" s="12"/>
      <c r="TFH33" s="12"/>
      <c r="TFI33" s="12"/>
      <c r="TFJ33" s="12"/>
      <c r="TFK33" s="12"/>
      <c r="TFL33" s="12"/>
      <c r="TFM33" s="12"/>
      <c r="TFN33" s="12"/>
      <c r="TFO33" s="12"/>
      <c r="TFP33" s="12"/>
      <c r="TFQ33" s="12"/>
      <c r="TFR33" s="12"/>
      <c r="TFS33" s="12"/>
      <c r="TFT33" s="12"/>
      <c r="TFU33" s="12"/>
      <c r="TFV33" s="12"/>
      <c r="TFW33" s="12"/>
      <c r="TFX33" s="12"/>
      <c r="TFY33" s="12"/>
      <c r="TFZ33" s="12"/>
      <c r="TGA33" s="12"/>
      <c r="TGB33" s="12"/>
      <c r="TGC33" s="12"/>
      <c r="TGD33" s="12"/>
      <c r="TGE33" s="12"/>
      <c r="TGF33" s="12"/>
      <c r="TGG33" s="12"/>
      <c r="TGH33" s="12"/>
      <c r="TGI33" s="12"/>
      <c r="TGJ33" s="12"/>
      <c r="TGK33" s="12"/>
      <c r="TGL33" s="12"/>
      <c r="TGM33" s="12"/>
      <c r="TGN33" s="12"/>
      <c r="TGO33" s="12"/>
      <c r="TGP33" s="12"/>
      <c r="TGQ33" s="12"/>
      <c r="TGR33" s="12"/>
      <c r="TGS33" s="12"/>
      <c r="TGT33" s="12"/>
      <c r="TGU33" s="12"/>
      <c r="TGV33" s="12"/>
      <c r="TGW33" s="12"/>
      <c r="TGX33" s="12"/>
      <c r="TGY33" s="12"/>
      <c r="TGZ33" s="12"/>
      <c r="THA33" s="12"/>
      <c r="THB33" s="12"/>
      <c r="THC33" s="12"/>
      <c r="THD33" s="12"/>
      <c r="THE33" s="12"/>
      <c r="THF33" s="12"/>
      <c r="THG33" s="12"/>
      <c r="THH33" s="12"/>
      <c r="THI33" s="12"/>
      <c r="THJ33" s="12"/>
      <c r="THK33" s="12"/>
      <c r="THL33" s="12"/>
      <c r="THM33" s="12"/>
      <c r="THN33" s="12"/>
      <c r="THO33" s="12"/>
      <c r="THP33" s="12"/>
      <c r="THQ33" s="12"/>
      <c r="THR33" s="12"/>
      <c r="THS33" s="12"/>
      <c r="THT33" s="12"/>
      <c r="THU33" s="12"/>
      <c r="THV33" s="12"/>
      <c r="THW33" s="12"/>
      <c r="THX33" s="12"/>
      <c r="THY33" s="12"/>
      <c r="THZ33" s="12"/>
      <c r="TIA33" s="12"/>
      <c r="TIB33" s="12"/>
      <c r="TIC33" s="12"/>
      <c r="TID33" s="12"/>
      <c r="TIE33" s="12"/>
      <c r="TIF33" s="12"/>
      <c r="TIG33" s="12"/>
      <c r="TIH33" s="12"/>
      <c r="TII33" s="12"/>
      <c r="TIJ33" s="12"/>
      <c r="TIK33" s="12"/>
      <c r="TIL33" s="12"/>
      <c r="TIM33" s="12"/>
      <c r="TIN33" s="12"/>
      <c r="TIO33" s="12"/>
      <c r="TIP33" s="12"/>
      <c r="TIQ33" s="12"/>
      <c r="TIR33" s="12"/>
      <c r="TIS33" s="12"/>
      <c r="TIT33" s="12"/>
      <c r="TIU33" s="12"/>
      <c r="TIV33" s="12"/>
      <c r="TIW33" s="12"/>
      <c r="TIX33" s="12"/>
      <c r="TIY33" s="12"/>
      <c r="TIZ33" s="12"/>
      <c r="TJA33" s="12"/>
      <c r="TJB33" s="12"/>
      <c r="TJC33" s="12"/>
      <c r="TJD33" s="12"/>
      <c r="TJE33" s="12"/>
      <c r="TJF33" s="12"/>
      <c r="TJG33" s="12"/>
      <c r="TJH33" s="12"/>
      <c r="TJI33" s="12"/>
      <c r="TJJ33" s="12"/>
      <c r="TJK33" s="12"/>
      <c r="TJL33" s="12"/>
      <c r="TJM33" s="12"/>
      <c r="TJN33" s="12"/>
      <c r="TJO33" s="12"/>
      <c r="TJP33" s="12"/>
      <c r="TJQ33" s="12"/>
      <c r="TJR33" s="12"/>
      <c r="TJS33" s="12"/>
      <c r="TJT33" s="12"/>
      <c r="TJU33" s="12"/>
      <c r="TJV33" s="12"/>
      <c r="TJW33" s="12"/>
      <c r="TJX33" s="12"/>
      <c r="TJY33" s="12"/>
      <c r="TJZ33" s="12"/>
      <c r="TKA33" s="12"/>
      <c r="TKB33" s="12"/>
      <c r="TKC33" s="12"/>
      <c r="TKD33" s="12"/>
      <c r="TKE33" s="12"/>
      <c r="TKF33" s="12"/>
      <c r="TKG33" s="12"/>
      <c r="TKH33" s="12"/>
      <c r="TKI33" s="12"/>
      <c r="TKJ33" s="12"/>
      <c r="TKK33" s="12"/>
      <c r="TKL33" s="12"/>
      <c r="TKM33" s="12"/>
      <c r="TKN33" s="12"/>
      <c r="TKO33" s="12"/>
      <c r="TKP33" s="12"/>
      <c r="TKQ33" s="12"/>
      <c r="TKR33" s="12"/>
      <c r="TKS33" s="12"/>
      <c r="TKT33" s="12"/>
      <c r="TKU33" s="12"/>
      <c r="TKV33" s="12"/>
      <c r="TKW33" s="12"/>
      <c r="TKX33" s="12"/>
      <c r="TKY33" s="12"/>
      <c r="TKZ33" s="12"/>
      <c r="TLA33" s="12"/>
      <c r="TLB33" s="12"/>
      <c r="TLC33" s="12"/>
      <c r="TLD33" s="12"/>
      <c r="TLE33" s="12"/>
      <c r="TLF33" s="12"/>
      <c r="TLG33" s="12"/>
      <c r="TLH33" s="12"/>
      <c r="TLI33" s="12"/>
      <c r="TLJ33" s="12"/>
      <c r="TLK33" s="12"/>
      <c r="TLL33" s="12"/>
      <c r="TLM33" s="12"/>
      <c r="TLN33" s="12"/>
      <c r="TLO33" s="12"/>
      <c r="TLP33" s="12"/>
      <c r="TLQ33" s="12"/>
      <c r="TLR33" s="12"/>
      <c r="TLS33" s="12"/>
      <c r="TLT33" s="12"/>
      <c r="TLU33" s="12"/>
      <c r="TLV33" s="12"/>
      <c r="TLW33" s="12"/>
      <c r="TLX33" s="12"/>
      <c r="TLY33" s="12"/>
      <c r="TLZ33" s="12"/>
      <c r="TMA33" s="12"/>
      <c r="TMB33" s="12"/>
      <c r="TMC33" s="12"/>
      <c r="TMD33" s="12"/>
      <c r="TME33" s="12"/>
      <c r="TMF33" s="12"/>
      <c r="TMG33" s="12"/>
      <c r="TMH33" s="12"/>
      <c r="TMI33" s="12"/>
      <c r="TMJ33" s="12"/>
      <c r="TMK33" s="12"/>
      <c r="TML33" s="12"/>
      <c r="TMM33" s="12"/>
      <c r="TMN33" s="12"/>
      <c r="TMO33" s="12"/>
      <c r="TMP33" s="12"/>
      <c r="TMQ33" s="12"/>
      <c r="TMR33" s="12"/>
      <c r="TMS33" s="12"/>
      <c r="TMT33" s="12"/>
      <c r="TMU33" s="12"/>
      <c r="TMV33" s="12"/>
      <c r="TMW33" s="12"/>
      <c r="TMX33" s="12"/>
      <c r="TMY33" s="12"/>
      <c r="TMZ33" s="12"/>
      <c r="TNA33" s="12"/>
      <c r="TNB33" s="12"/>
      <c r="TNC33" s="12"/>
      <c r="TND33" s="12"/>
      <c r="TNE33" s="12"/>
      <c r="TNF33" s="12"/>
      <c r="TNG33" s="12"/>
      <c r="TNH33" s="12"/>
      <c r="TNI33" s="12"/>
      <c r="TNJ33" s="12"/>
      <c r="TNK33" s="12"/>
      <c r="TNL33" s="12"/>
      <c r="TNM33" s="12"/>
      <c r="TNN33" s="12"/>
      <c r="TNO33" s="12"/>
      <c r="TNP33" s="12"/>
      <c r="TNQ33" s="12"/>
      <c r="TNR33" s="12"/>
      <c r="TNS33" s="12"/>
      <c r="TNT33" s="12"/>
      <c r="TNU33" s="12"/>
      <c r="TNV33" s="12"/>
      <c r="TNW33" s="12"/>
      <c r="TNX33" s="12"/>
      <c r="TNY33" s="12"/>
      <c r="TNZ33" s="12"/>
      <c r="TOA33" s="12"/>
      <c r="TOB33" s="12"/>
      <c r="TOC33" s="12"/>
      <c r="TOD33" s="12"/>
      <c r="TOE33" s="12"/>
      <c r="TOF33" s="12"/>
      <c r="TOG33" s="12"/>
      <c r="TOH33" s="12"/>
      <c r="TOI33" s="12"/>
      <c r="TOJ33" s="12"/>
      <c r="TOK33" s="12"/>
      <c r="TOL33" s="12"/>
      <c r="TOM33" s="12"/>
      <c r="TON33" s="12"/>
      <c r="TOO33" s="12"/>
      <c r="TOP33" s="12"/>
      <c r="TOQ33" s="12"/>
      <c r="TOR33" s="12"/>
      <c r="TOS33" s="12"/>
      <c r="TOT33" s="12"/>
      <c r="TOU33" s="12"/>
      <c r="TOV33" s="12"/>
      <c r="TOW33" s="12"/>
      <c r="TOX33" s="12"/>
      <c r="TOY33" s="12"/>
      <c r="TOZ33" s="12"/>
      <c r="TPA33" s="12"/>
      <c r="TPB33" s="12"/>
      <c r="TPC33" s="12"/>
      <c r="TPD33" s="12"/>
      <c r="TPE33" s="12"/>
      <c r="TPF33" s="12"/>
      <c r="TPG33" s="12"/>
      <c r="TPH33" s="12"/>
      <c r="TPI33" s="12"/>
      <c r="TPJ33" s="12"/>
      <c r="TPK33" s="12"/>
      <c r="TPL33" s="12"/>
      <c r="TPM33" s="12"/>
      <c r="TPN33" s="12"/>
      <c r="TPO33" s="12"/>
      <c r="TPP33" s="12"/>
      <c r="TPQ33" s="12"/>
      <c r="TPR33" s="12"/>
      <c r="TPS33" s="12"/>
      <c r="TPT33" s="12"/>
      <c r="TPU33" s="12"/>
      <c r="TPV33" s="12"/>
      <c r="TPW33" s="12"/>
      <c r="TPX33" s="12"/>
      <c r="TPY33" s="12"/>
      <c r="TPZ33" s="12"/>
      <c r="TQA33" s="12"/>
      <c r="TQB33" s="12"/>
      <c r="TQC33" s="12"/>
      <c r="TQD33" s="12"/>
      <c r="TQE33" s="12"/>
      <c r="TQF33" s="12"/>
      <c r="TQG33" s="12"/>
      <c r="TQH33" s="12"/>
      <c r="TQI33" s="12"/>
      <c r="TQJ33" s="12"/>
      <c r="TQK33" s="12"/>
      <c r="TQL33" s="12"/>
      <c r="TQM33" s="12"/>
      <c r="TQN33" s="12"/>
      <c r="TQO33" s="12"/>
      <c r="TQP33" s="12"/>
      <c r="TQQ33" s="12"/>
      <c r="TQR33" s="12"/>
      <c r="TQS33" s="12"/>
      <c r="TQT33" s="12"/>
      <c r="TQU33" s="12"/>
      <c r="TQV33" s="12"/>
      <c r="TQW33" s="12"/>
      <c r="TQX33" s="12"/>
      <c r="TQY33" s="12"/>
      <c r="TQZ33" s="12"/>
      <c r="TRA33" s="12"/>
      <c r="TRB33" s="12"/>
      <c r="TRC33" s="12"/>
      <c r="TRD33" s="12"/>
      <c r="TRE33" s="12"/>
      <c r="TRF33" s="12"/>
      <c r="TRG33" s="12"/>
      <c r="TRH33" s="12"/>
      <c r="TRI33" s="12"/>
      <c r="TRJ33" s="12"/>
      <c r="TRK33" s="12"/>
      <c r="TRL33" s="12"/>
      <c r="TRM33" s="12"/>
      <c r="TRN33" s="12"/>
      <c r="TRO33" s="12"/>
      <c r="TRP33" s="12"/>
      <c r="TRQ33" s="12"/>
      <c r="TRR33" s="12"/>
      <c r="TRS33" s="12"/>
      <c r="TRT33" s="12"/>
      <c r="TRU33" s="12"/>
      <c r="TRV33" s="12"/>
      <c r="TRW33" s="12"/>
      <c r="TRX33" s="12"/>
      <c r="TRY33" s="12"/>
      <c r="TRZ33" s="12"/>
      <c r="TSA33" s="12"/>
      <c r="TSB33" s="12"/>
      <c r="TSC33" s="12"/>
      <c r="TSD33" s="12"/>
      <c r="TSE33" s="12"/>
      <c r="TSF33" s="12"/>
      <c r="TSG33" s="12"/>
      <c r="TSH33" s="12"/>
      <c r="TSI33" s="12"/>
      <c r="TSJ33" s="12"/>
      <c r="TSK33" s="12"/>
      <c r="TSL33" s="12"/>
      <c r="TSM33" s="12"/>
      <c r="TSN33" s="12"/>
      <c r="TSO33" s="12"/>
      <c r="TSP33" s="12"/>
      <c r="TSQ33" s="12"/>
      <c r="TSR33" s="12"/>
      <c r="TSS33" s="12"/>
      <c r="TST33" s="12"/>
      <c r="TSU33" s="12"/>
      <c r="TSV33" s="12"/>
      <c r="TSW33" s="12"/>
      <c r="TSX33" s="12"/>
      <c r="TSY33" s="12"/>
      <c r="TSZ33" s="12"/>
      <c r="TTA33" s="12"/>
      <c r="TTB33" s="12"/>
      <c r="TTC33" s="12"/>
      <c r="TTD33" s="12"/>
      <c r="TTE33" s="12"/>
      <c r="TTF33" s="12"/>
      <c r="TTG33" s="12"/>
      <c r="TTH33" s="12"/>
      <c r="TTI33" s="12"/>
      <c r="TTJ33" s="12"/>
      <c r="TTK33" s="12"/>
      <c r="TTL33" s="12"/>
      <c r="TTM33" s="12"/>
      <c r="TTN33" s="12"/>
      <c r="TTO33" s="12"/>
      <c r="TTP33" s="12"/>
      <c r="TTQ33" s="12"/>
      <c r="TTR33" s="12"/>
      <c r="TTS33" s="12"/>
      <c r="TTT33" s="12"/>
      <c r="TTU33" s="12"/>
      <c r="TTV33" s="12"/>
      <c r="TTW33" s="12"/>
      <c r="TTX33" s="12"/>
      <c r="TTY33" s="12"/>
      <c r="TTZ33" s="12"/>
      <c r="TUA33" s="12"/>
      <c r="TUB33" s="12"/>
      <c r="TUC33" s="12"/>
      <c r="TUD33" s="12"/>
      <c r="TUE33" s="12"/>
      <c r="TUF33" s="12"/>
      <c r="TUG33" s="12"/>
      <c r="TUH33" s="12"/>
      <c r="TUI33" s="12"/>
      <c r="TUJ33" s="12"/>
      <c r="TUK33" s="12"/>
      <c r="TUL33" s="12"/>
      <c r="TUM33" s="12"/>
      <c r="TUN33" s="12"/>
      <c r="TUO33" s="12"/>
      <c r="TUP33" s="12"/>
      <c r="TUQ33" s="12"/>
      <c r="TUR33" s="12"/>
      <c r="TUS33" s="12"/>
      <c r="TUT33" s="12"/>
      <c r="TUU33" s="12"/>
      <c r="TUV33" s="12"/>
      <c r="TUW33" s="12"/>
      <c r="TUX33" s="12"/>
      <c r="TUY33" s="12"/>
      <c r="TUZ33" s="12"/>
      <c r="TVA33" s="12"/>
      <c r="TVB33" s="12"/>
      <c r="TVC33" s="12"/>
      <c r="TVD33" s="12"/>
      <c r="TVE33" s="12"/>
      <c r="TVF33" s="12"/>
      <c r="TVG33" s="12"/>
      <c r="TVH33" s="12"/>
      <c r="TVI33" s="12"/>
      <c r="TVJ33" s="12"/>
      <c r="TVK33" s="12"/>
      <c r="TVL33" s="12"/>
      <c r="TVM33" s="12"/>
      <c r="TVN33" s="12"/>
      <c r="TVO33" s="12"/>
      <c r="TVP33" s="12"/>
      <c r="TVQ33" s="12"/>
      <c r="TVR33" s="12"/>
      <c r="TVS33" s="12"/>
      <c r="TVT33" s="12"/>
      <c r="TVU33" s="12"/>
      <c r="TVV33" s="12"/>
      <c r="TVW33" s="12"/>
      <c r="TVX33" s="12"/>
      <c r="TVY33" s="12"/>
      <c r="TVZ33" s="12"/>
      <c r="TWA33" s="12"/>
      <c r="TWB33" s="12"/>
      <c r="TWC33" s="12"/>
      <c r="TWD33" s="12"/>
      <c r="TWE33" s="12"/>
      <c r="TWF33" s="12"/>
      <c r="TWG33" s="12"/>
      <c r="TWH33" s="12"/>
      <c r="TWI33" s="12"/>
      <c r="TWJ33" s="12"/>
      <c r="TWK33" s="12"/>
      <c r="TWL33" s="12"/>
      <c r="TWM33" s="12"/>
      <c r="TWN33" s="12"/>
      <c r="TWO33" s="12"/>
      <c r="TWP33" s="12"/>
      <c r="TWQ33" s="12"/>
      <c r="TWR33" s="12"/>
      <c r="TWS33" s="12"/>
      <c r="TWT33" s="12"/>
      <c r="TWU33" s="12"/>
      <c r="TWV33" s="12"/>
      <c r="TWW33" s="12"/>
      <c r="TWX33" s="12"/>
      <c r="TWY33" s="12"/>
      <c r="TWZ33" s="12"/>
      <c r="TXA33" s="12"/>
      <c r="TXB33" s="12"/>
      <c r="TXC33" s="12"/>
      <c r="TXD33" s="12"/>
      <c r="TXE33" s="12"/>
      <c r="TXF33" s="12"/>
      <c r="TXG33" s="12"/>
      <c r="TXH33" s="12"/>
      <c r="TXI33" s="12"/>
      <c r="TXJ33" s="12"/>
      <c r="TXK33" s="12"/>
      <c r="TXL33" s="12"/>
      <c r="TXM33" s="12"/>
      <c r="TXN33" s="12"/>
      <c r="TXO33" s="12"/>
      <c r="TXP33" s="12"/>
      <c r="TXQ33" s="12"/>
      <c r="TXR33" s="12"/>
      <c r="TXS33" s="12"/>
      <c r="TXT33" s="12"/>
      <c r="TXU33" s="12"/>
      <c r="TXV33" s="12"/>
      <c r="TXW33" s="12"/>
      <c r="TXX33" s="12"/>
      <c r="TXY33" s="12"/>
      <c r="TXZ33" s="12"/>
      <c r="TYA33" s="12"/>
      <c r="TYB33" s="12"/>
      <c r="TYC33" s="12"/>
      <c r="TYD33" s="12"/>
      <c r="TYE33" s="12"/>
      <c r="TYF33" s="12"/>
      <c r="TYG33" s="12"/>
      <c r="TYH33" s="12"/>
      <c r="TYI33" s="12"/>
      <c r="TYJ33" s="12"/>
      <c r="TYK33" s="12"/>
      <c r="TYL33" s="12"/>
      <c r="TYM33" s="12"/>
      <c r="TYN33" s="12"/>
      <c r="TYO33" s="12"/>
      <c r="TYP33" s="12"/>
      <c r="TYQ33" s="12"/>
      <c r="TYR33" s="12"/>
      <c r="TYS33" s="12"/>
      <c r="TYT33" s="12"/>
      <c r="TYU33" s="12"/>
      <c r="TYV33" s="12"/>
      <c r="TYW33" s="12"/>
      <c r="TYX33" s="12"/>
      <c r="TYY33" s="12"/>
      <c r="TYZ33" s="12"/>
      <c r="TZA33" s="12"/>
      <c r="TZB33" s="12"/>
      <c r="TZC33" s="12"/>
      <c r="TZD33" s="12"/>
      <c r="TZE33" s="12"/>
      <c r="TZF33" s="12"/>
      <c r="TZG33" s="12"/>
      <c r="TZH33" s="12"/>
      <c r="TZI33" s="12"/>
      <c r="TZJ33" s="12"/>
      <c r="TZK33" s="12"/>
      <c r="TZL33" s="12"/>
      <c r="TZM33" s="12"/>
      <c r="TZN33" s="12"/>
      <c r="TZO33" s="12"/>
      <c r="TZP33" s="12"/>
      <c r="TZQ33" s="12"/>
      <c r="TZR33" s="12"/>
      <c r="TZS33" s="12"/>
      <c r="TZT33" s="12"/>
      <c r="TZU33" s="12"/>
      <c r="TZV33" s="12"/>
      <c r="TZW33" s="12"/>
      <c r="TZX33" s="12"/>
      <c r="TZY33" s="12"/>
      <c r="TZZ33" s="12"/>
      <c r="UAA33" s="12"/>
      <c r="UAB33" s="12"/>
      <c r="UAC33" s="12"/>
      <c r="UAD33" s="12"/>
      <c r="UAE33" s="12"/>
      <c r="UAF33" s="12"/>
      <c r="UAG33" s="12"/>
      <c r="UAH33" s="12"/>
      <c r="UAI33" s="12"/>
      <c r="UAJ33" s="12"/>
      <c r="UAK33" s="12"/>
      <c r="UAL33" s="12"/>
      <c r="UAM33" s="12"/>
      <c r="UAN33" s="12"/>
      <c r="UAO33" s="12"/>
      <c r="UAP33" s="12"/>
      <c r="UAQ33" s="12"/>
      <c r="UAR33" s="12"/>
      <c r="UAS33" s="12"/>
      <c r="UAT33" s="12"/>
      <c r="UAU33" s="12"/>
      <c r="UAV33" s="12"/>
      <c r="UAW33" s="12"/>
      <c r="UAX33" s="12"/>
      <c r="UAY33" s="12"/>
      <c r="UAZ33" s="12"/>
      <c r="UBA33" s="12"/>
      <c r="UBB33" s="12"/>
      <c r="UBC33" s="12"/>
      <c r="UBD33" s="12"/>
      <c r="UBE33" s="12"/>
      <c r="UBF33" s="12"/>
      <c r="UBG33" s="12"/>
      <c r="UBH33" s="12"/>
      <c r="UBI33" s="12"/>
      <c r="UBJ33" s="12"/>
      <c r="UBK33" s="12"/>
      <c r="UBL33" s="12"/>
      <c r="UBM33" s="12"/>
      <c r="UBN33" s="12"/>
      <c r="UBO33" s="12"/>
      <c r="UBP33" s="12"/>
      <c r="UBQ33" s="12"/>
      <c r="UBR33" s="12"/>
      <c r="UBS33" s="12"/>
      <c r="UBT33" s="12"/>
      <c r="UBU33" s="12"/>
      <c r="UBV33" s="12"/>
      <c r="UBW33" s="12"/>
      <c r="UBX33" s="12"/>
      <c r="UBY33" s="12"/>
      <c r="UBZ33" s="12"/>
      <c r="UCA33" s="12"/>
      <c r="UCB33" s="12"/>
      <c r="UCC33" s="12"/>
      <c r="UCD33" s="12"/>
      <c r="UCE33" s="12"/>
      <c r="UCF33" s="12"/>
      <c r="UCG33" s="12"/>
      <c r="UCH33" s="12"/>
      <c r="UCI33" s="12"/>
      <c r="UCJ33" s="12"/>
      <c r="UCK33" s="12"/>
      <c r="UCL33" s="12"/>
      <c r="UCM33" s="12"/>
      <c r="UCN33" s="12"/>
      <c r="UCO33" s="12"/>
      <c r="UCP33" s="12"/>
      <c r="UCQ33" s="12"/>
      <c r="UCR33" s="12"/>
      <c r="UCS33" s="12"/>
      <c r="UCT33" s="12"/>
      <c r="UCU33" s="12"/>
      <c r="UCV33" s="12"/>
      <c r="UCW33" s="12"/>
      <c r="UCX33" s="12"/>
      <c r="UCY33" s="12"/>
      <c r="UCZ33" s="12"/>
      <c r="UDA33" s="12"/>
      <c r="UDB33" s="12"/>
      <c r="UDC33" s="12"/>
      <c r="UDD33" s="12"/>
      <c r="UDE33" s="12"/>
      <c r="UDF33" s="12"/>
      <c r="UDG33" s="12"/>
      <c r="UDH33" s="12"/>
      <c r="UDI33" s="12"/>
      <c r="UDJ33" s="12"/>
      <c r="UDK33" s="12"/>
      <c r="UDL33" s="12"/>
      <c r="UDM33" s="12"/>
      <c r="UDN33" s="12"/>
      <c r="UDO33" s="12"/>
      <c r="UDP33" s="12"/>
      <c r="UDQ33" s="12"/>
      <c r="UDR33" s="12"/>
      <c r="UDS33" s="12"/>
      <c r="UDT33" s="12"/>
      <c r="UDU33" s="12"/>
      <c r="UDV33" s="12"/>
      <c r="UDW33" s="12"/>
      <c r="UDX33" s="12"/>
      <c r="UDY33" s="12"/>
      <c r="UDZ33" s="12"/>
      <c r="UEA33" s="12"/>
      <c r="UEB33" s="12"/>
      <c r="UEC33" s="12"/>
      <c r="UED33" s="12"/>
      <c r="UEE33" s="12"/>
      <c r="UEF33" s="12"/>
      <c r="UEG33" s="12"/>
      <c r="UEH33" s="12"/>
      <c r="UEI33" s="12"/>
      <c r="UEJ33" s="12"/>
      <c r="UEK33" s="12"/>
      <c r="UEL33" s="12"/>
      <c r="UEM33" s="12"/>
      <c r="UEN33" s="12"/>
      <c r="UEO33" s="12"/>
      <c r="UEP33" s="12"/>
      <c r="UEQ33" s="12"/>
      <c r="UER33" s="12"/>
      <c r="UES33" s="12"/>
      <c r="UET33" s="12"/>
      <c r="UEU33" s="12"/>
      <c r="UEV33" s="12"/>
      <c r="UEW33" s="12"/>
      <c r="UEX33" s="12"/>
      <c r="UEY33" s="12"/>
      <c r="UEZ33" s="12"/>
      <c r="UFA33" s="12"/>
      <c r="UFB33" s="12"/>
      <c r="UFC33" s="12"/>
      <c r="UFD33" s="12"/>
      <c r="UFE33" s="12"/>
      <c r="UFF33" s="12"/>
      <c r="UFG33" s="12"/>
      <c r="UFH33" s="12"/>
      <c r="UFI33" s="12"/>
      <c r="UFJ33" s="12"/>
      <c r="UFK33" s="12"/>
      <c r="UFL33" s="12"/>
      <c r="UFM33" s="12"/>
      <c r="UFN33" s="12"/>
      <c r="UFO33" s="12"/>
      <c r="UFP33" s="12"/>
      <c r="UFQ33" s="12"/>
      <c r="UFR33" s="12"/>
      <c r="UFS33" s="12"/>
      <c r="UFT33" s="12"/>
      <c r="UFU33" s="12"/>
      <c r="UFV33" s="12"/>
      <c r="UFW33" s="12"/>
      <c r="UFX33" s="12"/>
      <c r="UFY33" s="12"/>
      <c r="UFZ33" s="12"/>
      <c r="UGA33" s="12"/>
      <c r="UGB33" s="12"/>
      <c r="UGC33" s="12"/>
      <c r="UGD33" s="12"/>
      <c r="UGE33" s="12"/>
      <c r="UGF33" s="12"/>
      <c r="UGG33" s="12"/>
      <c r="UGH33" s="12"/>
      <c r="UGI33" s="12"/>
      <c r="UGJ33" s="12"/>
      <c r="UGK33" s="12"/>
      <c r="UGL33" s="12"/>
      <c r="UGM33" s="12"/>
      <c r="UGN33" s="12"/>
      <c r="UGO33" s="12"/>
      <c r="UGP33" s="12"/>
      <c r="UGQ33" s="12"/>
      <c r="UGR33" s="12"/>
      <c r="UGS33" s="12"/>
      <c r="UGT33" s="12"/>
      <c r="UGU33" s="12"/>
      <c r="UGV33" s="12"/>
      <c r="UGW33" s="12"/>
      <c r="UGX33" s="12"/>
      <c r="UGY33" s="12"/>
      <c r="UGZ33" s="12"/>
      <c r="UHA33" s="12"/>
      <c r="UHB33" s="12"/>
      <c r="UHC33" s="12"/>
      <c r="UHD33" s="12"/>
      <c r="UHE33" s="12"/>
      <c r="UHF33" s="12"/>
      <c r="UHG33" s="12"/>
      <c r="UHH33" s="12"/>
      <c r="UHI33" s="12"/>
      <c r="UHJ33" s="12"/>
      <c r="UHK33" s="12"/>
      <c r="UHL33" s="12"/>
      <c r="UHM33" s="12"/>
      <c r="UHN33" s="12"/>
      <c r="UHO33" s="12"/>
      <c r="UHP33" s="12"/>
      <c r="UHQ33" s="12"/>
      <c r="UHR33" s="12"/>
      <c r="UHS33" s="12"/>
      <c r="UHT33" s="12"/>
      <c r="UHU33" s="12"/>
      <c r="UHV33" s="12"/>
      <c r="UHW33" s="12"/>
      <c r="UHX33" s="12"/>
      <c r="UHY33" s="12"/>
      <c r="UHZ33" s="12"/>
      <c r="UIA33" s="12"/>
      <c r="UIB33" s="12"/>
      <c r="UIC33" s="12"/>
      <c r="UID33" s="12"/>
      <c r="UIE33" s="12"/>
      <c r="UIF33" s="12"/>
      <c r="UIG33" s="12"/>
      <c r="UIH33" s="12"/>
      <c r="UII33" s="12"/>
      <c r="UIJ33" s="12"/>
      <c r="UIK33" s="12"/>
      <c r="UIL33" s="12"/>
      <c r="UIM33" s="12"/>
      <c r="UIN33" s="12"/>
      <c r="UIO33" s="12"/>
      <c r="UIP33" s="12"/>
      <c r="UIQ33" s="12"/>
      <c r="UIR33" s="12"/>
      <c r="UIS33" s="12"/>
      <c r="UIT33" s="12"/>
      <c r="UIU33" s="12"/>
      <c r="UIV33" s="12"/>
      <c r="UIW33" s="12"/>
      <c r="UIX33" s="12"/>
      <c r="UIY33" s="12"/>
      <c r="UIZ33" s="12"/>
      <c r="UJA33" s="12"/>
      <c r="UJB33" s="12"/>
      <c r="UJC33" s="12"/>
      <c r="UJD33" s="12"/>
      <c r="UJE33" s="12"/>
      <c r="UJF33" s="12"/>
      <c r="UJG33" s="12"/>
      <c r="UJH33" s="12"/>
      <c r="UJI33" s="12"/>
      <c r="UJJ33" s="12"/>
      <c r="UJK33" s="12"/>
      <c r="UJL33" s="12"/>
      <c r="UJM33" s="12"/>
      <c r="UJN33" s="12"/>
      <c r="UJO33" s="12"/>
      <c r="UJP33" s="12"/>
      <c r="UJQ33" s="12"/>
      <c r="UJR33" s="12"/>
      <c r="UJS33" s="12"/>
      <c r="UJT33" s="12"/>
      <c r="UJU33" s="12"/>
      <c r="UJV33" s="12"/>
      <c r="UJW33" s="12"/>
      <c r="UJX33" s="12"/>
      <c r="UJY33" s="12"/>
      <c r="UJZ33" s="12"/>
      <c r="UKA33" s="12"/>
      <c r="UKB33" s="12"/>
      <c r="UKC33" s="12"/>
      <c r="UKD33" s="12"/>
      <c r="UKE33" s="12"/>
      <c r="UKF33" s="12"/>
      <c r="UKG33" s="12"/>
      <c r="UKH33" s="12"/>
      <c r="UKI33" s="12"/>
      <c r="UKJ33" s="12"/>
      <c r="UKK33" s="12"/>
      <c r="UKL33" s="12"/>
      <c r="UKM33" s="12"/>
      <c r="UKN33" s="12"/>
      <c r="UKO33" s="12"/>
      <c r="UKP33" s="12"/>
      <c r="UKQ33" s="12"/>
      <c r="UKR33" s="12"/>
      <c r="UKS33" s="12"/>
      <c r="UKT33" s="12"/>
      <c r="UKU33" s="12"/>
      <c r="UKV33" s="12"/>
      <c r="UKW33" s="12"/>
      <c r="UKX33" s="12"/>
      <c r="UKY33" s="12"/>
      <c r="UKZ33" s="12"/>
      <c r="ULA33" s="12"/>
      <c r="ULB33" s="12"/>
      <c r="ULC33" s="12"/>
      <c r="ULD33" s="12"/>
      <c r="ULE33" s="12"/>
      <c r="ULF33" s="12"/>
      <c r="ULG33" s="12"/>
      <c r="ULH33" s="12"/>
      <c r="ULI33" s="12"/>
      <c r="ULJ33" s="12"/>
      <c r="ULK33" s="12"/>
      <c r="ULL33" s="12"/>
      <c r="ULM33" s="12"/>
      <c r="ULN33" s="12"/>
      <c r="ULO33" s="12"/>
      <c r="ULP33" s="12"/>
      <c r="ULQ33" s="12"/>
      <c r="ULR33" s="12"/>
      <c r="ULS33" s="12"/>
      <c r="ULT33" s="12"/>
      <c r="ULU33" s="12"/>
      <c r="ULV33" s="12"/>
      <c r="ULW33" s="12"/>
      <c r="ULX33" s="12"/>
      <c r="ULY33" s="12"/>
      <c r="ULZ33" s="12"/>
      <c r="UMA33" s="12"/>
      <c r="UMB33" s="12"/>
      <c r="UMC33" s="12"/>
      <c r="UMD33" s="12"/>
      <c r="UME33" s="12"/>
      <c r="UMF33" s="12"/>
      <c r="UMG33" s="12"/>
      <c r="UMH33" s="12"/>
      <c r="UMI33" s="12"/>
      <c r="UMJ33" s="12"/>
      <c r="UMK33" s="12"/>
      <c r="UML33" s="12"/>
      <c r="UMM33" s="12"/>
      <c r="UMN33" s="12"/>
      <c r="UMO33" s="12"/>
      <c r="UMP33" s="12"/>
      <c r="UMQ33" s="12"/>
      <c r="UMR33" s="12"/>
      <c r="UMS33" s="12"/>
      <c r="UMT33" s="12"/>
      <c r="UMU33" s="12"/>
      <c r="UMV33" s="12"/>
      <c r="UMW33" s="12"/>
      <c r="UMX33" s="12"/>
      <c r="UMY33" s="12"/>
      <c r="UMZ33" s="12"/>
      <c r="UNA33" s="12"/>
      <c r="UNB33" s="12"/>
      <c r="UNC33" s="12"/>
      <c r="UND33" s="12"/>
      <c r="UNE33" s="12"/>
      <c r="UNF33" s="12"/>
      <c r="UNG33" s="12"/>
      <c r="UNH33" s="12"/>
      <c r="UNI33" s="12"/>
      <c r="UNJ33" s="12"/>
      <c r="UNK33" s="12"/>
      <c r="UNL33" s="12"/>
      <c r="UNM33" s="12"/>
      <c r="UNN33" s="12"/>
      <c r="UNO33" s="12"/>
      <c r="UNP33" s="12"/>
      <c r="UNQ33" s="12"/>
      <c r="UNR33" s="12"/>
      <c r="UNS33" s="12"/>
      <c r="UNT33" s="12"/>
      <c r="UNU33" s="12"/>
      <c r="UNV33" s="12"/>
      <c r="UNW33" s="12"/>
      <c r="UNX33" s="12"/>
      <c r="UNY33" s="12"/>
      <c r="UNZ33" s="12"/>
      <c r="UOA33" s="12"/>
      <c r="UOB33" s="12"/>
      <c r="UOC33" s="12"/>
      <c r="UOD33" s="12"/>
      <c r="UOE33" s="12"/>
      <c r="UOF33" s="12"/>
      <c r="UOG33" s="12"/>
      <c r="UOH33" s="12"/>
      <c r="UOI33" s="12"/>
      <c r="UOJ33" s="12"/>
      <c r="UOK33" s="12"/>
      <c r="UOL33" s="12"/>
      <c r="UOM33" s="12"/>
      <c r="UON33" s="12"/>
      <c r="UOO33" s="12"/>
      <c r="UOP33" s="12"/>
      <c r="UOQ33" s="12"/>
      <c r="UOR33" s="12"/>
      <c r="UOS33" s="12"/>
      <c r="UOT33" s="12"/>
      <c r="UOU33" s="12"/>
      <c r="UOV33" s="12"/>
      <c r="UOW33" s="12"/>
      <c r="UOX33" s="12"/>
      <c r="UOY33" s="12"/>
      <c r="UOZ33" s="12"/>
      <c r="UPA33" s="12"/>
      <c r="UPB33" s="12"/>
      <c r="UPC33" s="12"/>
      <c r="UPD33" s="12"/>
      <c r="UPE33" s="12"/>
      <c r="UPF33" s="12"/>
      <c r="UPG33" s="12"/>
      <c r="UPH33" s="12"/>
      <c r="UPI33" s="12"/>
      <c r="UPJ33" s="12"/>
      <c r="UPK33" s="12"/>
      <c r="UPL33" s="12"/>
      <c r="UPM33" s="12"/>
      <c r="UPN33" s="12"/>
      <c r="UPO33" s="12"/>
      <c r="UPP33" s="12"/>
      <c r="UPQ33" s="12"/>
      <c r="UPR33" s="12"/>
      <c r="UPS33" s="12"/>
      <c r="UPT33" s="12"/>
      <c r="UPU33" s="12"/>
      <c r="UPV33" s="12"/>
      <c r="UPW33" s="12"/>
      <c r="UPX33" s="12"/>
      <c r="UPY33" s="12"/>
      <c r="UPZ33" s="12"/>
      <c r="UQA33" s="12"/>
      <c r="UQB33" s="12"/>
      <c r="UQC33" s="12"/>
      <c r="UQD33" s="12"/>
      <c r="UQE33" s="12"/>
      <c r="UQF33" s="12"/>
      <c r="UQG33" s="12"/>
      <c r="UQH33" s="12"/>
      <c r="UQI33" s="12"/>
      <c r="UQJ33" s="12"/>
      <c r="UQK33" s="12"/>
      <c r="UQL33" s="12"/>
      <c r="UQM33" s="12"/>
      <c r="UQN33" s="12"/>
      <c r="UQO33" s="12"/>
      <c r="UQP33" s="12"/>
      <c r="UQQ33" s="12"/>
      <c r="UQR33" s="12"/>
      <c r="UQS33" s="12"/>
      <c r="UQT33" s="12"/>
      <c r="UQU33" s="12"/>
      <c r="UQV33" s="12"/>
      <c r="UQW33" s="12"/>
      <c r="UQX33" s="12"/>
      <c r="UQY33" s="12"/>
      <c r="UQZ33" s="12"/>
      <c r="URA33" s="12"/>
      <c r="URB33" s="12"/>
      <c r="URC33" s="12"/>
      <c r="URD33" s="12"/>
      <c r="URE33" s="12"/>
      <c r="URF33" s="12"/>
      <c r="URG33" s="12"/>
      <c r="URH33" s="12"/>
      <c r="URI33" s="12"/>
      <c r="URJ33" s="12"/>
      <c r="URK33" s="12"/>
      <c r="URL33" s="12"/>
      <c r="URM33" s="12"/>
      <c r="URN33" s="12"/>
      <c r="URO33" s="12"/>
      <c r="URP33" s="12"/>
      <c r="URQ33" s="12"/>
      <c r="URR33" s="12"/>
      <c r="URS33" s="12"/>
      <c r="URT33" s="12"/>
      <c r="URU33" s="12"/>
      <c r="URV33" s="12"/>
      <c r="URW33" s="12"/>
      <c r="URX33" s="12"/>
      <c r="URY33" s="12"/>
      <c r="URZ33" s="12"/>
      <c r="USA33" s="12"/>
      <c r="USB33" s="12"/>
      <c r="USC33" s="12"/>
      <c r="USD33" s="12"/>
      <c r="USE33" s="12"/>
      <c r="USF33" s="12"/>
      <c r="USG33" s="12"/>
      <c r="USH33" s="12"/>
      <c r="USI33" s="12"/>
      <c r="USJ33" s="12"/>
      <c r="USK33" s="12"/>
      <c r="USL33" s="12"/>
      <c r="USM33" s="12"/>
      <c r="USN33" s="12"/>
      <c r="USO33" s="12"/>
      <c r="USP33" s="12"/>
      <c r="USQ33" s="12"/>
      <c r="USR33" s="12"/>
      <c r="USS33" s="12"/>
      <c r="UST33" s="12"/>
      <c r="USU33" s="12"/>
      <c r="USV33" s="12"/>
      <c r="USW33" s="12"/>
      <c r="USX33" s="12"/>
      <c r="USY33" s="12"/>
      <c r="USZ33" s="12"/>
      <c r="UTA33" s="12"/>
      <c r="UTB33" s="12"/>
      <c r="UTC33" s="12"/>
      <c r="UTD33" s="12"/>
      <c r="UTE33" s="12"/>
      <c r="UTF33" s="12"/>
      <c r="UTG33" s="12"/>
      <c r="UTH33" s="12"/>
      <c r="UTI33" s="12"/>
      <c r="UTJ33" s="12"/>
      <c r="UTK33" s="12"/>
      <c r="UTL33" s="12"/>
      <c r="UTM33" s="12"/>
      <c r="UTN33" s="12"/>
      <c r="UTO33" s="12"/>
      <c r="UTP33" s="12"/>
      <c r="UTQ33" s="12"/>
      <c r="UTR33" s="12"/>
      <c r="UTS33" s="12"/>
      <c r="UTT33" s="12"/>
      <c r="UTU33" s="12"/>
      <c r="UTV33" s="12"/>
      <c r="UTW33" s="12"/>
      <c r="UTX33" s="12"/>
      <c r="UTY33" s="12"/>
      <c r="UTZ33" s="12"/>
      <c r="UUA33" s="12"/>
      <c r="UUB33" s="12"/>
      <c r="UUC33" s="12"/>
      <c r="UUD33" s="12"/>
      <c r="UUE33" s="12"/>
      <c r="UUF33" s="12"/>
      <c r="UUG33" s="12"/>
      <c r="UUH33" s="12"/>
      <c r="UUI33" s="12"/>
      <c r="UUJ33" s="12"/>
      <c r="UUK33" s="12"/>
      <c r="UUL33" s="12"/>
      <c r="UUM33" s="12"/>
      <c r="UUN33" s="12"/>
      <c r="UUO33" s="12"/>
      <c r="UUP33" s="12"/>
      <c r="UUQ33" s="12"/>
      <c r="UUR33" s="12"/>
      <c r="UUS33" s="12"/>
      <c r="UUT33" s="12"/>
      <c r="UUU33" s="12"/>
      <c r="UUV33" s="12"/>
      <c r="UUW33" s="12"/>
      <c r="UUX33" s="12"/>
      <c r="UUY33" s="12"/>
      <c r="UUZ33" s="12"/>
      <c r="UVA33" s="12"/>
      <c r="UVB33" s="12"/>
      <c r="UVC33" s="12"/>
      <c r="UVD33" s="12"/>
      <c r="UVE33" s="12"/>
      <c r="UVF33" s="12"/>
      <c r="UVG33" s="12"/>
      <c r="UVH33" s="12"/>
      <c r="UVI33" s="12"/>
      <c r="UVJ33" s="12"/>
      <c r="UVK33" s="12"/>
      <c r="UVL33" s="12"/>
      <c r="UVM33" s="12"/>
      <c r="UVN33" s="12"/>
      <c r="UVO33" s="12"/>
      <c r="UVP33" s="12"/>
      <c r="UVQ33" s="12"/>
      <c r="UVR33" s="12"/>
      <c r="UVS33" s="12"/>
      <c r="UVT33" s="12"/>
      <c r="UVU33" s="12"/>
      <c r="UVV33" s="12"/>
      <c r="UVW33" s="12"/>
      <c r="UVX33" s="12"/>
      <c r="UVY33" s="12"/>
      <c r="UVZ33" s="12"/>
      <c r="UWA33" s="12"/>
      <c r="UWB33" s="12"/>
      <c r="UWC33" s="12"/>
      <c r="UWD33" s="12"/>
      <c r="UWE33" s="12"/>
      <c r="UWF33" s="12"/>
      <c r="UWG33" s="12"/>
      <c r="UWH33" s="12"/>
      <c r="UWI33" s="12"/>
      <c r="UWJ33" s="12"/>
      <c r="UWK33" s="12"/>
      <c r="UWL33" s="12"/>
      <c r="UWM33" s="12"/>
      <c r="UWN33" s="12"/>
      <c r="UWO33" s="12"/>
      <c r="UWP33" s="12"/>
      <c r="UWQ33" s="12"/>
      <c r="UWR33" s="12"/>
      <c r="UWS33" s="12"/>
      <c r="UWT33" s="12"/>
      <c r="UWU33" s="12"/>
      <c r="UWV33" s="12"/>
      <c r="UWW33" s="12"/>
      <c r="UWX33" s="12"/>
      <c r="UWY33" s="12"/>
      <c r="UWZ33" s="12"/>
      <c r="UXA33" s="12"/>
      <c r="UXB33" s="12"/>
      <c r="UXC33" s="12"/>
      <c r="UXD33" s="12"/>
      <c r="UXE33" s="12"/>
      <c r="UXF33" s="12"/>
      <c r="UXG33" s="12"/>
      <c r="UXH33" s="12"/>
      <c r="UXI33" s="12"/>
      <c r="UXJ33" s="12"/>
      <c r="UXK33" s="12"/>
      <c r="UXL33" s="12"/>
      <c r="UXM33" s="12"/>
      <c r="UXN33" s="12"/>
      <c r="UXO33" s="12"/>
      <c r="UXP33" s="12"/>
      <c r="UXQ33" s="12"/>
      <c r="UXR33" s="12"/>
      <c r="UXS33" s="12"/>
      <c r="UXT33" s="12"/>
      <c r="UXU33" s="12"/>
      <c r="UXV33" s="12"/>
      <c r="UXW33" s="12"/>
      <c r="UXX33" s="12"/>
      <c r="UXY33" s="12"/>
      <c r="UXZ33" s="12"/>
      <c r="UYA33" s="12"/>
      <c r="UYB33" s="12"/>
      <c r="UYC33" s="12"/>
      <c r="UYD33" s="12"/>
      <c r="UYE33" s="12"/>
      <c r="UYF33" s="12"/>
      <c r="UYG33" s="12"/>
      <c r="UYH33" s="12"/>
      <c r="UYI33" s="12"/>
      <c r="UYJ33" s="12"/>
      <c r="UYK33" s="12"/>
      <c r="UYL33" s="12"/>
      <c r="UYM33" s="12"/>
      <c r="UYN33" s="12"/>
      <c r="UYO33" s="12"/>
      <c r="UYP33" s="12"/>
      <c r="UYQ33" s="12"/>
      <c r="UYR33" s="12"/>
      <c r="UYS33" s="12"/>
      <c r="UYT33" s="12"/>
      <c r="UYU33" s="12"/>
      <c r="UYV33" s="12"/>
      <c r="UYW33" s="12"/>
      <c r="UYX33" s="12"/>
      <c r="UYY33" s="12"/>
      <c r="UYZ33" s="12"/>
      <c r="UZA33" s="12"/>
      <c r="UZB33" s="12"/>
      <c r="UZC33" s="12"/>
      <c r="UZD33" s="12"/>
      <c r="UZE33" s="12"/>
      <c r="UZF33" s="12"/>
      <c r="UZG33" s="12"/>
      <c r="UZH33" s="12"/>
      <c r="UZI33" s="12"/>
      <c r="UZJ33" s="12"/>
      <c r="UZK33" s="12"/>
      <c r="UZL33" s="12"/>
      <c r="UZM33" s="12"/>
      <c r="UZN33" s="12"/>
      <c r="UZO33" s="12"/>
      <c r="UZP33" s="12"/>
      <c r="UZQ33" s="12"/>
      <c r="UZR33" s="12"/>
      <c r="UZS33" s="12"/>
      <c r="UZT33" s="12"/>
      <c r="UZU33" s="12"/>
      <c r="UZV33" s="12"/>
      <c r="UZW33" s="12"/>
      <c r="UZX33" s="12"/>
      <c r="UZY33" s="12"/>
      <c r="UZZ33" s="12"/>
      <c r="VAA33" s="12"/>
      <c r="VAB33" s="12"/>
      <c r="VAC33" s="12"/>
      <c r="VAD33" s="12"/>
      <c r="VAE33" s="12"/>
      <c r="VAF33" s="12"/>
      <c r="VAG33" s="12"/>
      <c r="VAH33" s="12"/>
      <c r="VAI33" s="12"/>
      <c r="VAJ33" s="12"/>
      <c r="VAK33" s="12"/>
      <c r="VAL33" s="12"/>
      <c r="VAM33" s="12"/>
      <c r="VAN33" s="12"/>
      <c r="VAO33" s="12"/>
      <c r="VAP33" s="12"/>
      <c r="VAQ33" s="12"/>
      <c r="VAR33" s="12"/>
      <c r="VAS33" s="12"/>
      <c r="VAT33" s="12"/>
      <c r="VAU33" s="12"/>
      <c r="VAV33" s="12"/>
      <c r="VAW33" s="12"/>
      <c r="VAX33" s="12"/>
      <c r="VAY33" s="12"/>
      <c r="VAZ33" s="12"/>
      <c r="VBA33" s="12"/>
      <c r="VBB33" s="12"/>
      <c r="VBC33" s="12"/>
      <c r="VBD33" s="12"/>
      <c r="VBE33" s="12"/>
      <c r="VBF33" s="12"/>
      <c r="VBG33" s="12"/>
      <c r="VBH33" s="12"/>
      <c r="VBI33" s="12"/>
      <c r="VBJ33" s="12"/>
      <c r="VBK33" s="12"/>
      <c r="VBL33" s="12"/>
      <c r="VBM33" s="12"/>
      <c r="VBN33" s="12"/>
      <c r="VBO33" s="12"/>
      <c r="VBP33" s="12"/>
      <c r="VBQ33" s="12"/>
      <c r="VBR33" s="12"/>
      <c r="VBS33" s="12"/>
      <c r="VBT33" s="12"/>
      <c r="VBU33" s="12"/>
      <c r="VBV33" s="12"/>
      <c r="VBW33" s="12"/>
      <c r="VBX33" s="12"/>
      <c r="VBY33" s="12"/>
      <c r="VBZ33" s="12"/>
      <c r="VCA33" s="12"/>
      <c r="VCB33" s="12"/>
      <c r="VCC33" s="12"/>
      <c r="VCD33" s="12"/>
      <c r="VCE33" s="12"/>
      <c r="VCF33" s="12"/>
      <c r="VCG33" s="12"/>
      <c r="VCH33" s="12"/>
      <c r="VCI33" s="12"/>
      <c r="VCJ33" s="12"/>
      <c r="VCK33" s="12"/>
      <c r="VCL33" s="12"/>
      <c r="VCM33" s="12"/>
      <c r="VCN33" s="12"/>
      <c r="VCO33" s="12"/>
      <c r="VCP33" s="12"/>
      <c r="VCQ33" s="12"/>
      <c r="VCR33" s="12"/>
      <c r="VCS33" s="12"/>
      <c r="VCT33" s="12"/>
      <c r="VCU33" s="12"/>
      <c r="VCV33" s="12"/>
      <c r="VCW33" s="12"/>
      <c r="VCX33" s="12"/>
      <c r="VCY33" s="12"/>
      <c r="VCZ33" s="12"/>
      <c r="VDA33" s="12"/>
      <c r="VDB33" s="12"/>
      <c r="VDC33" s="12"/>
      <c r="VDD33" s="12"/>
      <c r="VDE33" s="12"/>
      <c r="VDF33" s="12"/>
      <c r="VDG33" s="12"/>
      <c r="VDH33" s="12"/>
      <c r="VDI33" s="12"/>
      <c r="VDJ33" s="12"/>
      <c r="VDK33" s="12"/>
      <c r="VDL33" s="12"/>
      <c r="VDM33" s="12"/>
      <c r="VDN33" s="12"/>
      <c r="VDO33" s="12"/>
      <c r="VDP33" s="12"/>
      <c r="VDQ33" s="12"/>
      <c r="VDR33" s="12"/>
      <c r="VDS33" s="12"/>
      <c r="VDT33" s="12"/>
      <c r="VDU33" s="12"/>
      <c r="VDV33" s="12"/>
      <c r="VDW33" s="12"/>
      <c r="VDX33" s="12"/>
      <c r="VDY33" s="12"/>
      <c r="VDZ33" s="12"/>
      <c r="VEA33" s="12"/>
      <c r="VEB33" s="12"/>
      <c r="VEC33" s="12"/>
      <c r="VED33" s="12"/>
      <c r="VEE33" s="12"/>
      <c r="VEF33" s="12"/>
      <c r="VEG33" s="12"/>
      <c r="VEH33" s="12"/>
      <c r="VEI33" s="12"/>
      <c r="VEJ33" s="12"/>
      <c r="VEK33" s="12"/>
      <c r="VEL33" s="12"/>
      <c r="VEM33" s="12"/>
      <c r="VEN33" s="12"/>
      <c r="VEO33" s="12"/>
      <c r="VEP33" s="12"/>
      <c r="VEQ33" s="12"/>
      <c r="VER33" s="12"/>
      <c r="VES33" s="12"/>
      <c r="VET33" s="12"/>
      <c r="VEU33" s="12"/>
      <c r="VEV33" s="12"/>
      <c r="VEW33" s="12"/>
      <c r="VEX33" s="12"/>
      <c r="VEY33" s="12"/>
      <c r="VEZ33" s="12"/>
      <c r="VFA33" s="12"/>
      <c r="VFB33" s="12"/>
      <c r="VFC33" s="12"/>
      <c r="VFD33" s="12"/>
      <c r="VFE33" s="12"/>
      <c r="VFF33" s="12"/>
      <c r="VFG33" s="12"/>
      <c r="VFH33" s="12"/>
      <c r="VFI33" s="12"/>
      <c r="VFJ33" s="12"/>
      <c r="VFK33" s="12"/>
      <c r="VFL33" s="12"/>
      <c r="VFM33" s="12"/>
      <c r="VFN33" s="12"/>
      <c r="VFO33" s="12"/>
      <c r="VFP33" s="12"/>
      <c r="VFQ33" s="12"/>
      <c r="VFR33" s="12"/>
      <c r="VFS33" s="12"/>
      <c r="VFT33" s="12"/>
      <c r="VFU33" s="12"/>
      <c r="VFV33" s="12"/>
      <c r="VFW33" s="12"/>
      <c r="VFX33" s="12"/>
      <c r="VFY33" s="12"/>
      <c r="VFZ33" s="12"/>
      <c r="VGA33" s="12"/>
      <c r="VGB33" s="12"/>
      <c r="VGC33" s="12"/>
      <c r="VGD33" s="12"/>
      <c r="VGE33" s="12"/>
      <c r="VGF33" s="12"/>
      <c r="VGG33" s="12"/>
      <c r="VGH33" s="12"/>
      <c r="VGI33" s="12"/>
      <c r="VGJ33" s="12"/>
      <c r="VGK33" s="12"/>
      <c r="VGL33" s="12"/>
      <c r="VGM33" s="12"/>
      <c r="VGN33" s="12"/>
      <c r="VGO33" s="12"/>
      <c r="VGP33" s="12"/>
      <c r="VGQ33" s="12"/>
      <c r="VGR33" s="12"/>
      <c r="VGS33" s="12"/>
      <c r="VGT33" s="12"/>
      <c r="VGU33" s="12"/>
      <c r="VGV33" s="12"/>
      <c r="VGW33" s="12"/>
      <c r="VGX33" s="12"/>
      <c r="VGY33" s="12"/>
      <c r="VGZ33" s="12"/>
      <c r="VHA33" s="12"/>
      <c r="VHB33" s="12"/>
      <c r="VHC33" s="12"/>
      <c r="VHD33" s="12"/>
      <c r="VHE33" s="12"/>
      <c r="VHF33" s="12"/>
      <c r="VHG33" s="12"/>
      <c r="VHH33" s="12"/>
      <c r="VHI33" s="12"/>
      <c r="VHJ33" s="12"/>
      <c r="VHK33" s="12"/>
      <c r="VHL33" s="12"/>
      <c r="VHM33" s="12"/>
      <c r="VHN33" s="12"/>
      <c r="VHO33" s="12"/>
      <c r="VHP33" s="12"/>
      <c r="VHQ33" s="12"/>
      <c r="VHR33" s="12"/>
      <c r="VHS33" s="12"/>
      <c r="VHT33" s="12"/>
      <c r="VHU33" s="12"/>
      <c r="VHV33" s="12"/>
      <c r="VHW33" s="12"/>
      <c r="VHX33" s="12"/>
      <c r="VHY33" s="12"/>
      <c r="VHZ33" s="12"/>
      <c r="VIA33" s="12"/>
      <c r="VIB33" s="12"/>
      <c r="VIC33" s="12"/>
      <c r="VID33" s="12"/>
      <c r="VIE33" s="12"/>
      <c r="VIF33" s="12"/>
      <c r="VIG33" s="12"/>
      <c r="VIH33" s="12"/>
      <c r="VII33" s="12"/>
      <c r="VIJ33" s="12"/>
      <c r="VIK33" s="12"/>
      <c r="VIL33" s="12"/>
      <c r="VIM33" s="12"/>
      <c r="VIN33" s="12"/>
      <c r="VIO33" s="12"/>
      <c r="VIP33" s="12"/>
      <c r="VIQ33" s="12"/>
      <c r="VIR33" s="12"/>
      <c r="VIS33" s="12"/>
      <c r="VIT33" s="12"/>
      <c r="VIU33" s="12"/>
      <c r="VIV33" s="12"/>
      <c r="VIW33" s="12"/>
      <c r="VIX33" s="12"/>
      <c r="VIY33" s="12"/>
      <c r="VIZ33" s="12"/>
      <c r="VJA33" s="12"/>
      <c r="VJB33" s="12"/>
      <c r="VJC33" s="12"/>
      <c r="VJD33" s="12"/>
      <c r="VJE33" s="12"/>
      <c r="VJF33" s="12"/>
      <c r="VJG33" s="12"/>
      <c r="VJH33" s="12"/>
      <c r="VJI33" s="12"/>
      <c r="VJJ33" s="12"/>
      <c r="VJK33" s="12"/>
      <c r="VJL33" s="12"/>
      <c r="VJM33" s="12"/>
      <c r="VJN33" s="12"/>
      <c r="VJO33" s="12"/>
      <c r="VJP33" s="12"/>
      <c r="VJQ33" s="12"/>
      <c r="VJR33" s="12"/>
      <c r="VJS33" s="12"/>
      <c r="VJT33" s="12"/>
      <c r="VJU33" s="12"/>
      <c r="VJV33" s="12"/>
      <c r="VJW33" s="12"/>
      <c r="VJX33" s="12"/>
      <c r="VJY33" s="12"/>
      <c r="VJZ33" s="12"/>
      <c r="VKA33" s="12"/>
      <c r="VKB33" s="12"/>
      <c r="VKC33" s="12"/>
      <c r="VKD33" s="12"/>
      <c r="VKE33" s="12"/>
      <c r="VKF33" s="12"/>
      <c r="VKG33" s="12"/>
      <c r="VKH33" s="12"/>
      <c r="VKI33" s="12"/>
      <c r="VKJ33" s="12"/>
      <c r="VKK33" s="12"/>
      <c r="VKL33" s="12"/>
      <c r="VKM33" s="12"/>
      <c r="VKN33" s="12"/>
      <c r="VKO33" s="12"/>
      <c r="VKP33" s="12"/>
      <c r="VKQ33" s="12"/>
      <c r="VKR33" s="12"/>
      <c r="VKS33" s="12"/>
      <c r="VKT33" s="12"/>
      <c r="VKU33" s="12"/>
      <c r="VKV33" s="12"/>
      <c r="VKW33" s="12"/>
      <c r="VKX33" s="12"/>
      <c r="VKY33" s="12"/>
      <c r="VKZ33" s="12"/>
      <c r="VLA33" s="12"/>
      <c r="VLB33" s="12"/>
      <c r="VLC33" s="12"/>
      <c r="VLD33" s="12"/>
      <c r="VLE33" s="12"/>
      <c r="VLF33" s="12"/>
      <c r="VLG33" s="12"/>
      <c r="VLH33" s="12"/>
      <c r="VLI33" s="12"/>
      <c r="VLJ33" s="12"/>
      <c r="VLK33" s="12"/>
      <c r="VLL33" s="12"/>
      <c r="VLM33" s="12"/>
      <c r="VLN33" s="12"/>
      <c r="VLO33" s="12"/>
      <c r="VLP33" s="12"/>
      <c r="VLQ33" s="12"/>
      <c r="VLR33" s="12"/>
      <c r="VLS33" s="12"/>
      <c r="VLT33" s="12"/>
      <c r="VLU33" s="12"/>
      <c r="VLV33" s="12"/>
      <c r="VLW33" s="12"/>
      <c r="VLX33" s="12"/>
      <c r="VLY33" s="12"/>
      <c r="VLZ33" s="12"/>
      <c r="VMA33" s="12"/>
      <c r="VMB33" s="12"/>
      <c r="VMC33" s="12"/>
      <c r="VMD33" s="12"/>
      <c r="VME33" s="12"/>
      <c r="VMF33" s="12"/>
      <c r="VMG33" s="12"/>
      <c r="VMH33" s="12"/>
      <c r="VMI33" s="12"/>
      <c r="VMJ33" s="12"/>
      <c r="VMK33" s="12"/>
      <c r="VML33" s="12"/>
      <c r="VMM33" s="12"/>
      <c r="VMN33" s="12"/>
      <c r="VMO33" s="12"/>
      <c r="VMP33" s="12"/>
      <c r="VMQ33" s="12"/>
      <c r="VMR33" s="12"/>
      <c r="VMS33" s="12"/>
      <c r="VMT33" s="12"/>
      <c r="VMU33" s="12"/>
      <c r="VMV33" s="12"/>
      <c r="VMW33" s="12"/>
      <c r="VMX33" s="12"/>
      <c r="VMY33" s="12"/>
      <c r="VMZ33" s="12"/>
      <c r="VNA33" s="12"/>
      <c r="VNB33" s="12"/>
      <c r="VNC33" s="12"/>
      <c r="VND33" s="12"/>
      <c r="VNE33" s="12"/>
      <c r="VNF33" s="12"/>
      <c r="VNG33" s="12"/>
      <c r="VNH33" s="12"/>
      <c r="VNI33" s="12"/>
      <c r="VNJ33" s="12"/>
      <c r="VNK33" s="12"/>
      <c r="VNL33" s="12"/>
      <c r="VNM33" s="12"/>
      <c r="VNN33" s="12"/>
      <c r="VNO33" s="12"/>
      <c r="VNP33" s="12"/>
      <c r="VNQ33" s="12"/>
      <c r="VNR33" s="12"/>
      <c r="VNS33" s="12"/>
      <c r="VNT33" s="12"/>
      <c r="VNU33" s="12"/>
      <c r="VNV33" s="12"/>
      <c r="VNW33" s="12"/>
      <c r="VNX33" s="12"/>
      <c r="VNY33" s="12"/>
      <c r="VNZ33" s="12"/>
      <c r="VOA33" s="12"/>
      <c r="VOB33" s="12"/>
      <c r="VOC33" s="12"/>
      <c r="VOD33" s="12"/>
      <c r="VOE33" s="12"/>
      <c r="VOF33" s="12"/>
      <c r="VOG33" s="12"/>
      <c r="VOH33" s="12"/>
      <c r="VOI33" s="12"/>
      <c r="VOJ33" s="12"/>
      <c r="VOK33" s="12"/>
      <c r="VOL33" s="12"/>
      <c r="VOM33" s="12"/>
      <c r="VON33" s="12"/>
      <c r="VOO33" s="12"/>
      <c r="VOP33" s="12"/>
      <c r="VOQ33" s="12"/>
      <c r="VOR33" s="12"/>
      <c r="VOS33" s="12"/>
      <c r="VOT33" s="12"/>
      <c r="VOU33" s="12"/>
      <c r="VOV33" s="12"/>
      <c r="VOW33" s="12"/>
      <c r="VOX33" s="12"/>
      <c r="VOY33" s="12"/>
      <c r="VOZ33" s="12"/>
      <c r="VPA33" s="12"/>
      <c r="VPB33" s="12"/>
      <c r="VPC33" s="12"/>
      <c r="VPD33" s="12"/>
      <c r="VPE33" s="12"/>
      <c r="VPF33" s="12"/>
      <c r="VPG33" s="12"/>
      <c r="VPH33" s="12"/>
      <c r="VPI33" s="12"/>
      <c r="VPJ33" s="12"/>
      <c r="VPK33" s="12"/>
      <c r="VPL33" s="12"/>
      <c r="VPM33" s="12"/>
      <c r="VPN33" s="12"/>
      <c r="VPO33" s="12"/>
      <c r="VPP33" s="12"/>
      <c r="VPQ33" s="12"/>
      <c r="VPR33" s="12"/>
      <c r="VPS33" s="12"/>
      <c r="VPT33" s="12"/>
      <c r="VPU33" s="12"/>
      <c r="VPV33" s="12"/>
      <c r="VPW33" s="12"/>
      <c r="VPX33" s="12"/>
      <c r="VPY33" s="12"/>
      <c r="VPZ33" s="12"/>
      <c r="VQA33" s="12"/>
      <c r="VQB33" s="12"/>
      <c r="VQC33" s="12"/>
      <c r="VQD33" s="12"/>
      <c r="VQE33" s="12"/>
      <c r="VQF33" s="12"/>
      <c r="VQG33" s="12"/>
      <c r="VQH33" s="12"/>
      <c r="VQI33" s="12"/>
      <c r="VQJ33" s="12"/>
      <c r="VQK33" s="12"/>
      <c r="VQL33" s="12"/>
      <c r="VQM33" s="12"/>
      <c r="VQN33" s="12"/>
      <c r="VQO33" s="12"/>
      <c r="VQP33" s="12"/>
      <c r="VQQ33" s="12"/>
      <c r="VQR33" s="12"/>
      <c r="VQS33" s="12"/>
      <c r="VQT33" s="12"/>
      <c r="VQU33" s="12"/>
      <c r="VQV33" s="12"/>
      <c r="VQW33" s="12"/>
      <c r="VQX33" s="12"/>
      <c r="VQY33" s="12"/>
      <c r="VQZ33" s="12"/>
      <c r="VRA33" s="12"/>
      <c r="VRB33" s="12"/>
      <c r="VRC33" s="12"/>
      <c r="VRD33" s="12"/>
      <c r="VRE33" s="12"/>
      <c r="VRF33" s="12"/>
      <c r="VRG33" s="12"/>
      <c r="VRH33" s="12"/>
      <c r="VRI33" s="12"/>
      <c r="VRJ33" s="12"/>
      <c r="VRK33" s="12"/>
      <c r="VRL33" s="12"/>
      <c r="VRM33" s="12"/>
      <c r="VRN33" s="12"/>
      <c r="VRO33" s="12"/>
      <c r="VRP33" s="12"/>
      <c r="VRQ33" s="12"/>
      <c r="VRR33" s="12"/>
      <c r="VRS33" s="12"/>
      <c r="VRT33" s="12"/>
      <c r="VRU33" s="12"/>
      <c r="VRV33" s="12"/>
      <c r="VRW33" s="12"/>
      <c r="VRX33" s="12"/>
      <c r="VRY33" s="12"/>
      <c r="VRZ33" s="12"/>
      <c r="VSA33" s="12"/>
      <c r="VSB33" s="12"/>
      <c r="VSC33" s="12"/>
      <c r="VSD33" s="12"/>
      <c r="VSE33" s="12"/>
      <c r="VSF33" s="12"/>
      <c r="VSG33" s="12"/>
      <c r="VSH33" s="12"/>
      <c r="VSI33" s="12"/>
      <c r="VSJ33" s="12"/>
      <c r="VSK33" s="12"/>
      <c r="VSL33" s="12"/>
      <c r="VSM33" s="12"/>
      <c r="VSN33" s="12"/>
      <c r="VSO33" s="12"/>
      <c r="VSP33" s="12"/>
      <c r="VSQ33" s="12"/>
      <c r="VSR33" s="12"/>
      <c r="VSS33" s="12"/>
      <c r="VST33" s="12"/>
      <c r="VSU33" s="12"/>
      <c r="VSV33" s="12"/>
      <c r="VSW33" s="12"/>
      <c r="VSX33" s="12"/>
      <c r="VSY33" s="12"/>
      <c r="VSZ33" s="12"/>
      <c r="VTA33" s="12"/>
      <c r="VTB33" s="12"/>
      <c r="VTC33" s="12"/>
      <c r="VTD33" s="12"/>
      <c r="VTE33" s="12"/>
      <c r="VTF33" s="12"/>
      <c r="VTG33" s="12"/>
      <c r="VTH33" s="12"/>
      <c r="VTI33" s="12"/>
      <c r="VTJ33" s="12"/>
      <c r="VTK33" s="12"/>
      <c r="VTL33" s="12"/>
      <c r="VTM33" s="12"/>
      <c r="VTN33" s="12"/>
      <c r="VTO33" s="12"/>
      <c r="VTP33" s="12"/>
      <c r="VTQ33" s="12"/>
      <c r="VTR33" s="12"/>
      <c r="VTS33" s="12"/>
      <c r="VTT33" s="12"/>
      <c r="VTU33" s="12"/>
      <c r="VTV33" s="12"/>
      <c r="VTW33" s="12"/>
      <c r="VTX33" s="12"/>
      <c r="VTY33" s="12"/>
      <c r="VTZ33" s="12"/>
      <c r="VUA33" s="12"/>
      <c r="VUB33" s="12"/>
      <c r="VUC33" s="12"/>
      <c r="VUD33" s="12"/>
      <c r="VUE33" s="12"/>
      <c r="VUF33" s="12"/>
      <c r="VUG33" s="12"/>
      <c r="VUH33" s="12"/>
      <c r="VUI33" s="12"/>
      <c r="VUJ33" s="12"/>
      <c r="VUK33" s="12"/>
      <c r="VUL33" s="12"/>
      <c r="VUM33" s="12"/>
      <c r="VUN33" s="12"/>
      <c r="VUO33" s="12"/>
      <c r="VUP33" s="12"/>
      <c r="VUQ33" s="12"/>
      <c r="VUR33" s="12"/>
      <c r="VUS33" s="12"/>
      <c r="VUT33" s="12"/>
      <c r="VUU33" s="12"/>
      <c r="VUV33" s="12"/>
      <c r="VUW33" s="12"/>
      <c r="VUX33" s="12"/>
      <c r="VUY33" s="12"/>
      <c r="VUZ33" s="12"/>
      <c r="VVA33" s="12"/>
      <c r="VVB33" s="12"/>
      <c r="VVC33" s="12"/>
      <c r="VVD33" s="12"/>
      <c r="VVE33" s="12"/>
      <c r="VVF33" s="12"/>
      <c r="VVG33" s="12"/>
      <c r="VVH33" s="12"/>
      <c r="VVI33" s="12"/>
      <c r="VVJ33" s="12"/>
      <c r="VVK33" s="12"/>
      <c r="VVL33" s="12"/>
      <c r="VVM33" s="12"/>
      <c r="VVN33" s="12"/>
      <c r="VVO33" s="12"/>
      <c r="VVP33" s="12"/>
      <c r="VVQ33" s="12"/>
      <c r="VVR33" s="12"/>
      <c r="VVS33" s="12"/>
      <c r="VVT33" s="12"/>
      <c r="VVU33" s="12"/>
      <c r="VVV33" s="12"/>
      <c r="VVW33" s="12"/>
      <c r="VVX33" s="12"/>
      <c r="VVY33" s="12"/>
      <c r="VVZ33" s="12"/>
      <c r="VWA33" s="12"/>
      <c r="VWB33" s="12"/>
      <c r="VWC33" s="12"/>
      <c r="VWD33" s="12"/>
      <c r="VWE33" s="12"/>
      <c r="VWF33" s="12"/>
      <c r="VWG33" s="12"/>
      <c r="VWH33" s="12"/>
      <c r="VWI33" s="12"/>
      <c r="VWJ33" s="12"/>
      <c r="VWK33" s="12"/>
      <c r="VWL33" s="12"/>
      <c r="VWM33" s="12"/>
      <c r="VWN33" s="12"/>
      <c r="VWO33" s="12"/>
      <c r="VWP33" s="12"/>
      <c r="VWQ33" s="12"/>
      <c r="VWR33" s="12"/>
      <c r="VWS33" s="12"/>
      <c r="VWT33" s="12"/>
      <c r="VWU33" s="12"/>
      <c r="VWV33" s="12"/>
      <c r="VWW33" s="12"/>
      <c r="VWX33" s="12"/>
      <c r="VWY33" s="12"/>
      <c r="VWZ33" s="12"/>
      <c r="VXA33" s="12"/>
      <c r="VXB33" s="12"/>
      <c r="VXC33" s="12"/>
      <c r="VXD33" s="12"/>
      <c r="VXE33" s="12"/>
      <c r="VXF33" s="12"/>
      <c r="VXG33" s="12"/>
      <c r="VXH33" s="12"/>
      <c r="VXI33" s="12"/>
      <c r="VXJ33" s="12"/>
      <c r="VXK33" s="12"/>
      <c r="VXL33" s="12"/>
      <c r="VXM33" s="12"/>
      <c r="VXN33" s="12"/>
      <c r="VXO33" s="12"/>
      <c r="VXP33" s="12"/>
      <c r="VXQ33" s="12"/>
      <c r="VXR33" s="12"/>
      <c r="VXS33" s="12"/>
      <c r="VXT33" s="12"/>
      <c r="VXU33" s="12"/>
      <c r="VXV33" s="12"/>
      <c r="VXW33" s="12"/>
      <c r="VXX33" s="12"/>
      <c r="VXY33" s="12"/>
      <c r="VXZ33" s="12"/>
      <c r="VYA33" s="12"/>
      <c r="VYB33" s="12"/>
      <c r="VYC33" s="12"/>
      <c r="VYD33" s="12"/>
      <c r="VYE33" s="12"/>
      <c r="VYF33" s="12"/>
      <c r="VYG33" s="12"/>
      <c r="VYH33" s="12"/>
      <c r="VYI33" s="12"/>
      <c r="VYJ33" s="12"/>
      <c r="VYK33" s="12"/>
      <c r="VYL33" s="12"/>
      <c r="VYM33" s="12"/>
      <c r="VYN33" s="12"/>
      <c r="VYO33" s="12"/>
      <c r="VYP33" s="12"/>
      <c r="VYQ33" s="12"/>
      <c r="VYR33" s="12"/>
      <c r="VYS33" s="12"/>
      <c r="VYT33" s="12"/>
      <c r="VYU33" s="12"/>
      <c r="VYV33" s="12"/>
      <c r="VYW33" s="12"/>
      <c r="VYX33" s="12"/>
      <c r="VYY33" s="12"/>
      <c r="VYZ33" s="12"/>
      <c r="VZA33" s="12"/>
      <c r="VZB33" s="12"/>
      <c r="VZC33" s="12"/>
      <c r="VZD33" s="12"/>
      <c r="VZE33" s="12"/>
      <c r="VZF33" s="12"/>
      <c r="VZG33" s="12"/>
      <c r="VZH33" s="12"/>
      <c r="VZI33" s="12"/>
      <c r="VZJ33" s="12"/>
      <c r="VZK33" s="12"/>
      <c r="VZL33" s="12"/>
      <c r="VZM33" s="12"/>
      <c r="VZN33" s="12"/>
      <c r="VZO33" s="12"/>
      <c r="VZP33" s="12"/>
      <c r="VZQ33" s="12"/>
      <c r="VZR33" s="12"/>
      <c r="VZS33" s="12"/>
      <c r="VZT33" s="12"/>
      <c r="VZU33" s="12"/>
      <c r="VZV33" s="12"/>
      <c r="VZW33" s="12"/>
      <c r="VZX33" s="12"/>
      <c r="VZY33" s="12"/>
      <c r="VZZ33" s="12"/>
      <c r="WAA33" s="12"/>
      <c r="WAB33" s="12"/>
      <c r="WAC33" s="12"/>
      <c r="WAD33" s="12"/>
      <c r="WAE33" s="12"/>
      <c r="WAF33" s="12"/>
      <c r="WAG33" s="12"/>
      <c r="WAH33" s="12"/>
      <c r="WAI33" s="12"/>
      <c r="WAJ33" s="12"/>
      <c r="WAK33" s="12"/>
      <c r="WAL33" s="12"/>
      <c r="WAM33" s="12"/>
      <c r="WAN33" s="12"/>
      <c r="WAO33" s="12"/>
      <c r="WAP33" s="12"/>
      <c r="WAQ33" s="12"/>
      <c r="WAR33" s="12"/>
      <c r="WAS33" s="12"/>
      <c r="WAT33" s="12"/>
      <c r="WAU33" s="12"/>
      <c r="WAV33" s="12"/>
      <c r="WAW33" s="12"/>
      <c r="WAX33" s="12"/>
      <c r="WAY33" s="12"/>
      <c r="WAZ33" s="12"/>
      <c r="WBA33" s="12"/>
      <c r="WBB33" s="12"/>
      <c r="WBC33" s="12"/>
      <c r="WBD33" s="12"/>
      <c r="WBE33" s="12"/>
      <c r="WBF33" s="12"/>
      <c r="WBG33" s="12"/>
      <c r="WBH33" s="12"/>
      <c r="WBI33" s="12"/>
      <c r="WBJ33" s="12"/>
      <c r="WBK33" s="12"/>
      <c r="WBL33" s="12"/>
      <c r="WBM33" s="12"/>
      <c r="WBN33" s="12"/>
      <c r="WBO33" s="12"/>
      <c r="WBP33" s="12"/>
      <c r="WBQ33" s="12"/>
      <c r="WBR33" s="12"/>
      <c r="WBS33" s="12"/>
      <c r="WBT33" s="12"/>
      <c r="WBU33" s="12"/>
      <c r="WBV33" s="12"/>
      <c r="WBW33" s="12"/>
      <c r="WBX33" s="12"/>
      <c r="WBY33" s="12"/>
      <c r="WBZ33" s="12"/>
      <c r="WCA33" s="12"/>
      <c r="WCB33" s="12"/>
      <c r="WCC33" s="12"/>
      <c r="WCD33" s="12"/>
      <c r="WCE33" s="12"/>
      <c r="WCF33" s="12"/>
      <c r="WCG33" s="12"/>
      <c r="WCH33" s="12"/>
      <c r="WCI33" s="12"/>
      <c r="WCJ33" s="12"/>
      <c r="WCK33" s="12"/>
      <c r="WCL33" s="12"/>
      <c r="WCM33" s="12"/>
      <c r="WCN33" s="12"/>
      <c r="WCO33" s="12"/>
      <c r="WCP33" s="12"/>
      <c r="WCQ33" s="12"/>
      <c r="WCR33" s="12"/>
      <c r="WCS33" s="12"/>
      <c r="WCT33" s="12"/>
      <c r="WCU33" s="12"/>
      <c r="WCV33" s="12"/>
      <c r="WCW33" s="12"/>
      <c r="WCX33" s="12"/>
      <c r="WCY33" s="12"/>
      <c r="WCZ33" s="12"/>
      <c r="WDA33" s="12"/>
      <c r="WDB33" s="12"/>
      <c r="WDC33" s="12"/>
      <c r="WDD33" s="12"/>
      <c r="WDE33" s="12"/>
      <c r="WDF33" s="12"/>
      <c r="WDG33" s="12"/>
      <c r="WDH33" s="12"/>
      <c r="WDI33" s="12"/>
      <c r="WDJ33" s="12"/>
      <c r="WDK33" s="12"/>
      <c r="WDL33" s="12"/>
      <c r="WDM33" s="12"/>
      <c r="WDN33" s="12"/>
      <c r="WDO33" s="12"/>
      <c r="WDP33" s="12"/>
      <c r="WDQ33" s="12"/>
      <c r="WDR33" s="12"/>
      <c r="WDS33" s="12"/>
      <c r="WDT33" s="12"/>
      <c r="WDU33" s="12"/>
      <c r="WDV33" s="12"/>
      <c r="WDW33" s="12"/>
      <c r="WDX33" s="12"/>
      <c r="WDY33" s="12"/>
      <c r="WDZ33" s="12"/>
      <c r="WEA33" s="12"/>
      <c r="WEB33" s="12"/>
      <c r="WEC33" s="12"/>
      <c r="WED33" s="12"/>
      <c r="WEE33" s="12"/>
      <c r="WEF33" s="12"/>
      <c r="WEG33" s="12"/>
      <c r="WEH33" s="12"/>
      <c r="WEI33" s="12"/>
      <c r="WEJ33" s="12"/>
      <c r="WEK33" s="12"/>
      <c r="WEL33" s="12"/>
      <c r="WEM33" s="12"/>
      <c r="WEN33" s="12"/>
      <c r="WEO33" s="12"/>
      <c r="WEP33" s="12"/>
      <c r="WEQ33" s="12"/>
      <c r="WER33" s="12"/>
      <c r="WES33" s="12"/>
      <c r="WET33" s="12"/>
      <c r="WEU33" s="12"/>
      <c r="WEV33" s="12"/>
      <c r="WEW33" s="12"/>
      <c r="WEX33" s="12"/>
      <c r="WEY33" s="12"/>
      <c r="WEZ33" s="12"/>
      <c r="WFA33" s="12"/>
      <c r="WFB33" s="12"/>
      <c r="WFC33" s="12"/>
      <c r="WFD33" s="12"/>
      <c r="WFE33" s="12"/>
      <c r="WFF33" s="12"/>
      <c r="WFG33" s="12"/>
      <c r="WFH33" s="12"/>
      <c r="WFI33" s="12"/>
      <c r="WFJ33" s="12"/>
      <c r="WFK33" s="12"/>
      <c r="WFL33" s="12"/>
      <c r="WFM33" s="12"/>
      <c r="WFN33" s="12"/>
      <c r="WFO33" s="12"/>
      <c r="WFP33" s="12"/>
      <c r="WFQ33" s="12"/>
      <c r="WFR33" s="12"/>
      <c r="WFS33" s="12"/>
      <c r="WFT33" s="12"/>
      <c r="WFU33" s="12"/>
      <c r="WFV33" s="12"/>
      <c r="WFW33" s="12"/>
      <c r="WFX33" s="12"/>
      <c r="WFY33" s="12"/>
      <c r="WFZ33" s="12"/>
      <c r="WGA33" s="12"/>
      <c r="WGB33" s="12"/>
      <c r="WGC33" s="12"/>
      <c r="WGD33" s="12"/>
      <c r="WGE33" s="12"/>
      <c r="WGF33" s="12"/>
      <c r="WGG33" s="12"/>
      <c r="WGH33" s="12"/>
      <c r="WGI33" s="12"/>
      <c r="WGJ33" s="12"/>
      <c r="WGK33" s="12"/>
      <c r="WGL33" s="12"/>
      <c r="WGM33" s="12"/>
      <c r="WGN33" s="12"/>
      <c r="WGO33" s="12"/>
      <c r="WGP33" s="12"/>
      <c r="WGQ33" s="12"/>
      <c r="WGR33" s="12"/>
      <c r="WGS33" s="12"/>
      <c r="WGT33" s="12"/>
      <c r="WGU33" s="12"/>
      <c r="WGV33" s="12"/>
      <c r="WGW33" s="12"/>
      <c r="WGX33" s="12"/>
      <c r="WGY33" s="12"/>
      <c r="WGZ33" s="12"/>
      <c r="WHA33" s="12"/>
      <c r="WHB33" s="12"/>
      <c r="WHC33" s="12"/>
      <c r="WHD33" s="12"/>
      <c r="WHE33" s="12"/>
      <c r="WHF33" s="12"/>
      <c r="WHG33" s="12"/>
      <c r="WHH33" s="12"/>
      <c r="WHI33" s="12"/>
      <c r="WHJ33" s="12"/>
      <c r="WHK33" s="12"/>
      <c r="WHL33" s="12"/>
      <c r="WHM33" s="12"/>
      <c r="WHN33" s="12"/>
      <c r="WHO33" s="12"/>
      <c r="WHP33" s="12"/>
      <c r="WHQ33" s="12"/>
      <c r="WHR33" s="12"/>
      <c r="WHS33" s="12"/>
      <c r="WHT33" s="12"/>
      <c r="WHU33" s="12"/>
      <c r="WHV33" s="12"/>
      <c r="WHW33" s="12"/>
      <c r="WHX33" s="12"/>
      <c r="WHY33" s="12"/>
      <c r="WHZ33" s="12"/>
      <c r="WIA33" s="12"/>
      <c r="WIB33" s="12"/>
      <c r="WIC33" s="12"/>
      <c r="WID33" s="12"/>
      <c r="WIE33" s="12"/>
      <c r="WIF33" s="12"/>
      <c r="WIG33" s="12"/>
      <c r="WIH33" s="12"/>
      <c r="WII33" s="12"/>
      <c r="WIJ33" s="12"/>
      <c r="WIK33" s="12"/>
      <c r="WIL33" s="12"/>
      <c r="WIM33" s="12"/>
      <c r="WIN33" s="12"/>
      <c r="WIO33" s="12"/>
      <c r="WIP33" s="12"/>
      <c r="WIQ33" s="12"/>
      <c r="WIR33" s="12"/>
      <c r="WIS33" s="12"/>
      <c r="WIT33" s="12"/>
      <c r="WIU33" s="12"/>
      <c r="WIV33" s="12"/>
      <c r="WIW33" s="12"/>
      <c r="WIX33" s="12"/>
      <c r="WIY33" s="12"/>
      <c r="WIZ33" s="12"/>
      <c r="WJA33" s="12"/>
      <c r="WJB33" s="12"/>
      <c r="WJC33" s="12"/>
      <c r="WJD33" s="12"/>
      <c r="WJE33" s="12"/>
      <c r="WJF33" s="12"/>
      <c r="WJG33" s="12"/>
      <c r="WJH33" s="12"/>
      <c r="WJI33" s="12"/>
      <c r="WJJ33" s="12"/>
      <c r="WJK33" s="12"/>
      <c r="WJL33" s="12"/>
      <c r="WJM33" s="12"/>
      <c r="WJN33" s="12"/>
      <c r="WJO33" s="12"/>
      <c r="WJP33" s="12"/>
      <c r="WJQ33" s="12"/>
      <c r="WJR33" s="12"/>
      <c r="WJS33" s="12"/>
      <c r="WJT33" s="12"/>
      <c r="WJU33" s="12"/>
      <c r="WJV33" s="12"/>
      <c r="WJW33" s="12"/>
      <c r="WJX33" s="12"/>
      <c r="WJY33" s="12"/>
      <c r="WJZ33" s="12"/>
      <c r="WKA33" s="12"/>
      <c r="WKB33" s="12"/>
      <c r="WKC33" s="12"/>
      <c r="WKD33" s="12"/>
      <c r="WKE33" s="12"/>
      <c r="WKF33" s="12"/>
      <c r="WKG33" s="12"/>
      <c r="WKH33" s="12"/>
      <c r="WKI33" s="12"/>
      <c r="WKJ33" s="12"/>
      <c r="WKK33" s="12"/>
      <c r="WKL33" s="12"/>
      <c r="WKM33" s="12"/>
      <c r="WKN33" s="12"/>
      <c r="WKO33" s="12"/>
      <c r="WKP33" s="12"/>
      <c r="WKQ33" s="12"/>
      <c r="WKR33" s="12"/>
      <c r="WKS33" s="12"/>
      <c r="WKT33" s="12"/>
      <c r="WKU33" s="12"/>
      <c r="WKV33" s="12"/>
      <c r="WKW33" s="12"/>
      <c r="WKX33" s="12"/>
      <c r="WKY33" s="12"/>
      <c r="WKZ33" s="12"/>
      <c r="WLA33" s="12"/>
      <c r="WLB33" s="12"/>
      <c r="WLC33" s="12"/>
      <c r="WLD33" s="12"/>
      <c r="WLE33" s="12"/>
      <c r="WLF33" s="12"/>
      <c r="WLG33" s="12"/>
      <c r="WLH33" s="12"/>
      <c r="WLI33" s="12"/>
      <c r="WLJ33" s="12"/>
      <c r="WLK33" s="12"/>
      <c r="WLL33" s="12"/>
      <c r="WLM33" s="12"/>
      <c r="WLN33" s="12"/>
      <c r="WLO33" s="12"/>
      <c r="WLP33" s="12"/>
      <c r="WLQ33" s="12"/>
      <c r="WLR33" s="12"/>
      <c r="WLS33" s="12"/>
      <c r="WLT33" s="12"/>
      <c r="WLU33" s="12"/>
      <c r="WLV33" s="12"/>
      <c r="WLW33" s="12"/>
      <c r="WLX33" s="12"/>
      <c r="WLY33" s="12"/>
      <c r="WLZ33" s="12"/>
      <c r="WMA33" s="12"/>
      <c r="WMB33" s="12"/>
      <c r="WMC33" s="12"/>
      <c r="WMD33" s="12"/>
      <c r="WME33" s="12"/>
      <c r="WMF33" s="12"/>
      <c r="WMG33" s="12"/>
      <c r="WMH33" s="12"/>
      <c r="WMI33" s="12"/>
      <c r="WMJ33" s="12"/>
      <c r="WMK33" s="12"/>
      <c r="WML33" s="12"/>
      <c r="WMM33" s="12"/>
      <c r="WMN33" s="12"/>
      <c r="WMO33" s="12"/>
      <c r="WMP33" s="12"/>
      <c r="WMQ33" s="12"/>
      <c r="WMR33" s="12"/>
      <c r="WMS33" s="12"/>
      <c r="WMT33" s="12"/>
      <c r="WMU33" s="12"/>
      <c r="WMV33" s="12"/>
      <c r="WMW33" s="12"/>
      <c r="WMX33" s="12"/>
      <c r="WMY33" s="12"/>
      <c r="WMZ33" s="12"/>
      <c r="WNA33" s="12"/>
      <c r="WNB33" s="12"/>
      <c r="WNC33" s="12"/>
      <c r="WND33" s="12"/>
      <c r="WNE33" s="12"/>
      <c r="WNF33" s="12"/>
      <c r="WNG33" s="12"/>
      <c r="WNH33" s="12"/>
      <c r="WNI33" s="12"/>
      <c r="WNJ33" s="12"/>
      <c r="WNK33" s="12"/>
      <c r="WNL33" s="12"/>
      <c r="WNM33" s="12"/>
      <c r="WNN33" s="12"/>
      <c r="WNO33" s="12"/>
      <c r="WNP33" s="12"/>
      <c r="WNQ33" s="12"/>
      <c r="WNR33" s="12"/>
      <c r="WNS33" s="12"/>
      <c r="WNT33" s="12"/>
      <c r="WNU33" s="12"/>
      <c r="WNV33" s="12"/>
      <c r="WNW33" s="12"/>
      <c r="WNX33" s="12"/>
      <c r="WNY33" s="12"/>
      <c r="WNZ33" s="12"/>
      <c r="WOA33" s="12"/>
      <c r="WOB33" s="12"/>
      <c r="WOC33" s="12"/>
      <c r="WOD33" s="12"/>
      <c r="WOE33" s="12"/>
      <c r="WOF33" s="12"/>
      <c r="WOG33" s="12"/>
      <c r="WOH33" s="12"/>
      <c r="WOI33" s="12"/>
      <c r="WOJ33" s="12"/>
      <c r="WOK33" s="12"/>
      <c r="WOL33" s="12"/>
      <c r="WOM33" s="12"/>
      <c r="WON33" s="12"/>
      <c r="WOO33" s="12"/>
      <c r="WOP33" s="12"/>
      <c r="WOQ33" s="12"/>
      <c r="WOR33" s="12"/>
      <c r="WOS33" s="12"/>
      <c r="WOT33" s="12"/>
      <c r="WOU33" s="12"/>
      <c r="WOV33" s="12"/>
      <c r="WOW33" s="12"/>
      <c r="WOX33" s="12"/>
      <c r="WOY33" s="12"/>
      <c r="WOZ33" s="12"/>
      <c r="WPA33" s="12"/>
      <c r="WPB33" s="12"/>
      <c r="WPC33" s="12"/>
      <c r="WPD33" s="12"/>
      <c r="WPE33" s="12"/>
      <c r="WPF33" s="12"/>
      <c r="WPG33" s="12"/>
      <c r="WPH33" s="12"/>
      <c r="WPI33" s="12"/>
      <c r="WPJ33" s="12"/>
      <c r="WPK33" s="12"/>
      <c r="WPL33" s="12"/>
      <c r="WPM33" s="12"/>
      <c r="WPN33" s="12"/>
      <c r="WPO33" s="12"/>
      <c r="WPP33" s="12"/>
      <c r="WPQ33" s="12"/>
      <c r="WPR33" s="12"/>
      <c r="WPS33" s="12"/>
      <c r="WPT33" s="12"/>
      <c r="WPU33" s="12"/>
      <c r="WPV33" s="12"/>
      <c r="WPW33" s="12"/>
      <c r="WPX33" s="12"/>
      <c r="WPY33" s="12"/>
      <c r="WPZ33" s="12"/>
      <c r="WQA33" s="12"/>
      <c r="WQB33" s="12"/>
      <c r="WQC33" s="12"/>
      <c r="WQD33" s="12"/>
      <c r="WQE33" s="12"/>
      <c r="WQF33" s="12"/>
      <c r="WQG33" s="12"/>
      <c r="WQH33" s="12"/>
      <c r="WQI33" s="12"/>
      <c r="WQJ33" s="12"/>
      <c r="WQK33" s="12"/>
      <c r="WQL33" s="12"/>
      <c r="WQM33" s="12"/>
      <c r="WQN33" s="12"/>
      <c r="WQO33" s="12"/>
      <c r="WQP33" s="12"/>
      <c r="WQQ33" s="12"/>
      <c r="WQR33" s="12"/>
      <c r="WQS33" s="12"/>
      <c r="WQT33" s="12"/>
      <c r="WQU33" s="12"/>
      <c r="WQV33" s="12"/>
      <c r="WQW33" s="12"/>
      <c r="WQX33" s="12"/>
      <c r="WQY33" s="12"/>
      <c r="WQZ33" s="12"/>
      <c r="WRA33" s="12"/>
      <c r="WRB33" s="12"/>
      <c r="WRC33" s="12"/>
      <c r="WRD33" s="12"/>
      <c r="WRE33" s="12"/>
      <c r="WRF33" s="12"/>
      <c r="WRG33" s="12"/>
      <c r="WRH33" s="12"/>
      <c r="WRI33" s="12"/>
      <c r="WRJ33" s="12"/>
      <c r="WRK33" s="12"/>
      <c r="WRL33" s="12"/>
      <c r="WRM33" s="12"/>
      <c r="WRN33" s="12"/>
      <c r="WRO33" s="12"/>
      <c r="WRP33" s="12"/>
      <c r="WRQ33" s="12"/>
      <c r="WRR33" s="12"/>
      <c r="WRS33" s="12"/>
      <c r="WRT33" s="12"/>
      <c r="WRU33" s="12"/>
      <c r="WRV33" s="12"/>
      <c r="WRW33" s="12"/>
      <c r="WRX33" s="12"/>
      <c r="WRY33" s="12"/>
      <c r="WRZ33" s="12"/>
      <c r="WSA33" s="12"/>
      <c r="WSB33" s="12"/>
      <c r="WSC33" s="12"/>
      <c r="WSD33" s="12"/>
      <c r="WSE33" s="12"/>
      <c r="WSF33" s="12"/>
      <c r="WSG33" s="12"/>
      <c r="WSH33" s="12"/>
      <c r="WSI33" s="12"/>
      <c r="WSJ33" s="12"/>
      <c r="WSK33" s="12"/>
      <c r="WSL33" s="12"/>
      <c r="WSM33" s="12"/>
      <c r="WSN33" s="12"/>
      <c r="WSO33" s="12"/>
      <c r="WSP33" s="12"/>
      <c r="WSQ33" s="12"/>
      <c r="WSR33" s="12"/>
      <c r="WSS33" s="12"/>
      <c r="WST33" s="12"/>
      <c r="WSU33" s="12"/>
      <c r="WSV33" s="12"/>
      <c r="WSW33" s="12"/>
      <c r="WSX33" s="12"/>
      <c r="WSY33" s="12"/>
      <c r="WSZ33" s="12"/>
      <c r="WTA33" s="12"/>
      <c r="WTB33" s="12"/>
      <c r="WTC33" s="12"/>
      <c r="WTD33" s="12"/>
      <c r="WTE33" s="12"/>
      <c r="WTF33" s="12"/>
      <c r="WTG33" s="12"/>
      <c r="WTH33" s="12"/>
      <c r="WTI33" s="12"/>
      <c r="WTJ33" s="12"/>
      <c r="WTK33" s="12"/>
      <c r="WTL33" s="12"/>
      <c r="WTM33" s="12"/>
      <c r="WTN33" s="12"/>
      <c r="WTO33" s="12"/>
      <c r="WTP33" s="12"/>
      <c r="WTQ33" s="12"/>
      <c r="WTR33" s="12"/>
      <c r="WTS33" s="12"/>
      <c r="WTT33" s="12"/>
      <c r="WTU33" s="12"/>
      <c r="WTV33" s="12"/>
      <c r="WTW33" s="12"/>
      <c r="WTX33" s="12"/>
      <c r="WTY33" s="12"/>
      <c r="WTZ33" s="12"/>
      <c r="WUA33" s="12"/>
      <c r="WUB33" s="12"/>
      <c r="WUC33" s="12"/>
      <c r="WUD33" s="12"/>
      <c r="WUE33" s="12"/>
      <c r="WUF33" s="12"/>
      <c r="WUG33" s="12"/>
      <c r="WUH33" s="12"/>
      <c r="WUI33" s="12"/>
      <c r="WUJ33" s="12"/>
      <c r="WUK33" s="12"/>
      <c r="WUL33" s="12"/>
      <c r="WUM33" s="12"/>
      <c r="WUN33" s="12"/>
      <c r="WUO33" s="12"/>
      <c r="WUP33" s="12"/>
      <c r="WUQ33" s="12"/>
      <c r="WUR33" s="12"/>
      <c r="WUS33" s="12"/>
      <c r="WUT33" s="12"/>
      <c r="WUU33" s="12"/>
      <c r="WUV33" s="12"/>
      <c r="WUW33" s="12"/>
      <c r="WUX33" s="12"/>
      <c r="WUY33" s="12"/>
      <c r="WUZ33" s="12"/>
      <c r="WVA33" s="12"/>
      <c r="WVB33" s="12"/>
      <c r="WVC33" s="12"/>
      <c r="WVD33" s="12"/>
      <c r="WVE33" s="12"/>
      <c r="WVF33" s="12"/>
      <c r="WVG33" s="12"/>
      <c r="WVH33" s="12"/>
      <c r="WVI33" s="12"/>
      <c r="WVJ33" s="12"/>
      <c r="WVK33" s="12"/>
      <c r="WVL33" s="12"/>
      <c r="WVM33" s="12"/>
      <c r="WVN33" s="12"/>
      <c r="WVO33" s="12"/>
      <c r="WVP33" s="12"/>
      <c r="WVQ33" s="12"/>
      <c r="WVR33" s="12"/>
      <c r="WVS33" s="12"/>
      <c r="WVT33" s="12"/>
      <c r="WVU33" s="12"/>
      <c r="WVV33" s="12"/>
      <c r="WVW33" s="12"/>
      <c r="WVX33" s="12"/>
      <c r="WVY33" s="12"/>
      <c r="WVZ33" s="12"/>
      <c r="WWA33" s="12"/>
      <c r="WWB33" s="12"/>
      <c r="WWC33" s="12"/>
      <c r="WWD33" s="12"/>
      <c r="WWE33" s="12"/>
      <c r="WWF33" s="12"/>
      <c r="WWG33" s="12"/>
      <c r="WWH33" s="12"/>
      <c r="WWI33" s="12"/>
      <c r="WWJ33" s="12"/>
      <c r="WWK33" s="12"/>
      <c r="WWL33" s="12"/>
      <c r="WWM33" s="12"/>
      <c r="WWN33" s="12"/>
      <c r="WWO33" s="12"/>
      <c r="WWP33" s="12"/>
      <c r="WWQ33" s="12"/>
      <c r="WWR33" s="12"/>
      <c r="WWS33" s="12"/>
      <c r="WWT33" s="12"/>
      <c r="WWU33" s="12"/>
      <c r="WWV33" s="12"/>
      <c r="WWW33" s="12"/>
      <c r="WWX33" s="12"/>
      <c r="WWY33" s="12"/>
      <c r="WWZ33" s="12"/>
      <c r="WXA33" s="12"/>
      <c r="WXB33" s="12"/>
      <c r="WXC33" s="12"/>
      <c r="WXD33" s="12"/>
      <c r="WXE33" s="12"/>
      <c r="WXF33" s="12"/>
      <c r="WXG33" s="12"/>
      <c r="WXH33" s="12"/>
      <c r="WXI33" s="12"/>
      <c r="WXJ33" s="12"/>
      <c r="WXK33" s="12"/>
      <c r="WXL33" s="12"/>
      <c r="WXM33" s="12"/>
      <c r="WXN33" s="12"/>
      <c r="WXO33" s="12"/>
      <c r="WXP33" s="12"/>
      <c r="WXQ33" s="12"/>
      <c r="WXR33" s="12"/>
      <c r="WXS33" s="12"/>
      <c r="WXT33" s="12"/>
      <c r="WXU33" s="12"/>
      <c r="WXV33" s="12"/>
      <c r="WXW33" s="12"/>
      <c r="WXX33" s="12"/>
      <c r="WXY33" s="12"/>
      <c r="WXZ33" s="12"/>
      <c r="WYA33" s="12"/>
      <c r="WYB33" s="12"/>
      <c r="WYC33" s="12"/>
      <c r="WYD33" s="12"/>
      <c r="WYE33" s="12"/>
      <c r="WYF33" s="12"/>
      <c r="WYG33" s="12"/>
      <c r="WYH33" s="12"/>
      <c r="WYI33" s="12"/>
      <c r="WYJ33" s="12"/>
      <c r="WYK33" s="12"/>
      <c r="WYL33" s="12"/>
      <c r="WYM33" s="12"/>
      <c r="WYN33" s="12"/>
      <c r="WYO33" s="12"/>
      <c r="WYP33" s="12"/>
      <c r="WYQ33" s="12"/>
      <c r="WYR33" s="12"/>
      <c r="WYS33" s="12"/>
      <c r="WYT33" s="12"/>
      <c r="WYU33" s="12"/>
      <c r="WYV33" s="12"/>
      <c r="WYW33" s="12"/>
      <c r="WYX33" s="12"/>
      <c r="WYY33" s="12"/>
      <c r="WYZ33" s="12"/>
      <c r="WZA33" s="12"/>
      <c r="WZB33" s="12"/>
      <c r="WZC33" s="12"/>
      <c r="WZD33" s="12"/>
      <c r="WZE33" s="12"/>
      <c r="WZF33" s="12"/>
      <c r="WZG33" s="12"/>
      <c r="WZH33" s="12"/>
      <c r="WZI33" s="12"/>
      <c r="WZJ33" s="12"/>
      <c r="WZK33" s="12"/>
      <c r="WZL33" s="12"/>
      <c r="WZM33" s="12"/>
      <c r="WZN33" s="12"/>
      <c r="WZO33" s="12"/>
      <c r="WZP33" s="12"/>
      <c r="WZQ33" s="12"/>
      <c r="WZR33" s="12"/>
      <c r="WZS33" s="12"/>
      <c r="WZT33" s="12"/>
      <c r="WZU33" s="12"/>
      <c r="WZV33" s="12"/>
      <c r="WZW33" s="12"/>
      <c r="WZX33" s="12"/>
      <c r="WZY33" s="12"/>
      <c r="WZZ33" s="12"/>
      <c r="XAA33" s="12"/>
      <c r="XAB33" s="12"/>
      <c r="XAC33" s="12"/>
      <c r="XAD33" s="12"/>
      <c r="XAE33" s="12"/>
      <c r="XAF33" s="12"/>
      <c r="XAG33" s="12"/>
      <c r="XAH33" s="12"/>
      <c r="XAI33" s="12"/>
      <c r="XAJ33" s="12"/>
      <c r="XAK33" s="12"/>
      <c r="XAL33" s="12"/>
      <c r="XAM33" s="12"/>
      <c r="XAN33" s="12"/>
      <c r="XAO33" s="12"/>
      <c r="XAP33" s="12"/>
      <c r="XAQ33" s="12"/>
      <c r="XAR33" s="12"/>
      <c r="XAS33" s="12"/>
      <c r="XAT33" s="12"/>
      <c r="XAU33" s="12"/>
      <c r="XAV33" s="12"/>
      <c r="XAW33" s="12"/>
      <c r="XAX33" s="12"/>
      <c r="XAY33" s="12"/>
      <c r="XAZ33" s="12"/>
      <c r="XBA33" s="12"/>
      <c r="XBB33" s="12"/>
      <c r="XBC33" s="12"/>
      <c r="XBD33" s="12"/>
      <c r="XBE33" s="12"/>
      <c r="XBF33" s="12"/>
      <c r="XBG33" s="12"/>
      <c r="XBH33" s="12"/>
      <c r="XBI33" s="12"/>
      <c r="XBJ33" s="12"/>
      <c r="XBK33" s="12"/>
      <c r="XBL33" s="12"/>
      <c r="XBM33" s="12"/>
      <c r="XBN33" s="12"/>
      <c r="XBO33" s="12"/>
      <c r="XBP33" s="12"/>
      <c r="XBQ33" s="12"/>
      <c r="XBR33" s="12"/>
      <c r="XBS33" s="12"/>
      <c r="XBT33" s="12"/>
      <c r="XBU33" s="12"/>
      <c r="XBV33" s="12"/>
      <c r="XBW33" s="12"/>
      <c r="XBX33" s="12"/>
      <c r="XBY33" s="12"/>
      <c r="XBZ33" s="12"/>
      <c r="XCA33" s="12"/>
      <c r="XCB33" s="12"/>
      <c r="XCC33" s="12"/>
      <c r="XCD33" s="12"/>
      <c r="XCE33" s="12"/>
      <c r="XCF33" s="12"/>
      <c r="XCG33" s="12"/>
      <c r="XCH33" s="12"/>
      <c r="XCI33" s="12"/>
      <c r="XCJ33" s="12"/>
      <c r="XCK33" s="12"/>
      <c r="XCL33" s="12"/>
      <c r="XCM33" s="12"/>
      <c r="XCN33" s="12"/>
      <c r="XCO33" s="12"/>
      <c r="XCP33" s="12"/>
      <c r="XCQ33" s="12"/>
      <c r="XCR33" s="12"/>
      <c r="XCS33" s="12"/>
      <c r="XCT33" s="12"/>
      <c r="XCU33" s="12"/>
      <c r="XCV33" s="12"/>
      <c r="XCW33" s="12"/>
      <c r="XCX33" s="12"/>
      <c r="XCY33" s="12"/>
      <c r="XCZ33" s="12"/>
      <c r="XDA33" s="12"/>
      <c r="XDB33" s="12"/>
      <c r="XDC33" s="12"/>
      <c r="XDD33" s="12"/>
      <c r="XDE33" s="12"/>
      <c r="XDF33" s="12"/>
      <c r="XDG33" s="12"/>
      <c r="XDH33" s="12"/>
      <c r="XDI33" s="12"/>
      <c r="XDJ33" s="12"/>
      <c r="XDK33" s="12"/>
      <c r="XDL33" s="12"/>
      <c r="XDM33" s="12"/>
      <c r="XDN33" s="12"/>
      <c r="XDO33" s="12"/>
      <c r="XDP33" s="12"/>
      <c r="XDQ33" s="12"/>
      <c r="XDR33" s="12"/>
      <c r="XDS33" s="12"/>
      <c r="XDT33" s="12"/>
      <c r="XDU33" s="12"/>
      <c r="XDV33" s="12"/>
      <c r="XDW33" s="12"/>
      <c r="XDX33" s="12"/>
      <c r="XDY33" s="12"/>
      <c r="XDZ33" s="12"/>
      <c r="XEA33" s="12"/>
      <c r="XEB33" s="12"/>
      <c r="XEC33" s="12"/>
      <c r="XED33" s="12"/>
      <c r="XEE33" s="12"/>
      <c r="XEF33" s="12"/>
      <c r="XEG33" s="12"/>
      <c r="XEH33" s="12"/>
      <c r="XEI33" s="12"/>
      <c r="XEJ33" s="12"/>
      <c r="XEK33" s="12"/>
      <c r="XEL33" s="12"/>
      <c r="XEM33" s="12"/>
      <c r="XEN33" s="12"/>
      <c r="XEO33" s="12"/>
      <c r="XEP33" s="12"/>
      <c r="XEQ33" s="12"/>
      <c r="XER33" s="12"/>
      <c r="XES33" s="12"/>
      <c r="XET33" s="12"/>
      <c r="XEU33" s="12"/>
      <c r="XEV33" s="12"/>
      <c r="XEW33" s="12"/>
      <c r="XEX33" s="12"/>
      <c r="XEY33" s="12"/>
      <c r="XEZ33" s="12"/>
      <c r="XFA33" s="12"/>
      <c r="XFB33" s="12"/>
      <c r="XFC33" s="12"/>
      <c r="XFD33" s="12"/>
    </row>
    <row r="34" spans="1:16384">
      <c r="G34"/>
    </row>
    <row r="35" spans="1:16384" ht="136.5">
      <c r="D35" s="185" t="s">
        <v>1106</v>
      </c>
      <c r="E35" s="185" t="s">
        <v>5</v>
      </c>
      <c r="F35" s="400" t="s">
        <v>1115</v>
      </c>
      <c r="G35" s="401" t="s">
        <v>1114</v>
      </c>
      <c r="H35" s="401" t="s">
        <v>1113</v>
      </c>
    </row>
    <row r="36" spans="1:16384">
      <c r="D36" s="402" t="s">
        <v>4</v>
      </c>
      <c r="E36" s="203" t="s">
        <v>1107</v>
      </c>
      <c r="F36" s="217">
        <v>1</v>
      </c>
      <c r="G36" s="218">
        <v>0.5</v>
      </c>
      <c r="H36" s="218">
        <v>0.25</v>
      </c>
    </row>
  </sheetData>
  <pageMargins left="0.75" right="0.75" top="1" bottom="1" header="0.5" footer="0.5"/>
  <pageSetup paperSize="9" orientation="portrait" horizontalDpi="4294967292" verticalDpi="4294967292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B1:Y17"/>
  <sheetViews>
    <sheetView workbookViewId="0">
      <selection activeCell="Q13" sqref="Q13"/>
    </sheetView>
  </sheetViews>
  <sheetFormatPr defaultColWidth="11.42578125" defaultRowHeight="15"/>
  <cols>
    <col min="1" max="1" width="3.140625" style="67" customWidth="1"/>
    <col min="2" max="2" width="14" style="67" customWidth="1"/>
    <col min="3" max="11" width="23.7109375" style="67" customWidth="1"/>
    <col min="12" max="12" width="23.28515625" style="67" customWidth="1"/>
    <col min="13" max="13" width="19" style="67" customWidth="1"/>
    <col min="14" max="14" width="11.42578125" style="67"/>
    <col min="15" max="15" width="40.28515625" style="67" bestFit="1" customWidth="1"/>
    <col min="16" max="16" width="11.42578125" style="67"/>
    <col min="17" max="17" width="40.28515625" style="67" bestFit="1" customWidth="1"/>
    <col min="18" max="16384" width="11.42578125" style="67"/>
  </cols>
  <sheetData>
    <row r="1" spans="2:25" ht="15.75" thickBot="1"/>
    <row r="2" spans="2:25" ht="23.25">
      <c r="B2" s="12" t="s">
        <v>1151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 ht="30" customHeight="1">
      <c r="B3" s="438"/>
      <c r="C3" s="438"/>
      <c r="D3" s="438"/>
      <c r="E3" s="438"/>
      <c r="F3" s="438"/>
      <c r="G3" s="439" t="s">
        <v>1183</v>
      </c>
      <c r="H3" s="6">
        <v>10</v>
      </c>
    </row>
    <row r="4" spans="2:25" ht="30" customHeight="1">
      <c r="B4" s="422"/>
      <c r="C4" s="422"/>
      <c r="D4" s="422"/>
      <c r="E4" s="422"/>
      <c r="F4" s="422"/>
      <c r="G4" s="439" t="s">
        <v>1184</v>
      </c>
      <c r="H4" s="6">
        <v>200</v>
      </c>
    </row>
    <row r="5" spans="2:25" ht="114.75">
      <c r="B5" s="143" t="s">
        <v>1152</v>
      </c>
      <c r="C5" s="143" t="s">
        <v>5</v>
      </c>
      <c r="D5" s="143" t="s">
        <v>204</v>
      </c>
      <c r="E5" s="434" t="s">
        <v>186</v>
      </c>
      <c r="F5" s="146" t="s">
        <v>1154</v>
      </c>
      <c r="G5" s="147" t="s">
        <v>664</v>
      </c>
      <c r="H5" s="440" t="s">
        <v>1186</v>
      </c>
      <c r="I5" s="163" t="s">
        <v>1159</v>
      </c>
      <c r="J5" s="163" t="s">
        <v>605</v>
      </c>
      <c r="K5" s="440" t="s">
        <v>1185</v>
      </c>
      <c r="L5" s="163" t="s">
        <v>1155</v>
      </c>
      <c r="M5" s="148" t="s">
        <v>23</v>
      </c>
      <c r="N5" s="450" t="s">
        <v>797</v>
      </c>
      <c r="O5" s="450" t="s">
        <v>1230</v>
      </c>
      <c r="P5" s="450" t="s">
        <v>1231</v>
      </c>
      <c r="Q5" s="450" t="s">
        <v>1232</v>
      </c>
    </row>
    <row r="6" spans="2:25">
      <c r="B6" s="134" t="s">
        <v>4</v>
      </c>
      <c r="C6" s="159" t="s">
        <v>1153</v>
      </c>
      <c r="D6" s="159" t="s">
        <v>1158</v>
      </c>
      <c r="E6" s="435">
        <v>0</v>
      </c>
      <c r="F6" s="14">
        <v>0.99</v>
      </c>
      <c r="G6" s="133">
        <v>0</v>
      </c>
      <c r="H6" s="441">
        <v>10</v>
      </c>
      <c r="I6" s="165">
        <v>0</v>
      </c>
      <c r="J6" s="165">
        <f>ROUND(shopPacksDefinitions[[#This Row],[Base Amount
(only for the maths)]]+shopPacksDefinitions[[#This Row],[Base Amount
(only for the maths)]]*shopPacksDefinitions[[#This Row],['[bonusAmount']]],0)</f>
        <v>10</v>
      </c>
      <c r="K6" s="441">
        <f>shopPacksDefinitions[[#This Row],['[amount']]]/shopPacksDefinitions[[#This Row],['[priceDollars']]]</f>
        <v>10.1010101010101</v>
      </c>
      <c r="L6" s="20" t="b">
        <v>0</v>
      </c>
      <c r="M6" s="15" t="s">
        <v>1160</v>
      </c>
      <c r="N6" s="352"/>
      <c r="O6" s="205" t="s">
        <v>1233</v>
      </c>
      <c r="P6" s="352"/>
      <c r="Q6" s="205" t="s">
        <v>1233</v>
      </c>
    </row>
    <row r="7" spans="2:25">
      <c r="B7" s="134" t="s">
        <v>4</v>
      </c>
      <c r="C7" s="159" t="s">
        <v>1156</v>
      </c>
      <c r="D7" s="408" t="s">
        <v>1158</v>
      </c>
      <c r="E7" s="435">
        <v>1</v>
      </c>
      <c r="F7" s="14">
        <v>4.99</v>
      </c>
      <c r="G7" s="133">
        <v>0</v>
      </c>
      <c r="H7" s="441">
        <v>48</v>
      </c>
      <c r="I7" s="165">
        <v>0.05</v>
      </c>
      <c r="J7" s="165">
        <f>ROUND(shopPacksDefinitions[[#This Row],[Base Amount
(only for the maths)]]+shopPacksDefinitions[[#This Row],[Base Amount
(only for the maths)]]*shopPacksDefinitions[[#This Row],['[bonusAmount']]],0)</f>
        <v>50</v>
      </c>
      <c r="K7" s="441">
        <f>shopPacksDefinitions[[#This Row],['[amount']]]/shopPacksDefinitions[[#This Row],['[priceDollars']]]</f>
        <v>10.020040080160321</v>
      </c>
      <c r="L7" s="20" t="b">
        <v>0</v>
      </c>
      <c r="M7" s="15" t="s">
        <v>1161</v>
      </c>
      <c r="N7" s="352"/>
      <c r="O7" s="205" t="s">
        <v>1234</v>
      </c>
      <c r="P7" s="352"/>
      <c r="Q7" s="205" t="s">
        <v>1234</v>
      </c>
    </row>
    <row r="8" spans="2:25">
      <c r="B8" s="134" t="s">
        <v>4</v>
      </c>
      <c r="C8" s="159" t="s">
        <v>1157</v>
      </c>
      <c r="D8" s="408" t="s">
        <v>1158</v>
      </c>
      <c r="E8" s="435">
        <v>2</v>
      </c>
      <c r="F8" s="14">
        <v>9.99</v>
      </c>
      <c r="G8" s="133">
        <v>0</v>
      </c>
      <c r="H8" s="441">
        <v>100</v>
      </c>
      <c r="I8" s="165">
        <v>0.1</v>
      </c>
      <c r="J8" s="165">
        <f>ROUND(shopPacksDefinitions[[#This Row],[Base Amount
(only for the maths)]]+shopPacksDefinitions[[#This Row],[Base Amount
(only for the maths)]]*shopPacksDefinitions[[#This Row],['[bonusAmount']]],0)</f>
        <v>110</v>
      </c>
      <c r="K8" s="441">
        <f>shopPacksDefinitions[[#This Row],['[amount']]]/shopPacksDefinitions[[#This Row],['[priceDollars']]]</f>
        <v>11.011011011011011</v>
      </c>
      <c r="L8" s="20" t="b">
        <v>0</v>
      </c>
      <c r="M8" s="15" t="s">
        <v>1162</v>
      </c>
      <c r="N8" s="423"/>
      <c r="O8" s="205" t="s">
        <v>1235</v>
      </c>
      <c r="P8" s="423"/>
      <c r="Q8" s="418" t="s">
        <v>1235</v>
      </c>
    </row>
    <row r="9" spans="2:25">
      <c r="B9" s="136" t="s">
        <v>4</v>
      </c>
      <c r="C9" s="421" t="s">
        <v>1163</v>
      </c>
      <c r="D9" s="408" t="s">
        <v>1158</v>
      </c>
      <c r="E9" s="435">
        <v>3</v>
      </c>
      <c r="F9" s="14">
        <v>19.989999999999998</v>
      </c>
      <c r="G9" s="140">
        <v>0</v>
      </c>
      <c r="H9" s="441">
        <v>200</v>
      </c>
      <c r="I9" s="166">
        <v>0.2</v>
      </c>
      <c r="J9" s="166">
        <f>ROUND(shopPacksDefinitions[[#This Row],[Base Amount
(only for the maths)]]+shopPacksDefinitions[[#This Row],[Base Amount
(only for the maths)]]*shopPacksDefinitions[[#This Row],['[bonusAmount']]],0)</f>
        <v>240</v>
      </c>
      <c r="K9" s="441">
        <f>shopPacksDefinitions[[#This Row],['[amount']]]/shopPacksDefinitions[[#This Row],['[priceDollars']]]</f>
        <v>12.006003001500751</v>
      </c>
      <c r="L9" s="155" t="b">
        <v>0</v>
      </c>
      <c r="M9" s="357" t="s">
        <v>1168</v>
      </c>
      <c r="N9" s="424"/>
      <c r="O9" s="205" t="s">
        <v>1236</v>
      </c>
      <c r="P9" s="424"/>
      <c r="Q9" s="461" t="s">
        <v>1236</v>
      </c>
    </row>
    <row r="10" spans="2:25">
      <c r="B10" s="136" t="s">
        <v>4</v>
      </c>
      <c r="C10" s="421" t="s">
        <v>1175</v>
      </c>
      <c r="D10" s="408" t="s">
        <v>1158</v>
      </c>
      <c r="E10" s="435">
        <v>4</v>
      </c>
      <c r="F10" s="139">
        <v>39.99</v>
      </c>
      <c r="G10" s="140">
        <v>0</v>
      </c>
      <c r="H10" s="441">
        <v>400</v>
      </c>
      <c r="I10" s="166">
        <v>0.3</v>
      </c>
      <c r="J10" s="166">
        <f>ROUND(shopPacksDefinitions[[#This Row],[Base Amount
(only for the maths)]]+shopPacksDefinitions[[#This Row],[Base Amount
(only for the maths)]]*shopPacksDefinitions[[#This Row],['[bonusAmount']]],0)</f>
        <v>520</v>
      </c>
      <c r="K10" s="441">
        <f>shopPacksDefinitions[[#This Row],['[amount']]]/shopPacksDefinitions[[#This Row],['[priceDollars']]]</f>
        <v>13.003250812703175</v>
      </c>
      <c r="L10" s="155" t="b">
        <v>0</v>
      </c>
      <c r="M10" s="357" t="s">
        <v>1179</v>
      </c>
      <c r="N10" s="424"/>
      <c r="O10" s="205" t="s">
        <v>1237</v>
      </c>
      <c r="P10" s="424"/>
      <c r="Q10" s="461" t="s">
        <v>1237</v>
      </c>
    </row>
    <row r="11" spans="2:25" ht="15.75" thickBot="1">
      <c r="B11" s="136" t="s">
        <v>4</v>
      </c>
      <c r="C11" s="421" t="s">
        <v>1176</v>
      </c>
      <c r="D11" s="408" t="s">
        <v>1158</v>
      </c>
      <c r="E11" s="437">
        <v>5</v>
      </c>
      <c r="F11" s="139">
        <v>79.989999999999995</v>
      </c>
      <c r="G11" s="140">
        <v>0</v>
      </c>
      <c r="H11" s="441">
        <v>800</v>
      </c>
      <c r="I11" s="166">
        <v>0.4</v>
      </c>
      <c r="J11" s="166">
        <f>ROUND(shopPacksDefinitions[[#This Row],[Base Amount
(only for the maths)]]+shopPacksDefinitions[[#This Row],[Base Amount
(only for the maths)]]*shopPacksDefinitions[[#This Row],['[bonusAmount']]],0)</f>
        <v>1120</v>
      </c>
      <c r="K11" s="441">
        <f>shopPacksDefinitions[[#This Row],['[amount']]]/shopPacksDefinitions[[#This Row],['[priceDollars']]]</f>
        <v>14.001750218777348</v>
      </c>
      <c r="L11" s="155" t="b">
        <v>1</v>
      </c>
      <c r="M11" s="357" t="s">
        <v>1180</v>
      </c>
      <c r="N11" s="424"/>
      <c r="O11" s="205" t="s">
        <v>1238</v>
      </c>
      <c r="P11" s="424"/>
      <c r="Q11" s="461" t="s">
        <v>1238</v>
      </c>
    </row>
    <row r="12" spans="2:25">
      <c r="B12" s="425" t="s">
        <v>4</v>
      </c>
      <c r="C12" s="426" t="s">
        <v>1178</v>
      </c>
      <c r="D12" s="427" t="s">
        <v>1173</v>
      </c>
      <c r="E12" s="436">
        <v>0</v>
      </c>
      <c r="F12" s="428">
        <v>0</v>
      </c>
      <c r="G12" s="429">
        <v>5</v>
      </c>
      <c r="H12" s="442">
        <f>ROUND(shopPacksDefinitions[[#This Row],['[priceHC']]],0)*$H$4</f>
        <v>1000</v>
      </c>
      <c r="I12" s="430">
        <v>0</v>
      </c>
      <c r="J12" s="430">
        <f>ROUND(shopPacksDefinitions[[#This Row],[Base Amount
(only for the maths)]]+shopPacksDefinitions[[#This Row],[Base Amount
(only for the maths)]]*shopPacksDefinitions[[#This Row],['[bonusAmount']]],0)</f>
        <v>1000</v>
      </c>
      <c r="K12" s="442">
        <f>shopPacksDefinitions[[#This Row],['[amount']]]/shopPacksDefinitions[[#This Row],['[priceHC']]]</f>
        <v>200</v>
      </c>
      <c r="L12" s="431" t="b">
        <v>0</v>
      </c>
      <c r="M12" s="432" t="s">
        <v>1169</v>
      </c>
      <c r="N12" s="433"/>
      <c r="O12" s="433"/>
      <c r="P12" s="433"/>
      <c r="Q12" s="433"/>
    </row>
    <row r="13" spans="2:25">
      <c r="B13" s="134" t="s">
        <v>4</v>
      </c>
      <c r="C13" s="159" t="s">
        <v>1164</v>
      </c>
      <c r="D13" s="408" t="s">
        <v>1173</v>
      </c>
      <c r="E13" s="435">
        <v>1</v>
      </c>
      <c r="F13" s="14">
        <v>0</v>
      </c>
      <c r="G13" s="133">
        <v>20</v>
      </c>
      <c r="H13" s="441">
        <f>ROUND(shopPacksDefinitions[[#This Row],['[priceHC']]],0)*$H$4</f>
        <v>4000</v>
      </c>
      <c r="I13" s="165">
        <v>0.1</v>
      </c>
      <c r="J13" s="165">
        <f>ROUND(shopPacksDefinitions[[#This Row],[Base Amount
(only for the maths)]]+shopPacksDefinitions[[#This Row],[Base Amount
(only for the maths)]]*shopPacksDefinitions[[#This Row],['[bonusAmount']]],0)</f>
        <v>4400</v>
      </c>
      <c r="K13" s="441">
        <f>shopPacksDefinitions[[#This Row],['[amount']]]/shopPacksDefinitions[[#This Row],['[priceHC']]]</f>
        <v>220</v>
      </c>
      <c r="L13" s="20" t="b">
        <v>0</v>
      </c>
      <c r="M13" s="15" t="s">
        <v>1170</v>
      </c>
      <c r="N13" s="423"/>
      <c r="O13" s="423"/>
      <c r="P13" s="423"/>
      <c r="Q13" s="423"/>
    </row>
    <row r="14" spans="2:25">
      <c r="B14" s="134" t="s">
        <v>4</v>
      </c>
      <c r="C14" s="159" t="s">
        <v>1165</v>
      </c>
      <c r="D14" s="408" t="s">
        <v>1173</v>
      </c>
      <c r="E14" s="435">
        <v>2</v>
      </c>
      <c r="F14" s="14">
        <v>0</v>
      </c>
      <c r="G14" s="133">
        <v>50</v>
      </c>
      <c r="H14" s="441">
        <f>ROUND(shopPacksDefinitions[[#This Row],['[priceHC']]],0)*$H$4</f>
        <v>10000</v>
      </c>
      <c r="I14" s="165">
        <v>0.2</v>
      </c>
      <c r="J14" s="165">
        <f>ROUND(shopPacksDefinitions[[#This Row],[Base Amount
(only for the maths)]]+shopPacksDefinitions[[#This Row],[Base Amount
(only for the maths)]]*shopPacksDefinitions[[#This Row],['[bonusAmount']]],0)</f>
        <v>12000</v>
      </c>
      <c r="K14" s="441">
        <f>shopPacksDefinitions[[#This Row],['[amount']]]/shopPacksDefinitions[[#This Row],['[priceHC']]]</f>
        <v>240</v>
      </c>
      <c r="L14" s="20" t="b">
        <v>0</v>
      </c>
      <c r="M14" s="15" t="s">
        <v>1171</v>
      </c>
      <c r="N14" s="423"/>
      <c r="O14" s="423"/>
      <c r="P14" s="423"/>
      <c r="Q14" s="423"/>
    </row>
    <row r="15" spans="2:25">
      <c r="B15" s="134" t="s">
        <v>4</v>
      </c>
      <c r="C15" s="159" t="s">
        <v>1166</v>
      </c>
      <c r="D15" s="408" t="s">
        <v>1173</v>
      </c>
      <c r="E15" s="435">
        <v>3</v>
      </c>
      <c r="F15" s="14">
        <v>0</v>
      </c>
      <c r="G15" s="133">
        <v>250</v>
      </c>
      <c r="H15" s="441">
        <f>ROUND(shopPacksDefinitions[[#This Row],['[priceHC']]],0)*$H$4</f>
        <v>50000</v>
      </c>
      <c r="I15" s="165">
        <v>0.4</v>
      </c>
      <c r="J15" s="165">
        <f>ROUND(shopPacksDefinitions[[#This Row],[Base Amount
(only for the maths)]]+shopPacksDefinitions[[#This Row],[Base Amount
(only for the maths)]]*shopPacksDefinitions[[#This Row],['[bonusAmount']]],0)</f>
        <v>70000</v>
      </c>
      <c r="K15" s="441">
        <f>shopPacksDefinitions[[#This Row],['[amount']]]/shopPacksDefinitions[[#This Row],['[priceHC']]]</f>
        <v>280</v>
      </c>
      <c r="L15" s="20" t="b">
        <v>0</v>
      </c>
      <c r="M15" s="15" t="s">
        <v>1172</v>
      </c>
      <c r="N15" s="423"/>
      <c r="O15" s="423"/>
      <c r="P15" s="423"/>
      <c r="Q15" s="423"/>
    </row>
    <row r="16" spans="2:25">
      <c r="B16" s="134" t="s">
        <v>4</v>
      </c>
      <c r="C16" s="159" t="s">
        <v>1167</v>
      </c>
      <c r="D16" s="408" t="s">
        <v>1173</v>
      </c>
      <c r="E16" s="435">
        <v>4</v>
      </c>
      <c r="F16" s="14">
        <v>0</v>
      </c>
      <c r="G16" s="133">
        <v>400</v>
      </c>
      <c r="H16" s="441">
        <f>ROUND(shopPacksDefinitions[[#This Row],['[priceHC']]],0)*$H$4</f>
        <v>80000</v>
      </c>
      <c r="I16" s="165">
        <v>0.5</v>
      </c>
      <c r="J16" s="165">
        <f>ROUND(shopPacksDefinitions[[#This Row],[Base Amount
(only for the maths)]]+shopPacksDefinitions[[#This Row],[Base Amount
(only for the maths)]]*shopPacksDefinitions[[#This Row],['[bonusAmount']]],0)</f>
        <v>120000</v>
      </c>
      <c r="K16" s="441">
        <f>shopPacksDefinitions[[#This Row],['[amount']]]/shopPacksDefinitions[[#This Row],['[priceHC']]]</f>
        <v>300</v>
      </c>
      <c r="L16" s="20" t="b">
        <v>0</v>
      </c>
      <c r="M16" s="15" t="s">
        <v>1181</v>
      </c>
      <c r="N16" s="423"/>
      <c r="O16" s="423"/>
      <c r="P16" s="423"/>
      <c r="Q16" s="423"/>
    </row>
    <row r="17" spans="2:17">
      <c r="B17" s="134" t="s">
        <v>4</v>
      </c>
      <c r="C17" s="159" t="s">
        <v>1177</v>
      </c>
      <c r="D17" s="408" t="s">
        <v>1173</v>
      </c>
      <c r="E17" s="435">
        <v>5</v>
      </c>
      <c r="F17" s="14">
        <v>0</v>
      </c>
      <c r="G17" s="133">
        <v>1000</v>
      </c>
      <c r="H17" s="441">
        <f>ROUND(shopPacksDefinitions[[#This Row],['[priceHC']]],0)*$H$4</f>
        <v>200000</v>
      </c>
      <c r="I17" s="165">
        <v>0.7</v>
      </c>
      <c r="J17" s="165">
        <f>ROUND(shopPacksDefinitions[[#This Row],[Base Amount
(only for the maths)]]+shopPacksDefinitions[[#This Row],[Base Amount
(only for the maths)]]*shopPacksDefinitions[[#This Row],['[bonusAmount']]],0)</f>
        <v>340000</v>
      </c>
      <c r="K17" s="441">
        <f>shopPacksDefinitions[[#This Row],['[amount']]]/shopPacksDefinitions[[#This Row],['[priceHC']]]</f>
        <v>340</v>
      </c>
      <c r="L17" s="20" t="b">
        <v>1</v>
      </c>
      <c r="M17" s="15" t="s">
        <v>1182</v>
      </c>
      <c r="N17" s="423"/>
      <c r="O17" s="423"/>
      <c r="P17" s="423"/>
      <c r="Q17" s="423"/>
    </row>
  </sheetData>
  <dataValidations disablePrompts="1" count="2">
    <dataValidation type="list" showInputMessage="1" showErrorMessage="1" sqref="D6:D17">
      <formula1>"hc, sc"</formula1>
    </dataValidation>
    <dataValidation type="list" showInputMessage="1" showErrorMessage="1" sqref="L6:L17">
      <formula1>"true,false"</formula1>
    </dataValidation>
  </dataValidations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tabColor theme="9"/>
  </sheetPr>
  <dimension ref="B1:L50"/>
  <sheetViews>
    <sheetView workbookViewId="0"/>
  </sheetViews>
  <sheetFormatPr defaultColWidth="11.42578125" defaultRowHeight="15"/>
  <cols>
    <col min="1" max="1" width="4" customWidth="1"/>
    <col min="2" max="2" width="48.7109375" bestFit="1" customWidth="1"/>
    <col min="3" max="3" width="16.42578125" bestFit="1" customWidth="1"/>
    <col min="4" max="5" width="22.28515625" bestFit="1" customWidth="1"/>
    <col min="6" max="6" width="26.7109375" customWidth="1"/>
    <col min="7" max="7" width="15" customWidth="1"/>
    <col min="8" max="8" width="29.85546875" customWidth="1"/>
    <col min="9" max="28" width="15" customWidth="1"/>
  </cols>
  <sheetData>
    <row r="1" spans="2:12" ht="15.75" thickBot="1"/>
    <row r="2" spans="2:12" ht="23.25">
      <c r="B2" s="12" t="s">
        <v>380</v>
      </c>
      <c r="C2" s="12"/>
      <c r="D2" s="12"/>
      <c r="E2" s="12"/>
      <c r="F2" s="12"/>
      <c r="G2" s="12"/>
      <c r="H2" s="12"/>
      <c r="I2" s="12"/>
      <c r="J2" s="12"/>
      <c r="K2" s="12"/>
    </row>
    <row r="3" spans="2:12">
      <c r="B3" s="153"/>
      <c r="C3" s="192"/>
      <c r="D3" s="192"/>
      <c r="E3" s="192"/>
      <c r="F3" s="495"/>
      <c r="G3" s="495"/>
      <c r="H3" s="192"/>
      <c r="I3" s="172"/>
      <c r="J3" s="171"/>
      <c r="K3" s="171"/>
    </row>
    <row r="4" spans="2:12" ht="136.5">
      <c r="B4" s="143" t="s">
        <v>379</v>
      </c>
      <c r="C4" s="144" t="s">
        <v>5</v>
      </c>
      <c r="D4" s="144" t="s">
        <v>186</v>
      </c>
      <c r="E4" s="154" t="s">
        <v>386</v>
      </c>
      <c r="F4" s="154" t="s">
        <v>387</v>
      </c>
      <c r="G4" s="154" t="s">
        <v>388</v>
      </c>
      <c r="H4" s="149" t="s">
        <v>389</v>
      </c>
      <c r="I4" s="67"/>
      <c r="J4" s="67"/>
      <c r="K4" s="67"/>
      <c r="L4" s="67"/>
    </row>
    <row r="5" spans="2:12">
      <c r="B5" s="197" t="s">
        <v>4</v>
      </c>
      <c r="C5" s="200" t="s">
        <v>381</v>
      </c>
      <c r="D5" s="200">
        <v>0</v>
      </c>
      <c r="E5" s="201">
        <v>1</v>
      </c>
      <c r="F5" s="201">
        <v>0</v>
      </c>
      <c r="G5" s="201">
        <v>-1</v>
      </c>
      <c r="H5" s="202"/>
      <c r="I5" s="67"/>
      <c r="J5" s="67"/>
      <c r="K5" s="67"/>
      <c r="L5" s="67"/>
    </row>
    <row r="6" spans="2:12">
      <c r="B6" s="197" t="s">
        <v>4</v>
      </c>
      <c r="C6" s="198" t="s">
        <v>382</v>
      </c>
      <c r="D6" s="198">
        <v>1</v>
      </c>
      <c r="E6" s="199">
        <v>2</v>
      </c>
      <c r="F6" s="199">
        <v>8</v>
      </c>
      <c r="G6" s="199">
        <v>3</v>
      </c>
      <c r="H6" s="202"/>
      <c r="I6" s="67"/>
      <c r="J6" s="67"/>
      <c r="K6" s="67"/>
      <c r="L6" s="67"/>
    </row>
    <row r="7" spans="2:12">
      <c r="B7" s="194" t="s">
        <v>390</v>
      </c>
      <c r="C7" s="13"/>
      <c r="D7" s="13"/>
      <c r="E7" s="20"/>
      <c r="F7" s="20"/>
      <c r="G7" s="20"/>
      <c r="H7" s="160" t="s">
        <v>391</v>
      </c>
      <c r="I7" s="67"/>
      <c r="J7" s="67"/>
      <c r="K7" s="67"/>
      <c r="L7" s="67"/>
    </row>
    <row r="8" spans="2:12">
      <c r="B8" s="194" t="s">
        <v>390</v>
      </c>
      <c r="C8" s="13"/>
      <c r="D8" s="13"/>
      <c r="E8" s="20"/>
      <c r="F8" s="20"/>
      <c r="G8" s="20"/>
      <c r="H8" s="160" t="s">
        <v>392</v>
      </c>
      <c r="I8" s="67"/>
      <c r="J8" s="67"/>
      <c r="K8" s="67"/>
      <c r="L8" s="67"/>
    </row>
    <row r="9" spans="2:12">
      <c r="B9" s="194" t="s">
        <v>390</v>
      </c>
      <c r="C9" s="13"/>
      <c r="D9" s="13"/>
      <c r="E9" s="20"/>
      <c r="F9" s="20"/>
      <c r="G9" s="20"/>
      <c r="H9" s="160" t="s">
        <v>393</v>
      </c>
    </row>
    <row r="10" spans="2:12">
      <c r="B10" s="197" t="s">
        <v>4</v>
      </c>
      <c r="C10" s="200" t="s">
        <v>383</v>
      </c>
      <c r="D10" s="200">
        <v>2</v>
      </c>
      <c r="E10" s="201">
        <v>4</v>
      </c>
      <c r="F10" s="201">
        <v>18</v>
      </c>
      <c r="G10" s="201">
        <v>2.5</v>
      </c>
      <c r="H10" s="202"/>
    </row>
    <row r="11" spans="2:12">
      <c r="B11" s="194" t="s">
        <v>390</v>
      </c>
      <c r="C11" s="13"/>
      <c r="D11" s="13"/>
      <c r="E11" s="20"/>
      <c r="F11" s="20"/>
      <c r="G11" s="20"/>
      <c r="H11" s="160" t="s">
        <v>394</v>
      </c>
    </row>
    <row r="12" spans="2:12">
      <c r="B12" s="194" t="s">
        <v>390</v>
      </c>
      <c r="C12" s="13"/>
      <c r="D12" s="13"/>
      <c r="E12" s="20"/>
      <c r="F12" s="20"/>
      <c r="G12" s="20"/>
      <c r="H12" s="160" t="s">
        <v>395</v>
      </c>
    </row>
    <row r="13" spans="2:12">
      <c r="B13" s="194" t="s">
        <v>390</v>
      </c>
      <c r="C13" s="13"/>
      <c r="D13" s="13"/>
      <c r="E13" s="20"/>
      <c r="F13" s="20"/>
      <c r="G13" s="20"/>
      <c r="H13" s="160" t="s">
        <v>396</v>
      </c>
    </row>
    <row r="14" spans="2:12">
      <c r="B14" s="197" t="s">
        <v>4</v>
      </c>
      <c r="C14" s="200" t="s">
        <v>384</v>
      </c>
      <c r="D14" s="200">
        <v>3</v>
      </c>
      <c r="E14" s="201">
        <v>6</v>
      </c>
      <c r="F14" s="201">
        <v>32</v>
      </c>
      <c r="G14" s="201">
        <v>2.5</v>
      </c>
      <c r="H14" s="202"/>
    </row>
    <row r="15" spans="2:12">
      <c r="B15" s="194" t="s">
        <v>390</v>
      </c>
      <c r="C15" s="13"/>
      <c r="D15" s="13"/>
      <c r="E15" s="20"/>
      <c r="F15" s="20"/>
      <c r="G15" s="20"/>
      <c r="H15" s="160" t="s">
        <v>397</v>
      </c>
    </row>
    <row r="16" spans="2:12">
      <c r="B16" s="194" t="s">
        <v>390</v>
      </c>
      <c r="C16" s="13"/>
      <c r="D16" s="13"/>
      <c r="E16" s="20"/>
      <c r="F16" s="20"/>
      <c r="G16" s="20"/>
      <c r="H16" s="160" t="s">
        <v>398</v>
      </c>
    </row>
    <row r="17" spans="2:8">
      <c r="B17" s="194" t="s">
        <v>390</v>
      </c>
      <c r="C17" s="13"/>
      <c r="D17" s="13"/>
      <c r="E17" s="20"/>
      <c r="F17" s="20"/>
      <c r="G17" s="20"/>
      <c r="H17" s="160" t="s">
        <v>399</v>
      </c>
    </row>
    <row r="18" spans="2:8">
      <c r="B18" s="197" t="s">
        <v>4</v>
      </c>
      <c r="C18" s="200" t="s">
        <v>385</v>
      </c>
      <c r="D18" s="200">
        <v>4</v>
      </c>
      <c r="E18" s="201">
        <v>8</v>
      </c>
      <c r="F18" s="201">
        <v>50</v>
      </c>
      <c r="G18" s="201">
        <v>2</v>
      </c>
      <c r="H18" s="202"/>
    </row>
    <row r="19" spans="2:8">
      <c r="B19" s="194" t="s">
        <v>390</v>
      </c>
      <c r="C19" s="13"/>
      <c r="D19" s="13"/>
      <c r="E19" s="20"/>
      <c r="F19" s="20"/>
      <c r="G19" s="20"/>
      <c r="H19" s="160" t="s">
        <v>400</v>
      </c>
    </row>
    <row r="20" spans="2:8">
      <c r="B20" s="194" t="s">
        <v>390</v>
      </c>
      <c r="C20" s="13"/>
      <c r="D20" s="13"/>
      <c r="E20" s="20"/>
      <c r="F20" s="20"/>
      <c r="G20" s="20"/>
      <c r="H20" s="160" t="s">
        <v>401</v>
      </c>
    </row>
    <row r="21" spans="2:8">
      <c r="B21" s="194" t="s">
        <v>390</v>
      </c>
      <c r="C21" s="13"/>
      <c r="D21" s="13"/>
      <c r="E21" s="20"/>
      <c r="F21" s="20"/>
      <c r="G21" s="20"/>
      <c r="H21" s="160" t="s">
        <v>402</v>
      </c>
    </row>
    <row r="22" spans="2:8" s="67" customFormat="1">
      <c r="B22" s="194" t="s">
        <v>4</v>
      </c>
      <c r="C22" s="13" t="s">
        <v>924</v>
      </c>
      <c r="D22" s="13">
        <v>4</v>
      </c>
      <c r="E22" s="20">
        <v>10</v>
      </c>
      <c r="F22" s="183">
        <v>75</v>
      </c>
      <c r="G22" s="183">
        <v>2</v>
      </c>
      <c r="H22" s="160"/>
    </row>
    <row r="23" spans="2:8" s="67" customFormat="1">
      <c r="B23" s="194" t="s">
        <v>390</v>
      </c>
      <c r="C23" s="13"/>
      <c r="D23" s="13"/>
      <c r="E23" s="20"/>
      <c r="F23" s="183"/>
      <c r="G23" s="183"/>
      <c r="H23" s="160" t="s">
        <v>925</v>
      </c>
    </row>
    <row r="24" spans="2:8" s="67" customFormat="1">
      <c r="B24" s="194" t="s">
        <v>4</v>
      </c>
      <c r="C24" s="13" t="s">
        <v>945</v>
      </c>
      <c r="D24" s="13">
        <v>4</v>
      </c>
      <c r="E24" s="20">
        <v>12</v>
      </c>
      <c r="F24" s="183">
        <v>120</v>
      </c>
      <c r="G24" s="183">
        <v>2</v>
      </c>
      <c r="H24" s="160"/>
    </row>
    <row r="25" spans="2:8" s="67" customFormat="1">
      <c r="B25" s="194" t="s">
        <v>390</v>
      </c>
      <c r="C25" s="13"/>
      <c r="D25" s="13"/>
      <c r="E25" s="20"/>
      <c r="F25" s="183"/>
      <c r="G25" s="183"/>
      <c r="H25" s="160" t="s">
        <v>926</v>
      </c>
    </row>
    <row r="26" spans="2:8" s="67" customFormat="1">
      <c r="B26" s="194" t="s">
        <v>4</v>
      </c>
      <c r="C26" s="13" t="s">
        <v>946</v>
      </c>
      <c r="D26" s="13">
        <v>4</v>
      </c>
      <c r="E26" s="20">
        <v>14</v>
      </c>
      <c r="F26" s="183">
        <v>5000</v>
      </c>
      <c r="G26" s="183">
        <v>2</v>
      </c>
      <c r="H26" s="160"/>
    </row>
    <row r="27" spans="2:8" s="67" customFormat="1">
      <c r="B27" s="194" t="s">
        <v>390</v>
      </c>
      <c r="C27" s="13"/>
      <c r="D27" s="13"/>
      <c r="E27" s="20"/>
      <c r="F27" s="183"/>
      <c r="G27" s="183"/>
      <c r="H27" s="160" t="s">
        <v>927</v>
      </c>
    </row>
    <row r="28" spans="2:8">
      <c r="B28" s="194" t="s">
        <v>4</v>
      </c>
      <c r="C28" s="13" t="s">
        <v>947</v>
      </c>
      <c r="D28" s="13">
        <v>4</v>
      </c>
      <c r="E28" s="20">
        <v>16</v>
      </c>
      <c r="F28" s="183">
        <v>5000</v>
      </c>
      <c r="G28" s="183">
        <v>2</v>
      </c>
      <c r="H28" s="160"/>
    </row>
    <row r="29" spans="2:8">
      <c r="B29" s="194" t="s">
        <v>390</v>
      </c>
      <c r="C29" s="13"/>
      <c r="D29" s="13"/>
      <c r="E29" s="20"/>
      <c r="F29" s="183"/>
      <c r="G29" s="183"/>
      <c r="H29" s="160" t="s">
        <v>928</v>
      </c>
    </row>
    <row r="30" spans="2:8" s="67" customFormat="1">
      <c r="B30"/>
      <c r="C30"/>
      <c r="D30"/>
      <c r="E30"/>
      <c r="F30"/>
      <c r="G30"/>
      <c r="H30"/>
    </row>
    <row r="31" spans="2:8" s="67" customFormat="1">
      <c r="B31"/>
      <c r="C31"/>
      <c r="D31"/>
      <c r="E31"/>
      <c r="F31"/>
      <c r="G31"/>
      <c r="H31"/>
    </row>
    <row r="32" spans="2:8" s="67" customFormat="1" ht="15.75" thickBot="1">
      <c r="B32"/>
      <c r="C32"/>
      <c r="D32"/>
      <c r="E32"/>
      <c r="F32"/>
      <c r="G32"/>
      <c r="H32"/>
    </row>
    <row r="33" spans="2:8" ht="23.25">
      <c r="B33" s="12" t="s">
        <v>512</v>
      </c>
      <c r="C33" s="12"/>
      <c r="D33" s="12"/>
      <c r="E33" s="12"/>
      <c r="F33" s="12"/>
      <c r="G33" s="12"/>
      <c r="H33" s="12"/>
    </row>
    <row r="35" spans="2:8" ht="129.75">
      <c r="B35" s="143" t="s">
        <v>529</v>
      </c>
      <c r="C35" s="144" t="s">
        <v>5</v>
      </c>
      <c r="D35" s="144" t="s">
        <v>190</v>
      </c>
      <c r="E35" s="154" t="s">
        <v>527</v>
      </c>
      <c r="F35" s="154" t="s">
        <v>528</v>
      </c>
      <c r="G35" s="67"/>
      <c r="H35" s="67"/>
    </row>
    <row r="36" spans="2:8">
      <c r="B36" s="197" t="s">
        <v>4</v>
      </c>
      <c r="C36" s="200" t="s">
        <v>513</v>
      </c>
      <c r="D36" s="200" t="s">
        <v>187</v>
      </c>
      <c r="E36" s="201" t="s">
        <v>530</v>
      </c>
      <c r="F36" s="201" t="s">
        <v>530</v>
      </c>
      <c r="G36" s="67"/>
      <c r="H36" s="67"/>
    </row>
    <row r="37" spans="2:8">
      <c r="B37" s="197" t="s">
        <v>4</v>
      </c>
      <c r="C37" s="200" t="s">
        <v>514</v>
      </c>
      <c r="D37" s="200" t="s">
        <v>188</v>
      </c>
      <c r="E37" s="201" t="s">
        <v>530</v>
      </c>
      <c r="F37" s="201" t="s">
        <v>530</v>
      </c>
      <c r="G37" s="67"/>
      <c r="H37" s="67"/>
    </row>
    <row r="38" spans="2:8">
      <c r="B38" s="197" t="s">
        <v>4</v>
      </c>
      <c r="C38" s="200" t="s">
        <v>515</v>
      </c>
      <c r="D38" s="200" t="s">
        <v>189</v>
      </c>
      <c r="E38" s="201" t="s">
        <v>530</v>
      </c>
      <c r="F38" s="201" t="s">
        <v>530</v>
      </c>
      <c r="G38" s="67"/>
      <c r="H38" s="67"/>
    </row>
    <row r="39" spans="2:8">
      <c r="B39" s="197" t="s">
        <v>4</v>
      </c>
      <c r="C39" s="200" t="s">
        <v>516</v>
      </c>
      <c r="D39" s="200" t="s">
        <v>210</v>
      </c>
      <c r="E39" s="201" t="s">
        <v>530</v>
      </c>
      <c r="F39" s="201" t="s">
        <v>530</v>
      </c>
      <c r="G39" s="67"/>
      <c r="H39" s="67"/>
    </row>
    <row r="40" spans="2:8">
      <c r="B40" s="197" t="s">
        <v>4</v>
      </c>
      <c r="C40" s="200" t="s">
        <v>517</v>
      </c>
      <c r="D40" s="200" t="s">
        <v>211</v>
      </c>
      <c r="E40" s="201" t="s">
        <v>530</v>
      </c>
      <c r="F40" s="201" t="s">
        <v>530</v>
      </c>
      <c r="G40" s="67"/>
      <c r="H40" s="67"/>
    </row>
    <row r="41" spans="2:8">
      <c r="B41" s="197" t="s">
        <v>4</v>
      </c>
      <c r="C41" s="200" t="s">
        <v>518</v>
      </c>
      <c r="D41" s="200" t="s">
        <v>212</v>
      </c>
      <c r="E41" s="201" t="s">
        <v>530</v>
      </c>
      <c r="F41" s="201" t="s">
        <v>530</v>
      </c>
    </row>
    <row r="42" spans="2:8">
      <c r="B42" s="197" t="s">
        <v>4</v>
      </c>
      <c r="C42" s="200" t="s">
        <v>519</v>
      </c>
      <c r="D42" s="200" t="s">
        <v>523</v>
      </c>
      <c r="E42" s="201" t="s">
        <v>530</v>
      </c>
      <c r="F42" s="201" t="s">
        <v>530</v>
      </c>
    </row>
    <row r="43" spans="2:8">
      <c r="B43" s="197" t="s">
        <v>4</v>
      </c>
      <c r="C43" s="200" t="s">
        <v>520</v>
      </c>
      <c r="D43" s="200" t="s">
        <v>524</v>
      </c>
      <c r="E43" s="201" t="s">
        <v>530</v>
      </c>
      <c r="F43" s="201" t="s">
        <v>530</v>
      </c>
    </row>
    <row r="44" spans="2:8">
      <c r="B44" s="197" t="s">
        <v>4</v>
      </c>
      <c r="C44" s="200" t="s">
        <v>521</v>
      </c>
      <c r="D44" s="200" t="s">
        <v>525</v>
      </c>
      <c r="E44" s="201" t="s">
        <v>530</v>
      </c>
      <c r="F44" s="201" t="s">
        <v>530</v>
      </c>
    </row>
    <row r="45" spans="2:8">
      <c r="B45" s="197" t="s">
        <v>4</v>
      </c>
      <c r="C45" s="200" t="s">
        <v>522</v>
      </c>
      <c r="D45" s="200" t="s">
        <v>526</v>
      </c>
      <c r="E45" s="201" t="s">
        <v>530</v>
      </c>
      <c r="F45" s="201" t="s">
        <v>530</v>
      </c>
    </row>
    <row r="46" spans="2:8" ht="15.75" thickBot="1"/>
    <row r="47" spans="2:8" ht="23.25">
      <c r="B47" s="12" t="s">
        <v>1108</v>
      </c>
      <c r="C47" s="12"/>
      <c r="D47" s="12"/>
      <c r="E47" s="12"/>
      <c r="F47" s="12"/>
      <c r="G47" s="12"/>
      <c r="H47" s="12"/>
    </row>
    <row r="49" spans="2:8" ht="130.5">
      <c r="B49" s="185" t="s">
        <v>1109</v>
      </c>
      <c r="C49" s="185" t="s">
        <v>5</v>
      </c>
      <c r="D49" s="185" t="s">
        <v>1117</v>
      </c>
      <c r="E49" s="401" t="s">
        <v>1118</v>
      </c>
      <c r="F49" s="401" t="s">
        <v>1119</v>
      </c>
      <c r="G49" s="401" t="s">
        <v>1120</v>
      </c>
      <c r="H49" s="401" t="s">
        <v>1121</v>
      </c>
    </row>
    <row r="50" spans="2:8">
      <c r="B50" s="404" t="s">
        <v>4</v>
      </c>
      <c r="C50" s="399" t="s">
        <v>1110</v>
      </c>
      <c r="D50" s="399" t="s">
        <v>1111</v>
      </c>
      <c r="E50" s="403" t="s">
        <v>1111</v>
      </c>
      <c r="F50" s="403">
        <v>50</v>
      </c>
      <c r="G50" s="403">
        <v>30</v>
      </c>
      <c r="H50" s="403">
        <v>20</v>
      </c>
    </row>
  </sheetData>
  <mergeCells count="1">
    <mergeCell ref="F3:G3"/>
  </mergeCells>
  <dataValidations count="2">
    <dataValidation allowBlank="1" sqref="E36:F45 E5:G29"/>
    <dataValidation allowBlank="1" showErrorMessage="1" prompt="percentage [0..1]" sqref="H5:H29"/>
  </dataValidations>
  <pageMargins left="0.7" right="0.7" top="0.75" bottom="0.75" header="0.3" footer="0.3"/>
  <tableParts count="2">
    <tablePart r:id="rId1"/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P29"/>
  <sheetViews>
    <sheetView workbookViewId="0">
      <selection activeCell="D4" sqref="D4"/>
    </sheetView>
  </sheetViews>
  <sheetFormatPr defaultRowHeight="15"/>
  <cols>
    <col min="1" max="1" width="34.28515625" customWidth="1"/>
    <col min="2" max="3" width="15.140625" bestFit="1" customWidth="1"/>
    <col min="4" max="4" width="81.140625" bestFit="1" customWidth="1"/>
    <col min="5" max="5" width="58.85546875" customWidth="1"/>
    <col min="6" max="6" width="25" customWidth="1"/>
    <col min="7" max="7" width="29.5703125" customWidth="1"/>
    <col min="8" max="8" width="25" customWidth="1"/>
    <col min="9" max="9" width="29.5703125" customWidth="1"/>
    <col min="10" max="10" width="25" customWidth="1"/>
    <col min="11" max="11" width="29.5703125" customWidth="1"/>
    <col min="12" max="12" width="25" customWidth="1"/>
    <col min="13" max="13" width="29.5703125" customWidth="1"/>
    <col min="14" max="14" width="37" customWidth="1"/>
    <col min="15" max="15" width="41.5703125" customWidth="1"/>
    <col min="18" max="18" width="15.28515625" bestFit="1" customWidth="1"/>
  </cols>
  <sheetData>
    <row r="1" spans="1:10" ht="23.25">
      <c r="A1" s="12" t="s">
        <v>1202</v>
      </c>
      <c r="B1" s="12"/>
      <c r="C1" s="12"/>
      <c r="D1" s="12"/>
      <c r="E1" s="12"/>
      <c r="F1" s="12"/>
      <c r="G1" s="12"/>
      <c r="H1" s="12"/>
      <c r="I1" s="12"/>
      <c r="J1" s="12"/>
    </row>
    <row r="3" spans="1:10" ht="114.75">
      <c r="A3" s="185" t="s">
        <v>1187</v>
      </c>
      <c r="B3" s="185" t="s">
        <v>5</v>
      </c>
      <c r="C3" s="185" t="s">
        <v>204</v>
      </c>
      <c r="D3" s="401" t="s">
        <v>1188</v>
      </c>
      <c r="E3" s="401" t="s">
        <v>1191</v>
      </c>
    </row>
    <row r="4" spans="1:10">
      <c r="A4" s="404" t="s">
        <v>4</v>
      </c>
      <c r="B4" s="399" t="s">
        <v>1190</v>
      </c>
      <c r="C4" s="399" t="s">
        <v>1010</v>
      </c>
      <c r="D4" s="403" t="s">
        <v>1189</v>
      </c>
      <c r="E4" s="403" t="str">
        <f>CONCATENATE("TID_","EVENT_",UPPER(B4))</f>
        <v>TID_EVENT_EAT_ARCHER</v>
      </c>
    </row>
    <row r="5" spans="1:10">
      <c r="A5" s="404" t="s">
        <v>4</v>
      </c>
      <c r="B5" s="399" t="s">
        <v>1192</v>
      </c>
      <c r="C5" s="399" t="s">
        <v>1010</v>
      </c>
      <c r="D5" s="403" t="s">
        <v>1193</v>
      </c>
      <c r="E5" s="403" t="str">
        <f t="shared" ref="E5:E10" si="0">CONCATENATE("TID_","EVENT_",UPPER(B5))</f>
        <v>TID_EVENT_EAT_BIRDS</v>
      </c>
    </row>
    <row r="6" spans="1:10">
      <c r="A6" s="404" t="s">
        <v>4</v>
      </c>
      <c r="B6" s="399" t="s">
        <v>1196</v>
      </c>
      <c r="C6" s="399" t="s">
        <v>1194</v>
      </c>
      <c r="D6" s="403" t="s">
        <v>1195</v>
      </c>
      <c r="E6" s="403" t="str">
        <f t="shared" si="0"/>
        <v>TID_EVENT_DESTROY_HOUSES</v>
      </c>
    </row>
    <row r="7" spans="1:10">
      <c r="A7" s="404" t="s">
        <v>4</v>
      </c>
      <c r="B7" s="399" t="s">
        <v>1197</v>
      </c>
      <c r="C7" s="399" t="s">
        <v>1198</v>
      </c>
      <c r="D7" s="403" t="s">
        <v>1174</v>
      </c>
      <c r="E7" s="403" t="str">
        <f t="shared" si="0"/>
        <v>TID_EVENT_COLLECT_COINS</v>
      </c>
    </row>
    <row r="8" spans="1:10">
      <c r="A8" s="404" t="s">
        <v>4</v>
      </c>
      <c r="B8" s="399" t="s">
        <v>1199</v>
      </c>
      <c r="C8" s="399" t="s">
        <v>1200</v>
      </c>
      <c r="D8" s="403" t="s">
        <v>1200</v>
      </c>
      <c r="E8" s="403" t="str">
        <f t="shared" si="0"/>
        <v>TID_EVENT_PLAY_TIME</v>
      </c>
    </row>
    <row r="9" spans="1:10">
      <c r="A9" s="404" t="s">
        <v>4</v>
      </c>
      <c r="B9" s="399" t="s">
        <v>309</v>
      </c>
      <c r="C9" s="399" t="s">
        <v>309</v>
      </c>
      <c r="D9" s="403" t="s">
        <v>309</v>
      </c>
      <c r="E9" s="403" t="str">
        <f t="shared" si="0"/>
        <v>TID_EVENT_SCORE</v>
      </c>
    </row>
    <row r="10" spans="1:10">
      <c r="A10" s="404" t="s">
        <v>4</v>
      </c>
      <c r="B10" s="399" t="s">
        <v>205</v>
      </c>
      <c r="C10" s="399" t="s">
        <v>205</v>
      </c>
      <c r="D10" s="403" t="s">
        <v>205</v>
      </c>
      <c r="E10" s="403" t="str">
        <f t="shared" si="0"/>
        <v>TID_EVENT_PET</v>
      </c>
    </row>
    <row r="11" spans="1:10">
      <c r="A11" s="404" t="s">
        <v>4</v>
      </c>
      <c r="B11" s="399" t="s">
        <v>1201</v>
      </c>
      <c r="C11" s="399" t="s">
        <v>1201</v>
      </c>
      <c r="D11" s="403" t="s">
        <v>1201</v>
      </c>
      <c r="E11" s="403" t="str">
        <f t="shared" ref="E11" si="1">CONCATENATE("TID_","EVENT_",UPPER(B11))</f>
        <v>TID_EVENT_DISTANCE</v>
      </c>
    </row>
    <row r="12" spans="1:10" s="67" customFormat="1" ht="15.75" thickBot="1">
      <c r="A12"/>
      <c r="B12"/>
      <c r="C12"/>
      <c r="D12"/>
      <c r="E12"/>
    </row>
    <row r="13" spans="1:10" ht="23.25">
      <c r="A13" s="12" t="s">
        <v>1203</v>
      </c>
      <c r="B13" s="12"/>
      <c r="C13" s="12"/>
      <c r="D13" s="12"/>
      <c r="E13" s="12"/>
      <c r="F13" s="12"/>
      <c r="G13" s="12"/>
      <c r="H13" s="12"/>
      <c r="I13" s="12"/>
    </row>
    <row r="14" spans="1:10" ht="30">
      <c r="E14" s="171" t="s">
        <v>1208</v>
      </c>
      <c r="F14" s="171"/>
      <c r="G14" s="171" t="s">
        <v>1209</v>
      </c>
      <c r="H14" s="171"/>
      <c r="J14" s="171"/>
    </row>
    <row r="15" spans="1:10" ht="118.5">
      <c r="A15" s="185" t="s">
        <v>1211</v>
      </c>
      <c r="B15" s="185" t="s">
        <v>5</v>
      </c>
      <c r="C15" s="401" t="s">
        <v>1205</v>
      </c>
      <c r="D15" s="401" t="s">
        <v>1206</v>
      </c>
      <c r="E15" s="401" t="s">
        <v>1207</v>
      </c>
      <c r="F15" s="443" t="s">
        <v>1244</v>
      </c>
    </row>
    <row r="16" spans="1:10">
      <c r="A16" s="404" t="s">
        <v>4</v>
      </c>
      <c r="B16" s="399" t="s">
        <v>1204</v>
      </c>
      <c r="C16" s="403">
        <v>0.2</v>
      </c>
      <c r="D16" s="403">
        <v>0.5</v>
      </c>
      <c r="E16" s="403">
        <v>0.7</v>
      </c>
      <c r="F16" s="444">
        <v>0.01</v>
      </c>
    </row>
    <row r="18" spans="1:16" ht="15.75" thickBot="1"/>
    <row r="19" spans="1:16" ht="23.25">
      <c r="A19" s="12" t="s">
        <v>1210</v>
      </c>
      <c r="B19" s="12"/>
      <c r="C19" s="12"/>
      <c r="D19" s="12"/>
      <c r="E19" s="12"/>
      <c r="F19" s="12"/>
      <c r="G19" s="12"/>
      <c r="H19" s="12"/>
      <c r="I19" s="12"/>
    </row>
    <row r="21" spans="1:16" ht="159.75">
      <c r="A21" s="465" t="s">
        <v>1212</v>
      </c>
      <c r="B21" s="466" t="s">
        <v>186</v>
      </c>
      <c r="C21" s="466" t="s">
        <v>5</v>
      </c>
      <c r="D21" s="467" t="s">
        <v>1239</v>
      </c>
      <c r="E21" s="467" t="s">
        <v>1188</v>
      </c>
      <c r="F21" s="468" t="s">
        <v>1305</v>
      </c>
      <c r="G21" s="468" t="s">
        <v>1221</v>
      </c>
      <c r="H21" s="468" t="s">
        <v>1222</v>
      </c>
      <c r="I21" s="468" t="s">
        <v>1223</v>
      </c>
      <c r="J21" s="468" t="s">
        <v>1224</v>
      </c>
      <c r="K21" s="468" t="s">
        <v>1225</v>
      </c>
      <c r="L21" s="468" t="s">
        <v>1241</v>
      </c>
      <c r="M21" s="468" t="s">
        <v>1226</v>
      </c>
      <c r="N21" s="468" t="s">
        <v>1240</v>
      </c>
      <c r="O21" s="468" t="s">
        <v>1242</v>
      </c>
      <c r="P21" s="469" t="s">
        <v>1243</v>
      </c>
    </row>
    <row r="22" spans="1:16">
      <c r="A22" s="463" t="s">
        <v>4</v>
      </c>
      <c r="B22" s="445">
        <v>10</v>
      </c>
      <c r="C22" s="445" t="s">
        <v>1213</v>
      </c>
      <c r="D22" s="446" t="s">
        <v>1190</v>
      </c>
      <c r="E22" s="446">
        <v>1000000</v>
      </c>
      <c r="F22" s="447" t="s">
        <v>1204</v>
      </c>
      <c r="G22" s="447" t="s">
        <v>1173</v>
      </c>
      <c r="H22" s="447">
        <v>100</v>
      </c>
      <c r="I22" s="447" t="s">
        <v>1173</v>
      </c>
      <c r="J22" s="447">
        <v>200</v>
      </c>
      <c r="K22" s="447" t="s">
        <v>1173</v>
      </c>
      <c r="L22" s="447">
        <v>1000</v>
      </c>
      <c r="M22" s="447" t="s">
        <v>1173</v>
      </c>
      <c r="N22" s="447">
        <v>2500</v>
      </c>
      <c r="O22" s="447" t="s">
        <v>377</v>
      </c>
      <c r="P22" s="464">
        <v>25</v>
      </c>
    </row>
    <row r="23" spans="1:16">
      <c r="A23" s="463" t="s">
        <v>4</v>
      </c>
      <c r="B23" s="445">
        <v>20</v>
      </c>
      <c r="C23" s="445" t="s">
        <v>1214</v>
      </c>
      <c r="D23" s="446" t="s">
        <v>1192</v>
      </c>
      <c r="E23" s="446">
        <v>1000000</v>
      </c>
      <c r="F23" s="447" t="s">
        <v>1204</v>
      </c>
      <c r="G23" s="447" t="s">
        <v>1173</v>
      </c>
      <c r="H23" s="447">
        <v>100</v>
      </c>
      <c r="I23" s="447" t="s">
        <v>1173</v>
      </c>
      <c r="J23" s="447">
        <v>200</v>
      </c>
      <c r="K23" s="447" t="s">
        <v>1173</v>
      </c>
      <c r="L23" s="447">
        <v>1000</v>
      </c>
      <c r="M23" s="447" t="s">
        <v>1173</v>
      </c>
      <c r="N23" s="447">
        <v>2500</v>
      </c>
      <c r="O23" s="447" t="s">
        <v>377</v>
      </c>
      <c r="P23" s="464">
        <v>25</v>
      </c>
    </row>
    <row r="24" spans="1:16">
      <c r="A24" s="463" t="s">
        <v>4</v>
      </c>
      <c r="B24" s="445">
        <v>30</v>
      </c>
      <c r="C24" s="445" t="s">
        <v>1215</v>
      </c>
      <c r="D24" s="446" t="s">
        <v>1196</v>
      </c>
      <c r="E24" s="446">
        <v>100000</v>
      </c>
      <c r="F24" s="447" t="s">
        <v>1204</v>
      </c>
      <c r="G24" s="447" t="s">
        <v>1173</v>
      </c>
      <c r="H24" s="447">
        <v>100</v>
      </c>
      <c r="I24" s="447" t="s">
        <v>1173</v>
      </c>
      <c r="J24" s="447">
        <v>200</v>
      </c>
      <c r="K24" s="447" t="s">
        <v>1173</v>
      </c>
      <c r="L24" s="447">
        <v>1000</v>
      </c>
      <c r="M24" s="447" t="s">
        <v>1173</v>
      </c>
      <c r="N24" s="447">
        <v>2500</v>
      </c>
      <c r="O24" s="447" t="s">
        <v>377</v>
      </c>
      <c r="P24" s="464">
        <v>25</v>
      </c>
    </row>
    <row r="25" spans="1:16">
      <c r="A25" s="463" t="s">
        <v>4</v>
      </c>
      <c r="B25" s="445">
        <v>40</v>
      </c>
      <c r="C25" s="445" t="s">
        <v>1216</v>
      </c>
      <c r="D25" s="446" t="s">
        <v>1197</v>
      </c>
      <c r="E25" s="446">
        <v>1000000</v>
      </c>
      <c r="F25" s="447" t="s">
        <v>1204</v>
      </c>
      <c r="G25" s="447" t="s">
        <v>1173</v>
      </c>
      <c r="H25" s="447">
        <v>100</v>
      </c>
      <c r="I25" s="447" t="s">
        <v>1173</v>
      </c>
      <c r="J25" s="447">
        <v>200</v>
      </c>
      <c r="K25" s="447" t="s">
        <v>1173</v>
      </c>
      <c r="L25" s="447">
        <v>1000</v>
      </c>
      <c r="M25" s="447" t="s">
        <v>1173</v>
      </c>
      <c r="N25" s="447">
        <v>2500</v>
      </c>
      <c r="O25" s="447" t="s">
        <v>377</v>
      </c>
      <c r="P25" s="464">
        <v>25</v>
      </c>
    </row>
    <row r="26" spans="1:16">
      <c r="A26" s="463" t="s">
        <v>4</v>
      </c>
      <c r="B26" s="445">
        <v>50</v>
      </c>
      <c r="C26" s="445" t="s">
        <v>1217</v>
      </c>
      <c r="D26" s="446" t="s">
        <v>1199</v>
      </c>
      <c r="E26" s="446">
        <v>60000</v>
      </c>
      <c r="F26" s="447" t="s">
        <v>1204</v>
      </c>
      <c r="G26" s="447" t="s">
        <v>1173</v>
      </c>
      <c r="H26" s="447">
        <v>100</v>
      </c>
      <c r="I26" s="447" t="s">
        <v>1173</v>
      </c>
      <c r="J26" s="447">
        <v>200</v>
      </c>
      <c r="K26" s="447" t="s">
        <v>1173</v>
      </c>
      <c r="L26" s="447">
        <v>1000</v>
      </c>
      <c r="M26" s="447" t="s">
        <v>1173</v>
      </c>
      <c r="N26" s="447">
        <v>2500</v>
      </c>
      <c r="O26" s="447" t="s">
        <v>377</v>
      </c>
      <c r="P26" s="464">
        <v>25</v>
      </c>
    </row>
    <row r="27" spans="1:16">
      <c r="A27" s="463" t="s">
        <v>4</v>
      </c>
      <c r="B27" s="445">
        <v>60</v>
      </c>
      <c r="C27" s="445" t="s">
        <v>1218</v>
      </c>
      <c r="D27" s="446" t="s">
        <v>309</v>
      </c>
      <c r="E27" s="446">
        <v>1000000000</v>
      </c>
      <c r="F27" s="447" t="s">
        <v>1204</v>
      </c>
      <c r="G27" s="447" t="s">
        <v>1173</v>
      </c>
      <c r="H27" s="447">
        <v>100</v>
      </c>
      <c r="I27" s="447" t="s">
        <v>1173</v>
      </c>
      <c r="J27" s="447">
        <v>200</v>
      </c>
      <c r="K27" s="447" t="s">
        <v>1173</v>
      </c>
      <c r="L27" s="447">
        <v>1000</v>
      </c>
      <c r="M27" s="447" t="s">
        <v>1173</v>
      </c>
      <c r="N27" s="447">
        <v>2500</v>
      </c>
      <c r="O27" s="447" t="s">
        <v>377</v>
      </c>
      <c r="P27" s="464">
        <v>25</v>
      </c>
    </row>
    <row r="28" spans="1:16">
      <c r="A28" s="463" t="s">
        <v>4</v>
      </c>
      <c r="B28" s="445">
        <v>70</v>
      </c>
      <c r="C28" s="445" t="s">
        <v>1219</v>
      </c>
      <c r="D28" s="446" t="s">
        <v>205</v>
      </c>
      <c r="E28" s="446">
        <v>1000</v>
      </c>
      <c r="F28" s="447" t="s">
        <v>1204</v>
      </c>
      <c r="G28" s="447" t="s">
        <v>1173</v>
      </c>
      <c r="H28" s="447">
        <v>100</v>
      </c>
      <c r="I28" s="447" t="s">
        <v>1173</v>
      </c>
      <c r="J28" s="447">
        <v>200</v>
      </c>
      <c r="K28" s="447" t="s">
        <v>1173</v>
      </c>
      <c r="L28" s="447">
        <v>1000</v>
      </c>
      <c r="M28" s="447" t="s">
        <v>1173</v>
      </c>
      <c r="N28" s="447">
        <v>2500</v>
      </c>
      <c r="O28" s="447" t="s">
        <v>377</v>
      </c>
      <c r="P28" s="464">
        <v>25</v>
      </c>
    </row>
    <row r="29" spans="1:16">
      <c r="A29" s="470" t="s">
        <v>4</v>
      </c>
      <c r="B29" s="471">
        <v>80</v>
      </c>
      <c r="C29" s="471" t="s">
        <v>1220</v>
      </c>
      <c r="D29" s="472" t="s">
        <v>1201</v>
      </c>
      <c r="E29" s="472">
        <v>10000</v>
      </c>
      <c r="F29" s="447" t="s">
        <v>1204</v>
      </c>
      <c r="G29" s="473" t="s">
        <v>1173</v>
      </c>
      <c r="H29" s="473">
        <v>100</v>
      </c>
      <c r="I29" s="473" t="s">
        <v>1173</v>
      </c>
      <c r="J29" s="473">
        <v>200</v>
      </c>
      <c r="K29" s="473" t="s">
        <v>1173</v>
      </c>
      <c r="L29" s="473">
        <v>1000</v>
      </c>
      <c r="M29" s="473" t="s">
        <v>1173</v>
      </c>
      <c r="N29" s="473">
        <v>2500</v>
      </c>
      <c r="O29" s="473" t="s">
        <v>377</v>
      </c>
      <c r="P29" s="474">
        <v>25</v>
      </c>
    </row>
  </sheetData>
  <dataValidations count="1">
    <dataValidation allowBlank="1" sqref="D16 D4:D11 E22:F29"/>
  </dataValidation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about</vt:lpstr>
      <vt:lpstr>sample_table_2</vt:lpstr>
      <vt:lpstr>global_settings</vt:lpstr>
      <vt:lpstr>tech</vt:lpstr>
      <vt:lpstr>dragons</vt:lpstr>
      <vt:lpstr>pet</vt:lpstr>
      <vt:lpstr>entities</vt:lpstr>
      <vt:lpstr>levels</vt:lpstr>
      <vt:lpstr>missions</vt:lpstr>
      <vt:lpstr>gacha</vt:lpstr>
      <vt:lpstr>chests</vt:lpstr>
      <vt:lpstr>disguises</vt:lpstr>
      <vt:lpstr>powerups</vt:lpstr>
      <vt:lpstr>shop</vt:lpstr>
      <vt:lpstr>score</vt:lpstr>
      <vt:lpstr>events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Naumenko</dc:creator>
  <cp:lastModifiedBy>Hadrian Semroud</cp:lastModifiedBy>
  <cp:lastPrinted>2013-08-07T07:37:22Z</cp:lastPrinted>
  <dcterms:created xsi:type="dcterms:W3CDTF">2013-04-12T09:23:57Z</dcterms:created>
  <dcterms:modified xsi:type="dcterms:W3CDTF">2017-03-31T13:19:23Z</dcterms:modified>
</cp:coreProperties>
</file>