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tabRatio="795" firstSheet="2" activeTab="1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entities!$A$91:$O$92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42" l="1"/>
  <c r="P46" i="42"/>
  <c r="P47" i="42"/>
  <c r="P50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69" i="42"/>
  <c r="K31" i="44"/>
  <c r="L31" i="44"/>
  <c r="M31" i="44"/>
  <c r="I116" i="42"/>
  <c r="I117" i="42"/>
  <c r="I118" i="42"/>
  <c r="I119" i="42"/>
  <c r="I115" i="42"/>
  <c r="G115" i="42"/>
  <c r="J6" i="47"/>
  <c r="J7" i="47"/>
  <c r="J8" i="47"/>
  <c r="K8" i="47"/>
  <c r="J9" i="47"/>
  <c r="K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58" i="42"/>
  <c r="P25" i="42"/>
  <c r="P71" i="42"/>
  <c r="P72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P55" i="42"/>
  <c r="P54" i="42"/>
  <c r="K16" i="44"/>
  <c r="L16" i="44"/>
  <c r="M16" i="44"/>
  <c r="P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16" i="42"/>
  <c r="G117" i="42"/>
  <c r="G118" i="42"/>
  <c r="G119" i="42"/>
  <c r="P68" i="42"/>
  <c r="P61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4" i="42"/>
  <c r="P57" i="42"/>
  <c r="P51" i="42"/>
  <c r="P82" i="42"/>
  <c r="P79" i="42"/>
  <c r="P80" i="42"/>
  <c r="P81" i="42"/>
  <c r="P59" i="42"/>
  <c r="P53" i="42"/>
  <c r="P48" i="42"/>
  <c r="P38" i="42"/>
  <c r="P34" i="42"/>
  <c r="P33" i="42"/>
  <c r="P32" i="42"/>
  <c r="P31" i="42"/>
  <c r="P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F9" i="33"/>
  <c r="B9" i="33"/>
  <c r="I13" i="33"/>
  <c r="J13" i="33"/>
  <c r="K13" i="33"/>
  <c r="K12" i="33"/>
  <c r="L13" i="33"/>
  <c r="L12" i="33"/>
  <c r="M13" i="33"/>
  <c r="N13" i="33"/>
  <c r="N14" i="33"/>
  <c r="O13" i="33"/>
  <c r="O12" i="33"/>
  <c r="P13" i="33"/>
  <c r="P12" i="33"/>
  <c r="Q13" i="33"/>
  <c r="R13" i="33"/>
  <c r="R14" i="33"/>
  <c r="S13" i="33"/>
  <c r="T13" i="33"/>
  <c r="U13" i="33"/>
  <c r="U12" i="33"/>
  <c r="V13" i="33"/>
  <c r="V12" i="33"/>
  <c r="V14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S12" i="33"/>
  <c r="AS14" i="33"/>
  <c r="AT13" i="33"/>
  <c r="AU13" i="33"/>
  <c r="AV13" i="33"/>
  <c r="AV12" i="33"/>
  <c r="AW13" i="33"/>
  <c r="AW14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/>
  <c r="BL13" i="33"/>
  <c r="BL14" i="33"/>
  <c r="BM13" i="33"/>
  <c r="BM12" i="33"/>
  <c r="BM14" i="33"/>
  <c r="BN13" i="33"/>
  <c r="BN12" i="33"/>
  <c r="BO13" i="33"/>
  <c r="BP13" i="33"/>
  <c r="BQ13" i="33"/>
  <c r="BR13" i="33"/>
  <c r="BR12" i="33"/>
  <c r="BS13" i="33"/>
  <c r="BS12" i="33"/>
  <c r="BS14" i="33"/>
  <c r="BT13" i="33"/>
  <c r="BU13" i="33"/>
  <c r="BU12" i="33"/>
  <c r="BU14" i="33"/>
  <c r="BV13" i="33"/>
  <c r="BV14" i="33"/>
  <c r="BV12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4" i="33"/>
  <c r="CF12" i="33"/>
  <c r="CG13" i="33"/>
  <c r="CG12" i="33"/>
  <c r="CH13" i="33"/>
  <c r="CH12" i="33"/>
  <c r="CH14" i="33"/>
  <c r="CI13" i="33"/>
  <c r="CJ13" i="33"/>
  <c r="CK13" i="33"/>
  <c r="CL13" i="33"/>
  <c r="CL14" i="33"/>
  <c r="CM13" i="33"/>
  <c r="CM12" i="33"/>
  <c r="CN13" i="33"/>
  <c r="CN14" i="33"/>
  <c r="CN12" i="33"/>
  <c r="CO13" i="33"/>
  <c r="CO12" i="33"/>
  <c r="CP13" i="33"/>
  <c r="CQ13" i="33"/>
  <c r="CR13" i="33"/>
  <c r="CR14" i="33"/>
  <c r="CR12" i="33"/>
  <c r="CS13" i="33"/>
  <c r="CS12" i="33"/>
  <c r="CS14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7" i="33"/>
  <c r="D16" i="33"/>
  <c r="E16" i="33"/>
  <c r="F16" i="33"/>
  <c r="G16" i="33"/>
  <c r="G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J12" i="33"/>
  <c r="J14" i="33"/>
  <c r="M12" i="33"/>
  <c r="N12" i="33"/>
  <c r="Q12" i="33"/>
  <c r="R12" i="33"/>
  <c r="S12" i="33"/>
  <c r="T12" i="33"/>
  <c r="T14" i="33"/>
  <c r="Z12" i="33"/>
  <c r="Z14" i="33"/>
  <c r="AB12" i="33"/>
  <c r="AE12" i="33"/>
  <c r="AG12" i="33"/>
  <c r="AG14" i="33"/>
  <c r="AI12" i="33"/>
  <c r="AI14" i="33"/>
  <c r="AJ12" i="33"/>
  <c r="AM12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BA12" i="33"/>
  <c r="BD12" i="33"/>
  <c r="BE12" i="33"/>
  <c r="BG12" i="33"/>
  <c r="BG14" i="33"/>
  <c r="BI12" i="33"/>
  <c r="BI14" i="33"/>
  <c r="BL12" i="33"/>
  <c r="BO12" i="33"/>
  <c r="BP12" i="33"/>
  <c r="BQ12" i="33"/>
  <c r="BT12" i="33"/>
  <c r="BT14" i="33"/>
  <c r="BW12" i="33"/>
  <c r="BX12" i="33"/>
  <c r="BY12" i="33"/>
  <c r="BY14" i="33"/>
  <c r="BZ12" i="33"/>
  <c r="BZ14" i="33"/>
  <c r="CA12" i="33"/>
  <c r="CC12" i="33"/>
  <c r="CD12" i="33"/>
  <c r="CD14" i="33"/>
  <c r="CE12" i="33"/>
  <c r="CE14" i="33"/>
  <c r="CI12" i="33"/>
  <c r="CI14" i="33"/>
  <c r="CJ12" i="33"/>
  <c r="CK12" i="33"/>
  <c r="CL12" i="33"/>
  <c r="CP12" i="33"/>
  <c r="CP14" i="33"/>
  <c r="CQ12" i="33"/>
  <c r="CQ14" i="33"/>
  <c r="CT12" i="33"/>
  <c r="CT14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AT14" i="33"/>
  <c r="E9" i="33"/>
  <c r="CM14" i="33"/>
  <c r="AB14" i="33"/>
  <c r="BC14" i="33"/>
  <c r="CJ14" i="33"/>
  <c r="AV14" i="33"/>
  <c r="W14" i="33"/>
  <c r="K14" i="33"/>
  <c r="AF14" i="33"/>
  <c r="BH14" i="33"/>
  <c r="BX14" i="33"/>
  <c r="AU14" i="33"/>
  <c r="CC14" i="33"/>
  <c r="BP14" i="33"/>
  <c r="BA14" i="33"/>
  <c r="AN14" i="33"/>
  <c r="AJ14" i="33"/>
  <c r="S14" i="33"/>
  <c r="C22" i="33"/>
  <c r="AD14" i="33"/>
  <c r="U14" i="33"/>
  <c r="O14" i="33"/>
  <c r="P14" i="33"/>
  <c r="J14" i="47"/>
  <c r="K14" i="47"/>
  <c r="J12" i="47"/>
  <c r="K12" i="47"/>
  <c r="F21" i="33"/>
  <c r="G21" i="33"/>
  <c r="D22" i="33"/>
  <c r="G22" i="33"/>
  <c r="H21" i="33"/>
  <c r="BE14" i="33"/>
  <c r="CK14" i="33"/>
  <c r="CG14" i="33"/>
  <c r="BO14" i="33"/>
  <c r="AL14" i="33"/>
  <c r="AE14" i="33"/>
  <c r="AA14" i="33"/>
  <c r="X14" i="33"/>
  <c r="L14" i="33"/>
  <c r="H16" i="33"/>
  <c r="BD14" i="33"/>
  <c r="AM14" i="33"/>
  <c r="F22" i="33"/>
  <c r="E22" i="33"/>
  <c r="F17" i="33"/>
  <c r="E17" i="33"/>
  <c r="CU14" i="33"/>
  <c r="CA14" i="33"/>
  <c r="BR14" i="33"/>
  <c r="BN14" i="33"/>
  <c r="BJ14" i="33"/>
  <c r="BF14" i="33"/>
  <c r="AX14" i="33"/>
  <c r="Y14" i="33"/>
  <c r="I21" i="33"/>
  <c r="H22" i="33"/>
  <c r="I16" i="33"/>
  <c r="H17" i="33"/>
  <c r="D17" i="33"/>
  <c r="I14" i="33"/>
  <c r="G2" i="33"/>
  <c r="AZ14" i="33"/>
  <c r="M14" i="33"/>
  <c r="BW14" i="33"/>
  <c r="Q14" i="33"/>
  <c r="AC14" i="33"/>
  <c r="CO14" i="33"/>
  <c r="AR14" i="33"/>
  <c r="J16" i="33"/>
  <c r="I17" i="33"/>
  <c r="G9" i="33"/>
  <c r="H2" i="33"/>
  <c r="I22" i="33"/>
  <c r="J21" i="33"/>
  <c r="J22" i="33"/>
  <c r="K21" i="33"/>
  <c r="I2" i="33"/>
  <c r="H9" i="33"/>
  <c r="K16" i="33"/>
  <c r="J17" i="33"/>
  <c r="K17" i="33"/>
  <c r="L16" i="33"/>
  <c r="I9" i="33"/>
  <c r="J2" i="33"/>
  <c r="L21" i="33"/>
  <c r="K22" i="33"/>
  <c r="L22" i="33"/>
  <c r="M21" i="33"/>
  <c r="J9" i="33"/>
  <c r="K2" i="33"/>
  <c r="L17" i="33"/>
  <c r="M16" i="33"/>
  <c r="M17" i="33"/>
  <c r="N16" i="33"/>
  <c r="K9" i="33"/>
  <c r="L2" i="33"/>
  <c r="N21" i="33"/>
  <c r="M22" i="33"/>
  <c r="O21" i="33"/>
  <c r="N22" i="33"/>
  <c r="M2" i="33"/>
  <c r="L9" i="33"/>
  <c r="N17" i="33"/>
  <c r="O16" i="33"/>
  <c r="P16" i="33"/>
  <c r="O17" i="33"/>
  <c r="N2" i="33"/>
  <c r="M9" i="33"/>
  <c r="P21" i="33"/>
  <c r="O22" i="33"/>
  <c r="P22" i="33"/>
  <c r="Q21" i="33"/>
  <c r="N9" i="33"/>
  <c r="O2" i="33"/>
  <c r="P17" i="33"/>
  <c r="Q16" i="33"/>
  <c r="R16" i="33"/>
  <c r="Q17" i="33"/>
  <c r="P2" i="33"/>
  <c r="O9" i="33"/>
  <c r="R21" i="33"/>
  <c r="Q22" i="33"/>
  <c r="S21" i="33"/>
  <c r="R22" i="33"/>
  <c r="P9" i="33"/>
  <c r="Q2" i="33"/>
  <c r="R17" i="33"/>
  <c r="S16" i="33"/>
  <c r="T16" i="33"/>
  <c r="S17" i="33"/>
  <c r="Q9" i="33"/>
  <c r="R2" i="33"/>
  <c r="S22" i="33"/>
  <c r="T21" i="33"/>
  <c r="T22" i="33"/>
  <c r="U21" i="33"/>
  <c r="R9" i="33"/>
  <c r="S2" i="33"/>
  <c r="T17" i="33"/>
  <c r="U16" i="33"/>
  <c r="U17" i="33"/>
  <c r="V16" i="33"/>
  <c r="T2" i="33"/>
  <c r="S9" i="33"/>
  <c r="V21" i="33"/>
  <c r="U22" i="33"/>
  <c r="W21" i="33"/>
  <c r="V22" i="33"/>
  <c r="W16" i="33"/>
  <c r="V17" i="33"/>
  <c r="U2" i="33"/>
  <c r="T9" i="33"/>
  <c r="V2" i="33"/>
  <c r="U9" i="33"/>
  <c r="W17" i="33"/>
  <c r="X16" i="33"/>
  <c r="W22" i="33"/>
  <c r="X21" i="33"/>
  <c r="Y16" i="33"/>
  <c r="X17" i="33"/>
  <c r="Y21" i="33"/>
  <c r="X22" i="33"/>
  <c r="V9" i="33"/>
  <c r="W2" i="33"/>
  <c r="W9" i="33"/>
  <c r="X2" i="33"/>
  <c r="Y22" i="33"/>
  <c r="Z21" i="33"/>
  <c r="Y17" i="33"/>
  <c r="Z16" i="33"/>
  <c r="AA16" i="33"/>
  <c r="Z17" i="33"/>
  <c r="AA21" i="33"/>
  <c r="Z22" i="33"/>
  <c r="X9" i="33"/>
  <c r="Y2" i="33"/>
  <c r="AA22" i="33"/>
  <c r="AB21" i="33"/>
  <c r="Z2" i="33"/>
  <c r="Y9" i="33"/>
  <c r="AA17" i="33"/>
  <c r="AB16" i="33"/>
  <c r="AC16" i="33"/>
  <c r="AB17" i="33"/>
  <c r="AB22" i="33"/>
  <c r="AC21" i="33"/>
  <c r="Z9" i="33"/>
  <c r="AA2" i="33"/>
  <c r="AC22" i="33"/>
  <c r="AD21" i="33"/>
  <c r="AB2" i="33"/>
  <c r="AA9" i="33"/>
  <c r="AD16" i="33"/>
  <c r="AC17" i="33"/>
  <c r="AD17" i="33"/>
  <c r="AE16" i="33"/>
  <c r="AD22" i="33"/>
  <c r="AE21" i="33"/>
  <c r="AC2" i="33"/>
  <c r="AB9" i="33"/>
  <c r="AE17" i="33"/>
  <c r="AF16" i="33"/>
  <c r="AD2" i="33"/>
  <c r="AC9" i="33"/>
  <c r="AF21" i="33"/>
  <c r="AE22" i="33"/>
  <c r="AF22" i="33"/>
  <c r="AG21" i="33"/>
  <c r="AG16" i="33"/>
  <c r="AF17" i="33"/>
  <c r="AE2" i="33"/>
  <c r="AD9" i="33"/>
  <c r="AE9" i="33"/>
  <c r="AF2" i="33"/>
  <c r="AG22" i="33"/>
  <c r="AH21" i="33"/>
  <c r="AH16" i="33"/>
  <c r="AG17" i="33"/>
  <c r="AH22" i="33"/>
  <c r="AI21" i="33"/>
  <c r="AI16" i="33"/>
  <c r="AH17" i="33"/>
  <c r="AG2" i="33"/>
  <c r="AF9" i="33"/>
  <c r="AG9" i="33"/>
  <c r="AH2" i="33"/>
  <c r="AJ21" i="33"/>
  <c r="AI22" i="33"/>
  <c r="AJ16" i="33"/>
  <c r="AI17" i="33"/>
  <c r="AK16" i="33"/>
  <c r="AJ17" i="33"/>
  <c r="AJ22" i="33"/>
  <c r="AK21" i="33"/>
  <c r="AH9" i="33"/>
  <c r="AI2" i="33"/>
  <c r="AI9" i="33"/>
  <c r="AJ2" i="33"/>
  <c r="AK22" i="33"/>
  <c r="AL21" i="33"/>
  <c r="AK17" i="33"/>
  <c r="AL16" i="33"/>
  <c r="AL17" i="33"/>
  <c r="AM16" i="33"/>
  <c r="AM21" i="33"/>
  <c r="AL22" i="33"/>
  <c r="AJ9" i="33"/>
  <c r="AK2" i="33"/>
  <c r="AL2" i="33"/>
  <c r="AK9" i="33"/>
  <c r="AN16" i="33"/>
  <c r="AM17" i="33"/>
  <c r="AN21" i="33"/>
  <c r="AM22" i="33"/>
  <c r="AO21" i="33"/>
  <c r="AN22" i="33"/>
  <c r="AO16" i="33"/>
  <c r="AN17" i="33"/>
  <c r="AL9" i="33"/>
  <c r="AM2" i="33"/>
  <c r="AN2" i="33"/>
  <c r="AM9" i="33"/>
  <c r="AO17" i="33"/>
  <c r="AP16" i="33"/>
  <c r="AO22" i="33"/>
  <c r="AP21" i="33"/>
  <c r="AQ21" i="33"/>
  <c r="AP22" i="33"/>
  <c r="AP17" i="33"/>
  <c r="AQ16" i="33"/>
  <c r="AN9" i="33"/>
  <c r="AO2" i="33"/>
  <c r="AP2" i="33"/>
  <c r="AO9" i="33"/>
  <c r="AR16" i="33"/>
  <c r="AQ17" i="33"/>
  <c r="AR21" i="33"/>
  <c r="AQ22" i="33"/>
  <c r="AS21" i="33"/>
  <c r="AR22" i="33"/>
  <c r="AR17" i="33"/>
  <c r="AS16" i="33"/>
  <c r="AQ2" i="33"/>
  <c r="AP9" i="33"/>
  <c r="AR2" i="33"/>
  <c r="AQ9" i="33"/>
  <c r="AT16" i="33"/>
  <c r="AS17" i="33"/>
  <c r="AT21" i="33"/>
  <c r="AS22" i="33"/>
  <c r="AU21" i="33"/>
  <c r="AT22" i="33"/>
  <c r="AU16" i="33"/>
  <c r="AT17" i="33"/>
  <c r="AS2" i="33"/>
  <c r="AR9" i="33"/>
  <c r="AT2" i="33"/>
  <c r="AS9" i="33"/>
  <c r="AV16" i="33"/>
  <c r="AU17" i="33"/>
  <c r="AU22" i="33"/>
  <c r="AV21" i="33"/>
  <c r="AW21" i="33"/>
  <c r="AV22" i="33"/>
  <c r="AV17" i="33"/>
  <c r="AW16" i="33"/>
  <c r="AU2" i="33"/>
  <c r="AT9" i="33"/>
  <c r="AW17" i="33"/>
  <c r="AX16" i="33"/>
  <c r="AU9" i="33"/>
  <c r="AV2" i="33"/>
  <c r="AW22" i="33"/>
  <c r="AX21" i="33"/>
  <c r="AX22" i="33"/>
  <c r="AY21" i="33"/>
  <c r="AV9" i="33"/>
  <c r="AW2" i="33"/>
  <c r="AY16" i="33"/>
  <c r="AX17" i="33"/>
  <c r="AZ16" i="33"/>
  <c r="AY17" i="33"/>
  <c r="AX2" i="33"/>
  <c r="AW9" i="33"/>
  <c r="AY22" i="33"/>
  <c r="AZ21" i="33"/>
  <c r="BA21" i="33"/>
  <c r="AZ22" i="33"/>
  <c r="AX9" i="33"/>
  <c r="AY2" i="33"/>
  <c r="AZ17" i="33"/>
  <c r="BA16" i="33"/>
  <c r="BA17" i="33"/>
  <c r="BB16" i="33"/>
  <c r="AZ2" i="33"/>
  <c r="AY9" i="33"/>
  <c r="BB21" i="33"/>
  <c r="BA22" i="33"/>
  <c r="BB22" i="33"/>
  <c r="BC21" i="33"/>
  <c r="BB17" i="33"/>
  <c r="BC16" i="33"/>
  <c r="BA2" i="33"/>
  <c r="AZ9" i="33"/>
  <c r="BA9" i="33"/>
  <c r="BB2" i="33"/>
  <c r="BC22" i="33"/>
  <c r="BD21" i="33"/>
  <c r="BC17" i="33"/>
  <c r="BD16" i="33"/>
  <c r="BE16" i="33"/>
  <c r="BD17" i="33"/>
  <c r="BE21" i="33"/>
  <c r="BD22" i="33"/>
  <c r="BC2" i="33"/>
  <c r="BB9" i="33"/>
  <c r="BC9" i="33"/>
  <c r="BD2" i="33"/>
  <c r="BE22" i="33"/>
  <c r="BF21" i="33"/>
  <c r="BE17" i="33"/>
  <c r="BF16" i="33"/>
  <c r="BF17" i="33"/>
  <c r="BG16" i="33"/>
  <c r="BF22" i="33"/>
  <c r="BG21" i="33"/>
  <c r="BD9" i="33"/>
  <c r="BE2" i="33"/>
  <c r="BG17" i="33"/>
  <c r="BH16" i="33"/>
  <c r="BF2" i="33"/>
  <c r="BE9" i="33"/>
  <c r="BH21" i="33"/>
  <c r="BG22" i="33"/>
  <c r="BH17" i="33"/>
  <c r="BI16" i="33"/>
  <c r="BI21" i="33"/>
  <c r="BH22" i="33"/>
  <c r="BF9" i="33"/>
  <c r="BG2" i="33"/>
  <c r="BG9" i="33"/>
  <c r="BH2" i="33"/>
  <c r="BI17" i="33"/>
  <c r="BJ16" i="33"/>
  <c r="BI22" i="33"/>
  <c r="BJ21" i="33"/>
  <c r="BK21" i="33"/>
  <c r="BJ22" i="33"/>
  <c r="BK16" i="33"/>
  <c r="BJ17" i="33"/>
  <c r="BI2" i="33"/>
  <c r="BH9" i="33"/>
  <c r="BJ2" i="33"/>
  <c r="BI9" i="33"/>
  <c r="BK17" i="33"/>
  <c r="BL16" i="33"/>
  <c r="BL21" i="33"/>
  <c r="BK22" i="33"/>
  <c r="BL17" i="33"/>
  <c r="BM16" i="33"/>
  <c r="BM21" i="33"/>
  <c r="BL22" i="33"/>
  <c r="BK2" i="33"/>
  <c r="BJ9" i="33"/>
  <c r="BM17" i="33"/>
  <c r="BN16" i="33"/>
  <c r="BL2" i="33"/>
  <c r="BK9" i="33"/>
  <c r="BM22" i="33"/>
  <c r="BN21" i="33"/>
  <c r="BN22" i="33"/>
  <c r="BO21" i="33"/>
  <c r="BN17" i="33"/>
  <c r="BO16" i="33"/>
  <c r="BL9" i="33"/>
  <c r="BM2" i="33"/>
  <c r="BN2" i="33"/>
  <c r="BM9" i="33"/>
  <c r="BO17" i="33"/>
  <c r="BP16" i="33"/>
  <c r="BP21" i="33"/>
  <c r="BO22" i="33"/>
  <c r="BQ21" i="33"/>
  <c r="BP22" i="33"/>
  <c r="BP17" i="33"/>
  <c r="BQ16" i="33"/>
  <c r="BO2" i="33"/>
  <c r="BN9" i="33"/>
  <c r="BR16" i="33"/>
  <c r="BQ17" i="33"/>
  <c r="BP2" i="33"/>
  <c r="BO9" i="33"/>
  <c r="BR21" i="33"/>
  <c r="BQ22" i="33"/>
  <c r="BS21" i="33"/>
  <c r="BR22" i="33"/>
  <c r="BQ2" i="33"/>
  <c r="BP9" i="33"/>
  <c r="BR17" i="33"/>
  <c r="BS16" i="33"/>
  <c r="BS17" i="33"/>
  <c r="BT16" i="33"/>
  <c r="BQ9" i="33"/>
  <c r="BR2" i="33"/>
  <c r="BS22" i="33"/>
  <c r="BT21" i="33"/>
  <c r="BT22" i="33"/>
  <c r="BU21" i="33"/>
  <c r="BR9" i="33"/>
  <c r="BS2" i="33"/>
  <c r="BU16" i="33"/>
  <c r="BT17" i="33"/>
  <c r="BU17" i="33"/>
  <c r="BV16" i="33"/>
  <c r="BT2" i="33"/>
  <c r="BS9" i="33"/>
  <c r="BV21" i="33"/>
  <c r="BU22" i="33"/>
  <c r="BW21" i="33"/>
  <c r="BV22" i="33"/>
  <c r="BV17" i="33"/>
  <c r="BW16" i="33"/>
  <c r="BT9" i="33"/>
  <c r="BU2" i="33"/>
  <c r="BX16" i="33"/>
  <c r="BW17" i="33"/>
  <c r="BV2" i="33"/>
  <c r="BU9" i="33"/>
  <c r="BX21" i="33"/>
  <c r="BW22" i="33"/>
  <c r="BY21" i="33"/>
  <c r="BX22" i="33"/>
  <c r="BW2" i="33"/>
  <c r="BV9" i="33"/>
  <c r="BX17" i="33"/>
  <c r="BY16" i="33"/>
  <c r="BY17" i="33"/>
  <c r="BZ16" i="33"/>
  <c r="BX2" i="33"/>
  <c r="BW9" i="33"/>
  <c r="BY22" i="33"/>
  <c r="BZ21" i="33"/>
  <c r="BZ22" i="33"/>
  <c r="CA21" i="33"/>
  <c r="BZ17" i="33"/>
  <c r="CA16" i="33"/>
  <c r="BX9" i="33"/>
  <c r="BY2" i="33"/>
  <c r="BY9" i="33"/>
  <c r="BZ2" i="33"/>
  <c r="CB21" i="33"/>
  <c r="CA22" i="33"/>
  <c r="CA17" i="33"/>
  <c r="CB16" i="33"/>
  <c r="CB17" i="33"/>
  <c r="CC16" i="33"/>
  <c r="CC21" i="33"/>
  <c r="CB22" i="33"/>
  <c r="BZ9" i="33"/>
  <c r="CA2" i="33"/>
  <c r="CA9" i="33"/>
  <c r="CB2" i="33"/>
  <c r="CD16" i="33"/>
  <c r="CC17" i="33"/>
  <c r="CD21" i="33"/>
  <c r="CC22" i="33"/>
  <c r="CD22" i="33"/>
  <c r="CE21" i="33"/>
  <c r="CD17" i="33"/>
  <c r="CE16" i="33"/>
  <c r="CB9" i="33"/>
  <c r="CC2" i="33"/>
  <c r="CE17" i="33"/>
  <c r="CF16" i="33"/>
  <c r="CD2" i="33"/>
  <c r="CC9" i="33"/>
  <c r="CE22" i="33"/>
  <c r="CF21" i="33"/>
  <c r="CF22" i="33"/>
  <c r="CG21" i="33"/>
  <c r="CG16" i="33"/>
  <c r="CF17" i="33"/>
  <c r="CE2" i="33"/>
  <c r="CD9" i="33"/>
  <c r="CE9" i="33"/>
  <c r="CF2" i="33"/>
  <c r="CH21" i="33"/>
  <c r="CG22" i="33"/>
  <c r="CG17" i="33"/>
  <c r="CH16" i="33"/>
  <c r="CH17" i="33"/>
  <c r="CI16" i="33"/>
  <c r="CH22" i="33"/>
  <c r="CI21" i="33"/>
  <c r="CG2" i="33"/>
  <c r="CF9" i="33"/>
  <c r="CJ21" i="33"/>
  <c r="CI22" i="33"/>
  <c r="CJ16" i="33"/>
  <c r="CI17" i="33"/>
  <c r="CG9" i="33"/>
  <c r="CH2" i="33"/>
  <c r="CI2" i="33"/>
  <c r="CH9" i="33"/>
  <c r="CJ17" i="33"/>
  <c r="CK16" i="33"/>
  <c r="CJ22" i="33"/>
  <c r="CK21" i="33"/>
  <c r="CL21" i="33"/>
  <c r="CK22" i="33"/>
  <c r="CL16" i="33"/>
  <c r="CK17" i="33"/>
  <c r="CI9" i="33"/>
  <c r="CJ2" i="33"/>
  <c r="CJ9" i="33"/>
  <c r="CK2" i="33"/>
  <c r="CL17" i="33"/>
  <c r="CM16" i="33"/>
  <c r="CL22" i="33"/>
  <c r="CM21" i="33"/>
  <c r="CM17" i="33"/>
  <c r="CN16" i="33"/>
  <c r="CM22" i="33"/>
  <c r="CN21" i="33"/>
  <c r="CL2" i="33"/>
  <c r="CK9" i="33"/>
  <c r="CO16" i="33"/>
  <c r="CN17" i="33"/>
  <c r="CM2" i="33"/>
  <c r="CL9" i="33"/>
  <c r="CO21" i="33"/>
  <c r="CN22" i="33"/>
  <c r="CP21" i="33"/>
  <c r="CO22" i="33"/>
  <c r="CM9" i="33"/>
  <c r="CN2" i="33"/>
  <c r="CP16" i="33"/>
  <c r="CO17" i="33"/>
  <c r="CQ16" i="33"/>
  <c r="CP17" i="33"/>
  <c r="CO2" i="33"/>
  <c r="CN9" i="33"/>
  <c r="CP22" i="33"/>
  <c r="CQ21" i="33"/>
  <c r="CR21" i="33"/>
  <c r="CQ22" i="33"/>
  <c r="CO9" i="33"/>
  <c r="CP2" i="33"/>
  <c r="CQ17" i="33"/>
  <c r="CR16" i="33"/>
  <c r="CR17" i="33"/>
  <c r="CS16" i="33"/>
  <c r="CP9" i="33"/>
  <c r="CQ2" i="33"/>
  <c r="CR22" i="33"/>
  <c r="CS21" i="33"/>
  <c r="CT21" i="33"/>
  <c r="CS22" i="33"/>
  <c r="CQ9" i="33"/>
  <c r="CR2" i="33"/>
  <c r="CT16" i="33"/>
  <c r="CS17" i="33"/>
  <c r="CT17" i="33"/>
  <c r="CU16" i="33"/>
  <c r="CR9" i="33"/>
  <c r="CS2" i="33"/>
  <c r="CU21" i="33"/>
  <c r="CT22" i="33"/>
  <c r="CU22" i="33"/>
  <c r="CV21" i="33"/>
  <c r="CS9" i="33"/>
  <c r="CT2" i="33"/>
  <c r="CV16" i="33"/>
  <c r="CV17" i="33"/>
  <c r="CU17" i="33"/>
  <c r="CU2" i="33"/>
  <c r="CT9" i="33"/>
  <c r="CW21" i="33"/>
  <c r="CW22" i="33"/>
  <c r="CV22" i="33"/>
  <c r="CV2" i="33"/>
  <c r="CU9" i="33"/>
  <c r="CW2" i="33"/>
  <c r="CV9" i="33"/>
</calcChain>
</file>

<file path=xl/sharedStrings.xml><?xml version="1.0" encoding="utf-8"?>
<sst xmlns="http://schemas.openxmlformats.org/spreadsheetml/2006/main" count="3474" uniqueCount="1484">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</sst>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88" totalsRowShown="0" headerRowDxfId="293" dataDxfId="291" headerRowBorderDxfId="292" tableBorderDxfId="290" totalsRowBorderDxfId="289">
  <autoFilter ref="A22:AE88"/>
  <sortState ref="A23:AE88">
    <sortCondition ref="B22:B88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1:O101" totalsRowShown="0">
  <autoFilter ref="A91:O10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1" headerRowBorderDxfId="220" tableBorderDxfId="219" totalsRowBorderDxfId="218">
  <autoFilter ref="A4:Y7"/>
  <tableColumns count="25">
    <tableColumn id="1" name="{levelDefinitions}" dataDxfId="217"/>
    <tableColumn id="9" name="[sku]" dataDxfId="216"/>
    <tableColumn id="3" name="order" dataDxfId="215"/>
    <tableColumn id="4" name="dragonsToUnlock" dataDxfId="214"/>
    <tableColumn id="14" name="[dataFile]" dataDxfId="213"/>
    <tableColumn id="5" name="[common]" dataDxfId="212"/>
    <tableColumn id="2" name="[area1]" dataDxfId="211"/>
    <tableColumn id="10" name="[area1Active]" dataDxfId="210"/>
    <tableColumn id="22" name="[area2]" dataDxfId="209"/>
    <tableColumn id="23" name="[area3]" dataDxfId="208"/>
    <tableColumn id="7" name="[dragon_baby]" dataDxfId="207"/>
    <tableColumn id="8" name="[dragon_crocodile]" dataDxfId="206"/>
    <tableColumn id="13" name="[dragon_fat]" dataDxfId="205"/>
    <tableColumn id="15" name="[dragon_reptile]" dataDxfId="204"/>
    <tableColumn id="16" name="[dragon_chinese]" dataDxfId="203"/>
    <tableColumn id="17" name="[dragon_bug]" dataDxfId="202"/>
    <tableColumn id="18" name="[dragon_classic]" dataDxfId="201"/>
    <tableColumn id="19" name="[dragon_balrog]" dataDxfId="200"/>
    <tableColumn id="20" name="[dragon_devil]" dataDxfId="199"/>
    <tableColumn id="21" name="[dragon_titan]" dataDxfId="198"/>
    <tableColumn id="25" name="[levelEditor]"/>
    <tableColumn id="24" name="[gameplayWip]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4" tableBorderDxfId="193">
  <autoFilter ref="B35:K38"/>
  <tableColumns count="10">
    <tableColumn id="1" name="{missionDifficultyDefinitions}"/>
    <tableColumn id="2" name="[sku]" dataDxfId="192"/>
    <tableColumn id="7" name="[index]" dataDxfId="191"/>
    <tableColumn id="3" name="[dragonsToUnlock]" dataDxfId="190"/>
    <tableColumn id="4" name="[cooldownMinutes]" dataDxfId="189"/>
    <tableColumn id="9" name="[maxRewardCoins]" dataDxfId="188"/>
    <tableColumn id="5" name="[removeMissionPCCoefA]" dataDxfId="187"/>
    <tableColumn id="6" name="[removeMissionPCCoefB]" dataDxfId="186"/>
    <tableColumn id="8" name="[tidName]" dataDxfId="185"/>
    <tableColumn id="10" name="[color]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3" dataDxfId="181" headerRowBorderDxfId="182" tableBorderDxfId="180" totalsRowBorderDxfId="179">
  <autoFilter ref="B43:E53"/>
  <tableColumns count="4">
    <tableColumn id="1" name="{missionDragonModifiersDefinitions}" dataDxfId="178"/>
    <tableColumn id="2" name="[sku]" dataDxfId="177"/>
    <tableColumn id="7" name="[quantityModifier]" dataDxfId="176"/>
    <tableColumn id="3" name="[missionSCRewardMultiplier]" dataDxfId="17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4" dataDxfId="172" headerRowBorderDxfId="173" tableBorderDxfId="171" totalsRowBorderDxfId="170">
  <autoFilter ref="B57:D60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6" dataDxfId="164" headerRowBorderDxfId="165" tableBorderDxfId="163" totalsRowBorderDxfId="162">
  <autoFilter ref="B64:D65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8" dataDxfId="156" headerRowBorderDxfId="157" tableBorderDxfId="155" totalsRowBorderDxfId="154">
  <autoFilter ref="B23:H31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46" dataDxfId="144" headerRowBorderDxfId="145" tableBorderDxfId="143" totalsRowBorderDxfId="142">
  <autoFilter ref="B4:J19"/>
  <tableColumns count="9">
    <tableColumn id="1" name="{missionsDefinitions}" dataDxfId="141"/>
    <tableColumn id="2" name="[sku]" dataDxfId="140"/>
    <tableColumn id="7" name="[type]" dataDxfId="139"/>
    <tableColumn id="8" name="[weight]" dataDxfId="138"/>
    <tableColumn id="6" name="[params]" dataDxfId="137"/>
    <tableColumn id="3" name="[objectiveBaseQuantityMin]" dataDxfId="136"/>
    <tableColumn id="9" name="[objectiveBaseQuantityMax]" dataDxfId="135"/>
    <tableColumn id="4" name="[icon]" dataDxfId="134"/>
    <tableColumn id="5" name="[tidObjective]" dataDxfId="1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2" headerRowBorderDxfId="131" tableBorderDxfId="130" totalsRowBorderDxfId="129">
  <autoFilter ref="B4:H7"/>
  <tableColumns count="7">
    <tableColumn id="1" name="{eggDefinitions}" dataDxfId="128"/>
    <tableColumn id="6" name="[sku]" dataDxfId="127"/>
    <tableColumn id="4" name="[pricePC]" dataDxfId="126"/>
    <tableColumn id="5" name="[incubationMinutes]" dataDxfId="125"/>
    <tableColumn id="10" name="[prefabPath]" dataDxfId="124"/>
    <tableColumn id="7" name="[tidName]" dataDxfId="123">
      <calculatedColumnFormula>CONCATENATE("TID_",UPPER(eggDefinitions[[#This Row],['[sku']]]),"_NAME")</calculatedColumnFormula>
    </tableColumn>
    <tableColumn id="8" name="[tidDesc]" dataDxfId="12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66" tableBorderDxfId="65" totalsRowBorderDxfId="64">
  <autoFilter ref="D3:M39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0" headerRowBorderDxfId="409" tableBorderDxfId="408" totalsRowBorderDxfId="407">
  <autoFilter ref="B4:J14"/>
  <tableColumns count="9">
    <tableColumn id="1" name="{localizationDefinitions}" dataDxfId="406"/>
    <tableColumn id="8" name="[sku]" dataDxfId="405"/>
    <tableColumn id="3" name="[order]" dataDxfId="404"/>
    <tableColumn id="4" name="[isoCode]" dataDxfId="403"/>
    <tableColumn id="11" name="[android]" dataDxfId="402"/>
    <tableColumn id="12" name="[iOS]" dataDxfId="401"/>
    <tableColumn id="5" name="[txtFilename]" dataDxfId="400"/>
    <tableColumn id="2" name="[icon]" dataDxfId="399"/>
    <tableColumn id="9" name="[tidName]" dataDxfId="39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7" dataDxfId="395" headerRowBorderDxfId="396" tableBorderDxfId="394" totalsRowBorderDxfId="393">
  <autoFilter ref="B15:BC25"/>
  <tableColumns count="54">
    <tableColumn id="1" name="{dragonDefinitions}" dataDxfId="392"/>
    <tableColumn id="2" name="[sku]" dataDxfId="391"/>
    <tableColumn id="9" name="[tier]" dataDxfId="390"/>
    <tableColumn id="3" name="[order]" dataDxfId="389"/>
    <tableColumn id="40" name="[previousDragonSku]" dataDxfId="388"/>
    <tableColumn id="4" name="[unlockPriceCoins]" dataDxfId="387"/>
    <tableColumn id="5" name="[unlockPricePC]" dataDxfId="386"/>
    <tableColumn id="11" name="[cameraDefaultZoom]" dataDxfId="385"/>
    <tableColumn id="16" name="[cameraFarZoom]" dataDxfId="384"/>
    <tableColumn id="39" name="[defaultSize]" dataDxfId="383"/>
    <tableColumn id="38" name="[cameraFrameWidthModifier]" dataDxfId="382"/>
    <tableColumn id="17" name="[healthMin]" dataDxfId="381"/>
    <tableColumn id="18" name="[healthMax]" dataDxfId="380"/>
    <tableColumn id="21" name="[healthDrain]" dataDxfId="379"/>
    <tableColumn id="52" name="[healthDrainSpacePlus]" dataDxfId="378"/>
    <tableColumn id="32" name="[healthDrainAmpPerSecond]" dataDxfId="377"/>
    <tableColumn id="31" name="[sessionStartHealthDrainTime]" dataDxfId="376"/>
    <tableColumn id="30" name="[sessionStartHealthDrainModifier]" dataDxfId="375"/>
    <tableColumn id="19" name="[scaleMin]" dataDxfId="374"/>
    <tableColumn id="20" name="[scaleMax]" dataDxfId="373"/>
    <tableColumn id="42" name="[speedBase]" dataDxfId="372"/>
    <tableColumn id="22" name="[boostMultiplier]" dataDxfId="371"/>
    <tableColumn id="41" name="[energyBase]" dataDxfId="370"/>
    <tableColumn id="23" name="[energyDrain]" dataDxfId="369"/>
    <tableColumn id="24" name="[energyRefillRate]" dataDxfId="368"/>
    <tableColumn id="29" name="[furyBaseDamage]" dataDxfId="367"/>
    <tableColumn id="33" name="[furyBaseLength]" dataDxfId="366"/>
    <tableColumn id="12" name="[furyScoreMultiplier]" dataDxfId="365"/>
    <tableColumn id="26" name="[furyBaseDuration]" dataDxfId="364"/>
    <tableColumn id="25" name="[furyMax]" dataDxfId="363"/>
    <tableColumn id="54" name="[scoreTextThresholdMultiplier]" dataDxfId="362"/>
    <tableColumn id="14" name="[eatSpeedFactor]" dataDxfId="361"/>
    <tableColumn id="15" name="[maxAlcohol]" dataDxfId="360"/>
    <tableColumn id="13" name="[alcoholDrain]" dataDxfId="359"/>
    <tableColumn id="6" name="[gamePrefab]" dataDxfId="358"/>
    <tableColumn id="10" name="[menuPrefab]" dataDxfId="357"/>
    <tableColumn id="49" name="[sizeUpMultiplier]" dataDxfId="356"/>
    <tableColumn id="50" name="[speedUpMultiplier]" dataDxfId="355"/>
    <tableColumn id="51" name="[biteUpMultiplier]" dataDxfId="354"/>
    <tableColumn id="47" name="[invincible]" dataDxfId="353"/>
    <tableColumn id="48" name="[infiniteBoost]" dataDxfId="352"/>
    <tableColumn id="45" name="[eatEverything]" dataDxfId="351"/>
    <tableColumn id="46" name="[modeDuration]" dataDxfId="350"/>
    <tableColumn id="53" name="[petScale]" dataDxfId="349"/>
    <tableColumn id="7" name="[tidName]" dataDxfId="348">
      <calculatedColumnFormula>CONCATENATE("TID_",UPPER(dragonDefinitions[[#This Row],['[sku']]]),"_NAME")</calculatedColumnFormula>
    </tableColumn>
    <tableColumn id="8" name="[tidDesc]" dataDxfId="347">
      <calculatedColumnFormula>CONCATENATE("TID_",UPPER(dragonDefinitions[[#This Row],['[sku']]]),"_DESC")</calculatedColumnFormula>
    </tableColumn>
    <tableColumn id="27" name="[statsBarRatio]" dataDxfId="346"/>
    <tableColumn id="28" name="[furyBarRatio]" dataDxfId="345"/>
    <tableColumn id="34" name="[force]" dataDxfId="344"/>
    <tableColumn id="35" name="[mass]" dataDxfId="343"/>
    <tableColumn id="36" name="[friction]" dataDxfId="342"/>
    <tableColumn id="37" name="[gravityModifier]" dataDxfId="341"/>
    <tableColumn id="43" name="[airGravityModifier]" dataDxfId="340"/>
    <tableColumn id="44" name="[waterGravityModifier]" dataDxfId="33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8" headerRowBorderDxfId="337" tableBorderDxfId="336" totalsRowBorderDxfId="335">
  <autoFilter ref="B4:G9"/>
  <tableColumns count="6">
    <tableColumn id="1" name="{dragonTierDefinitions}" dataDxfId="334"/>
    <tableColumn id="2" name="[sku]"/>
    <tableColumn id="9" name="[order]"/>
    <tableColumn id="10" name="[icon]" dataDxfId="333"/>
    <tableColumn id="3" name="[maxPetEquipped]" dataDxfId="332"/>
    <tableColumn id="7" name="[tidName]" dataDxfId="3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0" headerRowBorderDxfId="329" tableBorderDxfId="328" totalsRowBorderDxfId="327">
  <autoFilter ref="B31:I32"/>
  <tableColumns count="8">
    <tableColumn id="1" name="{dragonSettings}" dataDxfId="326"/>
    <tableColumn id="2" name="[sku]" dataDxfId="32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4" headerRowBorderDxfId="323" tableBorderDxfId="322" totalsRowBorderDxfId="32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0" headerRowBorderDxfId="319" tableBorderDxfId="318" totalsRowBorderDxfId="317">
  <autoFilter ref="B36:F39"/>
  <tableColumns count="5">
    <tableColumn id="1" name="{dragonHealthModifiersDefinitions}" dataDxfId="316"/>
    <tableColumn id="2" name="[sku]" dataDxfId="315"/>
    <tableColumn id="7" name="[threshold]"/>
    <tableColumn id="8" name="[modifier]" dataDxfId="314"/>
    <tableColumn id="9" name="[tid]" dataDxfId="3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2" dataDxfId="310" headerRowBorderDxfId="311" tableBorderDxfId="309" totalsRowBorderDxfId="308">
  <autoFilter ref="B4:O64"/>
  <sortState ref="B5:O64">
    <sortCondition ref="O4:O64"/>
  </sortState>
  <tableColumns count="14">
    <tableColumn id="1" name="{petDefinitions}" dataDxfId="307"/>
    <tableColumn id="2" name="[sku]" dataDxfId="306"/>
    <tableColumn id="3" name="[rarity]" dataDxfId="305"/>
    <tableColumn id="6" name="[category]" dataDxfId="304"/>
    <tableColumn id="7" name="[order]" dataDxfId="303"/>
    <tableColumn id="13" name="[startingPool]" dataDxfId="302"/>
    <tableColumn id="14" name="[loadingTeasing]" dataDxfId="301"/>
    <tableColumn id="8" name="[gamePrefab]" dataDxfId="300"/>
    <tableColumn id="9" name="[menuPrefab]" dataDxfId="299"/>
    <tableColumn id="11" name="[icon]" dataDxfId="298"/>
    <tableColumn id="4" name="[powerup]" dataDxfId="297"/>
    <tableColumn id="5" name="[tidName]" dataDxfId="296"/>
    <tableColumn id="10" name="[tidDesc]" dataDxfId="295">
      <calculatedColumnFormula>CONCATENATE(LEFT(petDefinitions[[#This Row],['[tidName']]],10),"_DESC")</calculatedColumnFormula>
    </tableColumn>
    <tableColumn id="12" name="id" dataDxfId="2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149" t="s">
        <v>177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05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05" t="s">
        <v>939</v>
      </c>
      <c r="D7" s="14">
        <v>0</v>
      </c>
      <c r="E7" s="133">
        <v>0</v>
      </c>
      <c r="F7" s="15" t="s">
        <v>940</v>
      </c>
      <c r="G7" s="157" t="str">
        <f>CONCATENATE("TID_",UPPER(eggDefinitions[[#This Row],['[sku']]]),"_NAME")</f>
        <v>TID_EGG_GOLDEN_NAME</v>
      </c>
      <c r="H7" s="304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6">
        <v>1</v>
      </c>
      <c r="H19" s="306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6">
        <v>3</v>
      </c>
      <c r="H20" s="306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6">
        <v>5</v>
      </c>
      <c r="H21" s="306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6">
        <v>0</v>
      </c>
      <c r="H22" s="306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7"/>
      <c r="G3" s="577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1085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8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2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1086</v>
      </c>
      <c r="O6" s="247" t="str">
        <f t="shared" si="0"/>
        <v>TID_SKIN_BABY_1_NAME</v>
      </c>
      <c r="P6" s="248" t="str">
        <f t="shared" si="1"/>
        <v>TID_DRAGON_BABY_1_DESC</v>
      </c>
      <c r="Q6" s="382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8"/>
      <c r="O7" s="239" t="str">
        <f t="shared" si="0"/>
        <v>TID_SKIN_CROCODILE_0_NAME</v>
      </c>
      <c r="P7" s="240" t="str">
        <f t="shared" si="1"/>
        <v>TID_DRAGON_CROCODILE_0_DESC</v>
      </c>
      <c r="Q7" s="382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1470</v>
      </c>
      <c r="O8" s="255" t="str">
        <f t="shared" si="0"/>
        <v>TID_SKIN_CROCODILE_1_NAME</v>
      </c>
      <c r="P8" s="256" t="str">
        <f t="shared" si="1"/>
        <v>TID_DRAGON_CROCODILE_1_DESC</v>
      </c>
      <c r="Q8" s="382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2" t="s">
        <v>1469</v>
      </c>
      <c r="O9" s="247" t="str">
        <f t="shared" si="0"/>
        <v>TID_SKIN_CROCODILE_2_NAME</v>
      </c>
      <c r="P9" s="248" t="str">
        <f t="shared" si="1"/>
        <v>TID_DRAGON_CROCODILE_2_DESC</v>
      </c>
      <c r="Q9" s="382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2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1326</v>
      </c>
      <c r="O11" s="255" t="str">
        <f t="shared" si="0"/>
        <v>TID_SKIN_REPTILE_1_NAME</v>
      </c>
      <c r="P11" s="256" t="str">
        <f t="shared" si="1"/>
        <v>TID_DRAGON_REPTILE_1_DESC</v>
      </c>
      <c r="Q11" s="382">
        <v>7</v>
      </c>
    </row>
    <row r="12" spans="1:18" s="67" customFormat="1" ht="15.75" thickBot="1">
      <c r="B12" s="383" t="s">
        <v>4</v>
      </c>
      <c r="C12" s="384" t="s">
        <v>542</v>
      </c>
      <c r="D12" s="384" t="s">
        <v>418</v>
      </c>
      <c r="E12" s="385" t="s">
        <v>792</v>
      </c>
      <c r="F12" s="386">
        <v>2</v>
      </c>
      <c r="G12" s="387"/>
      <c r="H12" s="387">
        <v>20</v>
      </c>
      <c r="I12" s="387">
        <v>8</v>
      </c>
      <c r="J12" s="388" t="s">
        <v>580</v>
      </c>
      <c r="K12" s="388" t="s">
        <v>542</v>
      </c>
      <c r="L12" s="388"/>
      <c r="M12" s="388"/>
      <c r="N12" s="388" t="s">
        <v>1328</v>
      </c>
      <c r="O12" s="389" t="str">
        <f t="shared" si="0"/>
        <v>TID_SKIN_REPTILE_2_NAME</v>
      </c>
      <c r="P12" s="390" t="str">
        <f t="shared" si="1"/>
        <v>TID_DRAGON_REPTILE_2_DESC</v>
      </c>
      <c r="Q12" s="391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2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2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2">
        <v>12</v>
      </c>
    </row>
    <row r="16" spans="1:18" s="67" customFormat="1" ht="15.75" thickBot="1">
      <c r="B16" s="241" t="s">
        <v>4</v>
      </c>
      <c r="C16" s="242" t="s">
        <v>1325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2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8"/>
      <c r="O17" s="239" t="str">
        <f t="shared" si="0"/>
        <v>TID_SKIN_BUG_0_NAME</v>
      </c>
      <c r="P17" s="240" t="str">
        <f t="shared" si="1"/>
        <v>TID_DRAGON_BUG_0_DESC</v>
      </c>
      <c r="Q17" s="382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2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2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2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8" t="s">
        <v>1092</v>
      </c>
      <c r="O21" s="239" t="str">
        <f t="shared" si="0"/>
        <v>TID_SKIN_CHINESE_0_NAME</v>
      </c>
      <c r="P21" s="240" t="str">
        <f t="shared" si="1"/>
        <v>TID_DRAGON_CHINESE_0_DESC</v>
      </c>
      <c r="Q21" s="382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1093</v>
      </c>
      <c r="O22" s="255" t="str">
        <f t="shared" si="0"/>
        <v>TID_SKIN_CHINESE_1_NAME</v>
      </c>
      <c r="P22" s="256" t="str">
        <f t="shared" si="1"/>
        <v>TID_DRAGON_CHINESE_1_DESC</v>
      </c>
      <c r="Q22" s="382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1327</v>
      </c>
      <c r="O23" s="255" t="str">
        <f t="shared" si="0"/>
        <v>TID_SKIN_CHINESE_2_NAME</v>
      </c>
      <c r="P23" s="256" t="str">
        <f t="shared" si="1"/>
        <v>TID_DRAGON_CHINESE_2_DESC</v>
      </c>
      <c r="Q23" s="382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1259</v>
      </c>
      <c r="O24" s="247" t="str">
        <f t="shared" si="0"/>
        <v>TID_SKIN_CHINESE_3_NAME</v>
      </c>
      <c r="P24" s="248" t="str">
        <f t="shared" si="1"/>
        <v>TID_DRAGON_CHINESE_3_DESC</v>
      </c>
      <c r="Q24" s="382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8"/>
      <c r="O25" s="239" t="str">
        <f t="shared" si="0"/>
        <v>TID_SKIN_CLASSIC_0_NAME</v>
      </c>
      <c r="P25" s="240" t="str">
        <f t="shared" si="1"/>
        <v>TID_DRAGON_CLASSIC_0_DESC</v>
      </c>
      <c r="Q25" s="382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1449</v>
      </c>
      <c r="O26" s="255" t="str">
        <f t="shared" si="0"/>
        <v>TID_SKIN_CLASSIC_1_NAME</v>
      </c>
      <c r="P26" s="256" t="str">
        <f t="shared" si="1"/>
        <v>TID_DRAGON_CLASSIC_1_DESC</v>
      </c>
      <c r="Q26" s="382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1330</v>
      </c>
      <c r="O27" s="255" t="str">
        <f t="shared" si="0"/>
        <v>TID_SKIN_CLASSIC_2_NAME</v>
      </c>
      <c r="P27" s="256" t="str">
        <f t="shared" si="1"/>
        <v>TID_DRAGON_CLASSIC_2_DESC</v>
      </c>
      <c r="Q27" s="382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1329</v>
      </c>
      <c r="O28" s="255" t="str">
        <f t="shared" si="0"/>
        <v>TID_SKIN_CLASSIC_3_NAME</v>
      </c>
      <c r="P28" s="256" t="str">
        <f t="shared" si="1"/>
        <v>TID_DRAGON_CLASSIC_3_DESC</v>
      </c>
      <c r="Q28" s="382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2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8"/>
      <c r="O30" s="239" t="str">
        <f t="shared" si="0"/>
        <v>TID_SKIN_DEVIL_0_NAME</v>
      </c>
      <c r="P30" s="240" t="str">
        <f t="shared" si="1"/>
        <v>TID_DRAGON_DEVIL_0_DESC</v>
      </c>
      <c r="Q30" s="382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2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2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2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2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8"/>
      <c r="O35" s="239" t="str">
        <f t="shared" si="0"/>
        <v>TID_SKIN_BALROG_0_NAME</v>
      </c>
      <c r="P35" s="240" t="str">
        <f t="shared" si="1"/>
        <v>TID_DRAGON_BALROG_0_DESC</v>
      </c>
      <c r="Q35" s="382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2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2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2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2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8"/>
      <c r="O40" s="239" t="str">
        <f t="shared" si="0"/>
        <v>TID_SKIN_TITAN_0_NAME</v>
      </c>
      <c r="P40" s="240" t="str">
        <f t="shared" si="1"/>
        <v>TID_DRAGON_TITAN_0_DESC</v>
      </c>
      <c r="Q40" s="382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2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2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2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2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C16" workbookViewId="0">
      <selection activeCell="H16" sqref="H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1322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1321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1317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1317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1317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1320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1317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1317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1320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1317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1321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1317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1321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1322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995</v>
      </c>
      <c r="F30" s="199" t="s">
        <v>995</v>
      </c>
      <c r="G30" s="293">
        <v>0</v>
      </c>
      <c r="H30" s="293"/>
      <c r="I30" s="288" t="s">
        <v>996</v>
      </c>
      <c r="J30" s="288" t="s">
        <v>1317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1269</v>
      </c>
      <c r="F31" s="199" t="s">
        <v>1269</v>
      </c>
      <c r="G31" s="200">
        <v>0</v>
      </c>
      <c r="H31" s="200"/>
      <c r="I31" s="288" t="s">
        <v>996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1375</v>
      </c>
      <c r="F32" s="199" t="s">
        <v>1375</v>
      </c>
      <c r="G32" s="200" t="s">
        <v>1064</v>
      </c>
      <c r="H32" s="200"/>
      <c r="I32" s="288" t="s">
        <v>996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4" t="s">
        <v>4</v>
      </c>
      <c r="E33" s="405" t="s">
        <v>1377</v>
      </c>
      <c r="F33" s="406" t="s">
        <v>1385</v>
      </c>
      <c r="G33" s="407" t="s">
        <v>1382</v>
      </c>
      <c r="H33" s="407">
        <v>10</v>
      </c>
      <c r="I33" s="408" t="s">
        <v>996</v>
      </c>
      <c r="J33" s="409" t="s">
        <v>905</v>
      </c>
      <c r="K33" s="410" t="str">
        <f>CONCATENATE("TID_POWERUP_",UPPER(powerUpsDefinitions[[#This Row],['[sku']]]),"_NAME")</f>
        <v>TID_POWERUP_PREY_HP_BOOST_HUMAN_NAME</v>
      </c>
      <c r="L33" s="411" t="str">
        <f>CONCATENATE("TID_POWERUP_",UPPER(powerUpsDefinitions[[#This Row],['[sku']]]),"_DESC")</f>
        <v>TID_POWERUP_PREY_HP_BOOST_HUMAN_DESC</v>
      </c>
      <c r="M33" s="412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1378</v>
      </c>
      <c r="F34" s="406" t="s">
        <v>1385</v>
      </c>
      <c r="G34" s="413" t="s">
        <v>1156</v>
      </c>
      <c r="H34" s="407">
        <v>10</v>
      </c>
      <c r="I34" s="288" t="s">
        <v>996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1379</v>
      </c>
      <c r="F35" s="406" t="s">
        <v>1385</v>
      </c>
      <c r="G35" s="413" t="s">
        <v>1383</v>
      </c>
      <c r="H35" s="407">
        <v>10</v>
      </c>
      <c r="I35" s="288" t="s">
        <v>996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1380</v>
      </c>
      <c r="F36" s="406" t="s">
        <v>1385</v>
      </c>
      <c r="G36" s="200" t="s">
        <v>1384</v>
      </c>
      <c r="H36" s="407">
        <v>10</v>
      </c>
      <c r="I36" s="288" t="s">
        <v>996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1376</v>
      </c>
      <c r="F37" s="199" t="s">
        <v>1454</v>
      </c>
      <c r="G37" s="200"/>
      <c r="H37" s="200"/>
      <c r="I37" s="288" t="s">
        <v>996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1381</v>
      </c>
      <c r="F38" s="199" t="s">
        <v>1381</v>
      </c>
      <c r="G38" s="200"/>
      <c r="H38" s="200"/>
      <c r="I38" s="288" t="s">
        <v>996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1446</v>
      </c>
      <c r="F39" s="199" t="s">
        <v>1446</v>
      </c>
      <c r="G39" s="200"/>
      <c r="H39" s="200"/>
      <c r="I39" s="288" t="s">
        <v>996</v>
      </c>
      <c r="J39" s="288" t="s">
        <v>1317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76" t="s">
        <v>914</v>
      </c>
      <c r="E43" s="176" t="s">
        <v>5</v>
      </c>
      <c r="F43" s="298" t="s">
        <v>923</v>
      </c>
      <c r="G43" s="299" t="s">
        <v>922</v>
      </c>
      <c r="H43" s="299" t="s">
        <v>921</v>
      </c>
    </row>
    <row r="44" spans="1:16384">
      <c r="D44" s="300" t="s">
        <v>4</v>
      </c>
      <c r="E44" s="191" t="s">
        <v>915</v>
      </c>
      <c r="F44" s="199">
        <v>1</v>
      </c>
      <c r="G44" s="200">
        <v>0.5</v>
      </c>
      <c r="H44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5"/>
      <c r="C3" s="325"/>
      <c r="D3" s="325"/>
      <c r="E3" s="325"/>
      <c r="F3" s="325"/>
      <c r="G3" s="326" t="s">
        <v>977</v>
      </c>
      <c r="H3" s="6">
        <v>10</v>
      </c>
    </row>
    <row r="4" spans="2:25" ht="30" customHeight="1">
      <c r="B4" s="309"/>
      <c r="C4" s="309"/>
      <c r="D4" s="309"/>
      <c r="E4" s="309"/>
      <c r="F4" s="309"/>
      <c r="G4" s="326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1" t="s">
        <v>186</v>
      </c>
      <c r="F5" s="145" t="s">
        <v>960</v>
      </c>
      <c r="G5" s="146" t="s">
        <v>556</v>
      </c>
      <c r="H5" s="327" t="s">
        <v>980</v>
      </c>
      <c r="I5" s="160" t="s">
        <v>965</v>
      </c>
      <c r="J5" s="160" t="s">
        <v>505</v>
      </c>
      <c r="K5" s="327" t="s">
        <v>979</v>
      </c>
      <c r="L5" s="160" t="s">
        <v>961</v>
      </c>
      <c r="M5" s="147" t="s">
        <v>23</v>
      </c>
      <c r="N5" s="330" t="s">
        <v>631</v>
      </c>
      <c r="O5" s="330" t="s">
        <v>998</v>
      </c>
      <c r="P5" s="330" t="s">
        <v>999</v>
      </c>
      <c r="Q5" s="330" t="s">
        <v>1000</v>
      </c>
    </row>
    <row r="6" spans="2:25">
      <c r="B6" s="134" t="s">
        <v>4</v>
      </c>
      <c r="C6" s="156" t="s">
        <v>959</v>
      </c>
      <c r="D6" s="156" t="s">
        <v>964</v>
      </c>
      <c r="E6" s="322">
        <v>0</v>
      </c>
      <c r="F6" s="14">
        <v>0.99</v>
      </c>
      <c r="G6" s="133">
        <v>0</v>
      </c>
      <c r="H6" s="328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8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69"/>
      <c r="O6" s="193" t="s">
        <v>1001</v>
      </c>
      <c r="P6" s="269"/>
      <c r="Q6" s="193" t="s">
        <v>1001</v>
      </c>
    </row>
    <row r="7" spans="2:25">
      <c r="B7" s="134" t="s">
        <v>4</v>
      </c>
      <c r="C7" s="156" t="s">
        <v>962</v>
      </c>
      <c r="D7" s="305" t="s">
        <v>964</v>
      </c>
      <c r="E7" s="322">
        <v>1</v>
      </c>
      <c r="F7" s="14">
        <v>4.99</v>
      </c>
      <c r="G7" s="133">
        <v>0</v>
      </c>
      <c r="H7" s="328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8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69"/>
      <c r="O7" s="193" t="s">
        <v>1002</v>
      </c>
      <c r="P7" s="269"/>
      <c r="Q7" s="193" t="s">
        <v>1002</v>
      </c>
    </row>
    <row r="8" spans="2:25">
      <c r="B8" s="134" t="s">
        <v>4</v>
      </c>
      <c r="C8" s="156" t="s">
        <v>963</v>
      </c>
      <c r="D8" s="305" t="s">
        <v>964</v>
      </c>
      <c r="E8" s="322">
        <v>2</v>
      </c>
      <c r="F8" s="14">
        <v>9.99</v>
      </c>
      <c r="G8" s="133">
        <v>0</v>
      </c>
      <c r="H8" s="328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8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10"/>
      <c r="O8" s="193" t="s">
        <v>1003</v>
      </c>
      <c r="P8" s="310"/>
      <c r="Q8" s="307" t="s">
        <v>1003</v>
      </c>
    </row>
    <row r="9" spans="2:25">
      <c r="B9" s="136" t="s">
        <v>4</v>
      </c>
      <c r="C9" s="308" t="s">
        <v>966</v>
      </c>
      <c r="D9" s="305" t="s">
        <v>964</v>
      </c>
      <c r="E9" s="322">
        <v>3</v>
      </c>
      <c r="F9" s="14">
        <v>19.989999999999998</v>
      </c>
      <c r="G9" s="140">
        <v>0</v>
      </c>
      <c r="H9" s="328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8">
        <f>shopPacksDefinitions[[#This Row],['[amount']]]/shopPacksDefinitions[[#This Row],['[priceDollars']]]</f>
        <v>12.506253126563283</v>
      </c>
      <c r="L9" s="154" t="b">
        <v>0</v>
      </c>
      <c r="M9" s="15" t="s">
        <v>1097</v>
      </c>
      <c r="N9" s="311"/>
      <c r="O9" s="193" t="s">
        <v>1004</v>
      </c>
      <c r="P9" s="311"/>
      <c r="Q9" s="331" t="s">
        <v>1004</v>
      </c>
    </row>
    <row r="10" spans="2:25">
      <c r="B10" s="136" t="s">
        <v>4</v>
      </c>
      <c r="C10" s="308" t="s">
        <v>973</v>
      </c>
      <c r="D10" s="305" t="s">
        <v>964</v>
      </c>
      <c r="E10" s="322">
        <v>4</v>
      </c>
      <c r="F10" s="139">
        <v>39.99</v>
      </c>
      <c r="G10" s="140">
        <v>0</v>
      </c>
      <c r="H10" s="328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8">
        <f>shopPacksDefinitions[[#This Row],['[amount']]]/shopPacksDefinitions[[#This Row],['[priceDollars']]]</f>
        <v>14.003500875218805</v>
      </c>
      <c r="L10" s="154" t="b">
        <v>0</v>
      </c>
      <c r="M10" s="15" t="s">
        <v>1098</v>
      </c>
      <c r="N10" s="311"/>
      <c r="O10" s="193" t="s">
        <v>1005</v>
      </c>
      <c r="P10" s="311"/>
      <c r="Q10" s="331" t="s">
        <v>1005</v>
      </c>
    </row>
    <row r="11" spans="2:25" ht="15.75" thickBot="1">
      <c r="B11" s="136" t="s">
        <v>4</v>
      </c>
      <c r="C11" s="308" t="s">
        <v>974</v>
      </c>
      <c r="D11" s="305" t="s">
        <v>964</v>
      </c>
      <c r="E11" s="324">
        <v>5</v>
      </c>
      <c r="F11" s="139">
        <v>79.989999999999995</v>
      </c>
      <c r="G11" s="140">
        <v>0</v>
      </c>
      <c r="H11" s="328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8">
        <f>shopPacksDefinitions[[#This Row],['[amount']]]/shopPacksDefinitions[[#This Row],['[priceDollars']]]</f>
        <v>15.001875234404302</v>
      </c>
      <c r="L11" s="154" t="b">
        <v>1</v>
      </c>
      <c r="M11" s="15" t="s">
        <v>1099</v>
      </c>
      <c r="N11" s="311"/>
      <c r="O11" s="193" t="s">
        <v>1006</v>
      </c>
      <c r="P11" s="311"/>
      <c r="Q11" s="331" t="s">
        <v>1006</v>
      </c>
    </row>
    <row r="12" spans="2:25" ht="15.75" thickBot="1">
      <c r="B12" s="312" t="s">
        <v>4</v>
      </c>
      <c r="C12" s="313" t="s">
        <v>976</v>
      </c>
      <c r="D12" s="314" t="s">
        <v>971</v>
      </c>
      <c r="E12" s="323">
        <v>0</v>
      </c>
      <c r="F12" s="315">
        <v>0</v>
      </c>
      <c r="G12" s="316">
        <v>5</v>
      </c>
      <c r="H12" s="329">
        <f>ROUND(shopPacksDefinitions[[#This Row],['[priceHC']]],0)*$H$4</f>
        <v>1000</v>
      </c>
      <c r="I12" s="317">
        <v>0</v>
      </c>
      <c r="J12" s="317">
        <f>ROUND(shopPacksDefinitions[[#This Row],[Base Amount
(only for the maths)]]+shopPacksDefinitions[[#This Row],[Base Amount
(only for the maths)]]*shopPacksDefinitions[[#This Row],['[bonusAmount']]],0)</f>
        <v>1000</v>
      </c>
      <c r="K12" s="329">
        <f>shopPacksDefinitions[[#This Row],['[amount']]]/shopPacksDefinitions[[#This Row],['[priceHC']]]</f>
        <v>200</v>
      </c>
      <c r="L12" s="318" t="b">
        <v>0</v>
      </c>
      <c r="M12" s="319" t="s">
        <v>1100</v>
      </c>
      <c r="N12" s="320"/>
      <c r="O12" s="320"/>
      <c r="P12" s="320"/>
      <c r="Q12" s="320"/>
    </row>
    <row r="13" spans="2:25" ht="15.75" thickBot="1">
      <c r="B13" s="134" t="s">
        <v>4</v>
      </c>
      <c r="C13" s="156" t="s">
        <v>967</v>
      </c>
      <c r="D13" s="305" t="s">
        <v>971</v>
      </c>
      <c r="E13" s="322">
        <v>1</v>
      </c>
      <c r="F13" s="14">
        <v>0</v>
      </c>
      <c r="G13" s="133">
        <v>20</v>
      </c>
      <c r="H13" s="328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8">
        <f>shopPacksDefinitions[[#This Row],['[amount']]]/shopPacksDefinitions[[#This Row],['[priceHC']]]</f>
        <v>220</v>
      </c>
      <c r="L13" s="20" t="b">
        <v>0</v>
      </c>
      <c r="M13" s="319" t="s">
        <v>1101</v>
      </c>
      <c r="N13" s="310"/>
      <c r="O13" s="310"/>
      <c r="P13" s="310"/>
      <c r="Q13" s="310"/>
    </row>
    <row r="14" spans="2:25" ht="15.75" thickBot="1">
      <c r="B14" s="134" t="s">
        <v>4</v>
      </c>
      <c r="C14" s="156" t="s">
        <v>968</v>
      </c>
      <c r="D14" s="305" t="s">
        <v>971</v>
      </c>
      <c r="E14" s="322">
        <v>2</v>
      </c>
      <c r="F14" s="14">
        <v>0</v>
      </c>
      <c r="G14" s="133">
        <v>50</v>
      </c>
      <c r="H14" s="328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8">
        <f>shopPacksDefinitions[[#This Row],['[amount']]]/shopPacksDefinitions[[#This Row],['[priceHC']]]</f>
        <v>240</v>
      </c>
      <c r="L14" s="20" t="b">
        <v>0</v>
      </c>
      <c r="M14" s="319" t="s">
        <v>1102</v>
      </c>
      <c r="N14" s="310"/>
      <c r="O14" s="310"/>
      <c r="P14" s="310"/>
      <c r="Q14" s="310"/>
    </row>
    <row r="15" spans="2:25" ht="15.75" thickBot="1">
      <c r="B15" s="134" t="s">
        <v>4</v>
      </c>
      <c r="C15" s="156" t="s">
        <v>969</v>
      </c>
      <c r="D15" s="305" t="s">
        <v>971</v>
      </c>
      <c r="E15" s="322">
        <v>3</v>
      </c>
      <c r="F15" s="14">
        <v>0</v>
      </c>
      <c r="G15" s="133">
        <v>250</v>
      </c>
      <c r="H15" s="328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8">
        <f>shopPacksDefinitions[[#This Row],['[amount']]]/shopPacksDefinitions[[#This Row],['[priceHC']]]</f>
        <v>280</v>
      </c>
      <c r="L15" s="20" t="b">
        <v>0</v>
      </c>
      <c r="M15" s="319" t="s">
        <v>1103</v>
      </c>
      <c r="N15" s="310"/>
      <c r="O15" s="310"/>
      <c r="P15" s="310"/>
      <c r="Q15" s="310"/>
    </row>
    <row r="16" spans="2:25" ht="15.75" thickBot="1">
      <c r="B16" s="134" t="s">
        <v>4</v>
      </c>
      <c r="C16" s="156" t="s">
        <v>970</v>
      </c>
      <c r="D16" s="305" t="s">
        <v>971</v>
      </c>
      <c r="E16" s="322">
        <v>4</v>
      </c>
      <c r="F16" s="14">
        <v>0</v>
      </c>
      <c r="G16" s="133">
        <v>400</v>
      </c>
      <c r="H16" s="328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8">
        <f>shopPacksDefinitions[[#This Row],['[amount']]]/shopPacksDefinitions[[#This Row],['[priceHC']]]</f>
        <v>300</v>
      </c>
      <c r="L16" s="20" t="b">
        <v>0</v>
      </c>
      <c r="M16" s="319" t="s">
        <v>1104</v>
      </c>
      <c r="N16" s="310"/>
      <c r="O16" s="310"/>
      <c r="P16" s="310"/>
      <c r="Q16" s="310"/>
    </row>
    <row r="17" spans="2:17">
      <c r="B17" s="134" t="s">
        <v>4</v>
      </c>
      <c r="C17" s="156" t="s">
        <v>975</v>
      </c>
      <c r="D17" s="305" t="s">
        <v>971</v>
      </c>
      <c r="E17" s="322">
        <v>5</v>
      </c>
      <c r="F17" s="14">
        <v>0</v>
      </c>
      <c r="G17" s="133">
        <v>1000</v>
      </c>
      <c r="H17" s="328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8">
        <f>shopPacksDefinitions[[#This Row],['[amount']]]/shopPacksDefinitions[[#This Row],['[priceHC']]]</f>
        <v>340</v>
      </c>
      <c r="L17" s="20" t="b">
        <v>1</v>
      </c>
      <c r="M17" s="319" t="s">
        <v>1105</v>
      </c>
      <c r="N17" s="310"/>
      <c r="O17" s="310"/>
      <c r="P17" s="310"/>
      <c r="Q17" s="310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7"/>
      <c r="G3" s="577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2" t="s">
        <v>442</v>
      </c>
      <c r="C35" s="333" t="s">
        <v>5</v>
      </c>
      <c r="D35" s="333" t="s">
        <v>1089</v>
      </c>
      <c r="E35" s="333" t="s">
        <v>1090</v>
      </c>
      <c r="F35" s="67"/>
      <c r="G35" s="67"/>
      <c r="H35" s="67"/>
    </row>
    <row r="36" spans="2:8">
      <c r="B36" s="334" t="s">
        <v>4</v>
      </c>
      <c r="C36" s="339" t="s">
        <v>432</v>
      </c>
      <c r="D36" s="339">
        <v>1</v>
      </c>
      <c r="E36" s="340">
        <v>0.1</v>
      </c>
      <c r="F36" s="67"/>
      <c r="G36" s="67"/>
      <c r="H36" s="67"/>
    </row>
    <row r="37" spans="2:8">
      <c r="B37" s="334" t="s">
        <v>4</v>
      </c>
      <c r="C37" s="339" t="s">
        <v>433</v>
      </c>
      <c r="D37" s="339">
        <v>2</v>
      </c>
      <c r="E37" s="340">
        <v>8.7055056329612412E-2</v>
      </c>
      <c r="F37" s="67"/>
      <c r="G37" s="67"/>
      <c r="H37" s="67"/>
    </row>
    <row r="38" spans="2:8">
      <c r="B38" s="334" t="s">
        <v>4</v>
      </c>
      <c r="C38" s="339" t="s">
        <v>434</v>
      </c>
      <c r="D38" s="339">
        <v>3</v>
      </c>
      <c r="E38" s="340">
        <v>8.027415617602307E-2</v>
      </c>
      <c r="F38" s="67"/>
      <c r="G38" s="67"/>
      <c r="H38" s="67"/>
    </row>
    <row r="39" spans="2:8">
      <c r="B39" s="334" t="s">
        <v>4</v>
      </c>
      <c r="C39" s="339" t="s">
        <v>435</v>
      </c>
      <c r="D39" s="339">
        <v>4</v>
      </c>
      <c r="E39" s="340">
        <v>7.5785828325519916E-2</v>
      </c>
      <c r="F39" s="67"/>
      <c r="G39" s="67"/>
      <c r="H39" s="67"/>
    </row>
    <row r="40" spans="2:8">
      <c r="B40" s="334" t="s">
        <v>4</v>
      </c>
      <c r="C40" s="339" t="s">
        <v>436</v>
      </c>
      <c r="D40" s="339">
        <v>5</v>
      </c>
      <c r="E40" s="340">
        <v>7.2477966367769556E-2</v>
      </c>
      <c r="F40" s="67"/>
      <c r="G40" s="67"/>
      <c r="H40" s="67"/>
    </row>
    <row r="41" spans="2:8">
      <c r="B41" s="334" t="s">
        <v>4</v>
      </c>
      <c r="C41" s="339" t="s">
        <v>437</v>
      </c>
      <c r="D41" s="339">
        <v>6</v>
      </c>
      <c r="E41" s="340">
        <v>6.988271187715793E-2</v>
      </c>
      <c r="F41" s="67"/>
      <c r="G41" s="67"/>
      <c r="H41" s="67"/>
    </row>
    <row r="42" spans="2:8">
      <c r="B42" s="334" t="s">
        <v>4</v>
      </c>
      <c r="C42" s="339" t="s">
        <v>438</v>
      </c>
      <c r="D42" s="339">
        <v>7</v>
      </c>
      <c r="E42" s="340">
        <v>6.776109134004811E-2</v>
      </c>
      <c r="F42" s="67"/>
      <c r="G42" s="67"/>
      <c r="H42" s="67"/>
    </row>
    <row r="43" spans="2:8">
      <c r="B43" s="334" t="s">
        <v>4</v>
      </c>
      <c r="C43" s="339" t="s">
        <v>439</v>
      </c>
      <c r="D43" s="339">
        <v>8</v>
      </c>
      <c r="E43" s="340">
        <v>6.5975395538644718E-2</v>
      </c>
      <c r="F43" s="67"/>
      <c r="G43" s="67"/>
      <c r="H43" s="67"/>
    </row>
    <row r="44" spans="2:8">
      <c r="B44" s="334" t="s">
        <v>4</v>
      </c>
      <c r="C44" s="339" t="s">
        <v>440</v>
      </c>
      <c r="D44" s="339">
        <v>9</v>
      </c>
      <c r="E44" s="340">
        <v>6.4439401497725424E-2</v>
      </c>
      <c r="F44" s="67"/>
      <c r="G44" s="67"/>
      <c r="H44" s="67"/>
    </row>
    <row r="45" spans="2:8">
      <c r="B45" s="334" t="s">
        <v>4</v>
      </c>
      <c r="C45" s="339" t="s">
        <v>441</v>
      </c>
      <c r="D45" s="339">
        <v>10</v>
      </c>
      <c r="E45" s="340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1116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abSelected="1" topLeftCell="A4" workbookViewId="0">
      <selection activeCell="D23" sqref="D23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1148</v>
      </c>
      <c r="E3" s="299" t="s">
        <v>984</v>
      </c>
    </row>
    <row r="4" spans="1:10">
      <c r="A4" s="302" t="s">
        <v>4</v>
      </c>
      <c r="B4" s="297" t="s">
        <v>983</v>
      </c>
      <c r="C4" s="297" t="s">
        <v>302</v>
      </c>
      <c r="D4" s="301" t="s">
        <v>982</v>
      </c>
      <c r="E4" s="301" t="str">
        <f>CONCATENATE("TID_","EVENT_",UPPER(B4))</f>
        <v>TID_EVENT_EAT_ARCHER</v>
      </c>
    </row>
    <row r="5" spans="1:10">
      <c r="A5" s="302" t="s">
        <v>4</v>
      </c>
      <c r="B5" s="297" t="s">
        <v>985</v>
      </c>
      <c r="C5" s="297" t="s">
        <v>302</v>
      </c>
      <c r="D5" s="301" t="s">
        <v>986</v>
      </c>
      <c r="E5" s="301" t="str">
        <f t="shared" ref="E5:E9" si="0">CONCATENATE("TID_","EVENT_",UPPER(B5))</f>
        <v>TID_EVENT_EAT_BIRDS</v>
      </c>
    </row>
    <row r="6" spans="1:10">
      <c r="A6" s="302" t="s">
        <v>4</v>
      </c>
      <c r="B6" s="297" t="s">
        <v>989</v>
      </c>
      <c r="C6" s="297" t="s">
        <v>987</v>
      </c>
      <c r="D6" s="301" t="s">
        <v>988</v>
      </c>
      <c r="E6" s="301" t="str">
        <f t="shared" si="0"/>
        <v>TID_EVENT_DESTROY_HOUSES</v>
      </c>
    </row>
    <row r="7" spans="1:10">
      <c r="A7" s="302" t="s">
        <v>4</v>
      </c>
      <c r="B7" s="297" t="s">
        <v>990</v>
      </c>
      <c r="C7" s="297" t="s">
        <v>991</v>
      </c>
      <c r="D7" s="301" t="s">
        <v>972</v>
      </c>
      <c r="E7" s="301" t="str">
        <f t="shared" si="0"/>
        <v>TID_EVENT_COLLECT_COINS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992</v>
      </c>
      <c r="E8" s="301" t="str">
        <f t="shared" si="0"/>
        <v>TID_EVENT_SURVIVE_TIME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</row>
    <row r="10" spans="1:10">
      <c r="A10" s="302" t="s">
        <v>4</v>
      </c>
      <c r="B10" s="297" t="s">
        <v>993</v>
      </c>
      <c r="C10" s="297" t="s">
        <v>993</v>
      </c>
      <c r="D10" s="301" t="s">
        <v>993</v>
      </c>
      <c r="E10" s="301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1331</v>
      </c>
      <c r="B12" s="12"/>
      <c r="C12" s="12"/>
      <c r="D12" s="12"/>
    </row>
    <row r="14" spans="1:10" ht="132">
      <c r="A14" s="176" t="s">
        <v>1332</v>
      </c>
      <c r="B14" s="176" t="s">
        <v>5</v>
      </c>
      <c r="C14" s="176" t="s">
        <v>1335</v>
      </c>
      <c r="D14" s="393" t="s">
        <v>204</v>
      </c>
      <c r="E14" s="393" t="s">
        <v>1345</v>
      </c>
      <c r="F14" s="393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1333</v>
      </c>
      <c r="C17" s="297" t="s">
        <v>488</v>
      </c>
      <c r="D17" s="297" t="s">
        <v>1333</v>
      </c>
      <c r="E17" s="297"/>
      <c r="F17" s="297"/>
    </row>
    <row r="18" spans="1:6">
      <c r="A18" s="302" t="s">
        <v>4</v>
      </c>
      <c r="B18" s="297" t="s">
        <v>1483</v>
      </c>
      <c r="C18" s="297"/>
      <c r="D18" s="297" t="s">
        <v>1483</v>
      </c>
      <c r="E18" s="297"/>
      <c r="F18" s="297"/>
    </row>
    <row r="19" spans="1:6">
      <c r="A19" s="302" t="s">
        <v>4</v>
      </c>
      <c r="B19" s="297" t="s">
        <v>1334</v>
      </c>
      <c r="C19" s="297" t="s">
        <v>646</v>
      </c>
      <c r="D19" s="297" t="s">
        <v>205</v>
      </c>
      <c r="E19" s="297"/>
      <c r="F19" s="297"/>
    </row>
  </sheetData>
  <dataValidations disablePrompts="1"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1087</v>
      </c>
      <c r="I4" s="143" t="s">
        <v>1088</v>
      </c>
      <c r="J4" s="341" t="s">
        <v>1091</v>
      </c>
      <c r="K4" s="361" t="s">
        <v>1139</v>
      </c>
      <c r="L4" s="143" t="s">
        <v>1138</v>
      </c>
      <c r="M4" s="143" t="s">
        <v>1309</v>
      </c>
      <c r="N4" s="143" t="s">
        <v>1308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1109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1374</v>
      </c>
      <c r="F12" s="20" t="b">
        <v>1</v>
      </c>
      <c r="G12" s="20" t="b">
        <v>0</v>
      </c>
      <c r="H12" s="173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1114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L13" workbookViewId="0">
      <selection activeCell="AX26" sqref="AX26:BC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5"/>
      <c r="AO14" s="565"/>
      <c r="AP14" s="565"/>
      <c r="AQ14" s="565"/>
    </row>
    <row r="15" spans="2:60" ht="163.5">
      <c r="B15" s="332" t="s">
        <v>229</v>
      </c>
      <c r="C15" s="333" t="s">
        <v>5</v>
      </c>
      <c r="D15" s="333" t="s">
        <v>190</v>
      </c>
      <c r="E15" s="503" t="s">
        <v>186</v>
      </c>
      <c r="F15" s="503" t="s">
        <v>494</v>
      </c>
      <c r="G15" s="504" t="s">
        <v>194</v>
      </c>
      <c r="H15" s="505" t="s">
        <v>195</v>
      </c>
      <c r="I15" s="506" t="s">
        <v>212</v>
      </c>
      <c r="J15" s="507" t="s">
        <v>213</v>
      </c>
      <c r="K15" s="508" t="s">
        <v>473</v>
      </c>
      <c r="L15" s="509" t="s">
        <v>474</v>
      </c>
      <c r="M15" s="510" t="s">
        <v>214</v>
      </c>
      <c r="N15" s="508" t="s">
        <v>215</v>
      </c>
      <c r="O15" s="509" t="s">
        <v>220</v>
      </c>
      <c r="P15" s="509" t="s">
        <v>1068</v>
      </c>
      <c r="Q15" s="511" t="s">
        <v>408</v>
      </c>
      <c r="R15" s="511" t="s">
        <v>409</v>
      </c>
      <c r="S15" s="511" t="s">
        <v>410</v>
      </c>
      <c r="T15" s="510" t="s">
        <v>216</v>
      </c>
      <c r="U15" s="509" t="s">
        <v>217</v>
      </c>
      <c r="V15" s="512" t="s">
        <v>528</v>
      </c>
      <c r="W15" s="510" t="s">
        <v>400</v>
      </c>
      <c r="X15" s="508" t="s">
        <v>522</v>
      </c>
      <c r="Y15" s="508" t="s">
        <v>219</v>
      </c>
      <c r="Z15" s="509" t="s">
        <v>218</v>
      </c>
      <c r="AA15" s="512" t="s">
        <v>451</v>
      </c>
      <c r="AB15" s="509" t="s">
        <v>521</v>
      </c>
      <c r="AC15" s="509" t="s">
        <v>626</v>
      </c>
      <c r="AD15" s="509" t="s">
        <v>452</v>
      </c>
      <c r="AE15" s="509" t="s">
        <v>223</v>
      </c>
      <c r="AF15" s="511" t="s">
        <v>1457</v>
      </c>
      <c r="AG15" s="510" t="s">
        <v>320</v>
      </c>
      <c r="AH15" s="510" t="s">
        <v>899</v>
      </c>
      <c r="AI15" s="510" t="s">
        <v>900</v>
      </c>
      <c r="AJ15" s="513" t="s">
        <v>191</v>
      </c>
      <c r="AK15" s="514" t="s">
        <v>192</v>
      </c>
      <c r="AL15" s="514" t="s">
        <v>930</v>
      </c>
      <c r="AM15" s="515" t="s">
        <v>931</v>
      </c>
      <c r="AN15" s="514" t="s">
        <v>932</v>
      </c>
      <c r="AO15" s="514" t="s">
        <v>933</v>
      </c>
      <c r="AP15" s="514" t="s">
        <v>934</v>
      </c>
      <c r="AQ15" s="514" t="s">
        <v>935</v>
      </c>
      <c r="AR15" s="514" t="s">
        <v>936</v>
      </c>
      <c r="AS15" s="514" t="s">
        <v>1270</v>
      </c>
      <c r="AT15" s="372" t="s">
        <v>38</v>
      </c>
      <c r="AU15" s="516" t="s">
        <v>177</v>
      </c>
      <c r="AV15" s="517" t="s">
        <v>401</v>
      </c>
      <c r="AW15" s="503" t="s">
        <v>402</v>
      </c>
      <c r="AX15" s="518" t="s">
        <v>601</v>
      </c>
      <c r="AY15" s="333" t="s">
        <v>475</v>
      </c>
      <c r="AZ15" s="333" t="s">
        <v>476</v>
      </c>
      <c r="BA15" s="333" t="s">
        <v>477</v>
      </c>
      <c r="BB15" s="332" t="s">
        <v>912</v>
      </c>
      <c r="BC15" s="332" t="s">
        <v>913</v>
      </c>
      <c r="BH15"/>
    </row>
    <row r="16" spans="2:60">
      <c r="B16" s="519" t="s">
        <v>4</v>
      </c>
      <c r="C16" s="520" t="s">
        <v>423</v>
      </c>
      <c r="D16" s="520" t="s">
        <v>187</v>
      </c>
      <c r="E16" s="521">
        <v>0</v>
      </c>
      <c r="F16" s="521"/>
      <c r="G16" s="522">
        <v>0</v>
      </c>
      <c r="H16" s="443">
        <v>0</v>
      </c>
      <c r="I16" s="523">
        <v>35</v>
      </c>
      <c r="J16" s="524">
        <v>45</v>
      </c>
      <c r="K16" s="445">
        <v>1</v>
      </c>
      <c r="L16" s="525">
        <v>-5</v>
      </c>
      <c r="M16" s="526">
        <v>65</v>
      </c>
      <c r="N16" s="527">
        <v>105</v>
      </c>
      <c r="O16" s="527">
        <v>1</v>
      </c>
      <c r="P16" s="527">
        <v>1</v>
      </c>
      <c r="Q16" s="527">
        <v>7.0000000000000001E-3</v>
      </c>
      <c r="R16" s="528">
        <v>30</v>
      </c>
      <c r="S16" s="528">
        <v>0.5</v>
      </c>
      <c r="T16" s="526">
        <v>0.46</v>
      </c>
      <c r="U16" s="527">
        <v>0.56000000000000005</v>
      </c>
      <c r="V16" s="529">
        <v>14</v>
      </c>
      <c r="W16" s="526">
        <v>2</v>
      </c>
      <c r="X16" s="527">
        <v>40</v>
      </c>
      <c r="Y16" s="527">
        <v>20</v>
      </c>
      <c r="Z16" s="527">
        <v>11</v>
      </c>
      <c r="AA16" s="529">
        <v>250</v>
      </c>
      <c r="AB16" s="528">
        <v>7.5</v>
      </c>
      <c r="AC16" s="527">
        <v>2</v>
      </c>
      <c r="AD16" s="528">
        <v>8</v>
      </c>
      <c r="AE16" s="527">
        <v>3000</v>
      </c>
      <c r="AF16" s="530">
        <v>1</v>
      </c>
      <c r="AG16" s="526">
        <v>0.23</v>
      </c>
      <c r="AH16" s="531">
        <v>0</v>
      </c>
      <c r="AI16" s="531">
        <v>6</v>
      </c>
      <c r="AJ16" s="532" t="s">
        <v>655</v>
      </c>
      <c r="AK16" s="532" t="s">
        <v>665</v>
      </c>
      <c r="AL16" s="532">
        <v>2</v>
      </c>
      <c r="AM16" s="532">
        <v>2</v>
      </c>
      <c r="AN16" s="532">
        <v>2</v>
      </c>
      <c r="AO16" s="532" t="b">
        <v>1</v>
      </c>
      <c r="AP16" s="532" t="b">
        <v>1</v>
      </c>
      <c r="AQ16" s="532" t="b">
        <v>1</v>
      </c>
      <c r="AR16" s="532">
        <v>10</v>
      </c>
      <c r="AS16" s="532">
        <v>0.4</v>
      </c>
      <c r="AT16" s="533" t="s">
        <v>1188</v>
      </c>
      <c r="AU16" s="534" t="s">
        <v>1198</v>
      </c>
      <c r="AV16" s="535">
        <v>3.0000000000000001E-3</v>
      </c>
      <c r="AW16" s="536">
        <v>5.0000000000000001E-3</v>
      </c>
      <c r="AX16" s="440">
        <v>175</v>
      </c>
      <c r="AY16" s="520">
        <v>2</v>
      </c>
      <c r="AZ16" s="520">
        <v>9.5</v>
      </c>
      <c r="BA16" s="520">
        <v>1</v>
      </c>
      <c r="BB16" s="537">
        <v>0.9</v>
      </c>
      <c r="BC16" s="537">
        <v>1.4</v>
      </c>
      <c r="BH16"/>
    </row>
    <row r="17" spans="2:60">
      <c r="B17" s="519" t="s">
        <v>4</v>
      </c>
      <c r="C17" s="520" t="s">
        <v>415</v>
      </c>
      <c r="D17" s="520" t="s">
        <v>188</v>
      </c>
      <c r="E17" s="521">
        <v>1</v>
      </c>
      <c r="F17" s="538" t="s">
        <v>423</v>
      </c>
      <c r="G17" s="522">
        <v>2000</v>
      </c>
      <c r="H17" s="443">
        <v>60</v>
      </c>
      <c r="I17" s="523">
        <v>35</v>
      </c>
      <c r="J17" s="524">
        <v>45</v>
      </c>
      <c r="K17" s="445">
        <v>3</v>
      </c>
      <c r="L17" s="525">
        <v>0</v>
      </c>
      <c r="M17" s="526">
        <v>95</v>
      </c>
      <c r="N17" s="527">
        <v>145</v>
      </c>
      <c r="O17" s="527">
        <v>1.05</v>
      </c>
      <c r="P17" s="527">
        <v>1</v>
      </c>
      <c r="Q17" s="527">
        <v>7.4999999999999997E-3</v>
      </c>
      <c r="R17" s="528">
        <v>30</v>
      </c>
      <c r="S17" s="528">
        <v>0.5</v>
      </c>
      <c r="T17" s="539">
        <v>0.8</v>
      </c>
      <c r="U17" s="540">
        <v>1</v>
      </c>
      <c r="V17" s="529">
        <v>16</v>
      </c>
      <c r="W17" s="526">
        <v>2</v>
      </c>
      <c r="X17" s="527">
        <v>45</v>
      </c>
      <c r="Y17" s="527">
        <v>20</v>
      </c>
      <c r="Z17" s="527">
        <v>12</v>
      </c>
      <c r="AA17" s="529">
        <v>275</v>
      </c>
      <c r="AB17" s="528">
        <v>8</v>
      </c>
      <c r="AC17" s="527">
        <v>3</v>
      </c>
      <c r="AD17" s="528">
        <v>9</v>
      </c>
      <c r="AE17" s="527">
        <v>7000</v>
      </c>
      <c r="AF17" s="530">
        <v>2</v>
      </c>
      <c r="AG17" s="526">
        <v>0.19</v>
      </c>
      <c r="AH17" s="541">
        <v>0</v>
      </c>
      <c r="AI17" s="541">
        <v>6</v>
      </c>
      <c r="AJ17" s="542" t="s">
        <v>657</v>
      </c>
      <c r="AK17" s="532" t="s">
        <v>667</v>
      </c>
      <c r="AL17" s="532">
        <v>2</v>
      </c>
      <c r="AM17" s="532">
        <v>2</v>
      </c>
      <c r="AN17" s="532">
        <v>2</v>
      </c>
      <c r="AO17" s="532" t="b">
        <v>1</v>
      </c>
      <c r="AP17" s="532" t="b">
        <v>1</v>
      </c>
      <c r="AQ17" s="532" t="b">
        <v>1</v>
      </c>
      <c r="AR17" s="532">
        <v>10</v>
      </c>
      <c r="AS17" s="532">
        <v>0.5</v>
      </c>
      <c r="AT17" s="533" t="s">
        <v>1189</v>
      </c>
      <c r="AU17" s="534" t="s">
        <v>1199</v>
      </c>
      <c r="AV17" s="535">
        <v>2.3E-3</v>
      </c>
      <c r="AW17" s="536">
        <v>5.0000000000000001E-3</v>
      </c>
      <c r="AX17" s="440">
        <v>210</v>
      </c>
      <c r="AY17" s="520">
        <v>2.1</v>
      </c>
      <c r="AZ17" s="520">
        <v>9.5</v>
      </c>
      <c r="BA17" s="520">
        <v>1.7</v>
      </c>
      <c r="BB17" s="520">
        <v>0.9</v>
      </c>
      <c r="BC17" s="520">
        <v>1.5</v>
      </c>
      <c r="BH17"/>
    </row>
    <row r="18" spans="2:60">
      <c r="B18" s="543" t="s">
        <v>4</v>
      </c>
      <c r="C18" s="544" t="s">
        <v>418</v>
      </c>
      <c r="D18" s="544" t="s">
        <v>188</v>
      </c>
      <c r="E18" s="521">
        <v>2</v>
      </c>
      <c r="F18" s="521" t="s">
        <v>415</v>
      </c>
      <c r="G18" s="545">
        <v>11000</v>
      </c>
      <c r="H18" s="546">
        <v>100</v>
      </c>
      <c r="I18" s="547">
        <v>35</v>
      </c>
      <c r="J18" s="548">
        <v>45</v>
      </c>
      <c r="K18" s="445">
        <v>5</v>
      </c>
      <c r="L18" s="525">
        <v>0</v>
      </c>
      <c r="M18" s="526">
        <v>140</v>
      </c>
      <c r="N18" s="540">
        <v>200</v>
      </c>
      <c r="O18" s="540">
        <v>1.4</v>
      </c>
      <c r="P18" s="540">
        <v>1</v>
      </c>
      <c r="Q18" s="527">
        <v>8.0000000000000002E-3</v>
      </c>
      <c r="R18" s="528">
        <v>30</v>
      </c>
      <c r="S18" s="528">
        <v>0.5</v>
      </c>
      <c r="T18" s="526">
        <v>0.85</v>
      </c>
      <c r="U18" s="527">
        <v>1.1000000000000001</v>
      </c>
      <c r="V18" s="549">
        <v>23.5</v>
      </c>
      <c r="W18" s="539">
        <v>1.9</v>
      </c>
      <c r="X18" s="527">
        <v>60</v>
      </c>
      <c r="Y18" s="527">
        <v>25</v>
      </c>
      <c r="Z18" s="527">
        <v>17</v>
      </c>
      <c r="AA18" s="549">
        <v>300</v>
      </c>
      <c r="AB18" s="528">
        <v>9</v>
      </c>
      <c r="AC18" s="540">
        <v>3</v>
      </c>
      <c r="AD18" s="550">
        <v>9</v>
      </c>
      <c r="AE18" s="527">
        <v>8000</v>
      </c>
      <c r="AF18" s="551">
        <v>2</v>
      </c>
      <c r="AG18" s="539">
        <v>0.15</v>
      </c>
      <c r="AH18" s="552">
        <v>0</v>
      </c>
      <c r="AI18" s="552">
        <v>6</v>
      </c>
      <c r="AJ18" s="542" t="s">
        <v>660</v>
      </c>
      <c r="AK18" s="532" t="s">
        <v>670</v>
      </c>
      <c r="AL18" s="532">
        <v>2</v>
      </c>
      <c r="AM18" s="532">
        <v>2</v>
      </c>
      <c r="AN18" s="532">
        <v>2</v>
      </c>
      <c r="AO18" s="532" t="b">
        <v>1</v>
      </c>
      <c r="AP18" s="532" t="b">
        <v>1</v>
      </c>
      <c r="AQ18" s="532" t="b">
        <v>1</v>
      </c>
      <c r="AR18" s="532">
        <v>10</v>
      </c>
      <c r="AS18" s="532">
        <v>0.5</v>
      </c>
      <c r="AT18" s="553" t="s">
        <v>1190</v>
      </c>
      <c r="AU18" s="554" t="s">
        <v>1200</v>
      </c>
      <c r="AV18" s="535">
        <v>2E-3</v>
      </c>
      <c r="AW18" s="536">
        <v>5.0000000000000001E-3</v>
      </c>
      <c r="AX18" s="440">
        <v>240</v>
      </c>
      <c r="AY18" s="520">
        <v>2.2000000000000002</v>
      </c>
      <c r="AZ18" s="520">
        <v>9.5</v>
      </c>
      <c r="BA18" s="520">
        <v>1.7</v>
      </c>
      <c r="BB18" s="520">
        <v>0.9</v>
      </c>
      <c r="BC18" s="520">
        <v>1.7</v>
      </c>
      <c r="BH18"/>
    </row>
    <row r="19" spans="2:60">
      <c r="B19" s="543" t="s">
        <v>4</v>
      </c>
      <c r="C19" s="544" t="s">
        <v>414</v>
      </c>
      <c r="D19" s="520" t="s">
        <v>188</v>
      </c>
      <c r="E19" s="521">
        <v>3</v>
      </c>
      <c r="F19" s="521" t="s">
        <v>418</v>
      </c>
      <c r="G19" s="522">
        <v>47000</v>
      </c>
      <c r="H19" s="443">
        <v>150</v>
      </c>
      <c r="I19" s="523">
        <v>35</v>
      </c>
      <c r="J19" s="524">
        <v>45</v>
      </c>
      <c r="K19" s="445">
        <v>6</v>
      </c>
      <c r="L19" s="525">
        <v>0</v>
      </c>
      <c r="M19" s="526">
        <v>190</v>
      </c>
      <c r="N19" s="527">
        <v>240</v>
      </c>
      <c r="O19" s="527">
        <v>1.34</v>
      </c>
      <c r="P19" s="527">
        <v>1</v>
      </c>
      <c r="Q19" s="527">
        <v>8.9999999999999993E-3</v>
      </c>
      <c r="R19" s="528">
        <v>30</v>
      </c>
      <c r="S19" s="528">
        <v>0.6</v>
      </c>
      <c r="T19" s="539">
        <v>0.9</v>
      </c>
      <c r="U19" s="540">
        <v>1.1000000000000001</v>
      </c>
      <c r="V19" s="529">
        <v>19</v>
      </c>
      <c r="W19" s="526">
        <v>1.9</v>
      </c>
      <c r="X19" s="527">
        <v>75</v>
      </c>
      <c r="Y19" s="527">
        <v>30</v>
      </c>
      <c r="Z19" s="540">
        <v>15</v>
      </c>
      <c r="AA19" s="529">
        <v>325</v>
      </c>
      <c r="AB19" s="528">
        <v>10</v>
      </c>
      <c r="AC19" s="527">
        <v>3</v>
      </c>
      <c r="AD19" s="528">
        <v>9</v>
      </c>
      <c r="AE19" s="527">
        <v>9000</v>
      </c>
      <c r="AF19" s="530">
        <v>2</v>
      </c>
      <c r="AG19" s="526">
        <v>0.13</v>
      </c>
      <c r="AH19" s="541">
        <v>0</v>
      </c>
      <c r="AI19" s="541">
        <v>6</v>
      </c>
      <c r="AJ19" s="542" t="s">
        <v>656</v>
      </c>
      <c r="AK19" s="532" t="s">
        <v>666</v>
      </c>
      <c r="AL19" s="532">
        <v>2</v>
      </c>
      <c r="AM19" s="532">
        <v>2</v>
      </c>
      <c r="AN19" s="532">
        <v>2</v>
      </c>
      <c r="AO19" s="532" t="b">
        <v>1</v>
      </c>
      <c r="AP19" s="532" t="b">
        <v>1</v>
      </c>
      <c r="AQ19" s="532" t="b">
        <v>1</v>
      </c>
      <c r="AR19" s="532">
        <v>10</v>
      </c>
      <c r="AS19" s="532">
        <v>0.5</v>
      </c>
      <c r="AT19" s="553" t="s">
        <v>1191</v>
      </c>
      <c r="AU19" s="554" t="s">
        <v>1201</v>
      </c>
      <c r="AV19" s="535">
        <v>2E-3</v>
      </c>
      <c r="AW19" s="536">
        <v>5.0000000000000001E-3</v>
      </c>
      <c r="AX19" s="440">
        <v>260</v>
      </c>
      <c r="AY19" s="520">
        <v>2.2999999999999998</v>
      </c>
      <c r="AZ19" s="520">
        <v>9.5</v>
      </c>
      <c r="BA19" s="520">
        <v>1.7</v>
      </c>
      <c r="BB19" s="520">
        <v>0.9</v>
      </c>
      <c r="BC19" s="520">
        <v>2</v>
      </c>
      <c r="BH19"/>
    </row>
    <row r="20" spans="2:60">
      <c r="B20" s="543" t="s">
        <v>4</v>
      </c>
      <c r="C20" s="544" t="s">
        <v>416</v>
      </c>
      <c r="D20" s="520" t="s">
        <v>189</v>
      </c>
      <c r="E20" s="521">
        <v>4</v>
      </c>
      <c r="F20" s="521" t="s">
        <v>414</v>
      </c>
      <c r="G20" s="522">
        <v>120000</v>
      </c>
      <c r="H20" s="443">
        <v>200</v>
      </c>
      <c r="I20" s="523">
        <v>35</v>
      </c>
      <c r="J20" s="524">
        <v>45</v>
      </c>
      <c r="K20" s="445">
        <v>8</v>
      </c>
      <c r="L20" s="525">
        <v>0</v>
      </c>
      <c r="M20" s="526">
        <v>210</v>
      </c>
      <c r="N20" s="527">
        <v>270</v>
      </c>
      <c r="O20" s="527">
        <v>1.6</v>
      </c>
      <c r="P20" s="527">
        <v>1</v>
      </c>
      <c r="Q20" s="527">
        <v>1.0999999999999999E-2</v>
      </c>
      <c r="R20" s="528">
        <v>30</v>
      </c>
      <c r="S20" s="528">
        <v>0.6</v>
      </c>
      <c r="T20" s="526">
        <v>1</v>
      </c>
      <c r="U20" s="527">
        <v>1.1000000000000001</v>
      </c>
      <c r="V20" s="529">
        <v>20</v>
      </c>
      <c r="W20" s="526">
        <v>1.8</v>
      </c>
      <c r="X20" s="527">
        <v>90</v>
      </c>
      <c r="Y20" s="527">
        <v>32</v>
      </c>
      <c r="Z20" s="527">
        <v>21</v>
      </c>
      <c r="AA20" s="529">
        <v>350</v>
      </c>
      <c r="AB20" s="528">
        <v>11</v>
      </c>
      <c r="AC20" s="527">
        <v>4</v>
      </c>
      <c r="AD20" s="528">
        <v>10</v>
      </c>
      <c r="AE20" s="527">
        <v>18000</v>
      </c>
      <c r="AF20" s="530">
        <v>3</v>
      </c>
      <c r="AG20" s="526">
        <v>0.11</v>
      </c>
      <c r="AH20" s="541">
        <v>0</v>
      </c>
      <c r="AI20" s="541">
        <v>12</v>
      </c>
      <c r="AJ20" s="542" t="s">
        <v>658</v>
      </c>
      <c r="AK20" s="532" t="s">
        <v>668</v>
      </c>
      <c r="AL20" s="532">
        <v>2</v>
      </c>
      <c r="AM20" s="532">
        <v>2</v>
      </c>
      <c r="AN20" s="532">
        <v>2</v>
      </c>
      <c r="AO20" s="532" t="b">
        <v>1</v>
      </c>
      <c r="AP20" s="532" t="b">
        <v>1</v>
      </c>
      <c r="AQ20" s="532" t="b">
        <v>1</v>
      </c>
      <c r="AR20" s="532">
        <v>10</v>
      </c>
      <c r="AS20" s="532">
        <v>0.6</v>
      </c>
      <c r="AT20" s="553" t="s">
        <v>1192</v>
      </c>
      <c r="AU20" s="554" t="s">
        <v>1202</v>
      </c>
      <c r="AV20" s="535">
        <v>1.9E-3</v>
      </c>
      <c r="AW20" s="536">
        <v>5.0000000000000001E-3</v>
      </c>
      <c r="AX20" s="440">
        <v>300</v>
      </c>
      <c r="AY20" s="520">
        <v>2.4</v>
      </c>
      <c r="AZ20" s="520">
        <v>9.5</v>
      </c>
      <c r="BA20" s="520">
        <v>1.7</v>
      </c>
      <c r="BB20" s="520">
        <v>0.3</v>
      </c>
      <c r="BC20" s="520">
        <v>1.6</v>
      </c>
      <c r="BH20"/>
    </row>
    <row r="21" spans="2:60">
      <c r="B21" s="543" t="s">
        <v>4</v>
      </c>
      <c r="C21" s="544" t="s">
        <v>417</v>
      </c>
      <c r="D21" s="520" t="s">
        <v>189</v>
      </c>
      <c r="E21" s="521">
        <v>5</v>
      </c>
      <c r="F21" s="521" t="s">
        <v>416</v>
      </c>
      <c r="G21" s="522">
        <v>260000</v>
      </c>
      <c r="H21" s="443">
        <v>400</v>
      </c>
      <c r="I21" s="523">
        <v>35</v>
      </c>
      <c r="J21" s="524">
        <v>45</v>
      </c>
      <c r="K21" s="445">
        <v>10</v>
      </c>
      <c r="L21" s="525">
        <v>0</v>
      </c>
      <c r="M21" s="526">
        <v>250</v>
      </c>
      <c r="N21" s="540">
        <v>310</v>
      </c>
      <c r="O21" s="540">
        <v>1.8</v>
      </c>
      <c r="P21" s="540">
        <v>1</v>
      </c>
      <c r="Q21" s="527">
        <v>1.0999999999999999E-2</v>
      </c>
      <c r="R21" s="528">
        <v>30</v>
      </c>
      <c r="S21" s="528">
        <v>0.6</v>
      </c>
      <c r="T21" s="526">
        <v>1.05</v>
      </c>
      <c r="U21" s="527">
        <v>1.1499999999999999</v>
      </c>
      <c r="V21" s="529">
        <v>21</v>
      </c>
      <c r="W21" s="526">
        <v>1.8</v>
      </c>
      <c r="X21" s="527">
        <v>105</v>
      </c>
      <c r="Y21" s="527">
        <v>32</v>
      </c>
      <c r="Z21" s="527">
        <v>18</v>
      </c>
      <c r="AA21" s="529">
        <v>375</v>
      </c>
      <c r="AB21" s="528">
        <v>12</v>
      </c>
      <c r="AC21" s="527">
        <v>4</v>
      </c>
      <c r="AD21" s="528">
        <v>10</v>
      </c>
      <c r="AE21" s="527">
        <v>19000</v>
      </c>
      <c r="AF21" s="530">
        <v>3</v>
      </c>
      <c r="AG21" s="526">
        <v>0.09</v>
      </c>
      <c r="AH21" s="541">
        <v>0</v>
      </c>
      <c r="AI21" s="541">
        <v>12</v>
      </c>
      <c r="AJ21" s="542" t="s">
        <v>659</v>
      </c>
      <c r="AK21" s="532" t="s">
        <v>669</v>
      </c>
      <c r="AL21" s="532">
        <v>2</v>
      </c>
      <c r="AM21" s="532">
        <v>2</v>
      </c>
      <c r="AN21" s="532">
        <v>2</v>
      </c>
      <c r="AO21" s="532" t="b">
        <v>1</v>
      </c>
      <c r="AP21" s="532" t="b">
        <v>1</v>
      </c>
      <c r="AQ21" s="532" t="b">
        <v>1</v>
      </c>
      <c r="AR21" s="532">
        <v>10</v>
      </c>
      <c r="AS21" s="532">
        <v>0.6</v>
      </c>
      <c r="AT21" s="553" t="s">
        <v>1193</v>
      </c>
      <c r="AU21" s="554" t="s">
        <v>1207</v>
      </c>
      <c r="AV21" s="535">
        <v>1.8E-3</v>
      </c>
      <c r="AW21" s="536">
        <v>5.0000000000000001E-3</v>
      </c>
      <c r="AX21" s="440">
        <v>340</v>
      </c>
      <c r="AY21" s="520">
        <v>2.5</v>
      </c>
      <c r="AZ21" s="520">
        <v>9.5</v>
      </c>
      <c r="BA21" s="520">
        <v>1.7</v>
      </c>
      <c r="BB21" s="520">
        <v>0.3</v>
      </c>
      <c r="BC21" s="520">
        <v>1.9</v>
      </c>
      <c r="BH21"/>
    </row>
    <row r="22" spans="2:60">
      <c r="B22" s="543" t="s">
        <v>4</v>
      </c>
      <c r="C22" s="544" t="s">
        <v>419</v>
      </c>
      <c r="D22" s="520" t="s">
        <v>189</v>
      </c>
      <c r="E22" s="521">
        <v>6</v>
      </c>
      <c r="F22" s="538" t="s">
        <v>417</v>
      </c>
      <c r="G22" s="522">
        <v>500000</v>
      </c>
      <c r="H22" s="443">
        <v>550</v>
      </c>
      <c r="I22" s="523">
        <v>35</v>
      </c>
      <c r="J22" s="524">
        <v>45</v>
      </c>
      <c r="K22" s="445">
        <v>12.5</v>
      </c>
      <c r="L22" s="525">
        <v>0</v>
      </c>
      <c r="M22" s="526">
        <v>290</v>
      </c>
      <c r="N22" s="527">
        <v>350</v>
      </c>
      <c r="O22" s="527">
        <v>2</v>
      </c>
      <c r="P22" s="527">
        <v>1</v>
      </c>
      <c r="Q22" s="527">
        <v>1.2E-2</v>
      </c>
      <c r="R22" s="528">
        <v>25</v>
      </c>
      <c r="S22" s="528">
        <v>0.6</v>
      </c>
      <c r="T22" s="526">
        <v>1.35</v>
      </c>
      <c r="U22" s="527">
        <v>1.45</v>
      </c>
      <c r="V22" s="529">
        <v>23.5</v>
      </c>
      <c r="W22" s="526">
        <v>1.7</v>
      </c>
      <c r="X22" s="527">
        <v>120</v>
      </c>
      <c r="Y22" s="527">
        <v>36</v>
      </c>
      <c r="Z22" s="527">
        <v>20</v>
      </c>
      <c r="AA22" s="529">
        <v>400</v>
      </c>
      <c r="AB22" s="528">
        <v>14</v>
      </c>
      <c r="AC22" s="527">
        <v>4</v>
      </c>
      <c r="AD22" s="528">
        <v>10</v>
      </c>
      <c r="AE22" s="527">
        <v>19000</v>
      </c>
      <c r="AF22" s="530">
        <v>3</v>
      </c>
      <c r="AG22" s="526">
        <v>0.08</v>
      </c>
      <c r="AH22" s="541">
        <v>0</v>
      </c>
      <c r="AI22" s="541">
        <v>12</v>
      </c>
      <c r="AJ22" s="542" t="s">
        <v>661</v>
      </c>
      <c r="AK22" s="532" t="s">
        <v>671</v>
      </c>
      <c r="AL22" s="532">
        <v>2</v>
      </c>
      <c r="AM22" s="532">
        <v>2</v>
      </c>
      <c r="AN22" s="532">
        <v>2</v>
      </c>
      <c r="AO22" s="532" t="b">
        <v>1</v>
      </c>
      <c r="AP22" s="532" t="b">
        <v>1</v>
      </c>
      <c r="AQ22" s="532" t="b">
        <v>1</v>
      </c>
      <c r="AR22" s="532">
        <v>10</v>
      </c>
      <c r="AS22" s="532">
        <v>0.6</v>
      </c>
      <c r="AT22" s="553" t="s">
        <v>1194</v>
      </c>
      <c r="AU22" s="554" t="s">
        <v>1203</v>
      </c>
      <c r="AV22" s="535">
        <v>1.6999999999999999E-3</v>
      </c>
      <c r="AW22" s="536">
        <v>5.0000000000000001E-3</v>
      </c>
      <c r="AX22" s="440">
        <v>380</v>
      </c>
      <c r="AY22" s="520">
        <v>2.6</v>
      </c>
      <c r="AZ22" s="520">
        <v>9.5</v>
      </c>
      <c r="BA22" s="520">
        <v>1.7</v>
      </c>
      <c r="BB22" s="520">
        <v>0.3</v>
      </c>
      <c r="BC22" s="520">
        <v>2</v>
      </c>
      <c r="BH22"/>
    </row>
    <row r="23" spans="2:60">
      <c r="B23" s="543" t="s">
        <v>4</v>
      </c>
      <c r="C23" s="544" t="s">
        <v>420</v>
      </c>
      <c r="D23" s="544" t="s">
        <v>210</v>
      </c>
      <c r="E23" s="521">
        <v>7</v>
      </c>
      <c r="F23" s="538" t="s">
        <v>419</v>
      </c>
      <c r="G23" s="545">
        <v>1400000</v>
      </c>
      <c r="H23" s="546">
        <v>800</v>
      </c>
      <c r="I23" s="547">
        <v>35</v>
      </c>
      <c r="J23" s="548">
        <v>45</v>
      </c>
      <c r="K23" s="445">
        <v>17</v>
      </c>
      <c r="L23" s="525">
        <v>0</v>
      </c>
      <c r="M23" s="526">
        <v>330</v>
      </c>
      <c r="N23" s="527">
        <v>400</v>
      </c>
      <c r="O23" s="527">
        <v>2.2000000000000002</v>
      </c>
      <c r="P23" s="527">
        <v>1</v>
      </c>
      <c r="Q23" s="527">
        <v>1.2999999999999999E-2</v>
      </c>
      <c r="R23" s="528">
        <v>25</v>
      </c>
      <c r="S23" s="528">
        <v>0.7</v>
      </c>
      <c r="T23" s="526">
        <v>1.54</v>
      </c>
      <c r="U23" s="527">
        <v>1.7</v>
      </c>
      <c r="V23" s="549">
        <v>25</v>
      </c>
      <c r="W23" s="539">
        <v>1.6</v>
      </c>
      <c r="X23" s="527">
        <v>155</v>
      </c>
      <c r="Y23" s="527">
        <v>42</v>
      </c>
      <c r="Z23" s="527">
        <v>28</v>
      </c>
      <c r="AA23" s="549">
        <v>425</v>
      </c>
      <c r="AB23" s="528">
        <v>15</v>
      </c>
      <c r="AC23" s="540">
        <v>5</v>
      </c>
      <c r="AD23" s="550">
        <v>10</v>
      </c>
      <c r="AE23" s="527">
        <v>57000</v>
      </c>
      <c r="AF23" s="551">
        <v>4</v>
      </c>
      <c r="AG23" s="539">
        <v>7.0000000000000007E-2</v>
      </c>
      <c r="AH23" s="552">
        <v>0</v>
      </c>
      <c r="AI23" s="552">
        <v>12</v>
      </c>
      <c r="AJ23" s="542" t="s">
        <v>662</v>
      </c>
      <c r="AK23" s="532" t="s">
        <v>672</v>
      </c>
      <c r="AL23" s="532">
        <v>2</v>
      </c>
      <c r="AM23" s="532">
        <v>2</v>
      </c>
      <c r="AN23" s="532">
        <v>2</v>
      </c>
      <c r="AO23" s="532" t="b">
        <v>1</v>
      </c>
      <c r="AP23" s="532" t="b">
        <v>1</v>
      </c>
      <c r="AQ23" s="532" t="b">
        <v>1</v>
      </c>
      <c r="AR23" s="532">
        <v>10</v>
      </c>
      <c r="AS23" s="532">
        <v>0.65</v>
      </c>
      <c r="AT23" s="553" t="s">
        <v>1195</v>
      </c>
      <c r="AU23" s="554" t="s">
        <v>1204</v>
      </c>
      <c r="AV23" s="535">
        <v>1.6000000000000001E-3</v>
      </c>
      <c r="AW23" s="536">
        <v>5.0000000000000001E-3</v>
      </c>
      <c r="AX23" s="440">
        <v>500</v>
      </c>
      <c r="AY23" s="520">
        <v>3.2</v>
      </c>
      <c r="AZ23" s="520">
        <v>9.5</v>
      </c>
      <c r="BA23" s="520">
        <v>1.7</v>
      </c>
      <c r="BB23" s="520">
        <v>0.2</v>
      </c>
      <c r="BC23" s="520">
        <v>1.7</v>
      </c>
      <c r="BH23"/>
    </row>
    <row r="24" spans="2:60">
      <c r="B24" s="543" t="s">
        <v>4</v>
      </c>
      <c r="C24" s="544" t="s">
        <v>421</v>
      </c>
      <c r="D24" s="544" t="s">
        <v>210</v>
      </c>
      <c r="E24" s="521">
        <v>8</v>
      </c>
      <c r="F24" s="538" t="s">
        <v>420</v>
      </c>
      <c r="G24" s="545">
        <v>2200000</v>
      </c>
      <c r="H24" s="546">
        <v>800</v>
      </c>
      <c r="I24" s="547">
        <v>35</v>
      </c>
      <c r="J24" s="548">
        <v>45</v>
      </c>
      <c r="K24" s="445">
        <v>20</v>
      </c>
      <c r="L24" s="525">
        <v>0</v>
      </c>
      <c r="M24" s="526">
        <v>375</v>
      </c>
      <c r="N24" s="540">
        <v>445</v>
      </c>
      <c r="O24" s="540">
        <v>2.2000000000000002</v>
      </c>
      <c r="P24" s="540">
        <v>1</v>
      </c>
      <c r="Q24" s="527">
        <v>1.4E-2</v>
      </c>
      <c r="R24" s="528">
        <v>25</v>
      </c>
      <c r="S24" s="528">
        <v>0.7</v>
      </c>
      <c r="T24" s="539">
        <v>1.8</v>
      </c>
      <c r="U24" s="540">
        <v>1.9</v>
      </c>
      <c r="V24" s="549">
        <v>28</v>
      </c>
      <c r="W24" s="539">
        <v>1.6</v>
      </c>
      <c r="X24" s="527">
        <v>160</v>
      </c>
      <c r="Y24" s="527">
        <v>43</v>
      </c>
      <c r="Z24" s="540">
        <v>25</v>
      </c>
      <c r="AA24" s="549">
        <v>450</v>
      </c>
      <c r="AB24" s="528">
        <v>15</v>
      </c>
      <c r="AC24" s="540">
        <v>5</v>
      </c>
      <c r="AD24" s="550">
        <v>10</v>
      </c>
      <c r="AE24" s="527">
        <v>61000</v>
      </c>
      <c r="AF24" s="551">
        <v>4</v>
      </c>
      <c r="AG24" s="539">
        <v>0.06</v>
      </c>
      <c r="AH24" s="552">
        <v>0</v>
      </c>
      <c r="AI24" s="552">
        <v>12</v>
      </c>
      <c r="AJ24" s="542" t="s">
        <v>663</v>
      </c>
      <c r="AK24" s="532" t="s">
        <v>673</v>
      </c>
      <c r="AL24" s="532">
        <v>2</v>
      </c>
      <c r="AM24" s="532">
        <v>2</v>
      </c>
      <c r="AN24" s="532">
        <v>2</v>
      </c>
      <c r="AO24" s="532" t="b">
        <v>1</v>
      </c>
      <c r="AP24" s="532" t="b">
        <v>1</v>
      </c>
      <c r="AQ24" s="532" t="b">
        <v>1</v>
      </c>
      <c r="AR24" s="532">
        <v>10</v>
      </c>
      <c r="AS24" s="532">
        <v>0.65</v>
      </c>
      <c r="AT24" s="553" t="s">
        <v>1196</v>
      </c>
      <c r="AU24" s="554" t="s">
        <v>1205</v>
      </c>
      <c r="AV24" s="535">
        <v>1.6000000000000001E-3</v>
      </c>
      <c r="AW24" s="536">
        <v>5.0000000000000001E-3</v>
      </c>
      <c r="AX24" s="440">
        <v>620</v>
      </c>
      <c r="AY24" s="520">
        <v>3.9</v>
      </c>
      <c r="AZ24" s="520">
        <v>9.5</v>
      </c>
      <c r="BA24" s="520">
        <v>1.7</v>
      </c>
      <c r="BB24" s="520">
        <v>0.2</v>
      </c>
      <c r="BC24" s="520">
        <v>1.6</v>
      </c>
      <c r="BH24"/>
    </row>
    <row r="25" spans="2:60" ht="15.75" thickBot="1">
      <c r="B25" s="543" t="s">
        <v>4</v>
      </c>
      <c r="C25" s="544" t="s">
        <v>422</v>
      </c>
      <c r="D25" s="544" t="s">
        <v>211</v>
      </c>
      <c r="E25" s="521">
        <v>9</v>
      </c>
      <c r="F25" s="538" t="s">
        <v>421</v>
      </c>
      <c r="G25" s="545">
        <v>3500000</v>
      </c>
      <c r="H25" s="546">
        <v>1100</v>
      </c>
      <c r="I25" s="547">
        <v>35</v>
      </c>
      <c r="J25" s="555">
        <v>45</v>
      </c>
      <c r="K25" s="445">
        <v>25</v>
      </c>
      <c r="L25" s="556">
        <v>0</v>
      </c>
      <c r="M25" s="557">
        <v>425</v>
      </c>
      <c r="N25" s="540">
        <v>500</v>
      </c>
      <c r="O25" s="540">
        <v>2.2999999999999998</v>
      </c>
      <c r="P25" s="540">
        <v>1</v>
      </c>
      <c r="Q25" s="527">
        <v>1.4999999999999999E-2</v>
      </c>
      <c r="R25" s="528">
        <v>20</v>
      </c>
      <c r="S25" s="528">
        <v>0.8</v>
      </c>
      <c r="T25" s="539">
        <v>2</v>
      </c>
      <c r="U25" s="540">
        <v>2.1</v>
      </c>
      <c r="V25" s="549">
        <v>31</v>
      </c>
      <c r="W25" s="539">
        <v>1.6</v>
      </c>
      <c r="X25" s="540">
        <v>165</v>
      </c>
      <c r="Y25" s="540">
        <v>41</v>
      </c>
      <c r="Z25" s="540">
        <v>24</v>
      </c>
      <c r="AA25" s="549">
        <v>475</v>
      </c>
      <c r="AB25" s="558">
        <v>16</v>
      </c>
      <c r="AC25" s="540">
        <v>6</v>
      </c>
      <c r="AD25" s="558">
        <v>10</v>
      </c>
      <c r="AE25" s="540">
        <v>214000</v>
      </c>
      <c r="AF25" s="559">
        <v>5</v>
      </c>
      <c r="AG25" s="539">
        <v>0.05</v>
      </c>
      <c r="AH25" s="541">
        <v>0</v>
      </c>
      <c r="AI25" s="541">
        <v>12</v>
      </c>
      <c r="AJ25" s="542" t="s">
        <v>664</v>
      </c>
      <c r="AK25" s="532" t="s">
        <v>674</v>
      </c>
      <c r="AL25" s="532">
        <v>2</v>
      </c>
      <c r="AM25" s="532">
        <v>2</v>
      </c>
      <c r="AN25" s="532">
        <v>2</v>
      </c>
      <c r="AO25" s="532" t="b">
        <v>1</v>
      </c>
      <c r="AP25" s="532" t="b">
        <v>1</v>
      </c>
      <c r="AQ25" s="532" t="b">
        <v>1</v>
      </c>
      <c r="AR25" s="532">
        <v>10</v>
      </c>
      <c r="AS25" s="532">
        <v>0.75</v>
      </c>
      <c r="AT25" s="560" t="s">
        <v>1197</v>
      </c>
      <c r="AU25" s="561" t="s">
        <v>1206</v>
      </c>
      <c r="AV25" s="535">
        <v>1.5E-3</v>
      </c>
      <c r="AW25" s="536">
        <v>5.0000000000000001E-3</v>
      </c>
      <c r="AX25" s="440">
        <v>750</v>
      </c>
      <c r="AY25" s="562">
        <v>4.7</v>
      </c>
      <c r="AZ25" s="562">
        <v>9.5</v>
      </c>
      <c r="BA25" s="562">
        <v>1.7</v>
      </c>
      <c r="BB25" s="562">
        <v>0.2</v>
      </c>
      <c r="BC25" s="562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6" t="s">
        <v>523</v>
      </c>
      <c r="J26" s="567"/>
      <c r="K26" s="567"/>
      <c r="L26" s="568"/>
      <c r="M26" s="337"/>
      <c r="N26" s="572" t="s">
        <v>524</v>
      </c>
      <c r="O26" s="572"/>
      <c r="P26" s="572"/>
      <c r="Q26" s="572"/>
      <c r="R26" s="572"/>
      <c r="S26" s="573"/>
      <c r="T26" s="571" t="s">
        <v>525</v>
      </c>
      <c r="U26" s="571"/>
      <c r="V26" s="336" t="s">
        <v>530</v>
      </c>
      <c r="W26" s="569" t="s">
        <v>529</v>
      </c>
      <c r="X26" s="569"/>
      <c r="Y26" s="569"/>
      <c r="Z26" s="570"/>
      <c r="AA26" s="574" t="s">
        <v>526</v>
      </c>
      <c r="AB26" s="575"/>
      <c r="AC26" s="575"/>
      <c r="AD26" s="575"/>
      <c r="AE26" s="575"/>
      <c r="AF26" s="576"/>
      <c r="AG26" s="335" t="s">
        <v>527</v>
      </c>
      <c r="AH26" s="211"/>
      <c r="AI26" s="211"/>
      <c r="AX26" s="563" t="s">
        <v>531</v>
      </c>
      <c r="AY26" s="564"/>
      <c r="AZ26" s="564"/>
      <c r="BA26" s="564"/>
      <c r="BB26" s="564"/>
      <c r="BC26" s="564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N14:AQ14"/>
    <mergeCell ref="I26:L26"/>
    <mergeCell ref="W26:Z26"/>
    <mergeCell ref="T26:U26"/>
    <mergeCell ref="N26:S26"/>
    <mergeCell ref="AA26:AF26"/>
    <mergeCell ref="AX26:BC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4" workbookViewId="0">
      <selection activeCell="K11" sqref="K11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3" t="s">
        <v>560</v>
      </c>
      <c r="C4" s="344" t="s">
        <v>5</v>
      </c>
      <c r="D4" s="345" t="s">
        <v>639</v>
      </c>
      <c r="E4" s="345" t="s">
        <v>362</v>
      </c>
      <c r="F4" s="345" t="s">
        <v>186</v>
      </c>
      <c r="G4" s="345" t="s">
        <v>1137</v>
      </c>
      <c r="H4" s="345" t="s">
        <v>1344</v>
      </c>
      <c r="I4" s="346" t="s">
        <v>191</v>
      </c>
      <c r="J4" s="346" t="s">
        <v>192</v>
      </c>
      <c r="K4" s="346" t="s">
        <v>23</v>
      </c>
      <c r="L4" s="347" t="s">
        <v>789</v>
      </c>
      <c r="M4" s="348" t="s">
        <v>38</v>
      </c>
      <c r="N4" s="348" t="s">
        <v>177</v>
      </c>
      <c r="O4" s="349" t="s">
        <v>937</v>
      </c>
    </row>
    <row r="5" spans="1:18">
      <c r="B5" s="350" t="s">
        <v>4</v>
      </c>
      <c r="C5" s="351" t="s">
        <v>645</v>
      </c>
      <c r="D5" s="352" t="s">
        <v>642</v>
      </c>
      <c r="E5" s="352" t="s">
        <v>300</v>
      </c>
      <c r="F5" s="352">
        <v>0</v>
      </c>
      <c r="G5" s="352" t="b">
        <v>0</v>
      </c>
      <c r="H5" s="352" t="b">
        <v>0</v>
      </c>
      <c r="I5" s="353" t="s">
        <v>648</v>
      </c>
      <c r="J5" s="353" t="s">
        <v>649</v>
      </c>
      <c r="K5" s="353" t="s">
        <v>1261</v>
      </c>
      <c r="L5" s="354" t="s">
        <v>324</v>
      </c>
      <c r="M5" s="349" t="s">
        <v>831</v>
      </c>
      <c r="N5" s="349" t="str">
        <f>CONCATENATE(LEFT(petDefinitions[[#This Row],['[tidName']]],10),"_DESC")</f>
        <v>TID_PET_00_DESC</v>
      </c>
      <c r="O5" s="349">
        <v>0</v>
      </c>
    </row>
    <row r="6" spans="1:18">
      <c r="B6" s="350" t="s">
        <v>4</v>
      </c>
      <c r="C6" s="351" t="s">
        <v>646</v>
      </c>
      <c r="D6" s="352" t="s">
        <v>642</v>
      </c>
      <c r="E6" s="352" t="s">
        <v>300</v>
      </c>
      <c r="F6" s="352">
        <v>1</v>
      </c>
      <c r="G6" s="352" t="b">
        <v>1</v>
      </c>
      <c r="H6" s="352" t="b">
        <v>0</v>
      </c>
      <c r="I6" s="353" t="s">
        <v>648</v>
      </c>
      <c r="J6" s="353" t="s">
        <v>649</v>
      </c>
      <c r="K6" s="353" t="s">
        <v>1261</v>
      </c>
      <c r="L6" s="354" t="s">
        <v>300</v>
      </c>
      <c r="M6" s="349" t="s">
        <v>856</v>
      </c>
      <c r="N6" s="349" t="str">
        <f>CONCATENATE(LEFT(petDefinitions[[#This Row],['[tidName']]],10),"_DESC")</f>
        <v>TID_PET_01_DESC</v>
      </c>
      <c r="O6" s="355">
        <v>1</v>
      </c>
      <c r="R6" s="67"/>
    </row>
    <row r="7" spans="1:18">
      <c r="B7" s="356" t="s">
        <v>4</v>
      </c>
      <c r="C7" s="357" t="s">
        <v>647</v>
      </c>
      <c r="D7" s="358" t="s">
        <v>642</v>
      </c>
      <c r="E7" s="352" t="s">
        <v>1323</v>
      </c>
      <c r="F7" s="352">
        <v>2</v>
      </c>
      <c r="G7" s="352" t="b">
        <v>1</v>
      </c>
      <c r="H7" s="352" t="b">
        <v>0</v>
      </c>
      <c r="I7" s="353" t="s">
        <v>1459</v>
      </c>
      <c r="J7" s="353" t="s">
        <v>1460</v>
      </c>
      <c r="K7" s="353" t="s">
        <v>1261</v>
      </c>
      <c r="L7" s="354" t="s">
        <v>817</v>
      </c>
      <c r="M7" s="349" t="s">
        <v>857</v>
      </c>
      <c r="N7" s="355" t="str">
        <f>CONCATENATE(LEFT(petDefinitions[[#This Row],['[tidName']]],10),"_DESC")</f>
        <v>TID_PET_02_DESC</v>
      </c>
      <c r="O7" s="349">
        <v>2</v>
      </c>
      <c r="R7" s="67"/>
    </row>
    <row r="8" spans="1:18">
      <c r="B8" s="356" t="s">
        <v>4</v>
      </c>
      <c r="C8" s="357" t="s">
        <v>797</v>
      </c>
      <c r="D8" s="358" t="s">
        <v>642</v>
      </c>
      <c r="E8" s="352" t="s">
        <v>300</v>
      </c>
      <c r="F8" s="352">
        <v>2</v>
      </c>
      <c r="G8" s="352" t="b">
        <v>0</v>
      </c>
      <c r="H8" s="352" t="b">
        <v>0</v>
      </c>
      <c r="I8" s="353" t="s">
        <v>1266</v>
      </c>
      <c r="J8" s="353" t="s">
        <v>1246</v>
      </c>
      <c r="K8" s="353" t="s">
        <v>1247</v>
      </c>
      <c r="L8" s="354" t="s">
        <v>324</v>
      </c>
      <c r="M8" s="349" t="s">
        <v>858</v>
      </c>
      <c r="N8" s="349" t="str">
        <f>CONCATENATE(LEFT(petDefinitions[[#This Row],['[tidName']]],10),"_DESC")</f>
        <v>TID_PET_03_DESC</v>
      </c>
      <c r="O8" s="355">
        <v>3</v>
      </c>
      <c r="R8" s="67"/>
    </row>
    <row r="9" spans="1:18">
      <c r="A9" s="67"/>
      <c r="B9" s="356" t="s">
        <v>4</v>
      </c>
      <c r="C9" s="357" t="s">
        <v>798</v>
      </c>
      <c r="D9" s="358" t="s">
        <v>642</v>
      </c>
      <c r="E9" s="352" t="s">
        <v>1323</v>
      </c>
      <c r="F9" s="352">
        <v>3</v>
      </c>
      <c r="G9" s="352" t="b">
        <v>1</v>
      </c>
      <c r="H9" s="352" t="b">
        <v>0</v>
      </c>
      <c r="I9" s="353" t="s">
        <v>1122</v>
      </c>
      <c r="J9" s="353" t="s">
        <v>1130</v>
      </c>
      <c r="K9" s="359" t="s">
        <v>1261</v>
      </c>
      <c r="L9" s="354" t="s">
        <v>817</v>
      </c>
      <c r="M9" s="349" t="s">
        <v>859</v>
      </c>
      <c r="N9" s="355" t="str">
        <f>CONCATENATE(LEFT(petDefinitions[[#This Row],['[tidName']]],10),"_DESC")</f>
        <v>TID_PET_04_DESC</v>
      </c>
      <c r="O9" s="349">
        <v>4</v>
      </c>
      <c r="R9" s="67"/>
    </row>
    <row r="10" spans="1:18">
      <c r="A10" s="67"/>
      <c r="B10" s="356" t="s">
        <v>4</v>
      </c>
      <c r="C10" s="357" t="s">
        <v>799</v>
      </c>
      <c r="D10" s="358" t="s">
        <v>642</v>
      </c>
      <c r="E10" s="352" t="s">
        <v>300</v>
      </c>
      <c r="F10" s="352">
        <v>3</v>
      </c>
      <c r="G10" s="352" t="b">
        <v>1</v>
      </c>
      <c r="H10" s="352" t="b">
        <v>0</v>
      </c>
      <c r="I10" s="353" t="s">
        <v>1461</v>
      </c>
      <c r="J10" s="353" t="s">
        <v>1462</v>
      </c>
      <c r="K10" s="353" t="s">
        <v>1261</v>
      </c>
      <c r="L10" s="354" t="s">
        <v>300</v>
      </c>
      <c r="M10" s="349" t="s">
        <v>860</v>
      </c>
      <c r="N10" s="349" t="str">
        <f>CONCATENATE(LEFT(petDefinitions[[#This Row],['[tidName']]],10),"_DESC")</f>
        <v>TID_PET_05_DESC</v>
      </c>
      <c r="O10" s="349">
        <v>5</v>
      </c>
      <c r="R10" s="67"/>
    </row>
    <row r="11" spans="1:18">
      <c r="A11" s="67"/>
      <c r="B11" s="356" t="s">
        <v>4</v>
      </c>
      <c r="C11" s="357" t="s">
        <v>800</v>
      </c>
      <c r="D11" s="358" t="s">
        <v>642</v>
      </c>
      <c r="E11" s="352" t="s">
        <v>1323</v>
      </c>
      <c r="F11" s="352">
        <v>4</v>
      </c>
      <c r="G11" s="352" t="b">
        <v>1</v>
      </c>
      <c r="H11" s="352" t="b">
        <v>0</v>
      </c>
      <c r="I11" s="353" t="s">
        <v>648</v>
      </c>
      <c r="J11" s="353" t="s">
        <v>649</v>
      </c>
      <c r="K11" s="353" t="s">
        <v>1261</v>
      </c>
      <c r="L11" s="354" t="s">
        <v>817</v>
      </c>
      <c r="M11" s="349" t="s">
        <v>861</v>
      </c>
      <c r="N11" s="349" t="str">
        <f>CONCATENATE(LEFT(petDefinitions[[#This Row],['[tidName']]],10),"_DESC")</f>
        <v>TID_PET_06_DESC</v>
      </c>
      <c r="O11" s="349">
        <v>6</v>
      </c>
      <c r="R11" s="67"/>
    </row>
    <row r="12" spans="1:18">
      <c r="A12" s="67"/>
      <c r="B12" s="356" t="s">
        <v>4</v>
      </c>
      <c r="C12" s="357" t="s">
        <v>801</v>
      </c>
      <c r="D12" s="358" t="s">
        <v>642</v>
      </c>
      <c r="E12" s="352" t="s">
        <v>1323</v>
      </c>
      <c r="F12" s="352">
        <v>0</v>
      </c>
      <c r="G12" s="352" t="b">
        <v>1</v>
      </c>
      <c r="H12" s="352" t="b">
        <v>0</v>
      </c>
      <c r="I12" s="353" t="s">
        <v>648</v>
      </c>
      <c r="J12" s="353" t="s">
        <v>649</v>
      </c>
      <c r="K12" s="353" t="s">
        <v>1261</v>
      </c>
      <c r="L12" s="354" t="s">
        <v>791</v>
      </c>
      <c r="M12" s="349" t="s">
        <v>862</v>
      </c>
      <c r="N12" s="349" t="str">
        <f>CONCATENATE(LEFT(petDefinitions[[#This Row],['[tidName']]],10),"_DESC")</f>
        <v>TID_PET_07_DESC</v>
      </c>
      <c r="O12" s="349">
        <v>7</v>
      </c>
      <c r="R12" s="67"/>
    </row>
    <row r="13" spans="1:18">
      <c r="A13" s="67"/>
      <c r="B13" s="356" t="s">
        <v>4</v>
      </c>
      <c r="C13" s="357" t="s">
        <v>802</v>
      </c>
      <c r="D13" s="358" t="s">
        <v>642</v>
      </c>
      <c r="E13" s="352" t="s">
        <v>1319</v>
      </c>
      <c r="F13" s="352">
        <v>0</v>
      </c>
      <c r="G13" s="352" t="b">
        <v>1</v>
      </c>
      <c r="H13" s="352" t="b">
        <v>0</v>
      </c>
      <c r="I13" s="353" t="s">
        <v>1463</v>
      </c>
      <c r="J13" s="353" t="s">
        <v>1464</v>
      </c>
      <c r="K13" s="353" t="s">
        <v>894</v>
      </c>
      <c r="L13" s="354" t="s">
        <v>793</v>
      </c>
      <c r="M13" s="349" t="s">
        <v>863</v>
      </c>
      <c r="N13" s="349" t="str">
        <f>CONCATENATE(LEFT(petDefinitions[[#This Row],['[tidName']]],10),"_DESC")</f>
        <v>TID_PET_08_DESC</v>
      </c>
      <c r="O13" s="349">
        <v>8</v>
      </c>
      <c r="R13" s="67"/>
    </row>
    <row r="14" spans="1:18">
      <c r="A14" s="67"/>
      <c r="B14" s="356" t="s">
        <v>4</v>
      </c>
      <c r="C14" s="357" t="s">
        <v>803</v>
      </c>
      <c r="D14" s="358" t="s">
        <v>642</v>
      </c>
      <c r="E14" s="352" t="s">
        <v>825</v>
      </c>
      <c r="F14" s="352">
        <v>0</v>
      </c>
      <c r="G14" s="352" t="b">
        <v>1</v>
      </c>
      <c r="H14" s="352" t="b">
        <v>0</v>
      </c>
      <c r="I14" s="353" t="s">
        <v>648</v>
      </c>
      <c r="J14" s="359" t="s">
        <v>651</v>
      </c>
      <c r="K14" s="353" t="s">
        <v>894</v>
      </c>
      <c r="L14" s="354" t="s">
        <v>825</v>
      </c>
      <c r="M14" s="349" t="s">
        <v>864</v>
      </c>
      <c r="N14" s="349" t="str">
        <f>CONCATENATE(LEFT(petDefinitions[[#This Row],['[tidName']]],10),"_DESC")</f>
        <v>TID_PET_09_DESC</v>
      </c>
      <c r="O14" s="349">
        <v>9</v>
      </c>
      <c r="R14" s="67"/>
    </row>
    <row r="15" spans="1:18">
      <c r="A15" s="67"/>
      <c r="B15" s="356" t="s">
        <v>4</v>
      </c>
      <c r="C15" s="357" t="s">
        <v>804</v>
      </c>
      <c r="D15" s="358" t="s">
        <v>642</v>
      </c>
      <c r="E15" s="352" t="s">
        <v>825</v>
      </c>
      <c r="F15" s="352">
        <v>1</v>
      </c>
      <c r="G15" s="352" t="b">
        <v>1</v>
      </c>
      <c r="H15" s="352" t="b">
        <v>0</v>
      </c>
      <c r="I15" s="353" t="s">
        <v>1267</v>
      </c>
      <c r="J15" s="353" t="s">
        <v>1249</v>
      </c>
      <c r="K15" s="353" t="s">
        <v>1257</v>
      </c>
      <c r="L15" s="354" t="s">
        <v>792</v>
      </c>
      <c r="M15" s="349" t="s">
        <v>1127</v>
      </c>
      <c r="N15" s="349" t="str">
        <f>CONCATENATE(LEFT(petDefinitions[[#This Row],['[tidName']]],10),"_DESC")</f>
        <v>TID_PET_10_DESC</v>
      </c>
      <c r="O15" s="349">
        <v>10</v>
      </c>
      <c r="R15" s="67"/>
    </row>
    <row r="16" spans="1:18">
      <c r="A16" s="67"/>
      <c r="B16" s="356" t="s">
        <v>4</v>
      </c>
      <c r="C16" s="357" t="s">
        <v>805</v>
      </c>
      <c r="D16" s="358" t="s">
        <v>642</v>
      </c>
      <c r="E16" s="352" t="s">
        <v>1318</v>
      </c>
      <c r="F16" s="352">
        <v>0</v>
      </c>
      <c r="G16" s="352" t="b">
        <v>1</v>
      </c>
      <c r="H16" s="352" t="b">
        <v>0</v>
      </c>
      <c r="I16" s="353" t="s">
        <v>1465</v>
      </c>
      <c r="J16" s="353" t="s">
        <v>1466</v>
      </c>
      <c r="K16" s="353" t="s">
        <v>1261</v>
      </c>
      <c r="L16" s="354" t="s">
        <v>829</v>
      </c>
      <c r="M16" s="349" t="s">
        <v>1128</v>
      </c>
      <c r="N16" s="349" t="str">
        <f>CONCATENATE(LEFT(petDefinitions[[#This Row],['[tidName']]],10),"_DESC")</f>
        <v>TID_PET_11_DESC</v>
      </c>
      <c r="O16" s="349">
        <v>11</v>
      </c>
      <c r="R16" s="67"/>
    </row>
    <row r="17" spans="1:18">
      <c r="A17" s="67"/>
      <c r="B17" s="356" t="s">
        <v>4</v>
      </c>
      <c r="C17" s="357" t="s">
        <v>806</v>
      </c>
      <c r="D17" s="358" t="s">
        <v>642</v>
      </c>
      <c r="E17" s="352" t="s">
        <v>1318</v>
      </c>
      <c r="F17" s="352">
        <v>1</v>
      </c>
      <c r="G17" s="352" t="b">
        <v>1</v>
      </c>
      <c r="H17" s="352" t="b">
        <v>0</v>
      </c>
      <c r="I17" s="353" t="s">
        <v>648</v>
      </c>
      <c r="J17" s="353" t="s">
        <v>649</v>
      </c>
      <c r="K17" s="353" t="s">
        <v>894</v>
      </c>
      <c r="L17" s="354" t="s">
        <v>790</v>
      </c>
      <c r="M17" s="349" t="s">
        <v>1129</v>
      </c>
      <c r="N17" s="349" t="str">
        <f>CONCATENATE(LEFT(petDefinitions[[#This Row],['[tidName']]],10),"_DESC")</f>
        <v>TID_PET_12_DESC</v>
      </c>
      <c r="O17" s="349">
        <v>12</v>
      </c>
      <c r="R17" s="67"/>
    </row>
    <row r="18" spans="1:18">
      <c r="A18" s="67"/>
      <c r="B18" s="356" t="s">
        <v>4</v>
      </c>
      <c r="C18" s="357" t="s">
        <v>807</v>
      </c>
      <c r="D18" s="358" t="s">
        <v>642</v>
      </c>
      <c r="E18" s="352" t="s">
        <v>1323</v>
      </c>
      <c r="F18" s="352">
        <v>1</v>
      </c>
      <c r="G18" s="352" t="b">
        <v>1</v>
      </c>
      <c r="H18" s="352" t="b">
        <v>0</v>
      </c>
      <c r="I18" s="353" t="s">
        <v>1126</v>
      </c>
      <c r="J18" s="353" t="s">
        <v>1131</v>
      </c>
      <c r="K18" s="359" t="s">
        <v>1262</v>
      </c>
      <c r="L18" s="354" t="s">
        <v>791</v>
      </c>
      <c r="M18" s="349" t="s">
        <v>865</v>
      </c>
      <c r="N18" s="349" t="str">
        <f>CONCATENATE(LEFT(petDefinitions[[#This Row],['[tidName']]],10),"_DESC")</f>
        <v>TID_PET_13_DESC</v>
      </c>
      <c r="O18" s="349">
        <v>13</v>
      </c>
      <c r="R18" s="67"/>
    </row>
    <row r="19" spans="1:18">
      <c r="A19" s="67"/>
      <c r="B19" s="356" t="s">
        <v>4</v>
      </c>
      <c r="C19" s="357" t="s">
        <v>808</v>
      </c>
      <c r="D19" s="358" t="s">
        <v>642</v>
      </c>
      <c r="E19" s="352" t="s">
        <v>300</v>
      </c>
      <c r="F19" s="352">
        <v>4</v>
      </c>
      <c r="G19" s="352" t="b">
        <v>0</v>
      </c>
      <c r="H19" s="352" t="b">
        <v>0</v>
      </c>
      <c r="I19" s="353" t="s">
        <v>1123</v>
      </c>
      <c r="J19" s="353" t="s">
        <v>1132</v>
      </c>
      <c r="K19" s="353" t="s">
        <v>1263</v>
      </c>
      <c r="L19" s="354" t="s">
        <v>911</v>
      </c>
      <c r="M19" s="349" t="s">
        <v>866</v>
      </c>
      <c r="N19" s="349" t="str">
        <f>CONCATENATE(LEFT(petDefinitions[[#This Row],['[tidName']]],10),"_DESC")</f>
        <v>TID_PET_14_DESC</v>
      </c>
      <c r="O19" s="349">
        <v>14</v>
      </c>
      <c r="R19" s="67"/>
    </row>
    <row r="20" spans="1:18">
      <c r="A20" s="67"/>
      <c r="B20" s="356" t="s">
        <v>4</v>
      </c>
      <c r="C20" s="357" t="s">
        <v>809</v>
      </c>
      <c r="D20" s="358" t="s">
        <v>642</v>
      </c>
      <c r="E20" s="352" t="s">
        <v>1319</v>
      </c>
      <c r="F20" s="358">
        <v>1</v>
      </c>
      <c r="G20" s="352" t="b">
        <v>1</v>
      </c>
      <c r="H20" s="352" t="b">
        <v>0</v>
      </c>
      <c r="I20" s="353" t="s">
        <v>648</v>
      </c>
      <c r="J20" s="353" t="s">
        <v>649</v>
      </c>
      <c r="K20" s="353" t="s">
        <v>1261</v>
      </c>
      <c r="L20" s="354" t="s">
        <v>824</v>
      </c>
      <c r="M20" s="349" t="s">
        <v>867</v>
      </c>
      <c r="N20" s="349" t="str">
        <f>CONCATENATE(LEFT(petDefinitions[[#This Row],['[tidName']]],10),"_DESC")</f>
        <v>TID_PET_15_DESC</v>
      </c>
      <c r="O20" s="349">
        <v>15</v>
      </c>
      <c r="R20" s="67"/>
    </row>
    <row r="21" spans="1:18">
      <c r="A21" s="67"/>
      <c r="B21" s="356" t="s">
        <v>4</v>
      </c>
      <c r="C21" s="357" t="s">
        <v>810</v>
      </c>
      <c r="D21" s="358" t="s">
        <v>642</v>
      </c>
      <c r="E21" s="352" t="s">
        <v>825</v>
      </c>
      <c r="F21" s="358">
        <v>2</v>
      </c>
      <c r="G21" s="352" t="b">
        <v>1</v>
      </c>
      <c r="H21" s="352" t="b">
        <v>0</v>
      </c>
      <c r="I21" s="353" t="s">
        <v>1251</v>
      </c>
      <c r="J21" s="353" t="s">
        <v>1250</v>
      </c>
      <c r="K21" s="353" t="s">
        <v>1248</v>
      </c>
      <c r="L21" s="354" t="s">
        <v>825</v>
      </c>
      <c r="M21" s="349" t="s">
        <v>868</v>
      </c>
      <c r="N21" s="349" t="str">
        <f>CONCATENATE(LEFT(petDefinitions[[#This Row],['[tidName']]],10),"_DESC")</f>
        <v>TID_PET_16_DESC</v>
      </c>
      <c r="O21" s="349">
        <v>16</v>
      </c>
      <c r="R21" s="67"/>
    </row>
    <row r="22" spans="1:18">
      <c r="A22" s="67"/>
      <c r="B22" s="356" t="s">
        <v>4</v>
      </c>
      <c r="C22" s="357" t="s">
        <v>811</v>
      </c>
      <c r="D22" s="358" t="s">
        <v>642</v>
      </c>
      <c r="E22" s="352" t="s">
        <v>825</v>
      </c>
      <c r="F22" s="358">
        <v>3</v>
      </c>
      <c r="G22" s="352" t="b">
        <v>1</v>
      </c>
      <c r="H22" s="352" t="b">
        <v>0</v>
      </c>
      <c r="I22" s="353" t="s">
        <v>648</v>
      </c>
      <c r="J22" s="359" t="s">
        <v>651</v>
      </c>
      <c r="K22" s="359" t="s">
        <v>1261</v>
      </c>
      <c r="L22" s="354" t="s">
        <v>792</v>
      </c>
      <c r="M22" s="349" t="s">
        <v>869</v>
      </c>
      <c r="N22" s="349" t="str">
        <f>CONCATENATE(LEFT(petDefinitions[[#This Row],['[tidName']]],10),"_DESC")</f>
        <v>TID_PET_17_DESC</v>
      </c>
      <c r="O22" s="349">
        <v>17</v>
      </c>
      <c r="R22" s="67"/>
    </row>
    <row r="23" spans="1:18">
      <c r="A23" s="67"/>
      <c r="B23" s="356" t="s">
        <v>4</v>
      </c>
      <c r="C23" s="357" t="s">
        <v>812</v>
      </c>
      <c r="D23" s="358" t="s">
        <v>642</v>
      </c>
      <c r="E23" s="352" t="s">
        <v>1318</v>
      </c>
      <c r="F23" s="358">
        <v>2</v>
      </c>
      <c r="G23" s="352" t="b">
        <v>1</v>
      </c>
      <c r="H23" s="352" t="b">
        <v>0</v>
      </c>
      <c r="I23" s="353" t="s">
        <v>648</v>
      </c>
      <c r="J23" s="353" t="s">
        <v>649</v>
      </c>
      <c r="K23" s="353" t="s">
        <v>1261</v>
      </c>
      <c r="L23" s="354" t="s">
        <v>829</v>
      </c>
      <c r="M23" s="349" t="s">
        <v>870</v>
      </c>
      <c r="N23" s="349" t="str">
        <f>CONCATENATE(LEFT(petDefinitions[[#This Row],['[tidName']]],10),"_DESC")</f>
        <v>TID_PET_18_DESC</v>
      </c>
      <c r="O23" s="349">
        <v>18</v>
      </c>
      <c r="R23" s="67"/>
    </row>
    <row r="24" spans="1:18">
      <c r="A24" s="67"/>
      <c r="B24" s="356" t="s">
        <v>4</v>
      </c>
      <c r="C24" s="357" t="s">
        <v>813</v>
      </c>
      <c r="D24" s="358" t="s">
        <v>642</v>
      </c>
      <c r="E24" s="352" t="s">
        <v>1318</v>
      </c>
      <c r="F24" s="358">
        <v>3</v>
      </c>
      <c r="G24" s="352" t="b">
        <v>1</v>
      </c>
      <c r="H24" s="352" t="b">
        <v>0</v>
      </c>
      <c r="I24" s="353" t="s">
        <v>1124</v>
      </c>
      <c r="J24" s="353" t="s">
        <v>1133</v>
      </c>
      <c r="K24" s="353" t="s">
        <v>1264</v>
      </c>
      <c r="L24" s="354" t="s">
        <v>790</v>
      </c>
      <c r="M24" s="349" t="s">
        <v>871</v>
      </c>
      <c r="N24" s="349" t="str">
        <f>CONCATENATE(LEFT(petDefinitions[[#This Row],['[tidName']]],10),"_DESC")</f>
        <v>TID_PET_19_DESC</v>
      </c>
      <c r="O24" s="349">
        <v>19</v>
      </c>
      <c r="R24" s="67"/>
    </row>
    <row r="25" spans="1:18">
      <c r="A25" s="67"/>
      <c r="B25" s="356" t="s">
        <v>4</v>
      </c>
      <c r="C25" s="357" t="s">
        <v>814</v>
      </c>
      <c r="D25" s="358" t="s">
        <v>642</v>
      </c>
      <c r="E25" s="352" t="s">
        <v>1319</v>
      </c>
      <c r="F25" s="358">
        <v>2</v>
      </c>
      <c r="G25" s="352" t="b">
        <v>1</v>
      </c>
      <c r="H25" s="352" t="b">
        <v>0</v>
      </c>
      <c r="I25" s="353" t="s">
        <v>648</v>
      </c>
      <c r="J25" s="359" t="s">
        <v>651</v>
      </c>
      <c r="K25" s="359" t="s">
        <v>1261</v>
      </c>
      <c r="L25" s="360" t="s">
        <v>821</v>
      </c>
      <c r="M25" s="349" t="s">
        <v>872</v>
      </c>
      <c r="N25" s="349" t="str">
        <f>CONCATENATE(LEFT(petDefinitions[[#This Row],['[tidName']]],10),"_DESC")</f>
        <v>TID_PET_20_DESC</v>
      </c>
      <c r="O25" s="349">
        <v>20</v>
      </c>
      <c r="R25" s="67"/>
    </row>
    <row r="26" spans="1:18">
      <c r="A26" s="67"/>
      <c r="B26" s="350" t="s">
        <v>4</v>
      </c>
      <c r="C26" s="351" t="s">
        <v>837</v>
      </c>
      <c r="D26" s="352" t="s">
        <v>642</v>
      </c>
      <c r="E26" s="352" t="s">
        <v>1319</v>
      </c>
      <c r="F26" s="358">
        <v>3</v>
      </c>
      <c r="G26" s="352" t="b">
        <v>1</v>
      </c>
      <c r="H26" s="352" t="b">
        <v>0</v>
      </c>
      <c r="I26" s="353" t="s">
        <v>648</v>
      </c>
      <c r="J26" s="353" t="s">
        <v>649</v>
      </c>
      <c r="K26" s="353" t="s">
        <v>1261</v>
      </c>
      <c r="L26" s="354" t="s">
        <v>822</v>
      </c>
      <c r="M26" s="349" t="s">
        <v>873</v>
      </c>
      <c r="N26" s="349" t="str">
        <f>CONCATENATE(LEFT(petDefinitions[[#This Row],['[tidName']]],10),"_DESC")</f>
        <v>TID_PET_21_DESC</v>
      </c>
      <c r="O26" s="349">
        <v>21</v>
      </c>
      <c r="R26" s="67"/>
    </row>
    <row r="27" spans="1:18">
      <c r="A27" s="67"/>
      <c r="B27" s="350" t="s">
        <v>4</v>
      </c>
      <c r="C27" s="351" t="s">
        <v>838</v>
      </c>
      <c r="D27" s="352" t="s">
        <v>642</v>
      </c>
      <c r="E27" s="352" t="s">
        <v>1319</v>
      </c>
      <c r="F27" s="358">
        <v>4</v>
      </c>
      <c r="G27" s="352" t="b">
        <v>1</v>
      </c>
      <c r="H27" s="352" t="b">
        <v>0</v>
      </c>
      <c r="I27" s="353" t="s">
        <v>648</v>
      </c>
      <c r="J27" s="353" t="s">
        <v>649</v>
      </c>
      <c r="K27" s="353" t="s">
        <v>1261</v>
      </c>
      <c r="L27" s="354" t="s">
        <v>821</v>
      </c>
      <c r="M27" s="349" t="s">
        <v>874</v>
      </c>
      <c r="N27" s="349" t="str">
        <f>CONCATENATE(LEFT(petDefinitions[[#This Row],['[tidName']]],10),"_DESC")</f>
        <v>TID_PET_22_DESC</v>
      </c>
      <c r="O27" s="355">
        <v>22</v>
      </c>
      <c r="R27" s="67"/>
    </row>
    <row r="28" spans="1:18">
      <c r="A28" s="67"/>
      <c r="B28" s="356" t="s">
        <v>4</v>
      </c>
      <c r="C28" s="357" t="s">
        <v>839</v>
      </c>
      <c r="D28" s="358" t="s">
        <v>642</v>
      </c>
      <c r="E28" s="352" t="s">
        <v>1319</v>
      </c>
      <c r="F28" s="358">
        <v>5</v>
      </c>
      <c r="G28" s="352" t="b">
        <v>1</v>
      </c>
      <c r="H28" s="352" t="b">
        <v>0</v>
      </c>
      <c r="I28" s="353" t="s">
        <v>1125</v>
      </c>
      <c r="J28" s="353" t="s">
        <v>1134</v>
      </c>
      <c r="K28" s="353" t="s">
        <v>1265</v>
      </c>
      <c r="L28" s="354" t="s">
        <v>820</v>
      </c>
      <c r="M28" s="349" t="s">
        <v>875</v>
      </c>
      <c r="N28" s="355" t="str">
        <f>CONCATENATE(LEFT(petDefinitions[[#This Row],['[tidName']]],10),"_DESC")</f>
        <v>TID_PET_23_DESC</v>
      </c>
      <c r="O28" s="349">
        <v>23</v>
      </c>
      <c r="R28" s="67"/>
    </row>
    <row r="29" spans="1:18">
      <c r="A29" s="67"/>
      <c r="B29" s="356" t="s">
        <v>4</v>
      </c>
      <c r="C29" s="357" t="s">
        <v>840</v>
      </c>
      <c r="D29" s="358" t="s">
        <v>643</v>
      </c>
      <c r="E29" s="352" t="s">
        <v>300</v>
      </c>
      <c r="F29" s="352">
        <v>5</v>
      </c>
      <c r="G29" s="352" t="b">
        <v>0</v>
      </c>
      <c r="H29" s="352" t="b">
        <v>0</v>
      </c>
      <c r="I29" s="353" t="s">
        <v>648</v>
      </c>
      <c r="J29" s="353" t="s">
        <v>650</v>
      </c>
      <c r="K29" s="353" t="s">
        <v>896</v>
      </c>
      <c r="L29" s="354" t="s">
        <v>911</v>
      </c>
      <c r="M29" s="349" t="s">
        <v>876</v>
      </c>
      <c r="N29" s="349" t="str">
        <f>CONCATENATE(LEFT(petDefinitions[[#This Row],['[tidName']]],10),"_DESC")</f>
        <v>TID_PET_24_DESC</v>
      </c>
      <c r="O29" s="355">
        <v>24</v>
      </c>
      <c r="R29" s="67"/>
    </row>
    <row r="30" spans="1:18">
      <c r="A30" s="67"/>
      <c r="B30" s="356" t="s">
        <v>4</v>
      </c>
      <c r="C30" s="357" t="s">
        <v>841</v>
      </c>
      <c r="D30" s="358" t="s">
        <v>642</v>
      </c>
      <c r="E30" s="352" t="s">
        <v>815</v>
      </c>
      <c r="F30" s="352">
        <v>0</v>
      </c>
      <c r="G30" s="352" t="b">
        <v>1</v>
      </c>
      <c r="H30" s="352" t="b">
        <v>0</v>
      </c>
      <c r="I30" s="353" t="s">
        <v>1252</v>
      </c>
      <c r="J30" s="359" t="s">
        <v>1253</v>
      </c>
      <c r="K30" s="359" t="s">
        <v>1247</v>
      </c>
      <c r="L30" s="354" t="s">
        <v>388</v>
      </c>
      <c r="M30" s="349" t="s">
        <v>877</v>
      </c>
      <c r="N30" s="355" t="str">
        <f>CONCATENATE(LEFT(petDefinitions[[#This Row],['[tidName']]],10),"_DESC")</f>
        <v>TID_PET_25_DESC</v>
      </c>
      <c r="O30" s="349">
        <v>25</v>
      </c>
      <c r="R30" s="67"/>
    </row>
    <row r="31" spans="1:18">
      <c r="A31" s="67"/>
      <c r="B31" s="356" t="s">
        <v>4</v>
      </c>
      <c r="C31" s="357" t="s">
        <v>842</v>
      </c>
      <c r="D31" s="358" t="s">
        <v>642</v>
      </c>
      <c r="E31" s="352" t="s">
        <v>1323</v>
      </c>
      <c r="F31" s="358">
        <v>5</v>
      </c>
      <c r="G31" s="352" t="b">
        <v>1</v>
      </c>
      <c r="H31" s="352" t="b">
        <v>0</v>
      </c>
      <c r="I31" s="353" t="s">
        <v>1467</v>
      </c>
      <c r="J31" s="353" t="s">
        <v>1468</v>
      </c>
      <c r="K31" s="353" t="s">
        <v>1261</v>
      </c>
      <c r="L31" s="354" t="s">
        <v>791</v>
      </c>
      <c r="M31" s="349" t="s">
        <v>878</v>
      </c>
      <c r="N31" s="349" t="str">
        <f>CONCATENATE(LEFT(petDefinitions[[#This Row],['[tidName']]],10),"_DESC")</f>
        <v>TID_PET_26_DESC</v>
      </c>
      <c r="O31" s="349">
        <v>26</v>
      </c>
      <c r="Q31" s="67"/>
      <c r="R31" s="67"/>
    </row>
    <row r="32" spans="1:18">
      <c r="A32" s="67"/>
      <c r="B32" s="356" t="s">
        <v>4</v>
      </c>
      <c r="C32" s="357" t="s">
        <v>843</v>
      </c>
      <c r="D32" s="358" t="s">
        <v>642</v>
      </c>
      <c r="E32" s="352" t="s">
        <v>1319</v>
      </c>
      <c r="F32" s="358">
        <v>6</v>
      </c>
      <c r="G32" s="352" t="b">
        <v>1</v>
      </c>
      <c r="H32" s="352" t="b">
        <v>0</v>
      </c>
      <c r="I32" s="353" t="s">
        <v>1254</v>
      </c>
      <c r="J32" s="353" t="s">
        <v>1255</v>
      </c>
      <c r="K32" s="353" t="s">
        <v>1256</v>
      </c>
      <c r="L32" s="354" t="s">
        <v>794</v>
      </c>
      <c r="M32" s="349" t="s">
        <v>879</v>
      </c>
      <c r="N32" s="349" t="str">
        <f>CONCATENATE(LEFT(petDefinitions[[#This Row],['[tidName']]],10),"_DESC")</f>
        <v>TID_PET_27_DESC</v>
      </c>
      <c r="O32" s="349">
        <v>27</v>
      </c>
      <c r="R32" s="67"/>
    </row>
    <row r="33" spans="1:18">
      <c r="A33" s="67"/>
      <c r="B33" s="356" t="s">
        <v>4</v>
      </c>
      <c r="C33" s="357" t="s">
        <v>844</v>
      </c>
      <c r="D33" s="358" t="s">
        <v>643</v>
      </c>
      <c r="E33" s="352" t="s">
        <v>833</v>
      </c>
      <c r="F33" s="358">
        <v>5</v>
      </c>
      <c r="G33" s="352" t="b">
        <v>0</v>
      </c>
      <c r="H33" s="352" t="b">
        <v>0</v>
      </c>
      <c r="I33" s="353" t="s">
        <v>648</v>
      </c>
      <c r="J33" s="353" t="s">
        <v>649</v>
      </c>
      <c r="K33" s="353" t="s">
        <v>893</v>
      </c>
      <c r="L33" s="354" t="s">
        <v>832</v>
      </c>
      <c r="M33" s="349" t="s">
        <v>880</v>
      </c>
      <c r="N33" s="349" t="str">
        <f>CONCATENATE(LEFT(petDefinitions[[#This Row],['[tidName']]],10),"_DESC")</f>
        <v>TID_PET_28_DESC</v>
      </c>
      <c r="O33" s="349">
        <v>28</v>
      </c>
      <c r="R33" s="67"/>
    </row>
    <row r="34" spans="1:18">
      <c r="A34" s="67"/>
      <c r="B34" s="356" t="s">
        <v>4</v>
      </c>
      <c r="C34" s="357" t="s">
        <v>845</v>
      </c>
      <c r="D34" s="358" t="s">
        <v>643</v>
      </c>
      <c r="E34" s="352" t="s">
        <v>833</v>
      </c>
      <c r="F34" s="358">
        <v>6</v>
      </c>
      <c r="G34" s="352" t="b">
        <v>0</v>
      </c>
      <c r="H34" s="352" t="b">
        <v>0</v>
      </c>
      <c r="I34" s="353" t="s">
        <v>892</v>
      </c>
      <c r="J34" s="353" t="s">
        <v>650</v>
      </c>
      <c r="K34" s="353" t="s">
        <v>896</v>
      </c>
      <c r="L34" s="354" t="s">
        <v>834</v>
      </c>
      <c r="M34" s="349" t="s">
        <v>881</v>
      </c>
      <c r="N34" s="349" t="str">
        <f>CONCATENATE(LEFT(petDefinitions[[#This Row],['[tidName']]],10),"_DESC")</f>
        <v>TID_PET_29_DESC</v>
      </c>
      <c r="O34" s="349">
        <v>29</v>
      </c>
      <c r="R34" s="67"/>
    </row>
    <row r="35" spans="1:18">
      <c r="A35" s="67"/>
      <c r="B35" s="356" t="s">
        <v>4</v>
      </c>
      <c r="C35" s="357" t="s">
        <v>846</v>
      </c>
      <c r="D35" s="358" t="s">
        <v>642</v>
      </c>
      <c r="E35" s="352" t="s">
        <v>1319</v>
      </c>
      <c r="F35" s="358">
        <v>7</v>
      </c>
      <c r="G35" s="352" t="b">
        <v>1</v>
      </c>
      <c r="H35" s="352" t="b">
        <v>0</v>
      </c>
      <c r="I35" s="359" t="s">
        <v>1348</v>
      </c>
      <c r="J35" s="359" t="s">
        <v>1349</v>
      </c>
      <c r="K35" s="359" t="s">
        <v>1258</v>
      </c>
      <c r="L35" s="354" t="s">
        <v>835</v>
      </c>
      <c r="M35" s="349" t="s">
        <v>882</v>
      </c>
      <c r="N35" s="349" t="str">
        <f>CONCATENATE(LEFT(petDefinitions[[#This Row],['[tidName']]],10),"_DESC")</f>
        <v>TID_PET_30_DESC</v>
      </c>
      <c r="O35" s="349">
        <v>30</v>
      </c>
      <c r="R35" s="67"/>
    </row>
    <row r="36" spans="1:18">
      <c r="A36" s="67"/>
      <c r="B36" s="356" t="s">
        <v>4</v>
      </c>
      <c r="C36" s="357" t="s">
        <v>847</v>
      </c>
      <c r="D36" s="358" t="s">
        <v>643</v>
      </c>
      <c r="E36" s="352" t="s">
        <v>833</v>
      </c>
      <c r="F36" s="358">
        <v>7</v>
      </c>
      <c r="G36" s="352" t="b">
        <v>0</v>
      </c>
      <c r="H36" s="352" t="b">
        <v>0</v>
      </c>
      <c r="I36" s="353" t="s">
        <v>1341</v>
      </c>
      <c r="J36" s="353" t="s">
        <v>1342</v>
      </c>
      <c r="K36" s="353" t="s">
        <v>1367</v>
      </c>
      <c r="L36" s="354" t="s">
        <v>909</v>
      </c>
      <c r="M36" s="349" t="s">
        <v>883</v>
      </c>
      <c r="N36" s="349" t="str">
        <f>CONCATENATE(LEFT(petDefinitions[[#This Row],['[tidName']]],10),"_DESC")</f>
        <v>TID_PET_31_DESC</v>
      </c>
      <c r="O36" s="349">
        <v>31</v>
      </c>
      <c r="R36" s="67"/>
    </row>
    <row r="37" spans="1:18">
      <c r="A37" s="67"/>
      <c r="B37" s="356" t="s">
        <v>4</v>
      </c>
      <c r="C37" s="357" t="s">
        <v>848</v>
      </c>
      <c r="D37" s="358" t="s">
        <v>643</v>
      </c>
      <c r="E37" s="352" t="s">
        <v>815</v>
      </c>
      <c r="F37" s="358">
        <v>2</v>
      </c>
      <c r="G37" s="352" t="b">
        <v>0</v>
      </c>
      <c r="H37" s="352" t="b">
        <v>0</v>
      </c>
      <c r="I37" s="353" t="s">
        <v>648</v>
      </c>
      <c r="J37" s="353" t="s">
        <v>649</v>
      </c>
      <c r="K37" s="353" t="s">
        <v>893</v>
      </c>
      <c r="L37" s="354" t="s">
        <v>389</v>
      </c>
      <c r="M37" s="349" t="s">
        <v>884</v>
      </c>
      <c r="N37" s="349" t="str">
        <f>CONCATENATE(LEFT(petDefinitions[[#This Row],['[tidName']]],10),"_DESC")</f>
        <v>TID_PET_32_DESC</v>
      </c>
      <c r="O37" s="349">
        <v>32</v>
      </c>
      <c r="R37" s="67"/>
    </row>
    <row r="38" spans="1:18">
      <c r="A38" s="67"/>
      <c r="B38" s="356" t="s">
        <v>4</v>
      </c>
      <c r="C38" s="357" t="s">
        <v>849</v>
      </c>
      <c r="D38" s="358" t="s">
        <v>644</v>
      </c>
      <c r="E38" s="352" t="s">
        <v>815</v>
      </c>
      <c r="F38" s="358">
        <v>7</v>
      </c>
      <c r="G38" s="352" t="b">
        <v>0</v>
      </c>
      <c r="H38" s="352" t="b">
        <v>1</v>
      </c>
      <c r="I38" s="353" t="s">
        <v>1346</v>
      </c>
      <c r="J38" s="353" t="s">
        <v>1347</v>
      </c>
      <c r="K38" s="353" t="s">
        <v>1368</v>
      </c>
      <c r="L38" s="354" t="s">
        <v>836</v>
      </c>
      <c r="M38" s="349" t="s">
        <v>885</v>
      </c>
      <c r="N38" s="349" t="str">
        <f>CONCATENATE(LEFT(petDefinitions[[#This Row],['[tidName']]],10),"_DESC")</f>
        <v>TID_PET_33_DESC</v>
      </c>
      <c r="O38" s="349">
        <v>33</v>
      </c>
      <c r="R38" s="67"/>
    </row>
    <row r="39" spans="1:18">
      <c r="A39" s="67"/>
      <c r="B39" s="356" t="s">
        <v>4</v>
      </c>
      <c r="C39" s="357" t="s">
        <v>850</v>
      </c>
      <c r="D39" s="358" t="s">
        <v>644</v>
      </c>
      <c r="E39" s="352" t="s">
        <v>815</v>
      </c>
      <c r="F39" s="358">
        <v>8</v>
      </c>
      <c r="G39" s="352" t="b">
        <v>0</v>
      </c>
      <c r="H39" s="352" t="b">
        <v>1</v>
      </c>
      <c r="I39" s="359" t="s">
        <v>907</v>
      </c>
      <c r="J39" s="359" t="s">
        <v>651</v>
      </c>
      <c r="K39" s="359" t="s">
        <v>924</v>
      </c>
      <c r="L39" s="354" t="s">
        <v>906</v>
      </c>
      <c r="M39" s="349" t="s">
        <v>886</v>
      </c>
      <c r="N39" s="349" t="str">
        <f>CONCATENATE(LEFT(petDefinitions[[#This Row],['[tidName']]],10),"_DESC")</f>
        <v>TID_PET_34_DESC</v>
      </c>
      <c r="O39" s="349">
        <v>34</v>
      </c>
      <c r="R39" s="67"/>
    </row>
    <row r="40" spans="1:18">
      <c r="A40" s="67"/>
      <c r="B40" s="356" t="s">
        <v>4</v>
      </c>
      <c r="C40" s="357" t="s">
        <v>851</v>
      </c>
      <c r="D40" s="358" t="s">
        <v>644</v>
      </c>
      <c r="E40" s="352" t="s">
        <v>815</v>
      </c>
      <c r="F40" s="358">
        <v>9</v>
      </c>
      <c r="G40" s="352" t="b">
        <v>0</v>
      </c>
      <c r="H40" s="352" t="b">
        <v>1</v>
      </c>
      <c r="I40" s="353" t="s">
        <v>1343</v>
      </c>
      <c r="J40" s="353" t="s">
        <v>1340</v>
      </c>
      <c r="K40" s="353" t="s">
        <v>1366</v>
      </c>
      <c r="L40" s="354" t="s">
        <v>795</v>
      </c>
      <c r="M40" s="349" t="s">
        <v>887</v>
      </c>
      <c r="N40" s="349" t="str">
        <f>CONCATENATE(LEFT(petDefinitions[[#This Row],['[tidName']]],10),"_DESC")</f>
        <v>TID_PET_35_DESC</v>
      </c>
      <c r="O40" s="349">
        <v>35</v>
      </c>
      <c r="R40" s="67"/>
    </row>
    <row r="41" spans="1:18">
      <c r="A41" s="67"/>
      <c r="B41" s="356" t="s">
        <v>4</v>
      </c>
      <c r="C41" s="357" t="s">
        <v>852</v>
      </c>
      <c r="D41" s="358" t="s">
        <v>644</v>
      </c>
      <c r="E41" s="352" t="s">
        <v>815</v>
      </c>
      <c r="F41" s="358">
        <v>10</v>
      </c>
      <c r="G41" s="352" t="b">
        <v>0</v>
      </c>
      <c r="H41" s="352" t="b">
        <v>1</v>
      </c>
      <c r="I41" s="353" t="s">
        <v>897</v>
      </c>
      <c r="J41" s="353" t="s">
        <v>649</v>
      </c>
      <c r="K41" s="353" t="s">
        <v>895</v>
      </c>
      <c r="L41" s="354" t="s">
        <v>904</v>
      </c>
      <c r="M41" s="349" t="s">
        <v>888</v>
      </c>
      <c r="N41" s="349" t="str">
        <f>CONCATENATE(LEFT(petDefinitions[[#This Row],['[tidName']]],10),"_DESC")</f>
        <v>TID_PET_36_DESC</v>
      </c>
      <c r="O41" s="349">
        <v>36</v>
      </c>
      <c r="R41" s="67"/>
    </row>
    <row r="42" spans="1:18">
      <c r="A42" s="67"/>
      <c r="B42" s="356" t="s">
        <v>4</v>
      </c>
      <c r="C42" s="357" t="s">
        <v>853</v>
      </c>
      <c r="D42" s="358" t="s">
        <v>815</v>
      </c>
      <c r="E42" s="352" t="s">
        <v>815</v>
      </c>
      <c r="F42" s="358">
        <v>13</v>
      </c>
      <c r="G42" s="352" t="b">
        <v>0</v>
      </c>
      <c r="H42" s="352" t="b">
        <v>1</v>
      </c>
      <c r="I42" s="353" t="s">
        <v>1268</v>
      </c>
      <c r="J42" s="353" t="s">
        <v>650</v>
      </c>
      <c r="K42" s="353" t="s">
        <v>954</v>
      </c>
      <c r="L42" s="354" t="s">
        <v>1269</v>
      </c>
      <c r="M42" s="349" t="s">
        <v>889</v>
      </c>
      <c r="N42" s="349" t="str">
        <f>CONCATENATE(LEFT(petDefinitions[[#This Row],['[tidName']]],10),"_DESC")</f>
        <v>TID_PET_37_DESC</v>
      </c>
      <c r="O42" s="349">
        <v>37</v>
      </c>
      <c r="R42" s="67"/>
    </row>
    <row r="43" spans="1:18">
      <c r="A43" s="67"/>
      <c r="B43" s="356" t="s">
        <v>4</v>
      </c>
      <c r="C43" s="357" t="s">
        <v>854</v>
      </c>
      <c r="D43" s="358" t="s">
        <v>815</v>
      </c>
      <c r="E43" s="352" t="s">
        <v>815</v>
      </c>
      <c r="F43" s="358">
        <v>14</v>
      </c>
      <c r="G43" s="352" t="b">
        <v>0</v>
      </c>
      <c r="H43" s="352" t="b">
        <v>1</v>
      </c>
      <c r="I43" s="359" t="s">
        <v>1338</v>
      </c>
      <c r="J43" s="359" t="s">
        <v>1339</v>
      </c>
      <c r="K43" s="353" t="s">
        <v>1365</v>
      </c>
      <c r="L43" s="354" t="s">
        <v>910</v>
      </c>
      <c r="M43" s="349" t="s">
        <v>890</v>
      </c>
      <c r="N43" s="349" t="str">
        <f>CONCATENATE(LEFT(petDefinitions[[#This Row],['[tidName']]],10),"_DESC")</f>
        <v>TID_PET_38_DESC</v>
      </c>
      <c r="O43" s="349">
        <v>38</v>
      </c>
      <c r="R43" s="67"/>
    </row>
    <row r="44" spans="1:18">
      <c r="A44" s="67"/>
      <c r="B44" s="356" t="s">
        <v>4</v>
      </c>
      <c r="C44" s="357" t="s">
        <v>855</v>
      </c>
      <c r="D44" s="358" t="s">
        <v>815</v>
      </c>
      <c r="E44" s="352" t="s">
        <v>815</v>
      </c>
      <c r="F44" s="358">
        <v>15</v>
      </c>
      <c r="G44" s="352" t="b">
        <v>0</v>
      </c>
      <c r="H44" s="352" t="b">
        <v>1</v>
      </c>
      <c r="I44" s="353" t="s">
        <v>997</v>
      </c>
      <c r="J44" s="353" t="s">
        <v>649</v>
      </c>
      <c r="K44" s="353" t="s">
        <v>953</v>
      </c>
      <c r="L44" s="354" t="s">
        <v>995</v>
      </c>
      <c r="M44" s="349" t="s">
        <v>891</v>
      </c>
      <c r="N44" s="349" t="str">
        <f>CONCATENATE(LEFT(petDefinitions[[#This Row],['[tidName']]],10),"_DESC")</f>
        <v>TID_PET_39_DESC</v>
      </c>
      <c r="O44" s="349">
        <v>39</v>
      </c>
      <c r="R44" s="67"/>
    </row>
    <row r="45" spans="1:18" s="67" customFormat="1">
      <c r="B45" s="356" t="s">
        <v>4</v>
      </c>
      <c r="C45" s="357" t="s">
        <v>1386</v>
      </c>
      <c r="D45" s="358" t="s">
        <v>642</v>
      </c>
      <c r="E45" s="352" t="s">
        <v>1319</v>
      </c>
      <c r="F45" s="358">
        <v>8</v>
      </c>
      <c r="G45" s="352" t="b">
        <v>1</v>
      </c>
      <c r="H45" s="358" t="b">
        <v>0</v>
      </c>
      <c r="I45" s="353" t="s">
        <v>648</v>
      </c>
      <c r="J45" s="353" t="s">
        <v>649</v>
      </c>
      <c r="K45" s="353" t="s">
        <v>953</v>
      </c>
      <c r="L45" s="354" t="s">
        <v>1376</v>
      </c>
      <c r="M45" s="349" t="s">
        <v>1406</v>
      </c>
      <c r="N45" s="414" t="s">
        <v>1407</v>
      </c>
      <c r="O45" s="349">
        <v>40</v>
      </c>
    </row>
    <row r="46" spans="1:18" s="67" customFormat="1">
      <c r="B46" s="356" t="s">
        <v>4</v>
      </c>
      <c r="C46" s="357" t="s">
        <v>1387</v>
      </c>
      <c r="D46" s="358" t="s">
        <v>642</v>
      </c>
      <c r="E46" s="352" t="s">
        <v>1319</v>
      </c>
      <c r="F46" s="358">
        <v>9</v>
      </c>
      <c r="G46" s="352" t="b">
        <v>1</v>
      </c>
      <c r="H46" s="358" t="b">
        <v>0</v>
      </c>
      <c r="I46" s="353" t="s">
        <v>1448</v>
      </c>
      <c r="J46" s="353" t="s">
        <v>649</v>
      </c>
      <c r="K46" s="353" t="s">
        <v>953</v>
      </c>
      <c r="L46" s="354" t="s">
        <v>1381</v>
      </c>
      <c r="M46" s="349" t="s">
        <v>1408</v>
      </c>
      <c r="N46" s="349" t="s">
        <v>1409</v>
      </c>
      <c r="O46" s="349">
        <v>41</v>
      </c>
    </row>
    <row r="47" spans="1:18" s="67" customFormat="1">
      <c r="B47" s="356" t="s">
        <v>4</v>
      </c>
      <c r="C47" s="357" t="s">
        <v>1388</v>
      </c>
      <c r="D47" s="358" t="s">
        <v>642</v>
      </c>
      <c r="E47" s="352" t="s">
        <v>1319</v>
      </c>
      <c r="F47" s="358">
        <v>10</v>
      </c>
      <c r="G47" s="352" t="b">
        <v>1</v>
      </c>
      <c r="H47" s="358" t="b">
        <v>0</v>
      </c>
      <c r="I47" s="353" t="s">
        <v>648</v>
      </c>
      <c r="J47" s="353" t="s">
        <v>649</v>
      </c>
      <c r="K47" s="353" t="s">
        <v>953</v>
      </c>
      <c r="L47" s="354" t="s">
        <v>791</v>
      </c>
      <c r="M47" s="349" t="s">
        <v>1410</v>
      </c>
      <c r="N47" s="349" t="s">
        <v>1411</v>
      </c>
      <c r="O47" s="349">
        <v>42</v>
      </c>
    </row>
    <row r="48" spans="1:18" s="67" customFormat="1">
      <c r="B48" s="356" t="s">
        <v>4</v>
      </c>
      <c r="C48" s="357" t="s">
        <v>1389</v>
      </c>
      <c r="D48" s="358" t="s">
        <v>642</v>
      </c>
      <c r="E48" s="352" t="s">
        <v>1319</v>
      </c>
      <c r="F48" s="358">
        <v>11</v>
      </c>
      <c r="G48" s="352" t="b">
        <v>1</v>
      </c>
      <c r="H48" s="358" t="b">
        <v>0</v>
      </c>
      <c r="I48" s="353" t="s">
        <v>648</v>
      </c>
      <c r="J48" s="353" t="s">
        <v>649</v>
      </c>
      <c r="K48" s="353" t="s">
        <v>953</v>
      </c>
      <c r="L48" s="354" t="s">
        <v>791</v>
      </c>
      <c r="M48" s="349" t="s">
        <v>1412</v>
      </c>
      <c r="N48" s="349" t="s">
        <v>1413</v>
      </c>
      <c r="O48" s="349">
        <v>43</v>
      </c>
    </row>
    <row r="49" spans="2:15" s="67" customFormat="1">
      <c r="B49" s="356" t="s">
        <v>4</v>
      </c>
      <c r="C49" s="357" t="s">
        <v>1390</v>
      </c>
      <c r="D49" s="358" t="s">
        <v>642</v>
      </c>
      <c r="E49" s="352" t="s">
        <v>833</v>
      </c>
      <c r="F49" s="358">
        <v>0</v>
      </c>
      <c r="G49" s="352" t="b">
        <v>1</v>
      </c>
      <c r="H49" s="358" t="b">
        <v>0</v>
      </c>
      <c r="I49" s="353" t="s">
        <v>648</v>
      </c>
      <c r="J49" s="353" t="s">
        <v>649</v>
      </c>
      <c r="K49" s="353" t="s">
        <v>953</v>
      </c>
      <c r="L49" s="354" t="s">
        <v>791</v>
      </c>
      <c r="M49" s="349" t="s">
        <v>1414</v>
      </c>
      <c r="N49" s="349" t="s">
        <v>1415</v>
      </c>
      <c r="O49" s="349">
        <v>44</v>
      </c>
    </row>
    <row r="50" spans="2:15" s="67" customFormat="1">
      <c r="B50" s="356" t="s">
        <v>4</v>
      </c>
      <c r="C50" s="357" t="s">
        <v>1391</v>
      </c>
      <c r="D50" s="358" t="s">
        <v>642</v>
      </c>
      <c r="E50" s="352" t="s">
        <v>1319</v>
      </c>
      <c r="F50" s="358">
        <v>12</v>
      </c>
      <c r="G50" s="352" t="b">
        <v>1</v>
      </c>
      <c r="H50" s="358" t="b">
        <v>0</v>
      </c>
      <c r="I50" s="353" t="s">
        <v>648</v>
      </c>
      <c r="J50" s="353" t="s">
        <v>649</v>
      </c>
      <c r="K50" s="353" t="s">
        <v>953</v>
      </c>
      <c r="L50" s="354" t="s">
        <v>1375</v>
      </c>
      <c r="M50" s="349" t="s">
        <v>1416</v>
      </c>
      <c r="N50" s="349" t="s">
        <v>1417</v>
      </c>
      <c r="O50" s="349">
        <v>45</v>
      </c>
    </row>
    <row r="51" spans="2:15" s="67" customFormat="1">
      <c r="B51" s="356" t="s">
        <v>4</v>
      </c>
      <c r="C51" s="357" t="s">
        <v>1392</v>
      </c>
      <c r="D51" s="358" t="s">
        <v>642</v>
      </c>
      <c r="E51" s="352" t="s">
        <v>815</v>
      </c>
      <c r="F51" s="358">
        <v>1</v>
      </c>
      <c r="G51" s="352" t="b">
        <v>1</v>
      </c>
      <c r="H51" s="358" t="b">
        <v>0</v>
      </c>
      <c r="I51" s="353" t="s">
        <v>648</v>
      </c>
      <c r="J51" s="353" t="s">
        <v>649</v>
      </c>
      <c r="K51" s="353" t="s">
        <v>953</v>
      </c>
      <c r="L51" s="354" t="s">
        <v>791</v>
      </c>
      <c r="M51" s="349" t="s">
        <v>1418</v>
      </c>
      <c r="N51" s="349" t="s">
        <v>1419</v>
      </c>
      <c r="O51" s="349">
        <v>46</v>
      </c>
    </row>
    <row r="52" spans="2:15" s="67" customFormat="1">
      <c r="B52" s="356" t="s">
        <v>4</v>
      </c>
      <c r="C52" s="357" t="s">
        <v>1393</v>
      </c>
      <c r="D52" s="358" t="s">
        <v>642</v>
      </c>
      <c r="E52" s="352" t="s">
        <v>833</v>
      </c>
      <c r="F52" s="358">
        <v>1</v>
      </c>
      <c r="G52" s="352" t="b">
        <v>1</v>
      </c>
      <c r="H52" s="358" t="b">
        <v>0</v>
      </c>
      <c r="I52" s="353" t="s">
        <v>648</v>
      </c>
      <c r="J52" s="353" t="s">
        <v>649</v>
      </c>
      <c r="K52" s="353" t="s">
        <v>953</v>
      </c>
      <c r="L52" s="354" t="s">
        <v>1377</v>
      </c>
      <c r="M52" s="349" t="s">
        <v>1420</v>
      </c>
      <c r="N52" s="349" t="s">
        <v>1421</v>
      </c>
      <c r="O52" s="349">
        <v>47</v>
      </c>
    </row>
    <row r="53" spans="2:15" s="67" customFormat="1">
      <c r="B53" s="356" t="s">
        <v>4</v>
      </c>
      <c r="C53" s="357" t="s">
        <v>1394</v>
      </c>
      <c r="D53" s="358" t="s">
        <v>642</v>
      </c>
      <c r="E53" s="352" t="s">
        <v>833</v>
      </c>
      <c r="F53" s="358">
        <v>2</v>
      </c>
      <c r="G53" s="352" t="b">
        <v>1</v>
      </c>
      <c r="H53" s="358" t="b">
        <v>0</v>
      </c>
      <c r="I53" s="353" t="s">
        <v>648</v>
      </c>
      <c r="J53" s="353" t="s">
        <v>649</v>
      </c>
      <c r="K53" s="353" t="s">
        <v>953</v>
      </c>
      <c r="L53" s="354" t="s">
        <v>1378</v>
      </c>
      <c r="M53" s="349" t="s">
        <v>1422</v>
      </c>
      <c r="N53" s="349" t="s">
        <v>1423</v>
      </c>
      <c r="O53" s="349">
        <v>48</v>
      </c>
    </row>
    <row r="54" spans="2:15" s="67" customFormat="1">
      <c r="B54" s="356" t="s">
        <v>4</v>
      </c>
      <c r="C54" s="357" t="s">
        <v>1395</v>
      </c>
      <c r="D54" s="358" t="s">
        <v>642</v>
      </c>
      <c r="E54" s="352" t="s">
        <v>833</v>
      </c>
      <c r="F54" s="358">
        <v>3</v>
      </c>
      <c r="G54" s="352" t="b">
        <v>1</v>
      </c>
      <c r="H54" s="358" t="b">
        <v>0</v>
      </c>
      <c r="I54" s="353" t="s">
        <v>648</v>
      </c>
      <c r="J54" s="353" t="s">
        <v>649</v>
      </c>
      <c r="K54" s="353" t="s">
        <v>953</v>
      </c>
      <c r="L54" s="354" t="s">
        <v>1380</v>
      </c>
      <c r="M54" s="349" t="s">
        <v>1424</v>
      </c>
      <c r="N54" s="349" t="s">
        <v>1425</v>
      </c>
      <c r="O54" s="349">
        <v>49</v>
      </c>
    </row>
    <row r="55" spans="2:15" s="67" customFormat="1">
      <c r="B55" s="356" t="s">
        <v>4</v>
      </c>
      <c r="C55" s="357" t="s">
        <v>1396</v>
      </c>
      <c r="D55" s="358" t="s">
        <v>642</v>
      </c>
      <c r="E55" s="352" t="s">
        <v>1319</v>
      </c>
      <c r="F55" s="358">
        <v>13</v>
      </c>
      <c r="G55" s="352" t="b">
        <v>1</v>
      </c>
      <c r="H55" s="358" t="b">
        <v>0</v>
      </c>
      <c r="I55" s="353" t="s">
        <v>648</v>
      </c>
      <c r="J55" s="353" t="s">
        <v>649</v>
      </c>
      <c r="K55" s="353" t="s">
        <v>953</v>
      </c>
      <c r="L55" s="354" t="s">
        <v>791</v>
      </c>
      <c r="M55" s="349" t="s">
        <v>1426</v>
      </c>
      <c r="N55" s="349" t="s">
        <v>1427</v>
      </c>
      <c r="O55" s="349">
        <v>50</v>
      </c>
    </row>
    <row r="56" spans="2:15" s="67" customFormat="1">
      <c r="B56" s="356" t="s">
        <v>4</v>
      </c>
      <c r="C56" s="357" t="s">
        <v>1397</v>
      </c>
      <c r="D56" s="358" t="s">
        <v>642</v>
      </c>
      <c r="E56" s="352" t="s">
        <v>1319</v>
      </c>
      <c r="F56" s="358">
        <v>14</v>
      </c>
      <c r="G56" s="352" t="b">
        <v>1</v>
      </c>
      <c r="H56" s="358" t="b">
        <v>0</v>
      </c>
      <c r="I56" s="353" t="s">
        <v>648</v>
      </c>
      <c r="J56" s="353" t="s">
        <v>649</v>
      </c>
      <c r="K56" s="353" t="s">
        <v>953</v>
      </c>
      <c r="L56" s="354" t="s">
        <v>791</v>
      </c>
      <c r="M56" s="349" t="s">
        <v>1428</v>
      </c>
      <c r="N56" s="349" t="s">
        <v>1429</v>
      </c>
      <c r="O56" s="349">
        <v>51</v>
      </c>
    </row>
    <row r="57" spans="2:15" s="67" customFormat="1">
      <c r="B57" s="356" t="s">
        <v>4</v>
      </c>
      <c r="C57" s="357" t="s">
        <v>1398</v>
      </c>
      <c r="D57" s="358" t="s">
        <v>642</v>
      </c>
      <c r="E57" s="352" t="s">
        <v>833</v>
      </c>
      <c r="F57" s="358">
        <v>4</v>
      </c>
      <c r="G57" s="352" t="b">
        <v>1</v>
      </c>
      <c r="H57" s="358" t="b">
        <v>0</v>
      </c>
      <c r="I57" s="353" t="s">
        <v>648</v>
      </c>
      <c r="J57" s="353" t="s">
        <v>649</v>
      </c>
      <c r="K57" s="353" t="s">
        <v>953</v>
      </c>
      <c r="L57" s="354" t="s">
        <v>1379</v>
      </c>
      <c r="M57" s="349" t="s">
        <v>1430</v>
      </c>
      <c r="N57" s="349" t="s">
        <v>1431</v>
      </c>
      <c r="O57" s="349">
        <v>52</v>
      </c>
    </row>
    <row r="58" spans="2:15" s="67" customFormat="1">
      <c r="B58" s="356" t="s">
        <v>4</v>
      </c>
      <c r="C58" s="357" t="s">
        <v>1399</v>
      </c>
      <c r="D58" s="358" t="s">
        <v>643</v>
      </c>
      <c r="E58" s="352" t="s">
        <v>825</v>
      </c>
      <c r="F58" s="358">
        <v>4</v>
      </c>
      <c r="G58" s="352" t="b">
        <v>0</v>
      </c>
      <c r="H58" s="358" t="b">
        <v>0</v>
      </c>
      <c r="I58" s="353" t="s">
        <v>648</v>
      </c>
      <c r="J58" s="353" t="s">
        <v>649</v>
      </c>
      <c r="K58" s="353" t="s">
        <v>953</v>
      </c>
      <c r="L58" s="354" t="s">
        <v>791</v>
      </c>
      <c r="M58" s="349" t="s">
        <v>1432</v>
      </c>
      <c r="N58" s="349" t="s">
        <v>1433</v>
      </c>
      <c r="O58" s="349">
        <v>53</v>
      </c>
    </row>
    <row r="59" spans="2:15" s="67" customFormat="1">
      <c r="B59" s="356" t="s">
        <v>4</v>
      </c>
      <c r="C59" s="357" t="s">
        <v>1400</v>
      </c>
      <c r="D59" s="358" t="s">
        <v>643</v>
      </c>
      <c r="E59" s="352" t="s">
        <v>815</v>
      </c>
      <c r="F59" s="358">
        <v>3</v>
      </c>
      <c r="G59" s="352" t="b">
        <v>0</v>
      </c>
      <c r="H59" s="358" t="b">
        <v>0</v>
      </c>
      <c r="I59" s="353" t="s">
        <v>648</v>
      </c>
      <c r="J59" s="353" t="s">
        <v>649</v>
      </c>
      <c r="K59" s="353" t="s">
        <v>953</v>
      </c>
      <c r="L59" s="354" t="s">
        <v>388</v>
      </c>
      <c r="M59" s="349" t="s">
        <v>1434</v>
      </c>
      <c r="N59" s="349" t="s">
        <v>1435</v>
      </c>
      <c r="O59" s="349">
        <v>54</v>
      </c>
    </row>
    <row r="60" spans="2:15" s="67" customFormat="1">
      <c r="B60" s="356" t="s">
        <v>4</v>
      </c>
      <c r="C60" s="357" t="s">
        <v>1401</v>
      </c>
      <c r="D60" s="358" t="s">
        <v>643</v>
      </c>
      <c r="E60" s="352" t="s">
        <v>815</v>
      </c>
      <c r="F60" s="358">
        <v>4</v>
      </c>
      <c r="G60" s="352" t="b">
        <v>0</v>
      </c>
      <c r="H60" s="358" t="b">
        <v>0</v>
      </c>
      <c r="I60" s="353" t="s">
        <v>1451</v>
      </c>
      <c r="J60" s="353" t="s">
        <v>649</v>
      </c>
      <c r="K60" s="353" t="s">
        <v>953</v>
      </c>
      <c r="L60" s="354" t="s">
        <v>791</v>
      </c>
      <c r="M60" s="349" t="s">
        <v>1436</v>
      </c>
      <c r="N60" s="349" t="s">
        <v>1437</v>
      </c>
      <c r="O60" s="349">
        <v>55</v>
      </c>
    </row>
    <row r="61" spans="2:15" s="67" customFormat="1">
      <c r="B61" s="356" t="s">
        <v>4</v>
      </c>
      <c r="C61" s="357" t="s">
        <v>1402</v>
      </c>
      <c r="D61" s="358" t="s">
        <v>643</v>
      </c>
      <c r="E61" s="352" t="s">
        <v>815</v>
      </c>
      <c r="F61" s="358">
        <v>5</v>
      </c>
      <c r="G61" s="352" t="b">
        <v>0</v>
      </c>
      <c r="H61" s="358" t="b">
        <v>0</v>
      </c>
      <c r="I61" s="353" t="s">
        <v>1452</v>
      </c>
      <c r="J61" s="353" t="s">
        <v>649</v>
      </c>
      <c r="K61" s="353" t="s">
        <v>953</v>
      </c>
      <c r="L61" s="354" t="s">
        <v>791</v>
      </c>
      <c r="M61" s="349" t="s">
        <v>1438</v>
      </c>
      <c r="N61" s="349" t="s">
        <v>1439</v>
      </c>
      <c r="O61" s="349">
        <v>56</v>
      </c>
    </row>
    <row r="62" spans="2:15" s="67" customFormat="1">
      <c r="B62" s="356" t="s">
        <v>4</v>
      </c>
      <c r="C62" s="357" t="s">
        <v>1403</v>
      </c>
      <c r="D62" s="358" t="s">
        <v>643</v>
      </c>
      <c r="E62" s="352" t="s">
        <v>815</v>
      </c>
      <c r="F62" s="358">
        <v>6</v>
      </c>
      <c r="G62" s="352" t="b">
        <v>0</v>
      </c>
      <c r="H62" s="358" t="b">
        <v>0</v>
      </c>
      <c r="I62" s="353" t="s">
        <v>1453</v>
      </c>
      <c r="J62" s="353" t="s">
        <v>649</v>
      </c>
      <c r="K62" s="353" t="s">
        <v>953</v>
      </c>
      <c r="L62" s="354" t="s">
        <v>791</v>
      </c>
      <c r="M62" s="349" t="s">
        <v>1440</v>
      </c>
      <c r="N62" s="349" t="s">
        <v>1441</v>
      </c>
      <c r="O62" s="349">
        <v>57</v>
      </c>
    </row>
    <row r="63" spans="2:15" s="67" customFormat="1">
      <c r="B63" s="356" t="s">
        <v>4</v>
      </c>
      <c r="C63" s="357" t="s">
        <v>1404</v>
      </c>
      <c r="D63" s="358" t="s">
        <v>644</v>
      </c>
      <c r="E63" s="352" t="s">
        <v>815</v>
      </c>
      <c r="F63" s="358">
        <v>11</v>
      </c>
      <c r="G63" s="352" t="b">
        <v>0</v>
      </c>
      <c r="H63" s="352" t="b">
        <v>1</v>
      </c>
      <c r="I63" s="353" t="s">
        <v>648</v>
      </c>
      <c r="J63" s="353" t="s">
        <v>649</v>
      </c>
      <c r="K63" s="353" t="s">
        <v>953</v>
      </c>
      <c r="L63" s="354" t="s">
        <v>791</v>
      </c>
      <c r="M63" s="349" t="s">
        <v>1442</v>
      </c>
      <c r="N63" s="349" t="s">
        <v>1443</v>
      </c>
      <c r="O63" s="349">
        <v>58</v>
      </c>
    </row>
    <row r="64" spans="2:15" s="67" customFormat="1">
      <c r="B64" s="356" t="s">
        <v>4</v>
      </c>
      <c r="C64" s="357" t="s">
        <v>1405</v>
      </c>
      <c r="D64" s="358" t="s">
        <v>644</v>
      </c>
      <c r="E64" s="352" t="s">
        <v>815</v>
      </c>
      <c r="F64" s="358">
        <v>12</v>
      </c>
      <c r="G64" s="352" t="b">
        <v>0</v>
      </c>
      <c r="H64" s="352" t="b">
        <v>1</v>
      </c>
      <c r="I64" s="353" t="s">
        <v>1447</v>
      </c>
      <c r="J64" s="353" t="s">
        <v>649</v>
      </c>
      <c r="K64" s="353" t="s">
        <v>953</v>
      </c>
      <c r="L64" s="354" t="s">
        <v>1446</v>
      </c>
      <c r="M64" s="349" t="s">
        <v>1444</v>
      </c>
      <c r="N64" s="349" t="s">
        <v>1445</v>
      </c>
      <c r="O64" s="349">
        <v>59</v>
      </c>
    </row>
    <row r="65" spans="2:15" ht="15.75" thickBot="1"/>
    <row r="66" spans="2:15" ht="23.25">
      <c r="B66" s="12" t="s">
        <v>1350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8" t="s">
        <v>1351</v>
      </c>
      <c r="C68" s="398" t="s">
        <v>5</v>
      </c>
      <c r="D68" s="399" t="s">
        <v>1355</v>
      </c>
      <c r="E68" s="399" t="s">
        <v>1356</v>
      </c>
      <c r="F68" s="399" t="s">
        <v>1357</v>
      </c>
      <c r="G68" s="399" t="s">
        <v>1358</v>
      </c>
      <c r="H68" s="399" t="s">
        <v>1359</v>
      </c>
      <c r="I68" s="400" t="s">
        <v>1360</v>
      </c>
      <c r="J68" s="400" t="s">
        <v>1361</v>
      </c>
      <c r="K68" s="400" t="s">
        <v>1370</v>
      </c>
      <c r="L68" s="400" t="s">
        <v>1371</v>
      </c>
      <c r="M68" s="400" t="s">
        <v>1372</v>
      </c>
      <c r="N68" s="400" t="s">
        <v>1373</v>
      </c>
    </row>
    <row r="69" spans="2:15">
      <c r="B69" s="401" t="s">
        <v>4</v>
      </c>
      <c r="C69" s="397" t="s">
        <v>642</v>
      </c>
      <c r="D69" s="395">
        <v>1.1000000000000001</v>
      </c>
      <c r="E69" s="395">
        <v>6</v>
      </c>
      <c r="F69" s="395">
        <v>1.3</v>
      </c>
      <c r="G69" s="395">
        <v>1000</v>
      </c>
      <c r="H69" s="395">
        <v>0</v>
      </c>
      <c r="I69" s="396">
        <v>0.2</v>
      </c>
      <c r="J69" s="396"/>
      <c r="K69" s="396"/>
      <c r="L69" s="396" t="b">
        <v>0</v>
      </c>
      <c r="M69" s="396">
        <v>10</v>
      </c>
      <c r="N69" s="396">
        <v>2</v>
      </c>
    </row>
    <row r="70" spans="2:15">
      <c r="B70" s="401" t="s">
        <v>4</v>
      </c>
      <c r="C70" s="397" t="s">
        <v>1352</v>
      </c>
      <c r="D70" s="395">
        <v>1.1000000000000001</v>
      </c>
      <c r="E70" s="395">
        <v>6</v>
      </c>
      <c r="F70" s="395">
        <v>1.3</v>
      </c>
      <c r="G70" s="395">
        <v>1000</v>
      </c>
      <c r="H70" s="395">
        <v>0.5</v>
      </c>
      <c r="I70" s="396">
        <v>0.5</v>
      </c>
      <c r="J70" s="396" t="s">
        <v>1362</v>
      </c>
      <c r="K70" s="396"/>
      <c r="L70" s="396" t="b">
        <v>0</v>
      </c>
      <c r="M70" s="396">
        <v>10</v>
      </c>
      <c r="N70" s="396">
        <v>2</v>
      </c>
    </row>
    <row r="71" spans="2:15">
      <c r="B71" s="402" t="s">
        <v>4</v>
      </c>
      <c r="C71" s="394" t="s">
        <v>1353</v>
      </c>
      <c r="D71" s="395">
        <v>1.1000000000000001</v>
      </c>
      <c r="E71" s="395">
        <v>6</v>
      </c>
      <c r="F71" s="395">
        <v>1.3</v>
      </c>
      <c r="G71" s="395">
        <v>1000</v>
      </c>
      <c r="H71" s="395">
        <v>0.5</v>
      </c>
      <c r="I71" s="396">
        <v>0.5</v>
      </c>
      <c r="J71" s="396" t="s">
        <v>1363</v>
      </c>
      <c r="K71" s="396"/>
      <c r="L71" s="396" t="b">
        <v>0</v>
      </c>
      <c r="M71" s="396">
        <v>10</v>
      </c>
      <c r="N71" s="396">
        <v>2</v>
      </c>
    </row>
    <row r="72" spans="2:15">
      <c r="B72" s="402" t="s">
        <v>4</v>
      </c>
      <c r="C72" s="394" t="s">
        <v>1354</v>
      </c>
      <c r="D72" s="395">
        <v>1.1000000000000001</v>
      </c>
      <c r="E72" s="395">
        <v>6</v>
      </c>
      <c r="F72" s="395">
        <v>1.3</v>
      </c>
      <c r="G72" s="395">
        <v>1000</v>
      </c>
      <c r="H72" s="395">
        <v>10</v>
      </c>
      <c r="I72" s="396">
        <v>10</v>
      </c>
      <c r="J72" s="396"/>
      <c r="K72" s="396" t="s">
        <v>1364</v>
      </c>
      <c r="L72" s="396" t="b">
        <v>0</v>
      </c>
      <c r="M72" s="396">
        <v>4</v>
      </c>
      <c r="N72" s="396">
        <v>4</v>
      </c>
    </row>
    <row r="73" spans="2:15">
      <c r="B73" s="402" t="s">
        <v>4</v>
      </c>
      <c r="C73" s="394" t="s">
        <v>836</v>
      </c>
      <c r="D73" s="395">
        <v>1.1000000000000001</v>
      </c>
      <c r="E73" s="395">
        <v>6</v>
      </c>
      <c r="F73" s="395">
        <v>3</v>
      </c>
      <c r="G73" s="395">
        <v>1000</v>
      </c>
      <c r="H73" s="395"/>
      <c r="I73" s="396"/>
      <c r="J73" s="396"/>
      <c r="K73" s="396"/>
      <c r="L73" s="396" t="b">
        <v>0</v>
      </c>
      <c r="M73" s="396">
        <v>10</v>
      </c>
      <c r="N73" s="39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9"/>
  <sheetViews>
    <sheetView topLeftCell="A21" zoomScaleNormal="100" workbookViewId="0">
      <selection activeCell="A25" sqref="A25:XFD2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7"/>
      <c r="F3" s="577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1135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7"/>
      <c r="F21" s="577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5" t="s">
        <v>351</v>
      </c>
      <c r="B22" s="416" t="s">
        <v>5</v>
      </c>
      <c r="C22" s="417" t="s">
        <v>362</v>
      </c>
      <c r="D22" s="418" t="s">
        <v>363</v>
      </c>
      <c r="E22" s="419" t="s">
        <v>364</v>
      </c>
      <c r="F22" s="419" t="s">
        <v>365</v>
      </c>
      <c r="G22" s="419" t="s">
        <v>366</v>
      </c>
      <c r="H22" s="419" t="s">
        <v>367</v>
      </c>
      <c r="I22" s="419" t="s">
        <v>368</v>
      </c>
      <c r="J22" s="419" t="s">
        <v>369</v>
      </c>
      <c r="K22" s="419" t="s">
        <v>370</v>
      </c>
      <c r="L22" s="420" t="s">
        <v>371</v>
      </c>
      <c r="M22" s="420" t="s">
        <v>482</v>
      </c>
      <c r="N22" s="420" t="s">
        <v>480</v>
      </c>
      <c r="O22" s="420" t="s">
        <v>372</v>
      </c>
      <c r="P22" s="420" t="s">
        <v>535</v>
      </c>
      <c r="Q22" s="420" t="s">
        <v>534</v>
      </c>
      <c r="R22" s="420" t="s">
        <v>479</v>
      </c>
      <c r="S22" s="420" t="s">
        <v>481</v>
      </c>
      <c r="T22" s="420" t="s">
        <v>443</v>
      </c>
      <c r="U22" s="420" t="s">
        <v>373</v>
      </c>
      <c r="V22" s="420" t="s">
        <v>898</v>
      </c>
      <c r="W22" s="421" t="s">
        <v>377</v>
      </c>
      <c r="X22" s="421" t="s">
        <v>376</v>
      </c>
      <c r="Y22" s="421" t="s">
        <v>378</v>
      </c>
      <c r="Z22" s="422" t="s">
        <v>592</v>
      </c>
      <c r="AA22" s="423" t="s">
        <v>38</v>
      </c>
      <c r="AB22" s="424" t="s">
        <v>403</v>
      </c>
      <c r="AC22" s="425" t="s">
        <v>404</v>
      </c>
      <c r="AD22" s="425" t="s">
        <v>405</v>
      </c>
      <c r="AE22" s="426" t="s">
        <v>591</v>
      </c>
    </row>
    <row r="23" spans="1:31">
      <c r="A23" s="427" t="s">
        <v>4</v>
      </c>
      <c r="B23" s="428" t="s">
        <v>1039</v>
      </c>
      <c r="C23" s="429" t="s">
        <v>357</v>
      </c>
      <c r="D23" s="430">
        <v>60</v>
      </c>
      <c r="E23" s="431">
        <v>2</v>
      </c>
      <c r="F23" s="431">
        <v>0</v>
      </c>
      <c r="G23" s="431">
        <v>20</v>
      </c>
      <c r="H23" s="431">
        <v>0</v>
      </c>
      <c r="I23" s="431">
        <v>75</v>
      </c>
      <c r="J23" s="432">
        <v>0.22499999999999998</v>
      </c>
      <c r="K23" s="431">
        <v>0</v>
      </c>
      <c r="L23" s="433" t="b">
        <v>1</v>
      </c>
      <c r="M23" s="434">
        <v>5</v>
      </c>
      <c r="N23" s="434">
        <v>0</v>
      </c>
      <c r="O23" s="433">
        <v>1</v>
      </c>
      <c r="P23" s="434">
        <v>0</v>
      </c>
      <c r="Q23" s="433" t="b">
        <v>1</v>
      </c>
      <c r="R23" s="433" t="b">
        <v>1</v>
      </c>
      <c r="S23" s="433" t="b">
        <v>0</v>
      </c>
      <c r="T23" s="433">
        <v>75</v>
      </c>
      <c r="U23" s="433">
        <v>7</v>
      </c>
      <c r="V23" s="433">
        <v>0</v>
      </c>
      <c r="W23" s="435">
        <v>0.25</v>
      </c>
      <c r="X23" s="435">
        <v>0.25</v>
      </c>
      <c r="Y23" s="435">
        <v>0.7</v>
      </c>
      <c r="Z23" s="436">
        <v>0</v>
      </c>
      <c r="AA23" s="437" t="s">
        <v>518</v>
      </c>
      <c r="AB23" s="438" t="s">
        <v>699</v>
      </c>
      <c r="AC23" s="438" t="s">
        <v>717</v>
      </c>
      <c r="AD23" s="438" t="s">
        <v>731</v>
      </c>
      <c r="AE23" s="438" t="s">
        <v>733</v>
      </c>
    </row>
    <row r="24" spans="1:31">
      <c r="A24" s="427" t="s">
        <v>4</v>
      </c>
      <c r="B24" s="428" t="s">
        <v>1040</v>
      </c>
      <c r="C24" s="429" t="s">
        <v>357</v>
      </c>
      <c r="D24" s="430">
        <v>60</v>
      </c>
      <c r="E24" s="431">
        <v>2</v>
      </c>
      <c r="F24" s="431">
        <v>0</v>
      </c>
      <c r="G24" s="431">
        <v>20</v>
      </c>
      <c r="H24" s="431">
        <v>0</v>
      </c>
      <c r="I24" s="431">
        <v>75</v>
      </c>
      <c r="J24" s="432">
        <v>0.22499999999999998</v>
      </c>
      <c r="K24" s="431">
        <v>0</v>
      </c>
      <c r="L24" s="433" t="b">
        <v>1</v>
      </c>
      <c r="M24" s="434">
        <v>5</v>
      </c>
      <c r="N24" s="434">
        <v>0</v>
      </c>
      <c r="O24" s="433">
        <v>1</v>
      </c>
      <c r="P24" s="434">
        <v>0</v>
      </c>
      <c r="Q24" s="433" t="b">
        <v>1</v>
      </c>
      <c r="R24" s="433" t="b">
        <v>1</v>
      </c>
      <c r="S24" s="433" t="b">
        <v>0</v>
      </c>
      <c r="T24" s="433">
        <v>75</v>
      </c>
      <c r="U24" s="433">
        <v>7</v>
      </c>
      <c r="V24" s="433">
        <v>0</v>
      </c>
      <c r="W24" s="435">
        <v>0.25</v>
      </c>
      <c r="X24" s="435">
        <v>0.25</v>
      </c>
      <c r="Y24" s="435">
        <v>0.8</v>
      </c>
      <c r="Z24" s="436">
        <v>0</v>
      </c>
      <c r="AA24" s="437" t="s">
        <v>573</v>
      </c>
      <c r="AB24" s="438" t="s">
        <v>700</v>
      </c>
      <c r="AC24" s="438" t="s">
        <v>757</v>
      </c>
      <c r="AD24" s="438" t="s">
        <v>732</v>
      </c>
      <c r="AE24" s="438" t="s">
        <v>734</v>
      </c>
    </row>
    <row r="25" spans="1:31" s="27" customFormat="1">
      <c r="A25" s="439" t="s">
        <v>4</v>
      </c>
      <c r="B25" s="440" t="s">
        <v>1482</v>
      </c>
      <c r="C25" s="441" t="s">
        <v>356</v>
      </c>
      <c r="D25" s="442">
        <v>20</v>
      </c>
      <c r="E25" s="443">
        <v>2</v>
      </c>
      <c r="F25" s="443">
        <v>0</v>
      </c>
      <c r="G25" s="443">
        <v>-10</v>
      </c>
      <c r="H25" s="443">
        <v>0</v>
      </c>
      <c r="I25" s="443">
        <v>25</v>
      </c>
      <c r="J25" s="444">
        <v>0</v>
      </c>
      <c r="K25" s="443">
        <v>0</v>
      </c>
      <c r="L25" s="445" t="b">
        <v>1</v>
      </c>
      <c r="M25" s="446">
        <v>5</v>
      </c>
      <c r="N25" s="446">
        <v>5</v>
      </c>
      <c r="O25" s="445">
        <v>0</v>
      </c>
      <c r="P25" s="446">
        <f>entityDefinitions[[#This Row],['[edibleFromTier']]]</f>
        <v>0</v>
      </c>
      <c r="Q25" s="433" t="b">
        <v>1</v>
      </c>
      <c r="R25" s="445" t="b">
        <v>0</v>
      </c>
      <c r="S25" s="445" t="b">
        <v>0</v>
      </c>
      <c r="T25" s="445">
        <v>1</v>
      </c>
      <c r="U25" s="445">
        <v>2</v>
      </c>
      <c r="V25" s="445">
        <v>0</v>
      </c>
      <c r="W25" s="447">
        <v>0.1</v>
      </c>
      <c r="X25" s="447">
        <v>0.1</v>
      </c>
      <c r="Y25" s="447">
        <v>0</v>
      </c>
      <c r="Z25" s="448">
        <v>0</v>
      </c>
      <c r="AA25" s="449" t="s">
        <v>1279</v>
      </c>
      <c r="AB25" s="450" t="s">
        <v>690</v>
      </c>
      <c r="AC25" s="450" t="s">
        <v>723</v>
      </c>
      <c r="AD25" s="450"/>
      <c r="AE25" s="451"/>
    </row>
    <row r="26" spans="1:31">
      <c r="A26" s="427" t="s">
        <v>4</v>
      </c>
      <c r="B26" s="428" t="s">
        <v>1041</v>
      </c>
      <c r="C26" s="429" t="s">
        <v>357</v>
      </c>
      <c r="D26" s="430">
        <v>40</v>
      </c>
      <c r="E26" s="431">
        <v>2</v>
      </c>
      <c r="F26" s="431">
        <v>0</v>
      </c>
      <c r="G26" s="431">
        <v>20</v>
      </c>
      <c r="H26" s="431">
        <v>0</v>
      </c>
      <c r="I26" s="431">
        <v>50</v>
      </c>
      <c r="J26" s="432">
        <v>0.15</v>
      </c>
      <c r="K26" s="431">
        <v>0</v>
      </c>
      <c r="L26" s="433" t="b">
        <v>1</v>
      </c>
      <c r="M26" s="434">
        <v>5</v>
      </c>
      <c r="N26" s="434">
        <v>0</v>
      </c>
      <c r="O26" s="433">
        <v>1</v>
      </c>
      <c r="P26" s="434">
        <v>0</v>
      </c>
      <c r="Q26" s="433" t="b">
        <v>1</v>
      </c>
      <c r="R26" s="433" t="b">
        <v>1</v>
      </c>
      <c r="S26" s="433" t="b">
        <v>0</v>
      </c>
      <c r="T26" s="433">
        <v>75</v>
      </c>
      <c r="U26" s="433">
        <v>7</v>
      </c>
      <c r="V26" s="433">
        <v>0</v>
      </c>
      <c r="W26" s="435">
        <v>0.25</v>
      </c>
      <c r="X26" s="435">
        <v>0.25</v>
      </c>
      <c r="Y26" s="435">
        <v>0</v>
      </c>
      <c r="Z26" s="436">
        <v>0</v>
      </c>
      <c r="AA26" s="452" t="s">
        <v>1271</v>
      </c>
      <c r="AB26" s="438" t="s">
        <v>1288</v>
      </c>
      <c r="AC26" s="438" t="s">
        <v>1298</v>
      </c>
      <c r="AD26" s="438" t="s">
        <v>1306</v>
      </c>
      <c r="AE26" s="438" t="s">
        <v>1314</v>
      </c>
    </row>
    <row r="27" spans="1:31" s="27" customFormat="1">
      <c r="A27" s="439" t="s">
        <v>4</v>
      </c>
      <c r="B27" s="440" t="s">
        <v>1007</v>
      </c>
      <c r="C27" s="441" t="s">
        <v>356</v>
      </c>
      <c r="D27" s="442">
        <v>60</v>
      </c>
      <c r="E27" s="443">
        <v>4</v>
      </c>
      <c r="F27" s="443">
        <v>0</v>
      </c>
      <c r="G27" s="443">
        <v>5</v>
      </c>
      <c r="H27" s="443">
        <v>0</v>
      </c>
      <c r="I27" s="443">
        <v>55</v>
      </c>
      <c r="J27" s="444">
        <v>0.15</v>
      </c>
      <c r="K27" s="443">
        <v>0</v>
      </c>
      <c r="L27" s="445" t="b">
        <v>1</v>
      </c>
      <c r="M27" s="446">
        <v>5</v>
      </c>
      <c r="N27" s="446">
        <v>5</v>
      </c>
      <c r="O27" s="445">
        <v>1</v>
      </c>
      <c r="P27" s="446">
        <v>1</v>
      </c>
      <c r="Q27" s="433" t="b">
        <v>1</v>
      </c>
      <c r="R27" s="445" t="b">
        <v>0</v>
      </c>
      <c r="S27" s="445" t="b">
        <v>0</v>
      </c>
      <c r="T27" s="445">
        <v>1</v>
      </c>
      <c r="U27" s="445">
        <v>4</v>
      </c>
      <c r="V27" s="445">
        <v>0</v>
      </c>
      <c r="W27" s="447">
        <v>0.1</v>
      </c>
      <c r="X27" s="447">
        <v>0.1</v>
      </c>
      <c r="Y27" s="447">
        <v>1</v>
      </c>
      <c r="Z27" s="448">
        <v>0</v>
      </c>
      <c r="AA27" s="453" t="s">
        <v>563</v>
      </c>
      <c r="AB27" s="454" t="s">
        <v>680</v>
      </c>
      <c r="AC27" s="454" t="s">
        <v>707</v>
      </c>
      <c r="AD27" s="454" t="s">
        <v>725</v>
      </c>
      <c r="AE27" s="454" t="s">
        <v>735</v>
      </c>
    </row>
    <row r="28" spans="1:31" s="27" customFormat="1">
      <c r="A28" s="439" t="s">
        <v>4</v>
      </c>
      <c r="B28" s="440" t="s">
        <v>1008</v>
      </c>
      <c r="C28" s="441" t="s">
        <v>356</v>
      </c>
      <c r="D28" s="442">
        <v>20</v>
      </c>
      <c r="E28" s="443">
        <v>2</v>
      </c>
      <c r="F28" s="443">
        <v>0</v>
      </c>
      <c r="G28" s="443">
        <v>2</v>
      </c>
      <c r="H28" s="443">
        <v>0</v>
      </c>
      <c r="I28" s="443">
        <v>25</v>
      </c>
      <c r="J28" s="444">
        <v>7.4999999999999997E-2</v>
      </c>
      <c r="K28" s="443">
        <v>0</v>
      </c>
      <c r="L28" s="445" t="b">
        <v>1</v>
      </c>
      <c r="M28" s="446">
        <v>5</v>
      </c>
      <c r="N28" s="446">
        <v>5</v>
      </c>
      <c r="O28" s="445">
        <v>0</v>
      </c>
      <c r="P28" s="446">
        <f>entityDefinitions[[#This Row],['[edibleFromTier']]]</f>
        <v>0</v>
      </c>
      <c r="Q28" s="433" t="b">
        <v>1</v>
      </c>
      <c r="R28" s="445" t="b">
        <v>0</v>
      </c>
      <c r="S28" s="445" t="b">
        <v>0</v>
      </c>
      <c r="T28" s="445">
        <v>1</v>
      </c>
      <c r="U28" s="445">
        <v>1</v>
      </c>
      <c r="V28" s="445">
        <v>0</v>
      </c>
      <c r="W28" s="447">
        <v>0.2</v>
      </c>
      <c r="X28" s="447">
        <v>0.05</v>
      </c>
      <c r="Y28" s="447">
        <v>0</v>
      </c>
      <c r="Z28" s="448">
        <v>0</v>
      </c>
      <c r="AA28" s="453" t="s">
        <v>562</v>
      </c>
      <c r="AB28" s="454" t="s">
        <v>681</v>
      </c>
      <c r="AC28" s="454" t="s">
        <v>708</v>
      </c>
      <c r="AD28" s="450"/>
      <c r="AE28" s="455"/>
    </row>
    <row r="29" spans="1:31" s="27" customFormat="1">
      <c r="A29" s="427" t="s">
        <v>4</v>
      </c>
      <c r="B29" s="428" t="s">
        <v>1042</v>
      </c>
      <c r="C29" s="429" t="s">
        <v>357</v>
      </c>
      <c r="D29" s="430">
        <v>40</v>
      </c>
      <c r="E29" s="431">
        <v>2</v>
      </c>
      <c r="F29" s="431">
        <v>0</v>
      </c>
      <c r="G29" s="431">
        <v>15</v>
      </c>
      <c r="H29" s="431">
        <v>0</v>
      </c>
      <c r="I29" s="431">
        <v>50</v>
      </c>
      <c r="J29" s="432">
        <v>0.15</v>
      </c>
      <c r="K29" s="431">
        <v>0</v>
      </c>
      <c r="L29" s="433" t="b">
        <v>1</v>
      </c>
      <c r="M29" s="434">
        <v>5</v>
      </c>
      <c r="N29" s="434">
        <v>5</v>
      </c>
      <c r="O29" s="433">
        <v>0</v>
      </c>
      <c r="P29" s="434">
        <v>0</v>
      </c>
      <c r="Q29" s="433" t="b">
        <v>1</v>
      </c>
      <c r="R29" s="433" t="b">
        <v>0</v>
      </c>
      <c r="S29" s="433" t="b">
        <v>0</v>
      </c>
      <c r="T29" s="433">
        <v>1</v>
      </c>
      <c r="U29" s="433">
        <v>7</v>
      </c>
      <c r="V29" s="433">
        <v>0</v>
      </c>
      <c r="W29" s="435">
        <v>0.25</v>
      </c>
      <c r="X29" s="435">
        <v>0.25</v>
      </c>
      <c r="Y29" s="435">
        <v>0</v>
      </c>
      <c r="Z29" s="436">
        <v>0</v>
      </c>
      <c r="AA29" s="452" t="s">
        <v>519</v>
      </c>
      <c r="AB29" s="438" t="s">
        <v>704</v>
      </c>
      <c r="AC29" s="438" t="s">
        <v>767</v>
      </c>
      <c r="AD29" s="456"/>
      <c r="AE29" s="457"/>
    </row>
    <row r="30" spans="1:31" s="27" customFormat="1">
      <c r="A30" s="427" t="s">
        <v>4</v>
      </c>
      <c r="B30" s="428" t="s">
        <v>1034</v>
      </c>
      <c r="C30" s="429" t="s">
        <v>774</v>
      </c>
      <c r="D30" s="430">
        <v>60</v>
      </c>
      <c r="E30" s="431">
        <v>2</v>
      </c>
      <c r="F30" s="431">
        <v>0</v>
      </c>
      <c r="G30" s="431">
        <v>10</v>
      </c>
      <c r="H30" s="431">
        <v>0</v>
      </c>
      <c r="I30" s="431">
        <v>75</v>
      </c>
      <c r="J30" s="432">
        <v>0.22499999999999998</v>
      </c>
      <c r="K30" s="431">
        <v>0</v>
      </c>
      <c r="L30" s="433" t="b">
        <v>1</v>
      </c>
      <c r="M30" s="434">
        <v>5</v>
      </c>
      <c r="N30" s="434">
        <v>5</v>
      </c>
      <c r="O30" s="433">
        <v>0</v>
      </c>
      <c r="P30" s="434">
        <f>entityDefinitions[[#This Row],['[edibleFromTier']]]</f>
        <v>0</v>
      </c>
      <c r="Q30" s="433" t="b">
        <v>1</v>
      </c>
      <c r="R30" s="433" t="b">
        <v>0</v>
      </c>
      <c r="S30" s="433" t="b">
        <v>0</v>
      </c>
      <c r="T30" s="433">
        <v>1</v>
      </c>
      <c r="U30" s="433">
        <v>6</v>
      </c>
      <c r="V30" s="433">
        <v>0</v>
      </c>
      <c r="W30" s="435">
        <v>0.25</v>
      </c>
      <c r="X30" s="435">
        <v>0.25</v>
      </c>
      <c r="Y30" s="435">
        <v>0.8</v>
      </c>
      <c r="Z30" s="436">
        <v>0</v>
      </c>
      <c r="AA30" s="452" t="s">
        <v>1210</v>
      </c>
      <c r="AB30" s="438" t="s">
        <v>1285</v>
      </c>
      <c r="AC30" s="438" t="s">
        <v>1295</v>
      </c>
      <c r="AD30" s="438" t="s">
        <v>1304</v>
      </c>
      <c r="AE30" s="458" t="s">
        <v>1312</v>
      </c>
    </row>
    <row r="31" spans="1:31" s="27" customFormat="1">
      <c r="A31" s="439" t="s">
        <v>4</v>
      </c>
      <c r="B31" s="440" t="s">
        <v>1009</v>
      </c>
      <c r="C31" s="441" t="s">
        <v>356</v>
      </c>
      <c r="D31" s="442">
        <v>20</v>
      </c>
      <c r="E31" s="443">
        <v>2</v>
      </c>
      <c r="F31" s="443">
        <v>0</v>
      </c>
      <c r="G31" s="443">
        <v>2</v>
      </c>
      <c r="H31" s="443">
        <v>0</v>
      </c>
      <c r="I31" s="443">
        <v>25</v>
      </c>
      <c r="J31" s="444">
        <v>7.4999999999999997E-2</v>
      </c>
      <c r="K31" s="443">
        <v>0</v>
      </c>
      <c r="L31" s="445" t="b">
        <v>1</v>
      </c>
      <c r="M31" s="446">
        <v>5</v>
      </c>
      <c r="N31" s="446">
        <v>5</v>
      </c>
      <c r="O31" s="445">
        <v>0</v>
      </c>
      <c r="P31" s="446">
        <f>entityDefinitions[[#This Row],['[edibleFromTier']]]</f>
        <v>0</v>
      </c>
      <c r="Q31" s="433" t="b">
        <v>1</v>
      </c>
      <c r="R31" s="445" t="b">
        <v>0</v>
      </c>
      <c r="S31" s="445" t="b">
        <v>0</v>
      </c>
      <c r="T31" s="445">
        <v>1</v>
      </c>
      <c r="U31" s="445">
        <v>1</v>
      </c>
      <c r="V31" s="445">
        <v>0</v>
      </c>
      <c r="W31" s="447">
        <v>0.05</v>
      </c>
      <c r="X31" s="447">
        <v>0.05</v>
      </c>
      <c r="Y31" s="447">
        <v>0</v>
      </c>
      <c r="Z31" s="448">
        <v>0</v>
      </c>
      <c r="AA31" s="453" t="s">
        <v>593</v>
      </c>
      <c r="AB31" s="454" t="s">
        <v>682</v>
      </c>
      <c r="AC31" s="454" t="s">
        <v>755</v>
      </c>
      <c r="AD31" s="450"/>
      <c r="AE31" s="455"/>
    </row>
    <row r="32" spans="1:31" s="27" customFormat="1">
      <c r="A32" s="439" t="s">
        <v>4</v>
      </c>
      <c r="B32" s="440" t="s">
        <v>1010</v>
      </c>
      <c r="C32" s="441" t="s">
        <v>356</v>
      </c>
      <c r="D32" s="442">
        <v>20</v>
      </c>
      <c r="E32" s="443">
        <v>2</v>
      </c>
      <c r="F32" s="443">
        <v>0</v>
      </c>
      <c r="G32" s="443">
        <v>2</v>
      </c>
      <c r="H32" s="443">
        <v>0</v>
      </c>
      <c r="I32" s="443">
        <v>25</v>
      </c>
      <c r="J32" s="444">
        <v>7.4999999999999997E-2</v>
      </c>
      <c r="K32" s="443">
        <v>0</v>
      </c>
      <c r="L32" s="445" t="b">
        <v>1</v>
      </c>
      <c r="M32" s="446">
        <v>5</v>
      </c>
      <c r="N32" s="446">
        <v>5</v>
      </c>
      <c r="O32" s="445">
        <v>0</v>
      </c>
      <c r="P32" s="446">
        <f>entityDefinitions[[#This Row],['[edibleFromTier']]]</f>
        <v>0</v>
      </c>
      <c r="Q32" s="433" t="b">
        <v>1</v>
      </c>
      <c r="R32" s="445" t="b">
        <v>0</v>
      </c>
      <c r="S32" s="445" t="b">
        <v>0</v>
      </c>
      <c r="T32" s="445">
        <v>1</v>
      </c>
      <c r="U32" s="445">
        <v>1</v>
      </c>
      <c r="V32" s="445">
        <v>0</v>
      </c>
      <c r="W32" s="447">
        <v>0.05</v>
      </c>
      <c r="X32" s="447">
        <v>0.05</v>
      </c>
      <c r="Y32" s="447">
        <v>0</v>
      </c>
      <c r="Z32" s="448">
        <v>0</v>
      </c>
      <c r="AA32" s="453" t="s">
        <v>594</v>
      </c>
      <c r="AB32" s="454" t="s">
        <v>682</v>
      </c>
      <c r="AC32" s="454" t="s">
        <v>756</v>
      </c>
      <c r="AD32" s="450"/>
      <c r="AE32" s="455"/>
    </row>
    <row r="33" spans="1:31" s="27" customFormat="1">
      <c r="A33" s="439" t="s">
        <v>4</v>
      </c>
      <c r="B33" s="440" t="s">
        <v>1011</v>
      </c>
      <c r="C33" s="441" t="s">
        <v>356</v>
      </c>
      <c r="D33" s="442">
        <v>20</v>
      </c>
      <c r="E33" s="443">
        <v>2</v>
      </c>
      <c r="F33" s="443">
        <v>0</v>
      </c>
      <c r="G33" s="443">
        <v>2</v>
      </c>
      <c r="H33" s="443">
        <v>0</v>
      </c>
      <c r="I33" s="443">
        <v>25</v>
      </c>
      <c r="J33" s="444">
        <v>7.4999999999999997E-2</v>
      </c>
      <c r="K33" s="443">
        <v>0</v>
      </c>
      <c r="L33" s="445" t="b">
        <v>1</v>
      </c>
      <c r="M33" s="446">
        <v>5</v>
      </c>
      <c r="N33" s="446">
        <v>5</v>
      </c>
      <c r="O33" s="445">
        <v>0</v>
      </c>
      <c r="P33" s="446">
        <f>entityDefinitions[[#This Row],['[edibleFromTier']]]</f>
        <v>0</v>
      </c>
      <c r="Q33" s="433" t="b">
        <v>1</v>
      </c>
      <c r="R33" s="445" t="b">
        <v>0</v>
      </c>
      <c r="S33" s="445" t="b">
        <v>0</v>
      </c>
      <c r="T33" s="445">
        <v>1</v>
      </c>
      <c r="U33" s="445">
        <v>1</v>
      </c>
      <c r="V33" s="445">
        <v>0</v>
      </c>
      <c r="W33" s="447">
        <v>0.05</v>
      </c>
      <c r="X33" s="447">
        <v>0.05</v>
      </c>
      <c r="Y33" s="447">
        <v>0</v>
      </c>
      <c r="Z33" s="448">
        <v>0</v>
      </c>
      <c r="AA33" s="453" t="s">
        <v>595</v>
      </c>
      <c r="AB33" s="454" t="s">
        <v>682</v>
      </c>
      <c r="AC33" s="454" t="s">
        <v>718</v>
      </c>
      <c r="AD33" s="450"/>
      <c r="AE33" s="455"/>
    </row>
    <row r="34" spans="1:31" s="27" customFormat="1">
      <c r="A34" s="439" t="s">
        <v>4</v>
      </c>
      <c r="B34" s="440" t="s">
        <v>1012</v>
      </c>
      <c r="C34" s="441" t="s">
        <v>356</v>
      </c>
      <c r="D34" s="442">
        <v>20</v>
      </c>
      <c r="E34" s="443">
        <v>2</v>
      </c>
      <c r="F34" s="443">
        <v>0</v>
      </c>
      <c r="G34" s="443">
        <v>2</v>
      </c>
      <c r="H34" s="443">
        <v>0</v>
      </c>
      <c r="I34" s="443">
        <v>25</v>
      </c>
      <c r="J34" s="444">
        <v>7.4999999999999997E-2</v>
      </c>
      <c r="K34" s="443">
        <v>0</v>
      </c>
      <c r="L34" s="445" t="b">
        <v>1</v>
      </c>
      <c r="M34" s="446">
        <v>5</v>
      </c>
      <c r="N34" s="446">
        <v>5</v>
      </c>
      <c r="O34" s="445">
        <v>0</v>
      </c>
      <c r="P34" s="446">
        <f>entityDefinitions[[#This Row],['[edibleFromTier']]]</f>
        <v>0</v>
      </c>
      <c r="Q34" s="433" t="b">
        <v>1</v>
      </c>
      <c r="R34" s="445" t="b">
        <v>0</v>
      </c>
      <c r="S34" s="445" t="b">
        <v>0</v>
      </c>
      <c r="T34" s="445">
        <v>1</v>
      </c>
      <c r="U34" s="445">
        <v>1</v>
      </c>
      <c r="V34" s="445">
        <v>0</v>
      </c>
      <c r="W34" s="447">
        <v>0.05</v>
      </c>
      <c r="X34" s="447">
        <v>0.05</v>
      </c>
      <c r="Y34" s="447">
        <v>0</v>
      </c>
      <c r="Z34" s="448">
        <v>0</v>
      </c>
      <c r="AA34" s="453" t="s">
        <v>596</v>
      </c>
      <c r="AB34" s="454" t="s">
        <v>682</v>
      </c>
      <c r="AC34" s="454" t="s">
        <v>719</v>
      </c>
      <c r="AD34" s="450"/>
      <c r="AE34" s="455"/>
    </row>
    <row r="35" spans="1:31">
      <c r="A35" s="427" t="s">
        <v>4</v>
      </c>
      <c r="B35" s="428" t="s">
        <v>1043</v>
      </c>
      <c r="C35" s="429" t="s">
        <v>357</v>
      </c>
      <c r="D35" s="430">
        <v>60</v>
      </c>
      <c r="E35" s="431">
        <v>2</v>
      </c>
      <c r="F35" s="431">
        <v>0</v>
      </c>
      <c r="G35" s="431">
        <v>15</v>
      </c>
      <c r="H35" s="431">
        <v>0</v>
      </c>
      <c r="I35" s="431">
        <v>75</v>
      </c>
      <c r="J35" s="432">
        <v>0.22499999999999998</v>
      </c>
      <c r="K35" s="431">
        <v>0</v>
      </c>
      <c r="L35" s="433" t="b">
        <v>1</v>
      </c>
      <c r="M35" s="434">
        <v>5</v>
      </c>
      <c r="N35" s="434">
        <v>5</v>
      </c>
      <c r="O35" s="433">
        <v>0</v>
      </c>
      <c r="P35" s="434">
        <v>0</v>
      </c>
      <c r="Q35" s="433" t="b">
        <v>1</v>
      </c>
      <c r="R35" s="433" t="b">
        <v>0</v>
      </c>
      <c r="S35" s="433" t="b">
        <v>0</v>
      </c>
      <c r="T35" s="433">
        <v>1</v>
      </c>
      <c r="U35" s="433">
        <v>7</v>
      </c>
      <c r="V35" s="433">
        <v>0</v>
      </c>
      <c r="W35" s="435">
        <v>0.25</v>
      </c>
      <c r="X35" s="435">
        <v>0.25</v>
      </c>
      <c r="Y35" s="435">
        <v>0</v>
      </c>
      <c r="Z35" s="436">
        <v>0</v>
      </c>
      <c r="AA35" s="452" t="s">
        <v>1216</v>
      </c>
      <c r="AB35" s="456" t="s">
        <v>704</v>
      </c>
      <c r="AC35" s="456" t="s">
        <v>767</v>
      </c>
      <c r="AD35" s="456"/>
      <c r="AE35" s="459"/>
    </row>
    <row r="36" spans="1:31">
      <c r="A36" s="439" t="s">
        <v>4</v>
      </c>
      <c r="B36" s="440" t="s">
        <v>1044</v>
      </c>
      <c r="C36" s="441" t="s">
        <v>356</v>
      </c>
      <c r="D36" s="442">
        <v>60</v>
      </c>
      <c r="E36" s="443">
        <v>4</v>
      </c>
      <c r="F36" s="443">
        <v>0</v>
      </c>
      <c r="G36" s="443">
        <v>15</v>
      </c>
      <c r="H36" s="443">
        <v>0</v>
      </c>
      <c r="I36" s="443">
        <v>55</v>
      </c>
      <c r="J36" s="444">
        <v>0.15</v>
      </c>
      <c r="K36" s="443">
        <v>0</v>
      </c>
      <c r="L36" s="445" t="b">
        <v>1</v>
      </c>
      <c r="M36" s="446">
        <v>5</v>
      </c>
      <c r="N36" s="446">
        <v>1</v>
      </c>
      <c r="O36" s="445">
        <v>2</v>
      </c>
      <c r="P36" s="446">
        <v>1</v>
      </c>
      <c r="Q36" s="433" t="b">
        <v>1</v>
      </c>
      <c r="R36" s="445" t="b">
        <v>1</v>
      </c>
      <c r="S36" s="445" t="b">
        <v>0</v>
      </c>
      <c r="T36" s="445">
        <v>95</v>
      </c>
      <c r="U36" s="445">
        <v>6</v>
      </c>
      <c r="V36" s="445">
        <v>0</v>
      </c>
      <c r="W36" s="447">
        <v>0.25</v>
      </c>
      <c r="X36" s="447">
        <v>0.25</v>
      </c>
      <c r="Y36" s="447">
        <v>0</v>
      </c>
      <c r="Z36" s="448">
        <v>0</v>
      </c>
      <c r="AA36" s="453" t="s">
        <v>514</v>
      </c>
      <c r="AB36" s="454" t="s">
        <v>683</v>
      </c>
      <c r="AC36" s="454" t="s">
        <v>720</v>
      </c>
      <c r="AD36" s="450"/>
      <c r="AE36" s="451"/>
    </row>
    <row r="37" spans="1:31">
      <c r="A37" s="439" t="s">
        <v>4</v>
      </c>
      <c r="B37" s="440" t="s">
        <v>1058</v>
      </c>
      <c r="C37" s="441" t="s">
        <v>356</v>
      </c>
      <c r="D37" s="442">
        <v>90</v>
      </c>
      <c r="E37" s="443">
        <v>4</v>
      </c>
      <c r="F37" s="443">
        <v>0</v>
      </c>
      <c r="G37" s="443">
        <v>30</v>
      </c>
      <c r="H37" s="443">
        <v>0</v>
      </c>
      <c r="I37" s="443">
        <v>83</v>
      </c>
      <c r="J37" s="444">
        <v>0.22499999999999998</v>
      </c>
      <c r="K37" s="443">
        <v>0</v>
      </c>
      <c r="L37" s="445" t="b">
        <v>1</v>
      </c>
      <c r="M37" s="446">
        <v>1</v>
      </c>
      <c r="N37" s="446">
        <v>5</v>
      </c>
      <c r="O37" s="445">
        <v>2</v>
      </c>
      <c r="P37" s="446">
        <v>1</v>
      </c>
      <c r="Q37" s="433" t="b">
        <v>1</v>
      </c>
      <c r="R37" s="445" t="b">
        <v>0</v>
      </c>
      <c r="S37" s="445" t="b">
        <v>1</v>
      </c>
      <c r="T37" s="445">
        <v>100</v>
      </c>
      <c r="U37" s="445">
        <v>1</v>
      </c>
      <c r="V37" s="445">
        <v>0</v>
      </c>
      <c r="W37" s="447">
        <v>0.05</v>
      </c>
      <c r="X37" s="447">
        <v>0.05</v>
      </c>
      <c r="Y37" s="447">
        <v>1</v>
      </c>
      <c r="Z37" s="448">
        <v>0</v>
      </c>
      <c r="AA37" s="449" t="s">
        <v>1217</v>
      </c>
      <c r="AB37" s="450" t="s">
        <v>697</v>
      </c>
      <c r="AC37" s="450" t="s">
        <v>721</v>
      </c>
      <c r="AD37" s="450" t="s">
        <v>744</v>
      </c>
      <c r="AE37" s="450" t="s">
        <v>743</v>
      </c>
    </row>
    <row r="38" spans="1:31" s="27" customFormat="1">
      <c r="A38" s="439" t="s">
        <v>4</v>
      </c>
      <c r="B38" s="460" t="s">
        <v>1013</v>
      </c>
      <c r="C38" s="461" t="s">
        <v>356</v>
      </c>
      <c r="D38" s="462">
        <v>40</v>
      </c>
      <c r="E38" s="354">
        <v>2</v>
      </c>
      <c r="F38" s="354">
        <v>0</v>
      </c>
      <c r="G38" s="354">
        <v>3</v>
      </c>
      <c r="H38" s="354">
        <v>0</v>
      </c>
      <c r="I38" s="354">
        <v>50</v>
      </c>
      <c r="J38" s="463">
        <v>0.15</v>
      </c>
      <c r="K38" s="354">
        <v>0</v>
      </c>
      <c r="L38" s="464" t="b">
        <v>1</v>
      </c>
      <c r="M38" s="446">
        <v>5</v>
      </c>
      <c r="N38" s="446">
        <v>5</v>
      </c>
      <c r="O38" s="464">
        <v>0</v>
      </c>
      <c r="P38" s="446">
        <f>entityDefinitions[[#This Row],['[edibleFromTier']]]</f>
        <v>0</v>
      </c>
      <c r="Q38" s="433" t="b">
        <v>1</v>
      </c>
      <c r="R38" s="464" t="b">
        <v>0</v>
      </c>
      <c r="S38" s="464" t="b">
        <v>0</v>
      </c>
      <c r="T38" s="464">
        <v>1</v>
      </c>
      <c r="U38" s="464">
        <v>2</v>
      </c>
      <c r="V38" s="464">
        <v>0</v>
      </c>
      <c r="W38" s="465">
        <v>0.25</v>
      </c>
      <c r="X38" s="465">
        <v>0.25</v>
      </c>
      <c r="Y38" s="465">
        <v>0</v>
      </c>
      <c r="Z38" s="466">
        <v>0</v>
      </c>
      <c r="AA38" s="449" t="s">
        <v>1218</v>
      </c>
      <c r="AB38" s="454" t="s">
        <v>684</v>
      </c>
      <c r="AC38" s="454" t="s">
        <v>709</v>
      </c>
      <c r="AD38" s="450"/>
      <c r="AE38" s="455"/>
    </row>
    <row r="39" spans="1:31" s="27" customFormat="1">
      <c r="A39" s="427" t="s">
        <v>4</v>
      </c>
      <c r="B39" s="428" t="s">
        <v>1045</v>
      </c>
      <c r="C39" s="429" t="s">
        <v>357</v>
      </c>
      <c r="D39" s="430">
        <v>60</v>
      </c>
      <c r="E39" s="431">
        <v>2</v>
      </c>
      <c r="F39" s="431">
        <v>0</v>
      </c>
      <c r="G39" s="431">
        <v>15</v>
      </c>
      <c r="H39" s="431">
        <v>0</v>
      </c>
      <c r="I39" s="431">
        <v>75</v>
      </c>
      <c r="J39" s="432">
        <v>0.22499999999999998</v>
      </c>
      <c r="K39" s="431">
        <v>0</v>
      </c>
      <c r="L39" s="433" t="b">
        <v>1</v>
      </c>
      <c r="M39" s="434">
        <v>0</v>
      </c>
      <c r="N39" s="434">
        <v>5</v>
      </c>
      <c r="O39" s="433">
        <v>2</v>
      </c>
      <c r="P39" s="434">
        <v>0</v>
      </c>
      <c r="Q39" s="433" t="b">
        <v>1</v>
      </c>
      <c r="R39" s="433" t="b">
        <v>0</v>
      </c>
      <c r="S39" s="433" t="b">
        <v>1</v>
      </c>
      <c r="T39" s="433">
        <v>95</v>
      </c>
      <c r="U39" s="433">
        <v>9</v>
      </c>
      <c r="V39" s="433">
        <v>20</v>
      </c>
      <c r="W39" s="435">
        <v>0.25</v>
      </c>
      <c r="X39" s="435">
        <v>0.25</v>
      </c>
      <c r="Y39" s="435">
        <v>0</v>
      </c>
      <c r="Z39" s="436">
        <v>0</v>
      </c>
      <c r="AA39" s="452" t="s">
        <v>1272</v>
      </c>
      <c r="AB39" s="438" t="s">
        <v>1293</v>
      </c>
      <c r="AC39" s="438" t="s">
        <v>755</v>
      </c>
      <c r="AD39" s="456"/>
      <c r="AE39" s="457"/>
    </row>
    <row r="40" spans="1:31">
      <c r="A40" s="427" t="s">
        <v>4</v>
      </c>
      <c r="B40" s="428" t="s">
        <v>1014</v>
      </c>
      <c r="C40" s="429" t="s">
        <v>206</v>
      </c>
      <c r="D40" s="430">
        <v>40</v>
      </c>
      <c r="E40" s="431">
        <v>2</v>
      </c>
      <c r="F40" s="431">
        <v>0</v>
      </c>
      <c r="G40" s="431">
        <v>20</v>
      </c>
      <c r="H40" s="431">
        <v>0</v>
      </c>
      <c r="I40" s="431">
        <v>50</v>
      </c>
      <c r="J40" s="432">
        <v>0.15</v>
      </c>
      <c r="K40" s="431">
        <v>0</v>
      </c>
      <c r="L40" s="433" t="b">
        <v>1</v>
      </c>
      <c r="M40" s="434">
        <v>0</v>
      </c>
      <c r="N40" s="434">
        <v>5</v>
      </c>
      <c r="O40" s="433">
        <v>1</v>
      </c>
      <c r="P40" s="434">
        <v>0</v>
      </c>
      <c r="Q40" s="433" t="b">
        <v>1</v>
      </c>
      <c r="R40" s="433" t="b">
        <v>0</v>
      </c>
      <c r="S40" s="433" t="b">
        <v>1</v>
      </c>
      <c r="T40" s="433">
        <v>80</v>
      </c>
      <c r="U40" s="433">
        <v>5</v>
      </c>
      <c r="V40" s="433">
        <v>0</v>
      </c>
      <c r="W40" s="435">
        <v>0.5</v>
      </c>
      <c r="X40" s="435">
        <v>0.5</v>
      </c>
      <c r="Y40" s="435">
        <v>1</v>
      </c>
      <c r="Z40" s="436">
        <v>0</v>
      </c>
      <c r="AA40" s="452" t="s">
        <v>1273</v>
      </c>
      <c r="AB40" s="438" t="s">
        <v>685</v>
      </c>
      <c r="AC40" s="438" t="s">
        <v>711</v>
      </c>
      <c r="AD40" s="438" t="s">
        <v>769</v>
      </c>
      <c r="AE40" s="458" t="s">
        <v>736</v>
      </c>
    </row>
    <row r="41" spans="1:31">
      <c r="A41" s="427" t="s">
        <v>4</v>
      </c>
      <c r="B41" s="428" t="s">
        <v>1015</v>
      </c>
      <c r="C41" s="429" t="s">
        <v>206</v>
      </c>
      <c r="D41" s="430">
        <v>60</v>
      </c>
      <c r="E41" s="431">
        <v>4</v>
      </c>
      <c r="F41" s="431">
        <v>0</v>
      </c>
      <c r="G41" s="431">
        <v>40</v>
      </c>
      <c r="H41" s="431">
        <v>0</v>
      </c>
      <c r="I41" s="431">
        <v>55</v>
      </c>
      <c r="J41" s="432">
        <v>0.15</v>
      </c>
      <c r="K41" s="431">
        <v>0</v>
      </c>
      <c r="L41" s="433" t="b">
        <v>1</v>
      </c>
      <c r="M41" s="434">
        <v>1</v>
      </c>
      <c r="N41" s="434">
        <v>5</v>
      </c>
      <c r="O41" s="433">
        <v>2</v>
      </c>
      <c r="P41" s="434">
        <v>1</v>
      </c>
      <c r="Q41" s="433" t="b">
        <v>1</v>
      </c>
      <c r="R41" s="433" t="b">
        <v>0</v>
      </c>
      <c r="S41" s="433" t="b">
        <v>1</v>
      </c>
      <c r="T41" s="433">
        <v>125</v>
      </c>
      <c r="U41" s="433">
        <v>7</v>
      </c>
      <c r="V41" s="433">
        <v>0</v>
      </c>
      <c r="W41" s="435">
        <v>0.5</v>
      </c>
      <c r="X41" s="435">
        <v>0.5</v>
      </c>
      <c r="Y41" s="435">
        <v>1</v>
      </c>
      <c r="Z41" s="436">
        <v>0</v>
      </c>
      <c r="AA41" s="452" t="s">
        <v>1274</v>
      </c>
      <c r="AB41" s="438" t="s">
        <v>685</v>
      </c>
      <c r="AC41" s="438" t="s">
        <v>711</v>
      </c>
      <c r="AD41" s="438" t="s">
        <v>769</v>
      </c>
      <c r="AE41" s="458" t="s">
        <v>736</v>
      </c>
    </row>
    <row r="42" spans="1:31">
      <c r="A42" s="427" t="s">
        <v>4</v>
      </c>
      <c r="B42" s="428" t="s">
        <v>1016</v>
      </c>
      <c r="C42" s="429" t="s">
        <v>206</v>
      </c>
      <c r="D42" s="430">
        <v>180</v>
      </c>
      <c r="E42" s="431">
        <v>9</v>
      </c>
      <c r="F42" s="431">
        <v>0</v>
      </c>
      <c r="G42" s="431">
        <v>80</v>
      </c>
      <c r="H42" s="431">
        <v>0</v>
      </c>
      <c r="I42" s="431">
        <v>105</v>
      </c>
      <c r="J42" s="432">
        <v>0.22499999999999998</v>
      </c>
      <c r="K42" s="431">
        <v>0</v>
      </c>
      <c r="L42" s="433" t="b">
        <v>1</v>
      </c>
      <c r="M42" s="434">
        <v>2</v>
      </c>
      <c r="N42" s="434">
        <v>5</v>
      </c>
      <c r="O42" s="433">
        <v>3</v>
      </c>
      <c r="P42" s="434">
        <v>2</v>
      </c>
      <c r="Q42" s="433" t="b">
        <v>1</v>
      </c>
      <c r="R42" s="433" t="b">
        <v>0</v>
      </c>
      <c r="S42" s="433" t="b">
        <v>1</v>
      </c>
      <c r="T42" s="433">
        <v>225</v>
      </c>
      <c r="U42" s="433">
        <v>9</v>
      </c>
      <c r="V42" s="433">
        <v>0</v>
      </c>
      <c r="W42" s="435">
        <v>0.5</v>
      </c>
      <c r="X42" s="435">
        <v>0.5</v>
      </c>
      <c r="Y42" s="435">
        <v>1</v>
      </c>
      <c r="Z42" s="436">
        <v>0</v>
      </c>
      <c r="AA42" s="452" t="s">
        <v>1275</v>
      </c>
      <c r="AB42" s="438" t="s">
        <v>685</v>
      </c>
      <c r="AC42" s="438" t="s">
        <v>711</v>
      </c>
      <c r="AD42" s="438" t="s">
        <v>769</v>
      </c>
      <c r="AE42" s="458" t="s">
        <v>736</v>
      </c>
    </row>
    <row r="43" spans="1:31">
      <c r="A43" s="427" t="s">
        <v>4</v>
      </c>
      <c r="B43" s="428" t="s">
        <v>1017</v>
      </c>
      <c r="C43" s="429" t="s">
        <v>206</v>
      </c>
      <c r="D43" s="430">
        <v>330</v>
      </c>
      <c r="E43" s="431">
        <v>20</v>
      </c>
      <c r="F43" s="431">
        <v>0</v>
      </c>
      <c r="G43" s="431">
        <v>100</v>
      </c>
      <c r="H43" s="431">
        <v>0</v>
      </c>
      <c r="I43" s="431">
        <v>143</v>
      </c>
      <c r="J43" s="432">
        <v>0.22499999999999998</v>
      </c>
      <c r="K43" s="431">
        <v>0</v>
      </c>
      <c r="L43" s="433" t="b">
        <v>1</v>
      </c>
      <c r="M43" s="434">
        <v>3</v>
      </c>
      <c r="N43" s="434">
        <v>5</v>
      </c>
      <c r="O43" s="433">
        <v>4</v>
      </c>
      <c r="P43" s="434">
        <v>3</v>
      </c>
      <c r="Q43" s="433" t="b">
        <v>1</v>
      </c>
      <c r="R43" s="433" t="b">
        <v>0</v>
      </c>
      <c r="S43" s="433" t="b">
        <v>1</v>
      </c>
      <c r="T43" s="433">
        <v>250</v>
      </c>
      <c r="U43" s="433">
        <v>11</v>
      </c>
      <c r="V43" s="433">
        <v>0</v>
      </c>
      <c r="W43" s="435">
        <v>0.5</v>
      </c>
      <c r="X43" s="435">
        <v>0.5</v>
      </c>
      <c r="Y43" s="435">
        <v>1</v>
      </c>
      <c r="Z43" s="436">
        <v>0</v>
      </c>
      <c r="AA43" s="452" t="s">
        <v>1276</v>
      </c>
      <c r="AB43" s="438" t="s">
        <v>685</v>
      </c>
      <c r="AC43" s="438" t="s">
        <v>711</v>
      </c>
      <c r="AD43" s="438" t="s">
        <v>769</v>
      </c>
      <c r="AE43" s="458" t="s">
        <v>736</v>
      </c>
    </row>
    <row r="44" spans="1:31">
      <c r="A44" s="427" t="s">
        <v>4</v>
      </c>
      <c r="B44" s="428" t="s">
        <v>1018</v>
      </c>
      <c r="C44" s="429" t="s">
        <v>206</v>
      </c>
      <c r="D44" s="430">
        <v>540</v>
      </c>
      <c r="E44" s="431">
        <v>49</v>
      </c>
      <c r="F44" s="431">
        <v>0</v>
      </c>
      <c r="G44" s="431">
        <v>120</v>
      </c>
      <c r="H44" s="431">
        <v>0</v>
      </c>
      <c r="I44" s="431">
        <v>195</v>
      </c>
      <c r="J44" s="432">
        <v>0.22499999999999998</v>
      </c>
      <c r="K44" s="431">
        <v>0</v>
      </c>
      <c r="L44" s="433" t="b">
        <v>1</v>
      </c>
      <c r="M44" s="434">
        <v>4</v>
      </c>
      <c r="N44" s="434">
        <v>5</v>
      </c>
      <c r="O44" s="433">
        <v>5</v>
      </c>
      <c r="P44" s="434">
        <v>4</v>
      </c>
      <c r="Q44" s="433" t="b">
        <v>1</v>
      </c>
      <c r="R44" s="433" t="b">
        <v>0</v>
      </c>
      <c r="S44" s="433" t="b">
        <v>1</v>
      </c>
      <c r="T44" s="433">
        <v>275</v>
      </c>
      <c r="U44" s="433">
        <v>13</v>
      </c>
      <c r="V44" s="433">
        <v>0</v>
      </c>
      <c r="W44" s="435">
        <v>0.5</v>
      </c>
      <c r="X44" s="435">
        <v>0.5</v>
      </c>
      <c r="Y44" s="435">
        <v>1</v>
      </c>
      <c r="Z44" s="436">
        <v>0</v>
      </c>
      <c r="AA44" s="452" t="s">
        <v>1277</v>
      </c>
      <c r="AB44" s="438" t="s">
        <v>685</v>
      </c>
      <c r="AC44" s="438" t="s">
        <v>711</v>
      </c>
      <c r="AD44" s="438" t="s">
        <v>769</v>
      </c>
      <c r="AE44" s="458" t="s">
        <v>736</v>
      </c>
    </row>
    <row r="45" spans="1:31" s="27" customFormat="1">
      <c r="A45" s="427" t="s">
        <v>4</v>
      </c>
      <c r="B45" s="428" t="s">
        <v>1455</v>
      </c>
      <c r="C45" s="441" t="s">
        <v>356</v>
      </c>
      <c r="D45" s="442">
        <v>40</v>
      </c>
      <c r="E45" s="443">
        <v>2</v>
      </c>
      <c r="F45" s="443">
        <v>0</v>
      </c>
      <c r="G45" s="443">
        <v>6</v>
      </c>
      <c r="H45" s="443">
        <v>30</v>
      </c>
      <c r="I45" s="443">
        <v>50</v>
      </c>
      <c r="J45" s="444">
        <v>0.15</v>
      </c>
      <c r="K45" s="443">
        <v>0</v>
      </c>
      <c r="L45" s="445" t="b">
        <v>1</v>
      </c>
      <c r="M45" s="446">
        <v>5</v>
      </c>
      <c r="N45" s="446">
        <v>5</v>
      </c>
      <c r="O45" s="445">
        <v>0</v>
      </c>
      <c r="P45" s="446">
        <f>entityDefinitions[[#This Row],['[edibleFromTier']]]</f>
        <v>0</v>
      </c>
      <c r="Q45" s="433" t="b">
        <v>1</v>
      </c>
      <c r="R45" s="445" t="b">
        <v>0</v>
      </c>
      <c r="S45" s="445" t="b">
        <v>0</v>
      </c>
      <c r="T45" s="445">
        <v>1</v>
      </c>
      <c r="U45" s="445">
        <v>3</v>
      </c>
      <c r="V45" s="445">
        <v>0</v>
      </c>
      <c r="W45" s="447">
        <v>0.25</v>
      </c>
      <c r="X45" s="447">
        <v>0.25</v>
      </c>
      <c r="Y45" s="447">
        <v>0</v>
      </c>
      <c r="Z45" s="448">
        <v>0</v>
      </c>
      <c r="AA45" s="467" t="s">
        <v>565</v>
      </c>
      <c r="AB45" s="450" t="s">
        <v>696</v>
      </c>
      <c r="AC45" s="450" t="s">
        <v>716</v>
      </c>
      <c r="AD45" s="450"/>
      <c r="AE45" s="455"/>
    </row>
    <row r="46" spans="1:31" s="27" customFormat="1">
      <c r="A46" s="439" t="s">
        <v>4</v>
      </c>
      <c r="B46" s="440" t="s">
        <v>1456</v>
      </c>
      <c r="C46" s="441" t="s">
        <v>356</v>
      </c>
      <c r="D46" s="442">
        <v>20</v>
      </c>
      <c r="E46" s="443">
        <v>2</v>
      </c>
      <c r="F46" s="443">
        <v>0</v>
      </c>
      <c r="G46" s="443">
        <v>6</v>
      </c>
      <c r="H46" s="443">
        <v>30</v>
      </c>
      <c r="I46" s="443">
        <v>25</v>
      </c>
      <c r="J46" s="444">
        <v>7.4999999999999997E-2</v>
      </c>
      <c r="K46" s="443">
        <v>0</v>
      </c>
      <c r="L46" s="445" t="b">
        <v>1</v>
      </c>
      <c r="M46" s="446">
        <v>5</v>
      </c>
      <c r="N46" s="446">
        <v>5</v>
      </c>
      <c r="O46" s="445">
        <v>0</v>
      </c>
      <c r="P46" s="446">
        <f>entityDefinitions[[#This Row],['[edibleFromTier']]]</f>
        <v>0</v>
      </c>
      <c r="Q46" s="433" t="b">
        <v>1</v>
      </c>
      <c r="R46" s="445" t="b">
        <v>0</v>
      </c>
      <c r="S46" s="445" t="b">
        <v>0</v>
      </c>
      <c r="T46" s="445">
        <v>1</v>
      </c>
      <c r="U46" s="445">
        <v>3</v>
      </c>
      <c r="V46" s="445">
        <v>0</v>
      </c>
      <c r="W46" s="447">
        <v>0.25</v>
      </c>
      <c r="X46" s="447">
        <v>0.25</v>
      </c>
      <c r="Y46" s="447">
        <v>0</v>
      </c>
      <c r="Z46" s="448">
        <v>0</v>
      </c>
      <c r="AA46" s="467" t="s">
        <v>565</v>
      </c>
      <c r="AB46" s="450" t="s">
        <v>696</v>
      </c>
      <c r="AC46" s="450" t="s">
        <v>716</v>
      </c>
      <c r="AD46" s="450"/>
      <c r="AE46" s="455"/>
    </row>
    <row r="47" spans="1:31" s="27" customFormat="1">
      <c r="A47" s="439" t="s">
        <v>4</v>
      </c>
      <c r="B47" s="440" t="s">
        <v>1059</v>
      </c>
      <c r="C47" s="441" t="s">
        <v>356</v>
      </c>
      <c r="D47" s="442">
        <v>20</v>
      </c>
      <c r="E47" s="443">
        <v>2</v>
      </c>
      <c r="F47" s="443">
        <v>0</v>
      </c>
      <c r="G47" s="443">
        <v>2</v>
      </c>
      <c r="H47" s="443">
        <v>0</v>
      </c>
      <c r="I47" s="443">
        <v>25</v>
      </c>
      <c r="J47" s="444">
        <v>7.4999999999999997E-2</v>
      </c>
      <c r="K47" s="443">
        <v>0</v>
      </c>
      <c r="L47" s="445" t="b">
        <v>1</v>
      </c>
      <c r="M47" s="446">
        <v>5</v>
      </c>
      <c r="N47" s="446">
        <v>5</v>
      </c>
      <c r="O47" s="445">
        <v>0</v>
      </c>
      <c r="P47" s="446">
        <f>entityDefinitions[[#This Row],['[edibleFromTier']]]</f>
        <v>0</v>
      </c>
      <c r="Q47" s="433" t="b">
        <v>1</v>
      </c>
      <c r="R47" s="445" t="b">
        <v>0</v>
      </c>
      <c r="S47" s="445" t="b">
        <v>0</v>
      </c>
      <c r="T47" s="445">
        <v>1</v>
      </c>
      <c r="U47" s="445">
        <v>0.5</v>
      </c>
      <c r="V47" s="445">
        <v>0</v>
      </c>
      <c r="W47" s="447">
        <v>0.05</v>
      </c>
      <c r="X47" s="447">
        <v>0.05</v>
      </c>
      <c r="Y47" s="447">
        <v>0</v>
      </c>
      <c r="Z47" s="448">
        <v>0</v>
      </c>
      <c r="AA47" s="453" t="s">
        <v>598</v>
      </c>
      <c r="AB47" s="454" t="s">
        <v>694</v>
      </c>
      <c r="AC47" s="454" t="s">
        <v>712</v>
      </c>
      <c r="AD47" s="450"/>
      <c r="AE47" s="455"/>
    </row>
    <row r="48" spans="1:31" s="27" customFormat="1">
      <c r="A48" s="439" t="s">
        <v>4</v>
      </c>
      <c r="B48" s="440" t="s">
        <v>1060</v>
      </c>
      <c r="C48" s="441" t="s">
        <v>356</v>
      </c>
      <c r="D48" s="442">
        <v>20</v>
      </c>
      <c r="E48" s="443">
        <v>2</v>
      </c>
      <c r="F48" s="443">
        <v>0</v>
      </c>
      <c r="G48" s="443">
        <v>2</v>
      </c>
      <c r="H48" s="443">
        <v>0</v>
      </c>
      <c r="I48" s="443">
        <v>25</v>
      </c>
      <c r="J48" s="444">
        <v>7.4999999999999997E-2</v>
      </c>
      <c r="K48" s="443">
        <v>0</v>
      </c>
      <c r="L48" s="445" t="b">
        <v>1</v>
      </c>
      <c r="M48" s="446">
        <v>5</v>
      </c>
      <c r="N48" s="446">
        <v>5</v>
      </c>
      <c r="O48" s="445">
        <v>0</v>
      </c>
      <c r="P48" s="446">
        <f>entityDefinitions[[#This Row],['[edibleFromTier']]]</f>
        <v>0</v>
      </c>
      <c r="Q48" s="433" t="b">
        <v>1</v>
      </c>
      <c r="R48" s="445" t="b">
        <v>0</v>
      </c>
      <c r="S48" s="445" t="b">
        <v>0</v>
      </c>
      <c r="T48" s="445">
        <v>1</v>
      </c>
      <c r="U48" s="445">
        <v>0.5</v>
      </c>
      <c r="V48" s="445">
        <v>0</v>
      </c>
      <c r="W48" s="447">
        <v>0.05</v>
      </c>
      <c r="X48" s="447">
        <v>0.05</v>
      </c>
      <c r="Y48" s="447">
        <v>0</v>
      </c>
      <c r="Z48" s="448">
        <v>0</v>
      </c>
      <c r="AA48" s="453" t="s">
        <v>599</v>
      </c>
      <c r="AB48" s="454" t="s">
        <v>694</v>
      </c>
      <c r="AC48" s="454" t="s">
        <v>712</v>
      </c>
      <c r="AD48" s="450"/>
      <c r="AE48" s="455"/>
    </row>
    <row r="49" spans="1:31" s="27" customFormat="1">
      <c r="A49" s="439" t="s">
        <v>4</v>
      </c>
      <c r="B49" s="440" t="s">
        <v>1061</v>
      </c>
      <c r="C49" s="441" t="s">
        <v>356</v>
      </c>
      <c r="D49" s="442">
        <v>20</v>
      </c>
      <c r="E49" s="443">
        <v>2</v>
      </c>
      <c r="F49" s="443">
        <v>0</v>
      </c>
      <c r="G49" s="443">
        <v>2</v>
      </c>
      <c r="H49" s="443">
        <v>0</v>
      </c>
      <c r="I49" s="443">
        <v>25</v>
      </c>
      <c r="J49" s="444">
        <v>7.4999999999999997E-2</v>
      </c>
      <c r="K49" s="443">
        <v>0</v>
      </c>
      <c r="L49" s="445" t="b">
        <v>1</v>
      </c>
      <c r="M49" s="446">
        <v>5</v>
      </c>
      <c r="N49" s="446">
        <v>5</v>
      </c>
      <c r="O49" s="445">
        <v>0</v>
      </c>
      <c r="P49" s="446">
        <v>0</v>
      </c>
      <c r="Q49" s="433" t="b">
        <v>1</v>
      </c>
      <c r="R49" s="445" t="b">
        <v>0</v>
      </c>
      <c r="S49" s="445" t="b">
        <v>0</v>
      </c>
      <c r="T49" s="445">
        <v>1</v>
      </c>
      <c r="U49" s="445">
        <v>0.5</v>
      </c>
      <c r="V49" s="445">
        <v>0</v>
      </c>
      <c r="W49" s="447">
        <v>0.05</v>
      </c>
      <c r="X49" s="447">
        <v>0.05</v>
      </c>
      <c r="Y49" s="447">
        <v>0</v>
      </c>
      <c r="Z49" s="448">
        <v>0</v>
      </c>
      <c r="AA49" s="453" t="s">
        <v>600</v>
      </c>
      <c r="AB49" s="454" t="s">
        <v>694</v>
      </c>
      <c r="AC49" s="454" t="s">
        <v>712</v>
      </c>
      <c r="AD49" s="450"/>
      <c r="AE49" s="455"/>
    </row>
    <row r="50" spans="1:31" s="27" customFormat="1">
      <c r="A50" s="439" t="s">
        <v>4</v>
      </c>
      <c r="B50" s="440" t="s">
        <v>1450</v>
      </c>
      <c r="C50" s="441" t="s">
        <v>356</v>
      </c>
      <c r="D50" s="442">
        <v>40</v>
      </c>
      <c r="E50" s="443">
        <v>2</v>
      </c>
      <c r="F50" s="443">
        <v>0</v>
      </c>
      <c r="G50" s="443">
        <v>6</v>
      </c>
      <c r="H50" s="443">
        <v>30</v>
      </c>
      <c r="I50" s="443">
        <v>50</v>
      </c>
      <c r="J50" s="444">
        <v>0.15</v>
      </c>
      <c r="K50" s="443">
        <v>0</v>
      </c>
      <c r="L50" s="445" t="b">
        <v>1</v>
      </c>
      <c r="M50" s="446">
        <v>5</v>
      </c>
      <c r="N50" s="446">
        <v>5</v>
      </c>
      <c r="O50" s="445">
        <v>0</v>
      </c>
      <c r="P50" s="446">
        <f>entityDefinitions[[#This Row],['[edibleFromTier']]]</f>
        <v>0</v>
      </c>
      <c r="Q50" s="433" t="b">
        <v>1</v>
      </c>
      <c r="R50" s="445" t="b">
        <v>0</v>
      </c>
      <c r="S50" s="445" t="b">
        <v>0</v>
      </c>
      <c r="T50" s="445">
        <v>1</v>
      </c>
      <c r="U50" s="445">
        <v>3</v>
      </c>
      <c r="V50" s="445">
        <v>0</v>
      </c>
      <c r="W50" s="447">
        <v>0.25</v>
      </c>
      <c r="X50" s="447">
        <v>0.25</v>
      </c>
      <c r="Y50" s="447">
        <v>0</v>
      </c>
      <c r="Z50" s="448">
        <v>0</v>
      </c>
      <c r="AA50" s="467" t="s">
        <v>565</v>
      </c>
      <c r="AB50" s="450" t="s">
        <v>696</v>
      </c>
      <c r="AC50" s="450" t="s">
        <v>716</v>
      </c>
      <c r="AD50" s="450"/>
      <c r="AE50" s="455"/>
    </row>
    <row r="51" spans="1:31" s="27" customFormat="1">
      <c r="A51" s="427" t="s">
        <v>4</v>
      </c>
      <c r="B51" s="428" t="s">
        <v>1019</v>
      </c>
      <c r="C51" s="429" t="s">
        <v>478</v>
      </c>
      <c r="D51" s="430">
        <v>60</v>
      </c>
      <c r="E51" s="431">
        <v>2</v>
      </c>
      <c r="F51" s="431">
        <v>1</v>
      </c>
      <c r="G51" s="431">
        <v>70</v>
      </c>
      <c r="H51" s="431">
        <v>0</v>
      </c>
      <c r="I51" s="431">
        <v>75</v>
      </c>
      <c r="J51" s="432">
        <v>0</v>
      </c>
      <c r="K51" s="431">
        <v>1</v>
      </c>
      <c r="L51" s="433" t="b">
        <v>1</v>
      </c>
      <c r="M51" s="434">
        <v>5</v>
      </c>
      <c r="N51" s="434">
        <v>5</v>
      </c>
      <c r="O51" s="433">
        <v>0</v>
      </c>
      <c r="P51" s="434">
        <f>entityDefinitions[[#This Row],['[edibleFromTier']]]</f>
        <v>0</v>
      </c>
      <c r="Q51" s="433" t="b">
        <v>1</v>
      </c>
      <c r="R51" s="433" t="b">
        <v>0</v>
      </c>
      <c r="S51" s="433" t="b">
        <v>0</v>
      </c>
      <c r="T51" s="433">
        <v>1</v>
      </c>
      <c r="U51" s="433">
        <v>4</v>
      </c>
      <c r="V51" s="433">
        <v>0</v>
      </c>
      <c r="W51" s="435">
        <v>0</v>
      </c>
      <c r="X51" s="435">
        <v>0</v>
      </c>
      <c r="Y51" s="435">
        <v>0</v>
      </c>
      <c r="Z51" s="436">
        <v>0</v>
      </c>
      <c r="AA51" s="437" t="s">
        <v>516</v>
      </c>
      <c r="AB51" s="438" t="s">
        <v>686</v>
      </c>
      <c r="AC51" s="438" t="s">
        <v>713</v>
      </c>
      <c r="AD51" s="456"/>
      <c r="AE51" s="459"/>
    </row>
    <row r="52" spans="1:31">
      <c r="A52" s="439" t="s">
        <v>4</v>
      </c>
      <c r="B52" s="440" t="s">
        <v>1037</v>
      </c>
      <c r="C52" s="441" t="s">
        <v>788</v>
      </c>
      <c r="D52" s="442">
        <v>30</v>
      </c>
      <c r="E52" s="443">
        <v>4</v>
      </c>
      <c r="F52" s="443">
        <v>0</v>
      </c>
      <c r="G52" s="443">
        <v>20</v>
      </c>
      <c r="H52" s="443">
        <v>0</v>
      </c>
      <c r="I52" s="443">
        <v>28</v>
      </c>
      <c r="J52" s="444">
        <v>7.4999999999999997E-2</v>
      </c>
      <c r="K52" s="443">
        <v>0</v>
      </c>
      <c r="L52" s="445" t="b">
        <v>1</v>
      </c>
      <c r="M52" s="446">
        <v>5</v>
      </c>
      <c r="N52" s="446">
        <v>5</v>
      </c>
      <c r="O52" s="445">
        <v>1</v>
      </c>
      <c r="P52" s="446">
        <v>1</v>
      </c>
      <c r="Q52" s="433" t="b">
        <v>1</v>
      </c>
      <c r="R52" s="445" t="b">
        <v>0</v>
      </c>
      <c r="S52" s="445" t="b">
        <v>0</v>
      </c>
      <c r="T52" s="445">
        <v>1</v>
      </c>
      <c r="U52" s="445">
        <v>4</v>
      </c>
      <c r="V52" s="445">
        <v>0</v>
      </c>
      <c r="W52" s="447">
        <v>0.1</v>
      </c>
      <c r="X52" s="447">
        <v>0.1</v>
      </c>
      <c r="Y52" s="447">
        <v>1</v>
      </c>
      <c r="Z52" s="448">
        <v>0</v>
      </c>
      <c r="AA52" s="449" t="s">
        <v>1215</v>
      </c>
      <c r="AB52" s="450" t="s">
        <v>680</v>
      </c>
      <c r="AC52" s="450" t="s">
        <v>707</v>
      </c>
      <c r="AD52" s="450" t="s">
        <v>725</v>
      </c>
      <c r="AE52" s="450" t="s">
        <v>735</v>
      </c>
    </row>
    <row r="53" spans="1:31">
      <c r="A53" s="439" t="s">
        <v>4</v>
      </c>
      <c r="B53" s="440" t="s">
        <v>1020</v>
      </c>
      <c r="C53" s="441" t="s">
        <v>788</v>
      </c>
      <c r="D53" s="442">
        <v>220</v>
      </c>
      <c r="E53" s="443">
        <v>21</v>
      </c>
      <c r="F53" s="443">
        <v>0</v>
      </c>
      <c r="G53" s="443">
        <v>3</v>
      </c>
      <c r="H53" s="443">
        <v>0</v>
      </c>
      <c r="I53" s="443">
        <v>95</v>
      </c>
      <c r="J53" s="444">
        <v>0.15</v>
      </c>
      <c r="K53" s="443">
        <v>0</v>
      </c>
      <c r="L53" s="445" t="b">
        <v>1</v>
      </c>
      <c r="M53" s="446">
        <v>5</v>
      </c>
      <c r="N53" s="446">
        <v>5</v>
      </c>
      <c r="O53" s="445">
        <v>3</v>
      </c>
      <c r="P53" s="446">
        <f>entityDefinitions[[#This Row],['[edibleFromTier']]]</f>
        <v>3</v>
      </c>
      <c r="Q53" s="433" t="b">
        <v>1</v>
      </c>
      <c r="R53" s="445" t="b">
        <v>0</v>
      </c>
      <c r="S53" s="445" t="b">
        <v>0</v>
      </c>
      <c r="T53" s="445">
        <v>1</v>
      </c>
      <c r="U53" s="445">
        <v>1</v>
      </c>
      <c r="V53" s="445">
        <v>0</v>
      </c>
      <c r="W53" s="447">
        <v>0.25</v>
      </c>
      <c r="X53" s="447">
        <v>0.25</v>
      </c>
      <c r="Y53" s="447">
        <v>0</v>
      </c>
      <c r="Z53" s="448">
        <v>0</v>
      </c>
      <c r="AA53" s="453" t="s">
        <v>597</v>
      </c>
      <c r="AB53" s="454" t="s">
        <v>687</v>
      </c>
      <c r="AC53" s="454" t="s">
        <v>714</v>
      </c>
      <c r="AD53" s="454" t="s">
        <v>726</v>
      </c>
      <c r="AE53" s="468" t="s">
        <v>737</v>
      </c>
    </row>
    <row r="54" spans="1:31" s="27" customFormat="1">
      <c r="A54" s="439" t="s">
        <v>4</v>
      </c>
      <c r="B54" s="440" t="s">
        <v>1021</v>
      </c>
      <c r="C54" s="441" t="s">
        <v>788</v>
      </c>
      <c r="D54" s="442">
        <v>540</v>
      </c>
      <c r="E54" s="443">
        <v>49</v>
      </c>
      <c r="F54" s="443">
        <v>0</v>
      </c>
      <c r="G54" s="443">
        <v>4</v>
      </c>
      <c r="H54" s="443">
        <v>0</v>
      </c>
      <c r="I54" s="443">
        <v>195</v>
      </c>
      <c r="J54" s="444">
        <v>0.22499999999999998</v>
      </c>
      <c r="K54" s="443">
        <v>0</v>
      </c>
      <c r="L54" s="445" t="b">
        <v>1</v>
      </c>
      <c r="M54" s="446">
        <v>5</v>
      </c>
      <c r="N54" s="446">
        <v>5</v>
      </c>
      <c r="O54" s="445">
        <v>4</v>
      </c>
      <c r="P54" s="446">
        <f>entityDefinitions[[#This Row],['[edibleFromTier']]]</f>
        <v>4</v>
      </c>
      <c r="Q54" s="433" t="b">
        <v>1</v>
      </c>
      <c r="R54" s="445" t="b">
        <v>0</v>
      </c>
      <c r="S54" s="445" t="b">
        <v>0</v>
      </c>
      <c r="T54" s="445">
        <v>1</v>
      </c>
      <c r="U54" s="445">
        <v>1</v>
      </c>
      <c r="V54" s="445">
        <v>0</v>
      </c>
      <c r="W54" s="447">
        <v>0.25</v>
      </c>
      <c r="X54" s="447">
        <v>0.25</v>
      </c>
      <c r="Y54" s="447">
        <v>0</v>
      </c>
      <c r="Z54" s="448">
        <v>0</v>
      </c>
      <c r="AA54" s="449" t="s">
        <v>1219</v>
      </c>
      <c r="AB54" s="454" t="s">
        <v>687</v>
      </c>
      <c r="AC54" s="454" t="s">
        <v>714</v>
      </c>
      <c r="AD54" s="454" t="s">
        <v>726</v>
      </c>
      <c r="AE54" s="468" t="s">
        <v>737</v>
      </c>
    </row>
    <row r="55" spans="1:31" s="27" customFormat="1">
      <c r="A55" s="439" t="s">
        <v>4</v>
      </c>
      <c r="B55" s="440" t="s">
        <v>1022</v>
      </c>
      <c r="C55" s="441" t="s">
        <v>788</v>
      </c>
      <c r="D55" s="442">
        <v>810</v>
      </c>
      <c r="E55" s="443">
        <v>121</v>
      </c>
      <c r="F55" s="443">
        <v>0</v>
      </c>
      <c r="G55" s="443">
        <v>5</v>
      </c>
      <c r="H55" s="443">
        <v>0</v>
      </c>
      <c r="I55" s="443">
        <v>263</v>
      </c>
      <c r="J55" s="444">
        <v>0.22499999999999998</v>
      </c>
      <c r="K55" s="443">
        <v>0</v>
      </c>
      <c r="L55" s="445" t="b">
        <v>0</v>
      </c>
      <c r="M55" s="446">
        <v>5</v>
      </c>
      <c r="N55" s="446">
        <v>5</v>
      </c>
      <c r="O55" s="445">
        <v>5</v>
      </c>
      <c r="P55" s="446">
        <f>entityDefinitions[[#This Row],['[edibleFromTier']]]</f>
        <v>5</v>
      </c>
      <c r="Q55" s="433" t="b">
        <v>1</v>
      </c>
      <c r="R55" s="445" t="b">
        <v>0</v>
      </c>
      <c r="S55" s="445" t="b">
        <v>0</v>
      </c>
      <c r="T55" s="445">
        <v>1</v>
      </c>
      <c r="U55" s="445">
        <v>1</v>
      </c>
      <c r="V55" s="445">
        <v>0</v>
      </c>
      <c r="W55" s="447">
        <v>0.25</v>
      </c>
      <c r="X55" s="447">
        <v>0.25</v>
      </c>
      <c r="Y55" s="447">
        <v>0</v>
      </c>
      <c r="Z55" s="448">
        <v>0</v>
      </c>
      <c r="AA55" s="449" t="s">
        <v>1220</v>
      </c>
      <c r="AB55" s="454" t="s">
        <v>687</v>
      </c>
      <c r="AC55" s="454" t="s">
        <v>714</v>
      </c>
      <c r="AD55" s="454" t="s">
        <v>726</v>
      </c>
      <c r="AE55" s="468" t="s">
        <v>737</v>
      </c>
    </row>
    <row r="56" spans="1:31" s="27" customFormat="1">
      <c r="A56" s="439" t="s">
        <v>4</v>
      </c>
      <c r="B56" s="428" t="s">
        <v>1136</v>
      </c>
      <c r="C56" s="441" t="s">
        <v>1135</v>
      </c>
      <c r="D56" s="442">
        <v>90</v>
      </c>
      <c r="E56" s="443">
        <v>4</v>
      </c>
      <c r="F56" s="443">
        <v>0</v>
      </c>
      <c r="G56" s="443">
        <v>10</v>
      </c>
      <c r="H56" s="443">
        <v>10</v>
      </c>
      <c r="I56" s="443">
        <v>83</v>
      </c>
      <c r="J56" s="444">
        <v>0.22499999999999998</v>
      </c>
      <c r="K56" s="443">
        <v>0</v>
      </c>
      <c r="L56" s="445" t="b">
        <v>0</v>
      </c>
      <c r="M56" s="446">
        <v>5</v>
      </c>
      <c r="N56" s="446">
        <v>5</v>
      </c>
      <c r="O56" s="469">
        <v>1</v>
      </c>
      <c r="P56" s="470">
        <v>1</v>
      </c>
      <c r="Q56" s="433" t="b">
        <v>1</v>
      </c>
      <c r="R56" s="433" t="b">
        <v>0</v>
      </c>
      <c r="S56" s="433" t="b">
        <v>0</v>
      </c>
      <c r="T56" s="433">
        <v>200</v>
      </c>
      <c r="U56" s="471">
        <v>200</v>
      </c>
      <c r="V56" s="433">
        <v>0</v>
      </c>
      <c r="W56" s="435">
        <v>0.25</v>
      </c>
      <c r="X56" s="447">
        <v>0.25</v>
      </c>
      <c r="Y56" s="447">
        <v>0.8</v>
      </c>
      <c r="Z56" s="448">
        <v>0</v>
      </c>
      <c r="AA56" s="452" t="s">
        <v>1222</v>
      </c>
      <c r="AB56" s="456" t="s">
        <v>700</v>
      </c>
      <c r="AC56" s="456" t="s">
        <v>757</v>
      </c>
      <c r="AD56" s="456" t="s">
        <v>732</v>
      </c>
      <c r="AE56" s="472" t="s">
        <v>734</v>
      </c>
    </row>
    <row r="57" spans="1:31" s="27" customFormat="1">
      <c r="A57" s="427" t="s">
        <v>4</v>
      </c>
      <c r="B57" s="428" t="s">
        <v>1065</v>
      </c>
      <c r="C57" s="429" t="s">
        <v>478</v>
      </c>
      <c r="D57" s="430">
        <v>60</v>
      </c>
      <c r="E57" s="431">
        <v>3</v>
      </c>
      <c r="F57" s="431">
        <v>0</v>
      </c>
      <c r="G57" s="431">
        <v>0</v>
      </c>
      <c r="H57" s="431">
        <v>0</v>
      </c>
      <c r="I57" s="431">
        <v>75</v>
      </c>
      <c r="J57" s="432">
        <v>0</v>
      </c>
      <c r="K57" s="431">
        <v>0</v>
      </c>
      <c r="L57" s="433" t="b">
        <v>0</v>
      </c>
      <c r="M57" s="434">
        <v>5</v>
      </c>
      <c r="N57" s="434">
        <v>5</v>
      </c>
      <c r="O57" s="433">
        <v>0</v>
      </c>
      <c r="P57" s="434">
        <f>entityDefinitions[[#This Row],['[edibleFromTier']]]</f>
        <v>0</v>
      </c>
      <c r="Q57" s="433" t="b">
        <v>1</v>
      </c>
      <c r="R57" s="433" t="b">
        <v>0</v>
      </c>
      <c r="S57" s="433" t="b">
        <v>0</v>
      </c>
      <c r="T57" s="433">
        <v>1</v>
      </c>
      <c r="U57" s="433"/>
      <c r="V57" s="433">
        <v>0</v>
      </c>
      <c r="W57" s="435">
        <v>0</v>
      </c>
      <c r="X57" s="435">
        <v>0</v>
      </c>
      <c r="Y57" s="435">
        <v>0</v>
      </c>
      <c r="Z57" s="436">
        <v>0</v>
      </c>
      <c r="AA57" s="437" t="s">
        <v>517</v>
      </c>
      <c r="AB57" s="438" t="s">
        <v>688</v>
      </c>
      <c r="AC57" s="438" t="s">
        <v>763</v>
      </c>
      <c r="AD57" s="456"/>
      <c r="AE57" s="459"/>
    </row>
    <row r="58" spans="1:31" s="27" customFormat="1">
      <c r="A58" s="427" t="s">
        <v>4</v>
      </c>
      <c r="B58" s="428" t="s">
        <v>1260</v>
      </c>
      <c r="C58" s="429" t="s">
        <v>478</v>
      </c>
      <c r="D58" s="430">
        <v>60</v>
      </c>
      <c r="E58" s="431">
        <v>3</v>
      </c>
      <c r="F58" s="431">
        <v>0</v>
      </c>
      <c r="G58" s="431">
        <v>0</v>
      </c>
      <c r="H58" s="431">
        <v>0</v>
      </c>
      <c r="I58" s="431">
        <v>75</v>
      </c>
      <c r="J58" s="432">
        <v>0</v>
      </c>
      <c r="K58" s="431">
        <v>0</v>
      </c>
      <c r="L58" s="433" t="b">
        <v>0</v>
      </c>
      <c r="M58" s="434">
        <v>5</v>
      </c>
      <c r="N58" s="434">
        <v>5</v>
      </c>
      <c r="O58" s="433">
        <v>0</v>
      </c>
      <c r="P58" s="434">
        <f>entityDefinitions[[#This Row],['[edibleFromTier']]]</f>
        <v>0</v>
      </c>
      <c r="Q58" s="433" t="b">
        <v>1</v>
      </c>
      <c r="R58" s="433" t="b">
        <v>0</v>
      </c>
      <c r="S58" s="433" t="b">
        <v>0</v>
      </c>
      <c r="T58" s="433">
        <v>1</v>
      </c>
      <c r="U58" s="433"/>
      <c r="V58" s="433">
        <v>0</v>
      </c>
      <c r="W58" s="435">
        <v>0</v>
      </c>
      <c r="X58" s="435">
        <v>0</v>
      </c>
      <c r="Y58" s="435">
        <v>0</v>
      </c>
      <c r="Z58" s="436">
        <v>0</v>
      </c>
      <c r="AA58" s="452" t="s">
        <v>1283</v>
      </c>
      <c r="AB58" s="456" t="s">
        <v>688</v>
      </c>
      <c r="AC58" s="456" t="s">
        <v>763</v>
      </c>
      <c r="AD58" s="456"/>
      <c r="AE58" s="459"/>
    </row>
    <row r="59" spans="1:31">
      <c r="A59" s="439" t="s">
        <v>4</v>
      </c>
      <c r="B59" s="440" t="s">
        <v>1023</v>
      </c>
      <c r="C59" s="441" t="s">
        <v>356</v>
      </c>
      <c r="D59" s="442">
        <v>20</v>
      </c>
      <c r="E59" s="443">
        <v>2</v>
      </c>
      <c r="F59" s="443">
        <v>0</v>
      </c>
      <c r="G59" s="443">
        <v>20</v>
      </c>
      <c r="H59" s="443">
        <v>0</v>
      </c>
      <c r="I59" s="443">
        <v>25</v>
      </c>
      <c r="J59" s="444">
        <v>7.4999999999999997E-2</v>
      </c>
      <c r="K59" s="443">
        <v>0</v>
      </c>
      <c r="L59" s="445" t="b">
        <v>1</v>
      </c>
      <c r="M59" s="446">
        <v>5</v>
      </c>
      <c r="N59" s="446">
        <v>5</v>
      </c>
      <c r="O59" s="445">
        <v>0</v>
      </c>
      <c r="P59" s="446">
        <f>entityDefinitions[[#This Row],['[edibleFromTier']]]</f>
        <v>0</v>
      </c>
      <c r="Q59" s="433" t="b">
        <v>1</v>
      </c>
      <c r="R59" s="445" t="b">
        <v>0</v>
      </c>
      <c r="S59" s="445" t="b">
        <v>0</v>
      </c>
      <c r="T59" s="445">
        <v>1</v>
      </c>
      <c r="U59" s="445">
        <v>3</v>
      </c>
      <c r="V59" s="445">
        <v>0</v>
      </c>
      <c r="W59" s="447">
        <v>0</v>
      </c>
      <c r="X59" s="447">
        <v>0</v>
      </c>
      <c r="Y59" s="447">
        <v>1</v>
      </c>
      <c r="Z59" s="448">
        <v>0</v>
      </c>
      <c r="AA59" s="452" t="s">
        <v>1221</v>
      </c>
      <c r="AB59" s="454" t="s">
        <v>695</v>
      </c>
      <c r="AC59" s="454" t="s">
        <v>710</v>
      </c>
      <c r="AD59" s="454" t="s">
        <v>739</v>
      </c>
      <c r="AE59" s="454" t="s">
        <v>738</v>
      </c>
    </row>
    <row r="60" spans="1:31">
      <c r="A60" s="439" t="s">
        <v>4</v>
      </c>
      <c r="B60" s="440" t="s">
        <v>1046</v>
      </c>
      <c r="C60" s="441" t="s">
        <v>356</v>
      </c>
      <c r="D60" s="442">
        <v>90</v>
      </c>
      <c r="E60" s="443">
        <v>4</v>
      </c>
      <c r="F60" s="443">
        <v>0</v>
      </c>
      <c r="G60" s="443">
        <v>25</v>
      </c>
      <c r="H60" s="443">
        <v>0</v>
      </c>
      <c r="I60" s="443">
        <v>83</v>
      </c>
      <c r="J60" s="444">
        <v>0.22499999999999998</v>
      </c>
      <c r="K60" s="443">
        <v>0</v>
      </c>
      <c r="L60" s="445" t="b">
        <v>1</v>
      </c>
      <c r="M60" s="446">
        <v>5</v>
      </c>
      <c r="N60" s="446">
        <v>1</v>
      </c>
      <c r="O60" s="445">
        <v>3</v>
      </c>
      <c r="P60" s="446">
        <v>1</v>
      </c>
      <c r="Q60" s="433" t="b">
        <v>1</v>
      </c>
      <c r="R60" s="445" t="b">
        <v>1</v>
      </c>
      <c r="S60" s="445" t="b">
        <v>0</v>
      </c>
      <c r="T60" s="445">
        <v>100</v>
      </c>
      <c r="U60" s="445">
        <v>7</v>
      </c>
      <c r="V60" s="445">
        <v>0</v>
      </c>
      <c r="W60" s="447">
        <v>0.25</v>
      </c>
      <c r="X60" s="447">
        <v>0.25</v>
      </c>
      <c r="Y60" s="447">
        <v>0</v>
      </c>
      <c r="Z60" s="448">
        <v>0</v>
      </c>
      <c r="AA60" s="453" t="s">
        <v>513</v>
      </c>
      <c r="AB60" s="454" t="s">
        <v>689</v>
      </c>
      <c r="AC60" s="454" t="s">
        <v>715</v>
      </c>
      <c r="AD60" s="450"/>
      <c r="AE60" s="455"/>
    </row>
    <row r="61" spans="1:31">
      <c r="A61" s="427" t="s">
        <v>4</v>
      </c>
      <c r="B61" s="428" t="s">
        <v>1033</v>
      </c>
      <c r="C61" s="429" t="s">
        <v>774</v>
      </c>
      <c r="D61" s="430">
        <v>60</v>
      </c>
      <c r="E61" s="431">
        <v>2</v>
      </c>
      <c r="F61" s="431">
        <v>0</v>
      </c>
      <c r="G61" s="431">
        <v>20</v>
      </c>
      <c r="H61" s="431">
        <v>0</v>
      </c>
      <c r="I61" s="431">
        <v>75</v>
      </c>
      <c r="J61" s="432">
        <v>0.22499999999999998</v>
      </c>
      <c r="K61" s="431">
        <v>0</v>
      </c>
      <c r="L61" s="433" t="b">
        <v>1</v>
      </c>
      <c r="M61" s="434">
        <v>5</v>
      </c>
      <c r="N61" s="434">
        <v>5</v>
      </c>
      <c r="O61" s="433">
        <v>0</v>
      </c>
      <c r="P61" s="434">
        <f>entityDefinitions[[#This Row],['[edibleFromTier']]]</f>
        <v>0</v>
      </c>
      <c r="Q61" s="433" t="b">
        <v>1</v>
      </c>
      <c r="R61" s="433" t="b">
        <v>0</v>
      </c>
      <c r="S61" s="433" t="b">
        <v>0</v>
      </c>
      <c r="T61" s="433">
        <v>1</v>
      </c>
      <c r="U61" s="433">
        <v>6</v>
      </c>
      <c r="V61" s="433">
        <v>0</v>
      </c>
      <c r="W61" s="435">
        <v>0.25</v>
      </c>
      <c r="X61" s="435">
        <v>0.25</v>
      </c>
      <c r="Y61" s="435">
        <v>0.8</v>
      </c>
      <c r="Z61" s="436">
        <v>0</v>
      </c>
      <c r="AA61" s="452" t="s">
        <v>1209</v>
      </c>
      <c r="AB61" s="438" t="s">
        <v>1286</v>
      </c>
      <c r="AC61" s="438" t="s">
        <v>1296</v>
      </c>
      <c r="AD61" s="438" t="s">
        <v>1305</v>
      </c>
      <c r="AE61" s="458" t="s">
        <v>1313</v>
      </c>
    </row>
    <row r="62" spans="1:31" s="27" customFormat="1">
      <c r="A62" s="439" t="s">
        <v>4</v>
      </c>
      <c r="B62" s="440" t="s">
        <v>1024</v>
      </c>
      <c r="C62" s="441" t="s">
        <v>356</v>
      </c>
      <c r="D62" s="442">
        <v>120</v>
      </c>
      <c r="E62" s="443">
        <v>9</v>
      </c>
      <c r="F62" s="443">
        <v>0</v>
      </c>
      <c r="G62" s="443">
        <v>20</v>
      </c>
      <c r="H62" s="443">
        <v>0</v>
      </c>
      <c r="I62" s="443">
        <v>70</v>
      </c>
      <c r="J62" s="444">
        <v>0.15</v>
      </c>
      <c r="K62" s="443">
        <v>0</v>
      </c>
      <c r="L62" s="445" t="b">
        <v>1</v>
      </c>
      <c r="M62" s="446">
        <v>5</v>
      </c>
      <c r="N62" s="446">
        <v>5</v>
      </c>
      <c r="O62" s="445">
        <v>2</v>
      </c>
      <c r="P62" s="446">
        <v>2</v>
      </c>
      <c r="Q62" s="433" t="b">
        <v>1</v>
      </c>
      <c r="R62" s="445" t="b">
        <v>0</v>
      </c>
      <c r="S62" s="445" t="b">
        <v>0</v>
      </c>
      <c r="T62" s="445">
        <v>1</v>
      </c>
      <c r="U62" s="445">
        <v>4</v>
      </c>
      <c r="V62" s="445">
        <v>0</v>
      </c>
      <c r="W62" s="447">
        <v>0.25</v>
      </c>
      <c r="X62" s="447">
        <v>0.25</v>
      </c>
      <c r="Y62" s="447">
        <v>0</v>
      </c>
      <c r="Z62" s="448">
        <v>0</v>
      </c>
      <c r="AA62" s="449" t="s">
        <v>1280</v>
      </c>
      <c r="AB62" s="450" t="s">
        <v>687</v>
      </c>
      <c r="AC62" s="450" t="s">
        <v>714</v>
      </c>
      <c r="AD62" s="450" t="s">
        <v>726</v>
      </c>
      <c r="AE62" s="473" t="s">
        <v>737</v>
      </c>
    </row>
    <row r="63" spans="1:31" s="27" customFormat="1">
      <c r="A63" s="427" t="s">
        <v>4</v>
      </c>
      <c r="B63" s="428" t="s">
        <v>1047</v>
      </c>
      <c r="C63" s="429" t="s">
        <v>357</v>
      </c>
      <c r="D63" s="430">
        <v>60</v>
      </c>
      <c r="E63" s="431">
        <v>2</v>
      </c>
      <c r="F63" s="431">
        <v>0</v>
      </c>
      <c r="G63" s="431">
        <v>20</v>
      </c>
      <c r="H63" s="431">
        <v>0</v>
      </c>
      <c r="I63" s="431">
        <v>75</v>
      </c>
      <c r="J63" s="432">
        <v>0.22499999999999998</v>
      </c>
      <c r="K63" s="431">
        <v>0</v>
      </c>
      <c r="L63" s="433" t="b">
        <v>1</v>
      </c>
      <c r="M63" s="434">
        <v>5</v>
      </c>
      <c r="N63" s="434">
        <v>0</v>
      </c>
      <c r="O63" s="433">
        <v>1</v>
      </c>
      <c r="P63" s="434">
        <v>0</v>
      </c>
      <c r="Q63" s="433" t="b">
        <v>1</v>
      </c>
      <c r="R63" s="433" t="b">
        <v>1</v>
      </c>
      <c r="S63" s="433" t="b">
        <v>0</v>
      </c>
      <c r="T63" s="433">
        <v>75</v>
      </c>
      <c r="U63" s="433">
        <v>7</v>
      </c>
      <c r="V63" s="433">
        <v>0</v>
      </c>
      <c r="W63" s="435">
        <v>0.25</v>
      </c>
      <c r="X63" s="435">
        <v>0.25</v>
      </c>
      <c r="Y63" s="435">
        <v>0.7</v>
      </c>
      <c r="Z63" s="436">
        <v>0</v>
      </c>
      <c r="AA63" s="452" t="s">
        <v>1212</v>
      </c>
      <c r="AB63" s="438" t="s">
        <v>1289</v>
      </c>
      <c r="AC63" s="438" t="s">
        <v>1299</v>
      </c>
      <c r="AD63" s="438" t="s">
        <v>1307</v>
      </c>
      <c r="AE63" s="438" t="s">
        <v>1315</v>
      </c>
    </row>
    <row r="64" spans="1:31" s="27" customFormat="1">
      <c r="A64" s="439" t="s">
        <v>4</v>
      </c>
      <c r="B64" s="440" t="s">
        <v>1025</v>
      </c>
      <c r="C64" s="441" t="s">
        <v>358</v>
      </c>
      <c r="D64" s="442">
        <v>810</v>
      </c>
      <c r="E64" s="443">
        <v>121</v>
      </c>
      <c r="F64" s="443">
        <v>0</v>
      </c>
      <c r="G64" s="443">
        <v>0</v>
      </c>
      <c r="H64" s="443">
        <v>0</v>
      </c>
      <c r="I64" s="443">
        <v>263</v>
      </c>
      <c r="J64" s="444">
        <v>0.22499999999999998</v>
      </c>
      <c r="K64" s="443">
        <v>0</v>
      </c>
      <c r="L64" s="445" t="b">
        <v>0</v>
      </c>
      <c r="M64" s="446">
        <v>5</v>
      </c>
      <c r="N64" s="446">
        <v>5</v>
      </c>
      <c r="O64" s="445">
        <v>5</v>
      </c>
      <c r="P64" s="446">
        <f>entityDefinitions[[#This Row],['[edibleFromTier']]]</f>
        <v>5</v>
      </c>
      <c r="Q64" s="433" t="b">
        <v>1</v>
      </c>
      <c r="R64" s="445" t="b">
        <v>0</v>
      </c>
      <c r="S64" s="445" t="b">
        <v>0</v>
      </c>
      <c r="T64" s="445">
        <v>1</v>
      </c>
      <c r="U64" s="445">
        <v>1</v>
      </c>
      <c r="V64" s="445">
        <v>0</v>
      </c>
      <c r="W64" s="447">
        <v>0.25</v>
      </c>
      <c r="X64" s="447">
        <v>0.25</v>
      </c>
      <c r="Y64" s="447">
        <v>1</v>
      </c>
      <c r="Z64" s="448">
        <v>0.25</v>
      </c>
      <c r="AA64" s="453" t="s">
        <v>570</v>
      </c>
      <c r="AB64" s="454" t="s">
        <v>724</v>
      </c>
      <c r="AC64" s="454" t="s">
        <v>765</v>
      </c>
      <c r="AD64" s="454" t="s">
        <v>742</v>
      </c>
      <c r="AE64" s="454" t="s">
        <v>741</v>
      </c>
    </row>
    <row r="65" spans="1:31" s="27" customFormat="1">
      <c r="A65" s="439" t="s">
        <v>4</v>
      </c>
      <c r="B65" s="440" t="s">
        <v>1027</v>
      </c>
      <c r="C65" s="441" t="s">
        <v>358</v>
      </c>
      <c r="D65" s="442">
        <v>540</v>
      </c>
      <c r="E65" s="443">
        <v>121</v>
      </c>
      <c r="F65" s="443">
        <v>0</v>
      </c>
      <c r="G65" s="443">
        <v>0</v>
      </c>
      <c r="H65" s="443">
        <v>0</v>
      </c>
      <c r="I65" s="443">
        <v>175</v>
      </c>
      <c r="J65" s="444">
        <v>0.15</v>
      </c>
      <c r="K65" s="443">
        <v>0</v>
      </c>
      <c r="L65" s="445" t="b">
        <v>0</v>
      </c>
      <c r="M65" s="446">
        <v>5</v>
      </c>
      <c r="N65" s="446">
        <v>5</v>
      </c>
      <c r="O65" s="445">
        <v>5</v>
      </c>
      <c r="P65" s="446">
        <v>5</v>
      </c>
      <c r="Q65" s="433" t="b">
        <v>1</v>
      </c>
      <c r="R65" s="445" t="b">
        <v>0</v>
      </c>
      <c r="S65" s="445" t="b">
        <v>0</v>
      </c>
      <c r="T65" s="445">
        <v>1</v>
      </c>
      <c r="U65" s="445">
        <v>1</v>
      </c>
      <c r="V65" s="445">
        <v>0</v>
      </c>
      <c r="W65" s="447">
        <v>0.25</v>
      </c>
      <c r="X65" s="447">
        <v>0.25</v>
      </c>
      <c r="Y65" s="447">
        <v>1</v>
      </c>
      <c r="Z65" s="448">
        <v>0.25</v>
      </c>
      <c r="AA65" s="449" t="s">
        <v>1223</v>
      </c>
      <c r="AB65" s="454" t="s">
        <v>724</v>
      </c>
      <c r="AC65" s="454" t="s">
        <v>765</v>
      </c>
      <c r="AD65" s="454" t="s">
        <v>742</v>
      </c>
      <c r="AE65" s="454" t="s">
        <v>741</v>
      </c>
    </row>
    <row r="66" spans="1:31">
      <c r="A66" s="439" t="s">
        <v>4</v>
      </c>
      <c r="B66" s="440" t="s">
        <v>1026</v>
      </c>
      <c r="C66" s="441" t="s">
        <v>358</v>
      </c>
      <c r="D66" s="442">
        <v>360</v>
      </c>
      <c r="E66" s="443">
        <v>49</v>
      </c>
      <c r="F66" s="443">
        <v>0</v>
      </c>
      <c r="G66" s="443">
        <v>2</v>
      </c>
      <c r="H66" s="443">
        <v>0</v>
      </c>
      <c r="I66" s="443">
        <v>130</v>
      </c>
      <c r="J66" s="444">
        <v>0.15</v>
      </c>
      <c r="K66" s="443">
        <v>0</v>
      </c>
      <c r="L66" s="445" t="b">
        <v>1</v>
      </c>
      <c r="M66" s="446">
        <v>5</v>
      </c>
      <c r="N66" s="446">
        <v>5</v>
      </c>
      <c r="O66" s="445">
        <v>4</v>
      </c>
      <c r="P66" s="446">
        <v>4</v>
      </c>
      <c r="Q66" s="433" t="b">
        <v>1</v>
      </c>
      <c r="R66" s="445" t="b">
        <v>0</v>
      </c>
      <c r="S66" s="445" t="b">
        <v>0</v>
      </c>
      <c r="T66" s="445">
        <v>1</v>
      </c>
      <c r="U66" s="445">
        <v>1</v>
      </c>
      <c r="V66" s="445">
        <v>0</v>
      </c>
      <c r="W66" s="447">
        <v>0.25</v>
      </c>
      <c r="X66" s="447">
        <v>0.25</v>
      </c>
      <c r="Y66" s="447">
        <v>1</v>
      </c>
      <c r="Z66" s="448">
        <v>0</v>
      </c>
      <c r="AA66" s="453" t="s">
        <v>569</v>
      </c>
      <c r="AB66" s="454" t="s">
        <v>724</v>
      </c>
      <c r="AC66" s="454" t="s">
        <v>764</v>
      </c>
      <c r="AD66" s="454" t="s">
        <v>727</v>
      </c>
      <c r="AE66" s="454" t="s">
        <v>740</v>
      </c>
    </row>
    <row r="67" spans="1:31">
      <c r="A67" s="439" t="s">
        <v>4</v>
      </c>
      <c r="B67" s="440" t="s">
        <v>1028</v>
      </c>
      <c r="C67" s="441" t="s">
        <v>356</v>
      </c>
      <c r="D67" s="442">
        <v>60</v>
      </c>
      <c r="E67" s="443">
        <v>4</v>
      </c>
      <c r="F67" s="443">
        <v>0</v>
      </c>
      <c r="G67" s="443">
        <v>10</v>
      </c>
      <c r="H67" s="443">
        <v>40</v>
      </c>
      <c r="I67" s="443">
        <v>55</v>
      </c>
      <c r="J67" s="444">
        <v>0.15</v>
      </c>
      <c r="K67" s="443">
        <v>0</v>
      </c>
      <c r="L67" s="445" t="b">
        <v>1</v>
      </c>
      <c r="M67" s="446">
        <v>5</v>
      </c>
      <c r="N67" s="446">
        <v>5</v>
      </c>
      <c r="O67" s="445">
        <v>1</v>
      </c>
      <c r="P67" s="446">
        <v>1</v>
      </c>
      <c r="Q67" s="433" t="b">
        <v>1</v>
      </c>
      <c r="R67" s="445" t="b">
        <v>0</v>
      </c>
      <c r="S67" s="445" t="b">
        <v>0</v>
      </c>
      <c r="T67" s="445">
        <v>1</v>
      </c>
      <c r="U67" s="445">
        <v>4</v>
      </c>
      <c r="V67" s="445">
        <v>0</v>
      </c>
      <c r="W67" s="447">
        <v>0.25</v>
      </c>
      <c r="X67" s="447">
        <v>0.25</v>
      </c>
      <c r="Y67" s="447">
        <v>0</v>
      </c>
      <c r="Z67" s="448">
        <v>0</v>
      </c>
      <c r="AA67" s="453" t="s">
        <v>1208</v>
      </c>
      <c r="AB67" s="454" t="s">
        <v>696</v>
      </c>
      <c r="AC67" s="454" t="s">
        <v>716</v>
      </c>
      <c r="AD67" s="450"/>
      <c r="AE67" s="451"/>
    </row>
    <row r="68" spans="1:31">
      <c r="A68" s="439" t="s">
        <v>4</v>
      </c>
      <c r="B68" s="440" t="s">
        <v>1029</v>
      </c>
      <c r="C68" s="441" t="s">
        <v>356</v>
      </c>
      <c r="D68" s="442">
        <v>20</v>
      </c>
      <c r="E68" s="443">
        <v>2</v>
      </c>
      <c r="F68" s="443">
        <v>0</v>
      </c>
      <c r="G68" s="443">
        <v>6</v>
      </c>
      <c r="H68" s="443">
        <v>30</v>
      </c>
      <c r="I68" s="443">
        <v>25</v>
      </c>
      <c r="J68" s="444">
        <v>7.4999999999999997E-2</v>
      </c>
      <c r="K68" s="443">
        <v>0</v>
      </c>
      <c r="L68" s="445" t="b">
        <v>1</v>
      </c>
      <c r="M68" s="446">
        <v>5</v>
      </c>
      <c r="N68" s="446">
        <v>5</v>
      </c>
      <c r="O68" s="445">
        <v>0</v>
      </c>
      <c r="P68" s="446">
        <f>entityDefinitions[[#This Row],['[edibleFromTier']]]</f>
        <v>0</v>
      </c>
      <c r="Q68" s="433" t="b">
        <v>1</v>
      </c>
      <c r="R68" s="445" t="b">
        <v>0</v>
      </c>
      <c r="S68" s="445" t="b">
        <v>0</v>
      </c>
      <c r="T68" s="445">
        <v>1</v>
      </c>
      <c r="U68" s="445">
        <v>3</v>
      </c>
      <c r="V68" s="445">
        <v>0</v>
      </c>
      <c r="W68" s="447">
        <v>0.25</v>
      </c>
      <c r="X68" s="447">
        <v>0.25</v>
      </c>
      <c r="Y68" s="447">
        <v>0</v>
      </c>
      <c r="Z68" s="448">
        <v>0</v>
      </c>
      <c r="AA68" s="453" t="s">
        <v>565</v>
      </c>
      <c r="AB68" s="454" t="s">
        <v>696</v>
      </c>
      <c r="AC68" s="454" t="s">
        <v>716</v>
      </c>
      <c r="AD68" s="450"/>
      <c r="AE68" s="451"/>
    </row>
    <row r="69" spans="1:31">
      <c r="A69" s="439" t="s">
        <v>4</v>
      </c>
      <c r="B69" s="440" t="s">
        <v>1324</v>
      </c>
      <c r="C69" s="441" t="s">
        <v>356</v>
      </c>
      <c r="D69" s="442">
        <v>40</v>
      </c>
      <c r="E69" s="443">
        <v>2</v>
      </c>
      <c r="F69" s="443">
        <v>0</v>
      </c>
      <c r="G69" s="443">
        <v>6</v>
      </c>
      <c r="H69" s="443">
        <v>0</v>
      </c>
      <c r="I69" s="443">
        <v>50</v>
      </c>
      <c r="J69" s="444">
        <v>0.15</v>
      </c>
      <c r="K69" s="443">
        <v>0</v>
      </c>
      <c r="L69" s="445" t="b">
        <v>1</v>
      </c>
      <c r="M69" s="446">
        <v>5</v>
      </c>
      <c r="N69" s="446">
        <v>5</v>
      </c>
      <c r="O69" s="469">
        <v>0</v>
      </c>
      <c r="P69" s="434">
        <f>entityDefinitions[[#This Row],['[edibleFromTier']]]</f>
        <v>0</v>
      </c>
      <c r="Q69" s="433" t="b">
        <v>1</v>
      </c>
      <c r="R69" s="445" t="b">
        <v>0</v>
      </c>
      <c r="S69" s="445" t="b">
        <v>0</v>
      </c>
      <c r="T69" s="445">
        <v>1</v>
      </c>
      <c r="U69" s="445">
        <v>7</v>
      </c>
      <c r="V69" s="445">
        <v>0</v>
      </c>
      <c r="W69" s="474">
        <v>0.05</v>
      </c>
      <c r="X69" s="447">
        <v>0.05</v>
      </c>
      <c r="Y69" s="447">
        <v>0</v>
      </c>
      <c r="Z69" s="448">
        <v>0</v>
      </c>
      <c r="AA69" s="467" t="s">
        <v>593</v>
      </c>
      <c r="AB69" s="450" t="s">
        <v>682</v>
      </c>
      <c r="AC69" s="456" t="s">
        <v>755</v>
      </c>
      <c r="AD69" s="456"/>
      <c r="AE69" s="459"/>
    </row>
    <row r="70" spans="1:31">
      <c r="A70" s="439" t="s">
        <v>4</v>
      </c>
      <c r="B70" s="440" t="s">
        <v>1062</v>
      </c>
      <c r="C70" s="441" t="s">
        <v>356</v>
      </c>
      <c r="D70" s="442">
        <v>30</v>
      </c>
      <c r="E70" s="443">
        <v>4</v>
      </c>
      <c r="F70" s="443">
        <v>0</v>
      </c>
      <c r="G70" s="443">
        <v>5</v>
      </c>
      <c r="H70" s="443">
        <v>0</v>
      </c>
      <c r="I70" s="443">
        <v>28</v>
      </c>
      <c r="J70" s="444">
        <v>7.4999999999999997E-2</v>
      </c>
      <c r="K70" s="443">
        <v>0</v>
      </c>
      <c r="L70" s="445" t="b">
        <v>1</v>
      </c>
      <c r="M70" s="446">
        <v>5</v>
      </c>
      <c r="N70" s="446">
        <v>5</v>
      </c>
      <c r="O70" s="445">
        <v>1</v>
      </c>
      <c r="P70" s="446">
        <v>1</v>
      </c>
      <c r="Q70" s="433" t="b">
        <v>1</v>
      </c>
      <c r="R70" s="445" t="b">
        <v>0</v>
      </c>
      <c r="S70" s="445" t="b">
        <v>0</v>
      </c>
      <c r="T70" s="445">
        <v>1</v>
      </c>
      <c r="U70" s="445">
        <v>1</v>
      </c>
      <c r="V70" s="445">
        <v>0</v>
      </c>
      <c r="W70" s="447">
        <v>0.05</v>
      </c>
      <c r="X70" s="447">
        <v>0.05</v>
      </c>
      <c r="Y70" s="447">
        <v>1</v>
      </c>
      <c r="Z70" s="448">
        <v>0</v>
      </c>
      <c r="AA70" s="453" t="s">
        <v>564</v>
      </c>
      <c r="AB70" s="454" t="s">
        <v>697</v>
      </c>
      <c r="AC70" s="454" t="s">
        <v>721</v>
      </c>
      <c r="AD70" s="454" t="s">
        <v>744</v>
      </c>
      <c r="AE70" s="454" t="s">
        <v>743</v>
      </c>
    </row>
    <row r="71" spans="1:31" s="27" customFormat="1">
      <c r="A71" s="439" t="s">
        <v>4</v>
      </c>
      <c r="B71" s="440" t="s">
        <v>1030</v>
      </c>
      <c r="C71" s="441" t="s">
        <v>356</v>
      </c>
      <c r="D71" s="442">
        <v>60</v>
      </c>
      <c r="E71" s="443">
        <v>9</v>
      </c>
      <c r="F71" s="443">
        <v>0</v>
      </c>
      <c r="G71" s="443">
        <v>15</v>
      </c>
      <c r="H71" s="443">
        <v>0</v>
      </c>
      <c r="I71" s="443">
        <v>35</v>
      </c>
      <c r="J71" s="444">
        <v>7.4999999999999997E-2</v>
      </c>
      <c r="K71" s="443">
        <v>0</v>
      </c>
      <c r="L71" s="445" t="b">
        <v>1</v>
      </c>
      <c r="M71" s="446">
        <v>5</v>
      </c>
      <c r="N71" s="446">
        <v>5</v>
      </c>
      <c r="O71" s="445">
        <v>2</v>
      </c>
      <c r="P71" s="446">
        <f>entityDefinitions[[#This Row],['[edibleFromTier']]]</f>
        <v>2</v>
      </c>
      <c r="Q71" s="433" t="b">
        <v>1</v>
      </c>
      <c r="R71" s="445" t="b">
        <v>0</v>
      </c>
      <c r="S71" s="445" t="b">
        <v>0</v>
      </c>
      <c r="T71" s="445">
        <v>1</v>
      </c>
      <c r="U71" s="445">
        <v>4</v>
      </c>
      <c r="V71" s="445">
        <v>0</v>
      </c>
      <c r="W71" s="447">
        <v>0.1</v>
      </c>
      <c r="X71" s="447">
        <v>0.1</v>
      </c>
      <c r="Y71" s="447">
        <v>0</v>
      </c>
      <c r="Z71" s="448">
        <v>0</v>
      </c>
      <c r="AA71" s="449" t="s">
        <v>1281</v>
      </c>
      <c r="AB71" s="450" t="s">
        <v>690</v>
      </c>
      <c r="AC71" s="450" t="s">
        <v>723</v>
      </c>
      <c r="AD71" s="450"/>
      <c r="AE71" s="451"/>
    </row>
    <row r="72" spans="1:31" s="27" customFormat="1">
      <c r="A72" s="439" t="s">
        <v>4</v>
      </c>
      <c r="B72" s="440" t="s">
        <v>1048</v>
      </c>
      <c r="C72" s="441" t="s">
        <v>356</v>
      </c>
      <c r="D72" s="442">
        <v>20</v>
      </c>
      <c r="E72" s="443">
        <v>2</v>
      </c>
      <c r="F72" s="443">
        <v>0</v>
      </c>
      <c r="G72" s="443">
        <v>2</v>
      </c>
      <c r="H72" s="443">
        <v>0</v>
      </c>
      <c r="I72" s="443">
        <v>25</v>
      </c>
      <c r="J72" s="444">
        <v>7.4999999999999997E-2</v>
      </c>
      <c r="K72" s="443">
        <v>0</v>
      </c>
      <c r="L72" s="445" t="b">
        <v>1</v>
      </c>
      <c r="M72" s="446">
        <v>5</v>
      </c>
      <c r="N72" s="446">
        <v>5</v>
      </c>
      <c r="O72" s="445">
        <v>0</v>
      </c>
      <c r="P72" s="446">
        <f>entityDefinitions[[#This Row],['[edibleFromTier']]]</f>
        <v>0</v>
      </c>
      <c r="Q72" s="433" t="b">
        <v>1</v>
      </c>
      <c r="R72" s="445" t="b">
        <v>0</v>
      </c>
      <c r="S72" s="445" t="b">
        <v>0</v>
      </c>
      <c r="T72" s="445">
        <v>1</v>
      </c>
      <c r="U72" s="445">
        <v>2</v>
      </c>
      <c r="V72" s="445">
        <v>0</v>
      </c>
      <c r="W72" s="447">
        <v>0.1</v>
      </c>
      <c r="X72" s="447">
        <v>0.1</v>
      </c>
      <c r="Y72" s="447">
        <v>0</v>
      </c>
      <c r="Z72" s="448">
        <v>0</v>
      </c>
      <c r="AA72" s="449" t="s">
        <v>1278</v>
      </c>
      <c r="AB72" s="454" t="s">
        <v>1292</v>
      </c>
      <c r="AC72" s="454" t="s">
        <v>1302</v>
      </c>
      <c r="AD72" s="450"/>
      <c r="AE72" s="451"/>
    </row>
    <row r="73" spans="1:31" s="27" customFormat="1">
      <c r="A73" s="427" t="s">
        <v>4</v>
      </c>
      <c r="B73" s="428" t="s">
        <v>1051</v>
      </c>
      <c r="C73" s="429" t="s">
        <v>357</v>
      </c>
      <c r="D73" s="430">
        <v>60</v>
      </c>
      <c r="E73" s="431">
        <v>2</v>
      </c>
      <c r="F73" s="431">
        <v>0</v>
      </c>
      <c r="G73" s="431">
        <v>15</v>
      </c>
      <c r="H73" s="431">
        <v>0</v>
      </c>
      <c r="I73" s="431">
        <v>75</v>
      </c>
      <c r="J73" s="432">
        <v>0.22499999999999998</v>
      </c>
      <c r="K73" s="431">
        <v>0</v>
      </c>
      <c r="L73" s="433" t="b">
        <v>1</v>
      </c>
      <c r="M73" s="434">
        <v>5</v>
      </c>
      <c r="N73" s="434">
        <v>0</v>
      </c>
      <c r="O73" s="433">
        <v>1</v>
      </c>
      <c r="P73" s="434">
        <v>0</v>
      </c>
      <c r="Q73" s="433" t="b">
        <v>1</v>
      </c>
      <c r="R73" s="433" t="b">
        <v>1</v>
      </c>
      <c r="S73" s="433" t="b">
        <v>0</v>
      </c>
      <c r="T73" s="433">
        <v>80</v>
      </c>
      <c r="U73" s="433">
        <v>7</v>
      </c>
      <c r="V73" s="433">
        <v>0</v>
      </c>
      <c r="W73" s="435">
        <v>0.25</v>
      </c>
      <c r="X73" s="435">
        <v>0.25</v>
      </c>
      <c r="Y73" s="435">
        <v>0</v>
      </c>
      <c r="Z73" s="436">
        <v>0</v>
      </c>
      <c r="AA73" s="437" t="s">
        <v>571</v>
      </c>
      <c r="AB73" s="438" t="s">
        <v>702</v>
      </c>
      <c r="AC73" s="438" t="s">
        <v>758</v>
      </c>
      <c r="AD73" s="456"/>
      <c r="AE73" s="459"/>
    </row>
    <row r="74" spans="1:31" s="27" customFormat="1">
      <c r="A74" s="439" t="s">
        <v>4</v>
      </c>
      <c r="B74" s="440" t="s">
        <v>1063</v>
      </c>
      <c r="C74" s="441" t="s">
        <v>356</v>
      </c>
      <c r="D74" s="442">
        <v>90</v>
      </c>
      <c r="E74" s="443">
        <v>4</v>
      </c>
      <c r="F74" s="443">
        <v>0</v>
      </c>
      <c r="G74" s="443">
        <v>30</v>
      </c>
      <c r="H74" s="443">
        <v>0</v>
      </c>
      <c r="I74" s="443">
        <v>83</v>
      </c>
      <c r="J74" s="444">
        <v>0.22499999999999998</v>
      </c>
      <c r="K74" s="443">
        <v>0</v>
      </c>
      <c r="L74" s="445" t="b">
        <v>1</v>
      </c>
      <c r="M74" s="446">
        <v>5</v>
      </c>
      <c r="N74" s="446">
        <v>5</v>
      </c>
      <c r="O74" s="445">
        <v>1</v>
      </c>
      <c r="P74" s="446">
        <v>1</v>
      </c>
      <c r="Q74" s="433" t="b">
        <v>1</v>
      </c>
      <c r="R74" s="445" t="b">
        <v>0</v>
      </c>
      <c r="S74" s="445" t="b">
        <v>0</v>
      </c>
      <c r="T74" s="445">
        <v>1</v>
      </c>
      <c r="U74" s="445">
        <v>1</v>
      </c>
      <c r="V74" s="445">
        <v>0</v>
      </c>
      <c r="W74" s="447">
        <v>0.05</v>
      </c>
      <c r="X74" s="447">
        <v>0.05</v>
      </c>
      <c r="Y74" s="447">
        <v>1</v>
      </c>
      <c r="Z74" s="448">
        <v>0</v>
      </c>
      <c r="AA74" s="449" t="s">
        <v>1282</v>
      </c>
      <c r="AB74" s="450" t="s">
        <v>697</v>
      </c>
      <c r="AC74" s="450" t="s">
        <v>721</v>
      </c>
      <c r="AD74" s="450" t="s">
        <v>744</v>
      </c>
      <c r="AE74" s="450" t="s">
        <v>743</v>
      </c>
    </row>
    <row r="75" spans="1:31" s="27" customFormat="1">
      <c r="A75" s="439" t="s">
        <v>4</v>
      </c>
      <c r="B75" s="440" t="s">
        <v>1049</v>
      </c>
      <c r="C75" s="441" t="s">
        <v>356</v>
      </c>
      <c r="D75" s="442">
        <v>60</v>
      </c>
      <c r="E75" s="443">
        <v>2</v>
      </c>
      <c r="F75" s="443">
        <v>0</v>
      </c>
      <c r="G75" s="443">
        <v>7</v>
      </c>
      <c r="H75" s="443">
        <v>0</v>
      </c>
      <c r="I75" s="443">
        <v>75</v>
      </c>
      <c r="J75" s="444">
        <v>0.22499999999999998</v>
      </c>
      <c r="K75" s="443">
        <v>0</v>
      </c>
      <c r="L75" s="445" t="b">
        <v>1</v>
      </c>
      <c r="M75" s="446">
        <v>5</v>
      </c>
      <c r="N75" s="446">
        <v>0</v>
      </c>
      <c r="O75" s="445">
        <v>1</v>
      </c>
      <c r="P75" s="446">
        <v>0</v>
      </c>
      <c r="Q75" s="433" t="b">
        <v>1</v>
      </c>
      <c r="R75" s="445" t="b">
        <v>1</v>
      </c>
      <c r="S75" s="445" t="b">
        <v>0</v>
      </c>
      <c r="T75" s="445">
        <v>20</v>
      </c>
      <c r="U75" s="445">
        <v>5</v>
      </c>
      <c r="V75" s="445">
        <v>0</v>
      </c>
      <c r="W75" s="447">
        <v>0.1</v>
      </c>
      <c r="X75" s="447">
        <v>0.1</v>
      </c>
      <c r="Y75" s="447">
        <v>0</v>
      </c>
      <c r="Z75" s="448">
        <v>0</v>
      </c>
      <c r="AA75" s="453" t="s">
        <v>515</v>
      </c>
      <c r="AB75" s="454" t="s">
        <v>690</v>
      </c>
      <c r="AC75" s="454" t="s">
        <v>723</v>
      </c>
      <c r="AD75" s="450"/>
      <c r="AE75" s="451"/>
    </row>
    <row r="76" spans="1:31" s="27" customFormat="1">
      <c r="A76" s="427" t="s">
        <v>4</v>
      </c>
      <c r="B76" s="428" t="s">
        <v>1050</v>
      </c>
      <c r="C76" s="429" t="s">
        <v>357</v>
      </c>
      <c r="D76" s="430">
        <v>180</v>
      </c>
      <c r="E76" s="431">
        <v>9</v>
      </c>
      <c r="F76" s="431">
        <v>0</v>
      </c>
      <c r="G76" s="431">
        <v>30</v>
      </c>
      <c r="H76" s="431">
        <v>0</v>
      </c>
      <c r="I76" s="431">
        <v>105</v>
      </c>
      <c r="J76" s="432">
        <v>0.22499999999999998</v>
      </c>
      <c r="K76" s="431">
        <v>0</v>
      </c>
      <c r="L76" s="433" t="b">
        <v>1</v>
      </c>
      <c r="M76" s="434">
        <v>5</v>
      </c>
      <c r="N76" s="434">
        <v>2</v>
      </c>
      <c r="O76" s="433">
        <v>3</v>
      </c>
      <c r="P76" s="434">
        <v>2</v>
      </c>
      <c r="Q76" s="433" t="b">
        <v>1</v>
      </c>
      <c r="R76" s="433" t="b">
        <v>1</v>
      </c>
      <c r="S76" s="433" t="b">
        <v>0</v>
      </c>
      <c r="T76" s="433">
        <v>85</v>
      </c>
      <c r="U76" s="433">
        <v>9</v>
      </c>
      <c r="V76" s="433">
        <v>0</v>
      </c>
      <c r="W76" s="435">
        <v>0.25</v>
      </c>
      <c r="X76" s="435">
        <v>0.25</v>
      </c>
      <c r="Y76" s="435">
        <v>0.75</v>
      </c>
      <c r="Z76" s="436">
        <v>0</v>
      </c>
      <c r="AA76" s="452" t="s">
        <v>1224</v>
      </c>
      <c r="AB76" s="438" t="s">
        <v>1290</v>
      </c>
      <c r="AC76" s="438" t="s">
        <v>1300</v>
      </c>
      <c r="AD76" s="456"/>
      <c r="AE76" s="456"/>
    </row>
    <row r="77" spans="1:31">
      <c r="A77" s="427" t="s">
        <v>4</v>
      </c>
      <c r="B77" s="428" t="s">
        <v>1052</v>
      </c>
      <c r="C77" s="429" t="s">
        <v>357</v>
      </c>
      <c r="D77" s="430">
        <v>60</v>
      </c>
      <c r="E77" s="431">
        <v>4</v>
      </c>
      <c r="F77" s="431">
        <v>0</v>
      </c>
      <c r="G77" s="431">
        <v>50</v>
      </c>
      <c r="H77" s="431">
        <v>0</v>
      </c>
      <c r="I77" s="431">
        <v>55</v>
      </c>
      <c r="J77" s="432">
        <v>0.15</v>
      </c>
      <c r="K77" s="431">
        <v>0</v>
      </c>
      <c r="L77" s="433" t="b">
        <v>1</v>
      </c>
      <c r="M77" s="434">
        <v>5</v>
      </c>
      <c r="N77" s="434">
        <v>1</v>
      </c>
      <c r="O77" s="433">
        <v>2</v>
      </c>
      <c r="P77" s="434">
        <v>1</v>
      </c>
      <c r="Q77" s="433" t="b">
        <v>1</v>
      </c>
      <c r="R77" s="433" t="b">
        <v>1</v>
      </c>
      <c r="S77" s="433" t="b">
        <v>0</v>
      </c>
      <c r="T77" s="433">
        <v>85</v>
      </c>
      <c r="U77" s="433">
        <v>9</v>
      </c>
      <c r="V77" s="433">
        <v>0</v>
      </c>
      <c r="W77" s="435">
        <v>0.25</v>
      </c>
      <c r="X77" s="435">
        <v>0.25</v>
      </c>
      <c r="Y77" s="435">
        <v>0.75</v>
      </c>
      <c r="Z77" s="436">
        <v>0</v>
      </c>
      <c r="AA77" s="437" t="s">
        <v>572</v>
      </c>
      <c r="AB77" s="438" t="s">
        <v>701</v>
      </c>
      <c r="AC77" s="438" t="s">
        <v>759</v>
      </c>
      <c r="AD77" s="438" t="s">
        <v>745</v>
      </c>
      <c r="AE77" s="438" t="s">
        <v>746</v>
      </c>
    </row>
    <row r="78" spans="1:31">
      <c r="A78" s="427" t="s">
        <v>4</v>
      </c>
      <c r="B78" s="428" t="s">
        <v>1035</v>
      </c>
      <c r="C78" s="429" t="s">
        <v>774</v>
      </c>
      <c r="D78" s="430">
        <v>60</v>
      </c>
      <c r="E78" s="431">
        <v>2</v>
      </c>
      <c r="F78" s="431">
        <v>0</v>
      </c>
      <c r="G78" s="431">
        <v>10</v>
      </c>
      <c r="H78" s="431">
        <v>0</v>
      </c>
      <c r="I78" s="431">
        <v>75</v>
      </c>
      <c r="J78" s="432">
        <v>0.22499999999999998</v>
      </c>
      <c r="K78" s="431">
        <v>0</v>
      </c>
      <c r="L78" s="433" t="b">
        <v>1</v>
      </c>
      <c r="M78" s="434">
        <v>0</v>
      </c>
      <c r="N78" s="434">
        <v>5</v>
      </c>
      <c r="O78" s="433">
        <v>1</v>
      </c>
      <c r="P78" s="434">
        <v>0</v>
      </c>
      <c r="Q78" s="433" t="b">
        <v>1</v>
      </c>
      <c r="R78" s="433" t="b">
        <v>0</v>
      </c>
      <c r="S78" s="433" t="b">
        <v>1</v>
      </c>
      <c r="T78" s="433">
        <v>50</v>
      </c>
      <c r="U78" s="433">
        <v>6</v>
      </c>
      <c r="V78" s="433">
        <v>0</v>
      </c>
      <c r="W78" s="435">
        <v>0.25</v>
      </c>
      <c r="X78" s="435">
        <v>0.25</v>
      </c>
      <c r="Y78" s="435">
        <v>0.8</v>
      </c>
      <c r="Z78" s="436">
        <v>0</v>
      </c>
      <c r="AA78" s="452" t="s">
        <v>1214</v>
      </c>
      <c r="AB78" s="438" t="s">
        <v>1284</v>
      </c>
      <c r="AC78" s="438" t="s">
        <v>1294</v>
      </c>
      <c r="AD78" s="438" t="s">
        <v>1303</v>
      </c>
      <c r="AE78" s="438" t="s">
        <v>1311</v>
      </c>
    </row>
    <row r="79" spans="1:31">
      <c r="A79" s="439" t="s">
        <v>4</v>
      </c>
      <c r="B79" s="440" t="s">
        <v>1053</v>
      </c>
      <c r="C79" s="441" t="s">
        <v>356</v>
      </c>
      <c r="D79" s="442">
        <v>60</v>
      </c>
      <c r="E79" s="443">
        <v>4</v>
      </c>
      <c r="F79" s="443">
        <v>0</v>
      </c>
      <c r="G79" s="443">
        <v>20</v>
      </c>
      <c r="H79" s="443">
        <v>0</v>
      </c>
      <c r="I79" s="443">
        <v>55</v>
      </c>
      <c r="J79" s="444">
        <v>0.15</v>
      </c>
      <c r="K79" s="443">
        <v>0</v>
      </c>
      <c r="L79" s="445" t="b">
        <v>1</v>
      </c>
      <c r="M79" s="446">
        <v>5</v>
      </c>
      <c r="N79" s="446">
        <v>5</v>
      </c>
      <c r="O79" s="445">
        <v>1</v>
      </c>
      <c r="P79" s="446">
        <f>entityDefinitions[[#This Row],['[edibleFromTier']]]</f>
        <v>1</v>
      </c>
      <c r="Q79" s="433" t="b">
        <v>1</v>
      </c>
      <c r="R79" s="445" t="b">
        <v>0</v>
      </c>
      <c r="S79" s="445" t="b">
        <v>0</v>
      </c>
      <c r="T79" s="445">
        <v>1</v>
      </c>
      <c r="U79" s="445">
        <v>4</v>
      </c>
      <c r="V79" s="445">
        <v>0</v>
      </c>
      <c r="W79" s="447">
        <v>0</v>
      </c>
      <c r="X79" s="447">
        <v>0</v>
      </c>
      <c r="Y79" s="447">
        <v>1</v>
      </c>
      <c r="Z79" s="448">
        <v>0</v>
      </c>
      <c r="AA79" s="453" t="s">
        <v>568</v>
      </c>
      <c r="AB79" s="454" t="s">
        <v>692</v>
      </c>
      <c r="AC79" s="454" t="s">
        <v>761</v>
      </c>
      <c r="AD79" s="454" t="s">
        <v>747</v>
      </c>
      <c r="AE79" s="454" t="s">
        <v>728</v>
      </c>
    </row>
    <row r="80" spans="1:31">
      <c r="A80" s="439" t="s">
        <v>4</v>
      </c>
      <c r="B80" s="440" t="s">
        <v>1054</v>
      </c>
      <c r="C80" s="441" t="s">
        <v>356</v>
      </c>
      <c r="D80" s="442">
        <v>60</v>
      </c>
      <c r="E80" s="443">
        <v>4</v>
      </c>
      <c r="F80" s="443">
        <v>0</v>
      </c>
      <c r="G80" s="443">
        <v>20</v>
      </c>
      <c r="H80" s="443">
        <v>0</v>
      </c>
      <c r="I80" s="443">
        <v>55</v>
      </c>
      <c r="J80" s="444">
        <v>0.15</v>
      </c>
      <c r="K80" s="443">
        <v>0</v>
      </c>
      <c r="L80" s="445" t="b">
        <v>1</v>
      </c>
      <c r="M80" s="446">
        <v>5</v>
      </c>
      <c r="N80" s="446">
        <v>5</v>
      </c>
      <c r="O80" s="445">
        <v>1</v>
      </c>
      <c r="P80" s="446">
        <f>entityDefinitions[[#This Row],['[edibleFromTier']]]</f>
        <v>1</v>
      </c>
      <c r="Q80" s="433" t="b">
        <v>1</v>
      </c>
      <c r="R80" s="445" t="b">
        <v>0</v>
      </c>
      <c r="S80" s="445" t="b">
        <v>0</v>
      </c>
      <c r="T80" s="445">
        <v>1</v>
      </c>
      <c r="U80" s="445">
        <v>4</v>
      </c>
      <c r="V80" s="445">
        <v>0</v>
      </c>
      <c r="W80" s="447">
        <v>0</v>
      </c>
      <c r="X80" s="447">
        <v>0</v>
      </c>
      <c r="Y80" s="447">
        <v>1</v>
      </c>
      <c r="Z80" s="448">
        <v>0</v>
      </c>
      <c r="AA80" s="453" t="s">
        <v>567</v>
      </c>
      <c r="AB80" s="454" t="s">
        <v>693</v>
      </c>
      <c r="AC80" s="454" t="s">
        <v>760</v>
      </c>
      <c r="AD80" s="454" t="s">
        <v>747</v>
      </c>
      <c r="AE80" s="468" t="s">
        <v>729</v>
      </c>
    </row>
    <row r="81" spans="1:31">
      <c r="A81" s="439" t="s">
        <v>4</v>
      </c>
      <c r="B81" s="440" t="s">
        <v>1055</v>
      </c>
      <c r="C81" s="441" t="s">
        <v>356</v>
      </c>
      <c r="D81" s="442">
        <v>20</v>
      </c>
      <c r="E81" s="443">
        <v>2</v>
      </c>
      <c r="F81" s="443">
        <v>0</v>
      </c>
      <c r="G81" s="443">
        <v>4</v>
      </c>
      <c r="H81" s="443">
        <v>0</v>
      </c>
      <c r="I81" s="443">
        <v>25</v>
      </c>
      <c r="J81" s="444">
        <v>7.4999999999999997E-2</v>
      </c>
      <c r="K81" s="443">
        <v>0</v>
      </c>
      <c r="L81" s="445" t="b">
        <v>1</v>
      </c>
      <c r="M81" s="446">
        <v>5</v>
      </c>
      <c r="N81" s="446">
        <v>5</v>
      </c>
      <c r="O81" s="445">
        <v>0</v>
      </c>
      <c r="P81" s="446">
        <f>entityDefinitions[[#This Row],['[edibleFromTier']]]</f>
        <v>0</v>
      </c>
      <c r="Q81" s="433" t="b">
        <v>1</v>
      </c>
      <c r="R81" s="445" t="b">
        <v>0</v>
      </c>
      <c r="S81" s="445" t="b">
        <v>0</v>
      </c>
      <c r="T81" s="445">
        <v>1</v>
      </c>
      <c r="U81" s="445">
        <v>3</v>
      </c>
      <c r="V81" s="445">
        <v>0</v>
      </c>
      <c r="W81" s="447">
        <v>0</v>
      </c>
      <c r="X81" s="447">
        <v>0</v>
      </c>
      <c r="Y81" s="447">
        <v>0</v>
      </c>
      <c r="Z81" s="448">
        <v>0</v>
      </c>
      <c r="AA81" s="453" t="s">
        <v>566</v>
      </c>
      <c r="AB81" s="454" t="s">
        <v>706</v>
      </c>
      <c r="AC81" s="454" t="s">
        <v>722</v>
      </c>
      <c r="AD81" s="450"/>
      <c r="AE81" s="455"/>
    </row>
    <row r="82" spans="1:31">
      <c r="A82" s="439" t="s">
        <v>4</v>
      </c>
      <c r="B82" s="440" t="s">
        <v>1031</v>
      </c>
      <c r="C82" s="441" t="s">
        <v>356</v>
      </c>
      <c r="D82" s="442">
        <v>20</v>
      </c>
      <c r="E82" s="443">
        <v>2</v>
      </c>
      <c r="F82" s="443">
        <v>0</v>
      </c>
      <c r="G82" s="443">
        <v>3</v>
      </c>
      <c r="H82" s="443">
        <v>0</v>
      </c>
      <c r="I82" s="443">
        <v>25</v>
      </c>
      <c r="J82" s="444">
        <v>7.4999999999999997E-2</v>
      </c>
      <c r="K82" s="443">
        <v>0</v>
      </c>
      <c r="L82" s="445" t="b">
        <v>1</v>
      </c>
      <c r="M82" s="446">
        <v>5</v>
      </c>
      <c r="N82" s="446">
        <v>5</v>
      </c>
      <c r="O82" s="445">
        <v>0</v>
      </c>
      <c r="P82" s="446">
        <f>entityDefinitions[[#This Row],['[edibleFromTier']]]</f>
        <v>0</v>
      </c>
      <c r="Q82" s="433" t="b">
        <v>1</v>
      </c>
      <c r="R82" s="445" t="b">
        <v>0</v>
      </c>
      <c r="S82" s="445" t="b">
        <v>0</v>
      </c>
      <c r="T82" s="445">
        <v>1</v>
      </c>
      <c r="U82" s="445">
        <v>1</v>
      </c>
      <c r="V82" s="445">
        <v>0</v>
      </c>
      <c r="W82" s="447">
        <v>0.05</v>
      </c>
      <c r="X82" s="447">
        <v>0.05</v>
      </c>
      <c r="Y82" s="447">
        <v>0</v>
      </c>
      <c r="Z82" s="448">
        <v>0</v>
      </c>
      <c r="AA82" s="453" t="s">
        <v>574</v>
      </c>
      <c r="AB82" s="454" t="s">
        <v>691</v>
      </c>
      <c r="AC82" s="454" t="s">
        <v>762</v>
      </c>
      <c r="AD82" s="450"/>
      <c r="AE82" s="455"/>
    </row>
    <row r="83" spans="1:31">
      <c r="A83" s="439" t="s">
        <v>4</v>
      </c>
      <c r="B83" s="440" t="s">
        <v>1038</v>
      </c>
      <c r="C83" s="441" t="s">
        <v>788</v>
      </c>
      <c r="D83" s="442">
        <v>90</v>
      </c>
      <c r="E83" s="443">
        <v>4</v>
      </c>
      <c r="F83" s="443">
        <v>0</v>
      </c>
      <c r="G83" s="443">
        <v>80</v>
      </c>
      <c r="H83" s="443">
        <v>0</v>
      </c>
      <c r="I83" s="443">
        <v>83</v>
      </c>
      <c r="J83" s="444">
        <v>0.22499999999999998</v>
      </c>
      <c r="K83" s="443">
        <v>0</v>
      </c>
      <c r="L83" s="445" t="b">
        <v>1</v>
      </c>
      <c r="M83" s="446">
        <v>5</v>
      </c>
      <c r="N83" s="446">
        <v>5</v>
      </c>
      <c r="O83" s="445">
        <v>1</v>
      </c>
      <c r="P83" s="446">
        <v>2</v>
      </c>
      <c r="Q83" s="433" t="b">
        <v>1</v>
      </c>
      <c r="R83" s="445" t="b">
        <v>0</v>
      </c>
      <c r="S83" s="445" t="b">
        <v>0</v>
      </c>
      <c r="T83" s="445">
        <v>1</v>
      </c>
      <c r="U83" s="445">
        <v>0</v>
      </c>
      <c r="V83" s="445">
        <v>0</v>
      </c>
      <c r="W83" s="447">
        <v>0.1</v>
      </c>
      <c r="X83" s="447">
        <v>0.1</v>
      </c>
      <c r="Y83" s="447">
        <v>1</v>
      </c>
      <c r="Z83" s="448">
        <v>0</v>
      </c>
      <c r="AA83" s="449" t="s">
        <v>1211</v>
      </c>
      <c r="AB83" s="454" t="s">
        <v>1291</v>
      </c>
      <c r="AC83" s="454" t="s">
        <v>1301</v>
      </c>
      <c r="AD83" s="454" t="s">
        <v>1310</v>
      </c>
      <c r="AE83" s="468" t="s">
        <v>1316</v>
      </c>
    </row>
    <row r="84" spans="1:31" s="27" customFormat="1">
      <c r="A84" s="427" t="s">
        <v>4</v>
      </c>
      <c r="B84" s="428" t="s">
        <v>1056</v>
      </c>
      <c r="C84" s="429" t="s">
        <v>357</v>
      </c>
      <c r="D84" s="430">
        <v>40</v>
      </c>
      <c r="E84" s="431">
        <v>2</v>
      </c>
      <c r="F84" s="431">
        <v>0</v>
      </c>
      <c r="G84" s="431">
        <v>15</v>
      </c>
      <c r="H84" s="431">
        <v>0</v>
      </c>
      <c r="I84" s="431">
        <v>50</v>
      </c>
      <c r="J84" s="432">
        <v>0.15</v>
      </c>
      <c r="K84" s="431">
        <v>0</v>
      </c>
      <c r="L84" s="433" t="b">
        <v>1</v>
      </c>
      <c r="M84" s="434">
        <v>5</v>
      </c>
      <c r="N84" s="434">
        <v>0</v>
      </c>
      <c r="O84" s="433">
        <v>1</v>
      </c>
      <c r="P84" s="434">
        <v>0</v>
      </c>
      <c r="Q84" s="433" t="b">
        <v>1</v>
      </c>
      <c r="R84" s="433" t="b">
        <v>1</v>
      </c>
      <c r="S84" s="433" t="b">
        <v>0</v>
      </c>
      <c r="T84" s="433">
        <v>35</v>
      </c>
      <c r="U84" s="433">
        <v>7</v>
      </c>
      <c r="V84" s="433">
        <v>0</v>
      </c>
      <c r="W84" s="435">
        <v>0.25</v>
      </c>
      <c r="X84" s="435">
        <v>0.25</v>
      </c>
      <c r="Y84" s="435">
        <v>0</v>
      </c>
      <c r="Z84" s="436">
        <v>0</v>
      </c>
      <c r="AA84" s="437" t="s">
        <v>519</v>
      </c>
      <c r="AB84" s="438" t="s">
        <v>703</v>
      </c>
      <c r="AC84" s="438" t="s">
        <v>766</v>
      </c>
      <c r="AD84" s="456"/>
      <c r="AE84" s="457"/>
    </row>
    <row r="85" spans="1:31">
      <c r="A85" s="427" t="s">
        <v>4</v>
      </c>
      <c r="B85" s="428" t="s">
        <v>1057</v>
      </c>
      <c r="C85" s="429" t="s">
        <v>357</v>
      </c>
      <c r="D85" s="430">
        <v>40</v>
      </c>
      <c r="E85" s="431">
        <v>2</v>
      </c>
      <c r="F85" s="431">
        <v>0</v>
      </c>
      <c r="G85" s="431">
        <v>15</v>
      </c>
      <c r="H85" s="431">
        <v>0</v>
      </c>
      <c r="I85" s="431">
        <v>50</v>
      </c>
      <c r="J85" s="432">
        <v>0.15</v>
      </c>
      <c r="K85" s="431">
        <v>0</v>
      </c>
      <c r="L85" s="433" t="b">
        <v>1</v>
      </c>
      <c r="M85" s="434">
        <v>5</v>
      </c>
      <c r="N85" s="434">
        <v>0</v>
      </c>
      <c r="O85" s="433">
        <v>1</v>
      </c>
      <c r="P85" s="434">
        <v>0</v>
      </c>
      <c r="Q85" s="433" t="b">
        <v>1</v>
      </c>
      <c r="R85" s="433" t="b">
        <v>1</v>
      </c>
      <c r="S85" s="433" t="b">
        <v>0</v>
      </c>
      <c r="T85" s="433">
        <v>75</v>
      </c>
      <c r="U85" s="433">
        <v>7</v>
      </c>
      <c r="V85" s="433">
        <v>0</v>
      </c>
      <c r="W85" s="435">
        <v>0.25</v>
      </c>
      <c r="X85" s="435">
        <v>0.25</v>
      </c>
      <c r="Y85" s="435">
        <v>0</v>
      </c>
      <c r="Z85" s="436">
        <v>0</v>
      </c>
      <c r="AA85" s="437" t="s">
        <v>519</v>
      </c>
      <c r="AB85" s="438" t="s">
        <v>704</v>
      </c>
      <c r="AC85" s="438" t="s">
        <v>767</v>
      </c>
      <c r="AD85" s="456"/>
      <c r="AE85" s="457"/>
    </row>
    <row r="86" spans="1:31" ht="15.75" thickBot="1">
      <c r="A86" s="439" t="s">
        <v>4</v>
      </c>
      <c r="B86" s="440" t="s">
        <v>1032</v>
      </c>
      <c r="C86" s="441" t="s">
        <v>788</v>
      </c>
      <c r="D86" s="442">
        <v>60</v>
      </c>
      <c r="E86" s="443">
        <v>4</v>
      </c>
      <c r="F86" s="443">
        <v>0</v>
      </c>
      <c r="G86" s="443">
        <v>20</v>
      </c>
      <c r="H86" s="443">
        <v>0</v>
      </c>
      <c r="I86" s="443">
        <v>55</v>
      </c>
      <c r="J86" s="444">
        <v>0.15</v>
      </c>
      <c r="K86" s="443">
        <v>0</v>
      </c>
      <c r="L86" s="445" t="b">
        <v>1</v>
      </c>
      <c r="M86" s="446">
        <v>5</v>
      </c>
      <c r="N86" s="446">
        <v>5</v>
      </c>
      <c r="O86" s="445">
        <v>1</v>
      </c>
      <c r="P86" s="446">
        <v>1</v>
      </c>
      <c r="Q86" s="433" t="b">
        <v>1</v>
      </c>
      <c r="R86" s="445" t="b">
        <v>0</v>
      </c>
      <c r="S86" s="445" t="b">
        <v>0</v>
      </c>
      <c r="T86" s="445">
        <v>1</v>
      </c>
      <c r="U86" s="445">
        <v>6</v>
      </c>
      <c r="V86" s="475">
        <v>0</v>
      </c>
      <c r="W86" s="447">
        <v>0</v>
      </c>
      <c r="X86" s="447">
        <v>0</v>
      </c>
      <c r="Y86" s="447">
        <v>0.6</v>
      </c>
      <c r="Z86" s="448">
        <v>0</v>
      </c>
      <c r="AA86" s="453" t="s">
        <v>520</v>
      </c>
      <c r="AB86" s="454" t="s">
        <v>705</v>
      </c>
      <c r="AC86" s="454" t="s">
        <v>768</v>
      </c>
      <c r="AD86" s="454" t="s">
        <v>748</v>
      </c>
      <c r="AE86" s="468" t="s">
        <v>749</v>
      </c>
    </row>
    <row r="87" spans="1:31" s="5" customFormat="1">
      <c r="A87" s="476" t="s">
        <v>4</v>
      </c>
      <c r="B87" s="477" t="s">
        <v>1036</v>
      </c>
      <c r="C87" s="478" t="s">
        <v>774</v>
      </c>
      <c r="D87" s="430">
        <v>60</v>
      </c>
      <c r="E87" s="479">
        <v>2</v>
      </c>
      <c r="F87" s="479">
        <v>0</v>
      </c>
      <c r="G87" s="479">
        <v>8</v>
      </c>
      <c r="H87" s="479">
        <v>0</v>
      </c>
      <c r="I87" s="479">
        <v>75</v>
      </c>
      <c r="J87" s="432">
        <v>0.22499999999999998</v>
      </c>
      <c r="K87" s="479">
        <v>0</v>
      </c>
      <c r="L87" s="480" t="b">
        <v>1</v>
      </c>
      <c r="M87" s="434">
        <v>5</v>
      </c>
      <c r="N87" s="434">
        <v>0</v>
      </c>
      <c r="O87" s="480">
        <v>1</v>
      </c>
      <c r="P87" s="434">
        <v>0</v>
      </c>
      <c r="Q87" s="433" t="b">
        <v>1</v>
      </c>
      <c r="R87" s="433" t="b">
        <v>1</v>
      </c>
      <c r="S87" s="433" t="b">
        <v>0</v>
      </c>
      <c r="T87" s="433">
        <v>25</v>
      </c>
      <c r="U87" s="433">
        <v>7</v>
      </c>
      <c r="V87" s="433">
        <v>0</v>
      </c>
      <c r="W87" s="481">
        <v>0.25</v>
      </c>
      <c r="X87" s="481">
        <v>0.25</v>
      </c>
      <c r="Y87" s="481">
        <v>0.8</v>
      </c>
      <c r="Z87" s="482">
        <v>0</v>
      </c>
      <c r="AA87" s="483" t="s">
        <v>1213</v>
      </c>
      <c r="AB87" s="484" t="s">
        <v>1287</v>
      </c>
      <c r="AC87" s="484" t="s">
        <v>1297</v>
      </c>
      <c r="AD87" s="485"/>
      <c r="AE87" s="486"/>
    </row>
    <row r="88" spans="1:31" ht="15.75" thickBot="1">
      <c r="A88" s="487"/>
      <c r="B88" s="488"/>
      <c r="C88" s="441"/>
      <c r="D88" s="489">
        <v>60</v>
      </c>
      <c r="E88" s="443">
        <v>2</v>
      </c>
      <c r="F88" s="443"/>
      <c r="G88" s="443"/>
      <c r="H88" s="443"/>
      <c r="I88" s="443">
        <v>75</v>
      </c>
      <c r="J88" s="490">
        <v>0.22499999999999998</v>
      </c>
      <c r="K88" s="443"/>
      <c r="L88" s="445"/>
      <c r="M88" s="491"/>
      <c r="N88" s="491"/>
      <c r="O88" s="469"/>
      <c r="P88" s="491"/>
      <c r="Q88" s="492"/>
      <c r="R88" s="493"/>
      <c r="S88" s="493"/>
      <c r="T88" s="494"/>
      <c r="U88" s="471"/>
      <c r="V88" s="495"/>
      <c r="W88" s="496"/>
      <c r="X88" s="497"/>
      <c r="Y88" s="497"/>
      <c r="Z88" s="498"/>
      <c r="AA88" s="499"/>
      <c r="AB88" s="500"/>
      <c r="AC88" s="501"/>
      <c r="AD88" s="501"/>
      <c r="AE88" s="502"/>
    </row>
    <row r="89" spans="1:31" ht="23.25">
      <c r="A89" s="12" t="s">
        <v>557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31">
      <c r="A90" s="213"/>
      <c r="B90" s="213"/>
      <c r="C90" s="215"/>
      <c r="D90" s="213"/>
      <c r="E90" s="213"/>
      <c r="F90" s="577"/>
      <c r="G90" s="577"/>
      <c r="H90" s="164" t="s">
        <v>375</v>
      </c>
      <c r="I90" s="164"/>
      <c r="J90" s="213"/>
      <c r="K90" s="5"/>
      <c r="L90" s="5"/>
      <c r="M90" s="5" t="s">
        <v>407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64"/>
      <c r="AB90" s="164"/>
      <c r="AC90" s="164"/>
      <c r="AD90" s="164"/>
      <c r="AE90" s="5"/>
    </row>
    <row r="91" spans="1:31" ht="145.5">
      <c r="A91" s="142" t="s">
        <v>561</v>
      </c>
      <c r="B91" s="142" t="s">
        <v>5</v>
      </c>
      <c r="C91" s="142" t="s">
        <v>362</v>
      </c>
      <c r="D91" s="153" t="s">
        <v>1243</v>
      </c>
      <c r="E91" s="153" t="s">
        <v>1230</v>
      </c>
      <c r="F91" s="153" t="s">
        <v>558</v>
      </c>
      <c r="G91" s="153" t="s">
        <v>489</v>
      </c>
      <c r="H91" s="153" t="s">
        <v>376</v>
      </c>
      <c r="I91" s="153" t="s">
        <v>379</v>
      </c>
      <c r="J91" s="153" t="s">
        <v>638</v>
      </c>
      <c r="K91" s="153" t="s">
        <v>637</v>
      </c>
      <c r="L91" s="153" t="s">
        <v>363</v>
      </c>
      <c r="M91" s="148" t="s">
        <v>38</v>
      </c>
      <c r="N91" s="148" t="s">
        <v>404</v>
      </c>
      <c r="O91" s="148" t="s">
        <v>406</v>
      </c>
    </row>
    <row r="92" spans="1:31">
      <c r="A92" s="279" t="s">
        <v>4</v>
      </c>
      <c r="B92" s="181" t="s">
        <v>1231</v>
      </c>
      <c r="C92" s="181" t="s">
        <v>355</v>
      </c>
      <c r="D92" s="280" t="s">
        <v>1244</v>
      </c>
      <c r="E92" s="280">
        <v>3</v>
      </c>
      <c r="F92" s="381">
        <v>0</v>
      </c>
      <c r="G92" s="381">
        <v>0</v>
      </c>
      <c r="H92" s="381">
        <v>0</v>
      </c>
      <c r="I92" s="381">
        <v>0</v>
      </c>
      <c r="J92" s="281">
        <v>2</v>
      </c>
      <c r="K92" s="281">
        <v>0</v>
      </c>
      <c r="L92" s="281">
        <v>0</v>
      </c>
      <c r="M92" s="219" t="s">
        <v>627</v>
      </c>
      <c r="N92" s="219" t="s">
        <v>730</v>
      </c>
      <c r="O92" s="216" t="s">
        <v>698</v>
      </c>
      <c r="P92" s="5"/>
      <c r="Q92" s="5"/>
    </row>
    <row r="93" spans="1:31">
      <c r="A93" s="279" t="s">
        <v>4</v>
      </c>
      <c r="B93" s="181" t="s">
        <v>1232</v>
      </c>
      <c r="C93" s="181" t="s">
        <v>355</v>
      </c>
      <c r="D93" s="280" t="s">
        <v>311</v>
      </c>
      <c r="E93" s="280">
        <v>3</v>
      </c>
      <c r="F93" s="381">
        <v>0</v>
      </c>
      <c r="G93" s="381">
        <v>1</v>
      </c>
      <c r="H93" s="381">
        <v>0</v>
      </c>
      <c r="I93" s="381">
        <v>0</v>
      </c>
      <c r="J93" s="281">
        <v>2</v>
      </c>
      <c r="K93" s="281">
        <v>0</v>
      </c>
      <c r="L93" s="281">
        <v>0</v>
      </c>
      <c r="M93" s="219" t="s">
        <v>627</v>
      </c>
      <c r="N93" s="219" t="s">
        <v>730</v>
      </c>
      <c r="O93" s="216" t="s">
        <v>698</v>
      </c>
      <c r="P93" s="5"/>
      <c r="Q93" s="5"/>
    </row>
    <row r="94" spans="1:31">
      <c r="A94" s="279" t="s">
        <v>4</v>
      </c>
      <c r="B94" s="181" t="s">
        <v>1233</v>
      </c>
      <c r="C94" s="181" t="s">
        <v>361</v>
      </c>
      <c r="D94" s="280" t="s">
        <v>1244</v>
      </c>
      <c r="E94" s="280">
        <v>3</v>
      </c>
      <c r="F94" s="381">
        <v>0</v>
      </c>
      <c r="G94" s="381">
        <v>0</v>
      </c>
      <c r="H94" s="381">
        <v>0</v>
      </c>
      <c r="I94" s="381">
        <v>0</v>
      </c>
      <c r="J94" s="281">
        <v>2</v>
      </c>
      <c r="K94" s="281">
        <v>0</v>
      </c>
      <c r="L94" s="281">
        <v>0</v>
      </c>
      <c r="M94" s="219" t="s">
        <v>627</v>
      </c>
      <c r="N94" s="219" t="s">
        <v>730</v>
      </c>
      <c r="O94" s="216" t="s">
        <v>698</v>
      </c>
      <c r="P94" s="5"/>
      <c r="Q94" s="5"/>
    </row>
    <row r="95" spans="1:31">
      <c r="A95" s="279" t="s">
        <v>4</v>
      </c>
      <c r="B95" s="181" t="s">
        <v>1234</v>
      </c>
      <c r="C95" s="181" t="s">
        <v>361</v>
      </c>
      <c r="D95" s="280" t="s">
        <v>311</v>
      </c>
      <c r="E95" s="280">
        <v>3</v>
      </c>
      <c r="F95" s="381">
        <v>0</v>
      </c>
      <c r="G95" s="381">
        <v>1</v>
      </c>
      <c r="H95" s="381">
        <v>0</v>
      </c>
      <c r="I95" s="381">
        <v>0</v>
      </c>
      <c r="J95" s="281">
        <v>2</v>
      </c>
      <c r="K95" s="281">
        <v>0</v>
      </c>
      <c r="L95" s="281">
        <v>0</v>
      </c>
      <c r="M95" s="219" t="s">
        <v>627</v>
      </c>
      <c r="N95" s="219" t="s">
        <v>730</v>
      </c>
      <c r="O95" s="216" t="s">
        <v>698</v>
      </c>
      <c r="P95" s="5"/>
      <c r="Q95" s="5"/>
    </row>
    <row r="96" spans="1:31">
      <c r="A96" s="279" t="s">
        <v>4</v>
      </c>
      <c r="B96" s="181" t="s">
        <v>1235</v>
      </c>
      <c r="C96" s="181" t="s">
        <v>358</v>
      </c>
      <c r="D96" s="280" t="s">
        <v>1244</v>
      </c>
      <c r="E96" s="280">
        <v>3</v>
      </c>
      <c r="F96" s="381">
        <v>0</v>
      </c>
      <c r="G96" s="381">
        <v>0</v>
      </c>
      <c r="H96" s="381">
        <v>0</v>
      </c>
      <c r="I96" s="381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1236</v>
      </c>
      <c r="C97" s="181" t="s">
        <v>358</v>
      </c>
      <c r="D97" s="280" t="s">
        <v>311</v>
      </c>
      <c r="E97" s="280">
        <v>3</v>
      </c>
      <c r="F97" s="381">
        <v>0</v>
      </c>
      <c r="G97" s="381">
        <v>1</v>
      </c>
      <c r="H97" s="381">
        <v>0</v>
      </c>
      <c r="I97" s="381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1237</v>
      </c>
      <c r="C98" s="181" t="s">
        <v>358</v>
      </c>
      <c r="D98" s="280" t="s">
        <v>1245</v>
      </c>
      <c r="E98" s="280">
        <v>3</v>
      </c>
      <c r="F98" s="381">
        <v>0</v>
      </c>
      <c r="G98" s="381">
        <v>2</v>
      </c>
      <c r="H98" s="381">
        <v>0</v>
      </c>
      <c r="I98" s="381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1238</v>
      </c>
      <c r="C99" s="181" t="s">
        <v>360</v>
      </c>
      <c r="D99" s="280" t="s">
        <v>1244</v>
      </c>
      <c r="E99" s="280">
        <v>3</v>
      </c>
      <c r="F99" s="381">
        <v>0</v>
      </c>
      <c r="G99" s="381">
        <v>0</v>
      </c>
      <c r="H99" s="381">
        <v>0</v>
      </c>
      <c r="I99" s="381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 s="214" customFormat="1">
      <c r="A100" s="279" t="s">
        <v>4</v>
      </c>
      <c r="B100" s="181" t="s">
        <v>1239</v>
      </c>
      <c r="C100" s="181" t="s">
        <v>360</v>
      </c>
      <c r="D100" s="280" t="s">
        <v>311</v>
      </c>
      <c r="E100" s="280">
        <v>3</v>
      </c>
      <c r="F100" s="381">
        <v>0</v>
      </c>
      <c r="G100" s="381">
        <v>1</v>
      </c>
      <c r="H100" s="381">
        <v>0</v>
      </c>
      <c r="I100" s="381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</row>
    <row r="101" spans="1:31">
      <c r="A101" s="279" t="s">
        <v>4</v>
      </c>
      <c r="B101" s="181" t="s">
        <v>1240</v>
      </c>
      <c r="C101" s="181" t="s">
        <v>360</v>
      </c>
      <c r="D101" s="280" t="s">
        <v>1245</v>
      </c>
      <c r="E101" s="280">
        <v>3</v>
      </c>
      <c r="F101" s="381">
        <v>0</v>
      </c>
      <c r="G101" s="381">
        <v>2</v>
      </c>
      <c r="H101" s="381">
        <v>0</v>
      </c>
      <c r="I101" s="381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57"/>
      <c r="B102" s="257"/>
      <c r="C102" s="257"/>
      <c r="D102" s="258"/>
      <c r="E102" s="259"/>
      <c r="F102" s="259"/>
      <c r="G102" s="259"/>
      <c r="H102" s="259"/>
      <c r="I102" s="259"/>
      <c r="J102" s="260"/>
      <c r="K102" s="260"/>
      <c r="L102" s="260"/>
      <c r="M102" s="259"/>
    </row>
    <row r="103" spans="1:31"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</row>
    <row r="104" spans="1:31" ht="15.75" thickBot="1"/>
    <row r="105" spans="1:31" ht="23.25">
      <c r="A105" s="12" t="s">
        <v>444</v>
      </c>
      <c r="B105" s="12"/>
      <c r="C105" s="12"/>
      <c r="D105" s="12"/>
      <c r="E105" s="214"/>
      <c r="F105" s="214"/>
      <c r="G105" s="214"/>
      <c r="H105" s="214"/>
      <c r="I105" s="214"/>
      <c r="J105" s="214"/>
      <c r="K105" s="214"/>
      <c r="L105" s="214"/>
    </row>
    <row r="107" spans="1:31" ht="159.75">
      <c r="A107" s="142" t="s">
        <v>445</v>
      </c>
      <c r="B107" s="143" t="s">
        <v>5</v>
      </c>
      <c r="C107" s="143" t="s">
        <v>190</v>
      </c>
      <c r="D107" s="146" t="s">
        <v>25</v>
      </c>
      <c r="E107" s="146" t="s">
        <v>220</v>
      </c>
      <c r="F107" s="146" t="s">
        <v>336</v>
      </c>
      <c r="G107" s="146" t="s">
        <v>400</v>
      </c>
      <c r="H107" s="146" t="s">
        <v>450</v>
      </c>
    </row>
    <row r="108" spans="1:31">
      <c r="A108" s="218" t="s">
        <v>4</v>
      </c>
      <c r="B108" s="186" t="s">
        <v>446</v>
      </c>
      <c r="C108" s="186" t="s">
        <v>187</v>
      </c>
      <c r="D108" s="195">
        <v>42</v>
      </c>
      <c r="E108" s="195">
        <v>8</v>
      </c>
      <c r="F108" s="195">
        <v>1.3</v>
      </c>
      <c r="G108" s="195">
        <v>2</v>
      </c>
      <c r="H108" s="195">
        <v>0.25</v>
      </c>
    </row>
    <row r="109" spans="1:31">
      <c r="A109" s="218" t="s">
        <v>4</v>
      </c>
      <c r="B109" s="186" t="s">
        <v>447</v>
      </c>
      <c r="C109" s="186" t="s">
        <v>188</v>
      </c>
      <c r="D109" s="195">
        <v>92</v>
      </c>
      <c r="E109" s="195">
        <v>10</v>
      </c>
      <c r="F109" s="195">
        <v>1.1000000000000001</v>
      </c>
      <c r="G109" s="195">
        <v>2</v>
      </c>
      <c r="H109" s="195">
        <v>0.3</v>
      </c>
    </row>
    <row r="110" spans="1:31">
      <c r="A110" s="218" t="s">
        <v>4</v>
      </c>
      <c r="B110" s="186" t="s">
        <v>448</v>
      </c>
      <c r="C110" s="186" t="s">
        <v>189</v>
      </c>
      <c r="D110" s="195">
        <v>235</v>
      </c>
      <c r="E110" s="195">
        <v>12</v>
      </c>
      <c r="F110" s="195">
        <v>0.9</v>
      </c>
      <c r="G110" s="195">
        <v>2</v>
      </c>
      <c r="H110" s="195">
        <v>0.32500000000000001</v>
      </c>
    </row>
    <row r="111" spans="1:31">
      <c r="A111" s="218" t="s">
        <v>4</v>
      </c>
      <c r="B111" s="186" t="s">
        <v>449</v>
      </c>
      <c r="C111" s="186" t="s">
        <v>210</v>
      </c>
      <c r="D111" s="195">
        <v>686</v>
      </c>
      <c r="E111" s="195">
        <v>14</v>
      </c>
      <c r="F111" s="195">
        <v>0.7</v>
      </c>
      <c r="G111" s="195">
        <v>2</v>
      </c>
      <c r="H111" s="195">
        <v>0.35</v>
      </c>
    </row>
    <row r="112" spans="1:31">
      <c r="A112" s="218" t="s">
        <v>4</v>
      </c>
      <c r="B112" s="186" t="s">
        <v>469</v>
      </c>
      <c r="C112" s="186" t="s">
        <v>211</v>
      </c>
      <c r="D112" s="195">
        <v>1040</v>
      </c>
      <c r="E112" s="195">
        <v>14</v>
      </c>
      <c r="F112" s="195">
        <v>0.5</v>
      </c>
      <c r="G112" s="195">
        <v>2</v>
      </c>
      <c r="H112" s="195">
        <v>0.35</v>
      </c>
    </row>
    <row r="115" spans="4:9">
      <c r="D115" s="342">
        <v>42</v>
      </c>
      <c r="F115" s="342">
        <v>1.3</v>
      </c>
      <c r="G115" s="67">
        <f>D108*F108</f>
        <v>54.6</v>
      </c>
      <c r="I115" s="67">
        <f>D115*F115</f>
        <v>54.6</v>
      </c>
    </row>
    <row r="116" spans="4:9">
      <c r="D116" s="342">
        <v>92</v>
      </c>
      <c r="F116" s="342">
        <v>1.1000000000000001</v>
      </c>
      <c r="G116" s="67">
        <f>D109*F109</f>
        <v>101.2</v>
      </c>
      <c r="I116" s="67">
        <f t="shared" ref="I116:I119" si="0">D116*F116</f>
        <v>101.2</v>
      </c>
    </row>
    <row r="117" spans="4:9">
      <c r="D117" s="342">
        <v>235</v>
      </c>
      <c r="F117" s="342">
        <v>0.9</v>
      </c>
      <c r="G117" s="67">
        <f>D110*F110</f>
        <v>211.5</v>
      </c>
      <c r="I117" s="67">
        <f t="shared" si="0"/>
        <v>211.5</v>
      </c>
    </row>
    <row r="118" spans="4:9">
      <c r="D118" s="342">
        <v>686</v>
      </c>
      <c r="F118" s="342">
        <v>0.7</v>
      </c>
      <c r="G118" s="67">
        <f>D111*F111</f>
        <v>480.2</v>
      </c>
      <c r="I118" s="67">
        <f t="shared" si="0"/>
        <v>480.2</v>
      </c>
    </row>
    <row r="119" spans="4:9">
      <c r="D119" s="342">
        <v>1040</v>
      </c>
      <c r="F119" s="342">
        <v>0.5</v>
      </c>
      <c r="G119" s="67">
        <f>D112*F112</f>
        <v>520</v>
      </c>
      <c r="I119" s="67">
        <f t="shared" si="0"/>
        <v>520</v>
      </c>
    </row>
  </sheetData>
  <mergeCells count="3">
    <mergeCell ref="E21:F21"/>
    <mergeCell ref="E3:F3"/>
    <mergeCell ref="F90:G90"/>
  </mergeCells>
  <conditionalFormatting sqref="M87:P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87 M23:P44 M46:P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P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P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2:O101 J102:L102 AA23:AE88"/>
    <dataValidation type="list" allowBlank="1" showInputMessage="1" showErrorMessage="1" sqref="C92:C102 C23:C88">
      <formula1>INDIRECT("entityCategoryDefinitions['[sku']]")</formula1>
    </dataValidation>
    <dataValidation type="decimal" allowBlank="1" showInputMessage="1" prompt="probability [0..1]" sqref="M102 H102:I102 H92:L101 W23:Z88">
      <formula1>0</formula1>
      <formula2>1</formula2>
    </dataValidation>
    <dataValidation type="decimal" allowBlank="1" sqref="D92:G102 M23:N88 P23:V88">
      <formula1>1</formula1>
      <formula2>10</formula2>
    </dataValidation>
    <dataValidation type="decimal" operator="greaterThanOrEqual" showInputMessage="1" showErrorMessage="1" sqref="G23:I37 H38:I39 G38 G40:I87">
      <formula1>0</formula1>
    </dataValidation>
    <dataValidation operator="greaterThanOrEqual" showInputMessage="1" showErrorMessage="1" sqref="G39"/>
    <dataValidation type="list" sqref="L23:L88">
      <formula1>"true,false"</formula1>
    </dataValidation>
    <dataValidation type="whole" operator="greaterThanOrEqual" showInputMessage="1" showErrorMessage="1" sqref="D23:F88">
      <formula1>0</formula1>
    </dataValidation>
    <dataValidation type="decimal" showInputMessage="1" showErrorMessage="1" prompt="probability [0..1]" sqref="J23:K88">
      <formula1>0</formula1>
      <formula2>1</formula2>
    </dataValidation>
    <dataValidation type="list" sqref="O23:O8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1069</v>
      </c>
      <c r="G4" s="147" t="s">
        <v>1070</v>
      </c>
      <c r="H4" s="147" t="s">
        <v>1071</v>
      </c>
      <c r="I4" s="147" t="s">
        <v>1117</v>
      </c>
      <c r="J4" s="147" t="s">
        <v>1118</v>
      </c>
      <c r="K4" s="147" t="s">
        <v>1072</v>
      </c>
      <c r="L4" s="147" t="s">
        <v>1074</v>
      </c>
      <c r="M4" s="147" t="s">
        <v>1075</v>
      </c>
      <c r="N4" s="147" t="s">
        <v>1076</v>
      </c>
      <c r="O4" s="147" t="s">
        <v>1077</v>
      </c>
      <c r="P4" s="147" t="s">
        <v>1078</v>
      </c>
      <c r="Q4" s="147" t="s">
        <v>1079</v>
      </c>
      <c r="R4" s="147" t="s">
        <v>1080</v>
      </c>
      <c r="S4" s="147" t="s">
        <v>1081</v>
      </c>
      <c r="T4" s="147" t="s">
        <v>1082</v>
      </c>
      <c r="U4" s="147" t="s">
        <v>1175</v>
      </c>
      <c r="V4" s="147" t="s">
        <v>1176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1119</v>
      </c>
      <c r="G5" s="15" t="s">
        <v>1369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1178</v>
      </c>
      <c r="V5" s="15" t="s">
        <v>1177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1084</v>
      </c>
      <c r="G7" s="274"/>
      <c r="H7" s="274" t="s">
        <v>589</v>
      </c>
      <c r="I7" s="274"/>
      <c r="J7" s="274"/>
      <c r="K7" s="273" t="s">
        <v>1073</v>
      </c>
      <c r="L7" s="273" t="s">
        <v>1073</v>
      </c>
      <c r="M7" s="273" t="s">
        <v>1073</v>
      </c>
      <c r="N7" s="273" t="s">
        <v>1073</v>
      </c>
      <c r="O7" s="273" t="s">
        <v>1073</v>
      </c>
      <c r="P7" s="273" t="s">
        <v>1073</v>
      </c>
      <c r="Q7" s="273" t="s">
        <v>1073</v>
      </c>
      <c r="R7" s="273" t="s">
        <v>1073</v>
      </c>
      <c r="S7" s="273" t="s">
        <v>1073</v>
      </c>
      <c r="T7" s="273" t="s">
        <v>1073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workbookViewId="0">
      <selection activeCell="I18" sqref="I18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80" t="s">
        <v>1161</v>
      </c>
      <c r="F3" s="380" t="s">
        <v>1160</v>
      </c>
      <c r="G3" s="10"/>
      <c r="J3" s="577" t="s">
        <v>306</v>
      </c>
      <c r="K3" s="577"/>
      <c r="M3" s="577"/>
      <c r="N3" s="577"/>
      <c r="O3" s="577"/>
      <c r="P3" s="577"/>
    </row>
    <row r="4" spans="2:16" customFormat="1" ht="106.5">
      <c r="B4" s="369" t="s">
        <v>1173</v>
      </c>
      <c r="C4" s="370" t="s">
        <v>5</v>
      </c>
      <c r="D4" s="371" t="s">
        <v>204</v>
      </c>
      <c r="E4" s="371" t="s">
        <v>1147</v>
      </c>
      <c r="F4" s="371" t="s">
        <v>1148</v>
      </c>
      <c r="G4" s="371" t="s">
        <v>1149</v>
      </c>
      <c r="H4" s="371" t="s">
        <v>1150</v>
      </c>
      <c r="I4" s="372" t="s">
        <v>23</v>
      </c>
      <c r="J4" s="372" t="s">
        <v>1180</v>
      </c>
    </row>
    <row r="5" spans="2:16">
      <c r="B5" s="373" t="s">
        <v>4</v>
      </c>
      <c r="C5" s="367" t="s">
        <v>1225</v>
      </c>
      <c r="D5" s="367" t="s">
        <v>302</v>
      </c>
      <c r="E5" s="367">
        <v>0</v>
      </c>
      <c r="F5" s="367" t="s">
        <v>1067</v>
      </c>
      <c r="G5" s="367">
        <v>30</v>
      </c>
      <c r="H5" s="374">
        <v>30</v>
      </c>
      <c r="I5" s="374" t="s">
        <v>1471</v>
      </c>
      <c r="J5" s="374" t="s">
        <v>1163</v>
      </c>
    </row>
    <row r="6" spans="2:16">
      <c r="B6" s="373" t="s">
        <v>4</v>
      </c>
      <c r="C6" s="367" t="s">
        <v>1226</v>
      </c>
      <c r="D6" s="368" t="s">
        <v>301</v>
      </c>
      <c r="E6" s="367">
        <v>0</v>
      </c>
      <c r="F6" s="367"/>
      <c r="G6" s="367">
        <v>60</v>
      </c>
      <c r="H6" s="374">
        <v>60</v>
      </c>
      <c r="I6" s="374" t="s">
        <v>1472</v>
      </c>
      <c r="J6" s="374"/>
    </row>
    <row r="7" spans="2:16">
      <c r="B7" s="373" t="s">
        <v>4</v>
      </c>
      <c r="C7" s="367" t="s">
        <v>1227</v>
      </c>
      <c r="D7" s="367" t="s">
        <v>300</v>
      </c>
      <c r="E7" s="367">
        <v>0</v>
      </c>
      <c r="F7" s="367"/>
      <c r="G7" s="367">
        <v>10000</v>
      </c>
      <c r="H7" s="374">
        <v>10000</v>
      </c>
      <c r="I7" s="374" t="s">
        <v>1321</v>
      </c>
      <c r="J7" s="374"/>
    </row>
    <row r="8" spans="2:16" customFormat="1">
      <c r="B8" s="373" t="s">
        <v>4</v>
      </c>
      <c r="C8" s="367" t="s">
        <v>1151</v>
      </c>
      <c r="D8" s="367" t="s">
        <v>302</v>
      </c>
      <c r="E8" s="367">
        <v>1</v>
      </c>
      <c r="F8" s="367" t="s">
        <v>1067</v>
      </c>
      <c r="G8" s="367">
        <v>30</v>
      </c>
      <c r="H8" s="374">
        <v>50</v>
      </c>
      <c r="I8" s="374" t="s">
        <v>1471</v>
      </c>
      <c r="J8" s="374" t="s">
        <v>1163</v>
      </c>
    </row>
    <row r="9" spans="2:16" customFormat="1">
      <c r="B9" s="373" t="s">
        <v>4</v>
      </c>
      <c r="C9" s="367" t="s">
        <v>1152</v>
      </c>
      <c r="D9" s="367" t="s">
        <v>302</v>
      </c>
      <c r="E9" s="367">
        <v>1</v>
      </c>
      <c r="F9" s="367" t="s">
        <v>1066</v>
      </c>
      <c r="G9" s="367">
        <v>7</v>
      </c>
      <c r="H9" s="374">
        <v>9</v>
      </c>
      <c r="I9" s="374" t="s">
        <v>1473</v>
      </c>
      <c r="J9" s="374" t="s">
        <v>1162</v>
      </c>
    </row>
    <row r="10" spans="2:16" customFormat="1">
      <c r="B10" s="373" t="s">
        <v>4</v>
      </c>
      <c r="C10" s="367" t="s">
        <v>1153</v>
      </c>
      <c r="D10" s="367" t="s">
        <v>987</v>
      </c>
      <c r="E10" s="367">
        <v>1</v>
      </c>
      <c r="F10" s="367" t="s">
        <v>1241</v>
      </c>
      <c r="G10" s="367">
        <v>1</v>
      </c>
      <c r="H10" s="374">
        <v>1.5</v>
      </c>
      <c r="I10" s="374" t="s">
        <v>1474</v>
      </c>
      <c r="J10" s="374" t="s">
        <v>1165</v>
      </c>
    </row>
    <row r="11" spans="2:16">
      <c r="B11" s="373" t="s">
        <v>4</v>
      </c>
      <c r="C11" s="367" t="s">
        <v>1242</v>
      </c>
      <c r="D11" s="368" t="s">
        <v>987</v>
      </c>
      <c r="E11" s="368">
        <v>1</v>
      </c>
      <c r="F11" s="368" t="s">
        <v>1231</v>
      </c>
      <c r="G11" s="367">
        <v>1</v>
      </c>
      <c r="H11" s="368">
        <v>1.5</v>
      </c>
      <c r="I11" s="374" t="s">
        <v>1475</v>
      </c>
      <c r="J11" s="374" t="s">
        <v>1165</v>
      </c>
    </row>
    <row r="12" spans="2:16" customFormat="1">
      <c r="B12" s="373" t="s">
        <v>4</v>
      </c>
      <c r="C12" s="367" t="s">
        <v>324</v>
      </c>
      <c r="D12" s="367" t="s">
        <v>991</v>
      </c>
      <c r="E12" s="367">
        <v>1</v>
      </c>
      <c r="F12" s="367" t="s">
        <v>324</v>
      </c>
      <c r="G12" s="367">
        <v>50</v>
      </c>
      <c r="H12" s="374">
        <v>100</v>
      </c>
      <c r="I12" s="374" t="s">
        <v>1476</v>
      </c>
      <c r="J12" s="374" t="s">
        <v>1228</v>
      </c>
    </row>
    <row r="13" spans="2:16" customFormat="1">
      <c r="B13" s="375" t="s">
        <v>4</v>
      </c>
      <c r="C13" s="368" t="s">
        <v>1154</v>
      </c>
      <c r="D13" s="367" t="s">
        <v>991</v>
      </c>
      <c r="E13" s="367">
        <v>1</v>
      </c>
      <c r="F13" s="368" t="s">
        <v>1154</v>
      </c>
      <c r="G13" s="367">
        <v>0.5</v>
      </c>
      <c r="H13" s="374">
        <v>0.7</v>
      </c>
      <c r="I13" s="374" t="s">
        <v>1477</v>
      </c>
      <c r="J13" s="374" t="s">
        <v>1229</v>
      </c>
    </row>
    <row r="14" spans="2:16" customFormat="1">
      <c r="B14" s="375" t="s">
        <v>4</v>
      </c>
      <c r="C14" s="367" t="s">
        <v>1155</v>
      </c>
      <c r="D14" s="367" t="s">
        <v>302</v>
      </c>
      <c r="E14" s="367">
        <v>1</v>
      </c>
      <c r="F14" s="367" t="s">
        <v>1156</v>
      </c>
      <c r="G14" s="367">
        <v>2</v>
      </c>
      <c r="H14" s="374">
        <v>5</v>
      </c>
      <c r="I14" s="374" t="s">
        <v>1478</v>
      </c>
      <c r="J14" s="374" t="s">
        <v>1164</v>
      </c>
    </row>
    <row r="15" spans="2:16" customFormat="1">
      <c r="B15" s="375" t="s">
        <v>4</v>
      </c>
      <c r="C15" s="367" t="s">
        <v>1157</v>
      </c>
      <c r="D15" s="367" t="s">
        <v>625</v>
      </c>
      <c r="E15" s="367">
        <v>1</v>
      </c>
      <c r="F15" s="367"/>
      <c r="G15" s="367">
        <v>1</v>
      </c>
      <c r="H15" s="374">
        <v>2</v>
      </c>
      <c r="I15" s="374" t="s">
        <v>1479</v>
      </c>
      <c r="J15" s="374"/>
    </row>
    <row r="16" spans="2:16">
      <c r="B16" s="375" t="s">
        <v>4</v>
      </c>
      <c r="C16" s="367" t="s">
        <v>388</v>
      </c>
      <c r="D16" s="368" t="s">
        <v>388</v>
      </c>
      <c r="E16" s="367">
        <v>1</v>
      </c>
      <c r="F16" s="367"/>
      <c r="G16" s="367">
        <v>5</v>
      </c>
      <c r="H16" s="374">
        <v>10</v>
      </c>
      <c r="I16" s="374" t="s">
        <v>1480</v>
      </c>
      <c r="J16" s="374"/>
    </row>
    <row r="17" spans="2:12">
      <c r="B17" s="375" t="s">
        <v>4</v>
      </c>
      <c r="C17" s="368" t="s">
        <v>301</v>
      </c>
      <c r="D17" s="368" t="s">
        <v>301</v>
      </c>
      <c r="E17" s="367">
        <v>1</v>
      </c>
      <c r="F17" s="367"/>
      <c r="G17" s="367">
        <v>60</v>
      </c>
      <c r="H17" s="374">
        <v>90</v>
      </c>
      <c r="I17" s="374" t="s">
        <v>1472</v>
      </c>
      <c r="J17" s="374"/>
    </row>
    <row r="18" spans="2:12" customFormat="1">
      <c r="B18" s="375" t="s">
        <v>4</v>
      </c>
      <c r="C18" s="367" t="s">
        <v>300</v>
      </c>
      <c r="D18" s="367" t="s">
        <v>300</v>
      </c>
      <c r="E18" s="367">
        <v>1</v>
      </c>
      <c r="F18" s="367"/>
      <c r="G18" s="367">
        <v>10000</v>
      </c>
      <c r="H18" s="374">
        <v>20000</v>
      </c>
      <c r="I18" s="374" t="s">
        <v>1321</v>
      </c>
      <c r="J18" s="374"/>
    </row>
    <row r="19" spans="2:12">
      <c r="B19" s="375" t="s">
        <v>4</v>
      </c>
      <c r="C19" s="368" t="s">
        <v>993</v>
      </c>
      <c r="D19" s="368" t="s">
        <v>993</v>
      </c>
      <c r="E19" s="368">
        <v>1</v>
      </c>
      <c r="F19" s="368"/>
      <c r="G19" s="368">
        <v>500</v>
      </c>
      <c r="H19" s="403">
        <v>1000</v>
      </c>
      <c r="I19" s="403" t="s">
        <v>1481</v>
      </c>
      <c r="J19" s="40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8"/>
      <c r="G22" s="578"/>
      <c r="H22" s="578"/>
      <c r="I22" s="165"/>
      <c r="J22" s="165"/>
    </row>
    <row r="23" spans="2:12" customFormat="1" ht="96">
      <c r="B23" s="369" t="s">
        <v>304</v>
      </c>
      <c r="C23" s="370" t="s">
        <v>5</v>
      </c>
      <c r="D23" s="376" t="s">
        <v>1158</v>
      </c>
      <c r="E23" s="376" t="s">
        <v>1147</v>
      </c>
      <c r="F23" s="377" t="s">
        <v>1159</v>
      </c>
      <c r="G23" s="370" t="s">
        <v>305</v>
      </c>
      <c r="H23" s="370" t="s">
        <v>307</v>
      </c>
    </row>
    <row r="24" spans="2:12" customFormat="1">
      <c r="B24" s="373" t="s">
        <v>4</v>
      </c>
      <c r="C24" s="367" t="s">
        <v>302</v>
      </c>
      <c r="D24" s="367">
        <v>0</v>
      </c>
      <c r="E24" s="367">
        <v>2</v>
      </c>
      <c r="F24" s="378" t="b">
        <v>1</v>
      </c>
      <c r="G24" s="378" t="s">
        <v>1166</v>
      </c>
      <c r="H24" s="378" t="s">
        <v>1167</v>
      </c>
    </row>
    <row r="25" spans="2:12" customFormat="1">
      <c r="B25" s="373" t="s">
        <v>4</v>
      </c>
      <c r="C25" s="367" t="s">
        <v>625</v>
      </c>
      <c r="D25" s="367">
        <v>0</v>
      </c>
      <c r="E25" s="367">
        <v>1</v>
      </c>
      <c r="F25" s="378" t="b">
        <v>1</v>
      </c>
      <c r="G25" s="378" t="s">
        <v>1181</v>
      </c>
      <c r="H25" s="378" t="s">
        <v>1179</v>
      </c>
    </row>
    <row r="26" spans="2:12" customFormat="1">
      <c r="B26" s="373" t="s">
        <v>4</v>
      </c>
      <c r="C26" s="367" t="s">
        <v>300</v>
      </c>
      <c r="D26" s="367">
        <v>0</v>
      </c>
      <c r="E26" s="367">
        <v>2</v>
      </c>
      <c r="F26" s="378" t="b">
        <v>1</v>
      </c>
      <c r="G26" s="378" t="s">
        <v>1168</v>
      </c>
      <c r="H26" s="378" t="s">
        <v>1169</v>
      </c>
    </row>
    <row r="27" spans="2:12" customFormat="1">
      <c r="B27" s="373" t="s">
        <v>4</v>
      </c>
      <c r="C27" s="367" t="s">
        <v>987</v>
      </c>
      <c r="D27" s="367">
        <v>0</v>
      </c>
      <c r="E27" s="367">
        <v>1</v>
      </c>
      <c r="F27" s="378" t="b">
        <v>1</v>
      </c>
      <c r="G27" s="378" t="s">
        <v>1183</v>
      </c>
      <c r="H27" s="378" t="s">
        <v>1182</v>
      </c>
    </row>
    <row r="28" spans="2:12" customFormat="1">
      <c r="B28" s="375" t="s">
        <v>4</v>
      </c>
      <c r="C28" s="368" t="s">
        <v>301</v>
      </c>
      <c r="D28" s="368">
        <v>0</v>
      </c>
      <c r="E28" s="368">
        <v>1</v>
      </c>
      <c r="F28" s="378" t="b">
        <v>0</v>
      </c>
      <c r="G28" s="378" t="s">
        <v>1170</v>
      </c>
      <c r="H28" s="378" t="s">
        <v>1171</v>
      </c>
    </row>
    <row r="29" spans="2:12" customFormat="1">
      <c r="B29" s="375" t="s">
        <v>4</v>
      </c>
      <c r="C29" s="367" t="s">
        <v>991</v>
      </c>
      <c r="D29" s="367">
        <v>0</v>
      </c>
      <c r="E29" s="367">
        <v>1</v>
      </c>
      <c r="F29" s="378" t="b">
        <v>0</v>
      </c>
      <c r="G29" s="378" t="s">
        <v>1184</v>
      </c>
      <c r="H29" s="378" t="s">
        <v>1185</v>
      </c>
    </row>
    <row r="30" spans="2:12">
      <c r="B30" s="375" t="s">
        <v>4</v>
      </c>
      <c r="C30" s="367" t="s">
        <v>993</v>
      </c>
      <c r="D30" s="367">
        <v>0</v>
      </c>
      <c r="E30" s="367">
        <v>1</v>
      </c>
      <c r="F30" s="378" t="b">
        <v>1</v>
      </c>
      <c r="G30" s="378" t="s">
        <v>1336</v>
      </c>
      <c r="H30" s="378" t="s">
        <v>1337</v>
      </c>
    </row>
    <row r="31" spans="2:12" customFormat="1">
      <c r="B31" s="375" t="s">
        <v>4</v>
      </c>
      <c r="C31" s="368" t="s">
        <v>388</v>
      </c>
      <c r="D31" s="368">
        <v>0</v>
      </c>
      <c r="E31" s="368">
        <v>1</v>
      </c>
      <c r="F31" s="379" t="b">
        <v>0</v>
      </c>
      <c r="G31" s="379" t="s">
        <v>1186</v>
      </c>
      <c r="H31" s="379" t="s">
        <v>1187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79" t="s">
        <v>313</v>
      </c>
      <c r="H34" s="579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">
      <c r="B43" s="362" t="s">
        <v>1141</v>
      </c>
      <c r="C43" s="363" t="s">
        <v>5</v>
      </c>
      <c r="D43" s="364" t="s">
        <v>1142</v>
      </c>
      <c r="E43" s="364" t="s">
        <v>1458</v>
      </c>
    </row>
    <row r="44" spans="2:13">
      <c r="B44" s="365" t="s">
        <v>4</v>
      </c>
      <c r="C44" s="366" t="s">
        <v>423</v>
      </c>
      <c r="D44" s="366">
        <v>1</v>
      </c>
      <c r="E44" s="366">
        <v>2</v>
      </c>
    </row>
    <row r="45" spans="2:13">
      <c r="B45" s="365" t="s">
        <v>4</v>
      </c>
      <c r="C45" s="366" t="s">
        <v>415</v>
      </c>
      <c r="D45" s="366">
        <v>3</v>
      </c>
      <c r="E45" s="366">
        <v>6</v>
      </c>
    </row>
    <row r="46" spans="2:13">
      <c r="B46" s="365" t="s">
        <v>4</v>
      </c>
      <c r="C46" s="366" t="s">
        <v>418</v>
      </c>
      <c r="D46" s="366">
        <v>3</v>
      </c>
      <c r="E46" s="366">
        <v>12</v>
      </c>
    </row>
    <row r="47" spans="2:13">
      <c r="B47" s="365" t="s">
        <v>4</v>
      </c>
      <c r="C47" s="366" t="s">
        <v>414</v>
      </c>
      <c r="D47" s="366">
        <v>3</v>
      </c>
      <c r="E47" s="366">
        <v>18</v>
      </c>
    </row>
    <row r="48" spans="2:13">
      <c r="B48" s="365" t="s">
        <v>4</v>
      </c>
      <c r="C48" s="366" t="s">
        <v>416</v>
      </c>
      <c r="D48" s="366">
        <v>4</v>
      </c>
      <c r="E48" s="366">
        <v>26</v>
      </c>
    </row>
    <row r="49" spans="2:7">
      <c r="B49" s="365" t="s">
        <v>4</v>
      </c>
      <c r="C49" s="366" t="s">
        <v>417</v>
      </c>
      <c r="D49" s="366">
        <v>4</v>
      </c>
      <c r="E49" s="366">
        <v>35</v>
      </c>
    </row>
    <row r="50" spans="2:7">
      <c r="B50" s="365" t="s">
        <v>4</v>
      </c>
      <c r="C50" s="366" t="s">
        <v>419</v>
      </c>
      <c r="D50" s="366">
        <v>4</v>
      </c>
      <c r="E50" s="366">
        <v>45</v>
      </c>
    </row>
    <row r="51" spans="2:7">
      <c r="B51" s="365" t="s">
        <v>4</v>
      </c>
      <c r="C51" s="366" t="s">
        <v>420</v>
      </c>
      <c r="D51" s="366">
        <v>5</v>
      </c>
      <c r="E51" s="366">
        <v>56</v>
      </c>
    </row>
    <row r="52" spans="2:7">
      <c r="B52" s="365" t="s">
        <v>4</v>
      </c>
      <c r="C52" s="366" t="s">
        <v>421</v>
      </c>
      <c r="D52" s="366">
        <v>5</v>
      </c>
      <c r="E52" s="366">
        <v>67</v>
      </c>
    </row>
    <row r="53" spans="2:7">
      <c r="B53" s="365" t="s">
        <v>4</v>
      </c>
      <c r="C53" s="366" t="s">
        <v>422</v>
      </c>
      <c r="D53" s="366">
        <v>6</v>
      </c>
      <c r="E53" s="366">
        <v>80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362" t="s">
        <v>1144</v>
      </c>
      <c r="C57" s="363" t="s">
        <v>5</v>
      </c>
      <c r="D57" s="364" t="s">
        <v>1142</v>
      </c>
    </row>
    <row r="58" spans="2:7">
      <c r="B58" s="365" t="s">
        <v>4</v>
      </c>
      <c r="C58" s="366" t="s">
        <v>310</v>
      </c>
      <c r="D58" s="366">
        <v>0.3</v>
      </c>
    </row>
    <row r="59" spans="2:7">
      <c r="B59" s="365" t="s">
        <v>4</v>
      </c>
      <c r="C59" s="366" t="s">
        <v>311</v>
      </c>
      <c r="D59" s="366">
        <v>0.6</v>
      </c>
    </row>
    <row r="60" spans="2:7">
      <c r="B60" s="365" t="s">
        <v>4</v>
      </c>
      <c r="C60" s="366" t="s">
        <v>312</v>
      </c>
      <c r="D60" s="366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362" t="s">
        <v>1146</v>
      </c>
      <c r="C64" s="363" t="s">
        <v>5</v>
      </c>
      <c r="D64" s="364" t="s">
        <v>1142</v>
      </c>
    </row>
    <row r="65" spans="2:4">
      <c r="B65" s="365" t="s">
        <v>4</v>
      </c>
      <c r="C65" s="366" t="s">
        <v>1172</v>
      </c>
      <c r="D65" s="366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2017-06-28T12:39:04Z</dcterms:modified>
</cp:coreProperties>
</file>