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<sst xmlns="http://schemas.openxmlformats.org/spreadsheetml/2006/main" count="3294" uniqueCount="1313">
  <si>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</si>
  <si>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</si>
  <si>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</si>
  <si>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</si>
  <si>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</si>
  <si>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</si>
  <si>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</si>
  <si>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</si>
  <si>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</si>
  <si>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</si>
  <si>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</si>
  <si>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</si>
  <si>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</si>
  <si>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</si>
  <si>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</si>
  <si>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</si>
  <si>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</si>
  <si>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</si>
  <si>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</si>
  <si>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</si>
  <si>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</si>
  <si>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</si>
  <si>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</si>
  <si>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</si>
  <si>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</si>
  <si>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</si>
  <si>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</si>
  <si>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</si>
  <si>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</si>
  <si>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</si>
  <si>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</si>
  <si>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</si>
  <si>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</si>
  <si>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</si>
  <si>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</si>
  <si>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</si>
  <si>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</si>
  <si>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</si>
  <si>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</si>
  <si>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</si>
  <si>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</si>
  <si>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</si>
  <si>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</si>
  <si>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</si>
  <si>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</si>
  <si>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</si>
  <si>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</si>
  <si>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</si>
  <si>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</si>
  <si>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</si>
  <si>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</si>
  <si>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</si>
  <si>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</si>
  <si>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</si>
  <si>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</si>
  <si>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</si>
  <si>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</si>
  <si>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</si>
  <si>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</si>
  <si>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</si>
  <si>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</si>
  <si>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</si>
  <si>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</si>
  <si>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</si>
  <si>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</si>
  <si>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</si>
  <si>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</si>
  <si>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</si>
  <si>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</si>
  <si>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</si>
  <si>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</si>
  <si>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</si>
  <si>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</si>
  <si>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</si>
  <si>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</si>
  <si>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</si>
  <si>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</si>
  <si>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</si>
  <si>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</si>
  <si>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</si>
  <si>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</si>
  <si>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</si>
  <si>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</si>
  <si>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</si>
  <si>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</si>
  <si>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</si>
  <si>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</si>
  <si>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</si>
  <si>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</si>
  <si>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</si>
  <si>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</si>
  <si>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</si>
  <si>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</si>
  <si>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</si>
  <si>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</si>
  <si>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</si>
  <si>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</si>
  <si>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</si>
  <si>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</si>
  <si>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</si>
  <si>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</si>
  <si>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</si>
  <si>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</si>
  <si>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</si>
  <si>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</si>
  <si>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</si>
  <si>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</si>
  <si>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</si>
  <si>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</si>
  <si>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</si>
  <si>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</si>
  <si>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</si>
  <si>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</si>
  <si>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</si>
  <si>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</si>
  <si>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</si>
  <si>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</si>
  <si>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</si>
  <si>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</si>
  <si>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</si>
  <si>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</si>
  <si>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</si>
  <si>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</si>
  <si>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</si>
  <si>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</si>
  <si>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</si>
  <si>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</si>
  <si>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</si>
  <si>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</si>
  <si>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</si>
  <si>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</si>
  <si>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</si>
  <si>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</si>
  <si>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</si>
  <si>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</si>
  <si>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</si>
  <si>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</si>
  <si>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</si>
  <si>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</si>
  <si>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</si>
  <si>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</si>
  <si>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</si>
  <si>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</si>
  <si>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</si>
  <si>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</si>
  <si>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</si>
  <si>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</si>
  <si>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</si>
  <si>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</si>
  <si>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</si>
  <si>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</si>
  <si>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</si>
  <si>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</si>
  <si>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</si>
  <si>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</si>
  <si>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</si>
  <si>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</si>
  <si>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</si>
  <si>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</si>
  <si>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</si>
  <si>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</si>
  <si>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</si>
  <si>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</si>
  <si>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</si>
  <si>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</si>
  <si>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</si>
  <si>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</si>
  <si>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</si>
  <si>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</si>
  <si>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</si>
  <si>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</si>
  <si>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</si>
  <si>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</si>
  <si>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</si>
  <si>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</si>
  <si>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</si>
  <si>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</si>
  <si>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</si>
  <si>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</si>
  <si>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</si>
  <si>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</si>
  <si>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</si>
  <si>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</si>
  <si>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</si>
  <si>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</si>
  <si>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</si>
  <si>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</si>
  <si>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</si>
  <si>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</si>
  <si>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</si>
  <si>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</si>
  <si>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</si>
  <si>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</si>
  <si>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</si>
  <si>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</si>
  <si>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</si>
  <si>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</si>
  <si>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</si>
  <si>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</si>
  <si>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</si>
  <si>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</si>
  <si>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</si>
  <si>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</si>
  <si>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</si>
  <si>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</si>
  <si>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</si>
  <si>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</si>
  <si>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</si>
  <si>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</si>
  <si>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</si>
  <si>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</si>
  <si>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</si>
  <si>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</si>
  <si>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</si>
  <si>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</si>
  <si>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</si>
  <si>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</si>
  <si>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</si>
  <si>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</si>
  <si>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</si>
  <si>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</si>
  <si>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</si>
  <si>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</si>
  <si>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</si>
  <si>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</si>
  <si>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</si>
  <si>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</si>
  <si>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</si>
  <si>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</si>
  <si>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</si>
  <si>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</si>
  <si>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</si>
  <si>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</si>
  <si>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</si>
  <si>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</si>
  <si>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</si>
  <si>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</si>
  <si>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</si>
  <si>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</si>
  <si>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</si>
  <si>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</si>
  <si>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</si>
  <si>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</si>
  <si>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</si>
  <si>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</si>
  <si>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</si>
  <si>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</si>
  <si>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</si>
  <si>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</si>
  <si>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</si>
  <si>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</si>
  <si>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</si>
  <si>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</si>
  <si>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</si>
  <si>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</si>
  <si>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</si>
  <si>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</si>
  <si>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</si>
  <si>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</si>
  <si>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</si>
  <si>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</si>
  <si>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</si>
  <si>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</si>
  <si>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</si>
  <si>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</si>
  <si>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</si>
  <si>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</si>
  <si>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</si>
  <si>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</si>
  <si>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</si>
  <si>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</si>
  <si>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</si>
  <si>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</si>
  <si>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</si>
  <si>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</si>
  <si>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</si>
  <si>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</si>
  <si>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</si>
  <si>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</si>
  <si>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</si>
  <si>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</si>
  <si>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</si>
  <si>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</si>
  <si>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</si>
  <si>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</si>
  <si>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</si>
  <si>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</si>
  <si>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</si>
  <si>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</si>
  <si>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</si>
  <si>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</si>
  <si>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</si>
  <si>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</si>
  <si>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</si>
  <si>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</si>
  <si>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</si>
  <si>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</si>
  <si>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</si>
  <si>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</si>
  <si>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</si>
  <si>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</si>
  <si>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</si>
  <si>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</si>
  <si>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</si>
  <si>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</si>
  <si>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</si>
  <si>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</si>
  <si>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</si>
  <si>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</si>
  <si>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</si>
  <si>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</si>
  <si>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</si>
  <si>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</si>
  <si>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</si>
  <si>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</si>
  <si>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</si>
  <si>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</si>
  <si>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</si>
  <si>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</si>
  <si>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</si>
  <si>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</si>
  <si>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</si>
  <si>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</si>
  <si>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</si>
  <si>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</si>
  <si>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</si>
  <si>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</si>
  <si>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</si>
  <si>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</si>
  <si>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</si>
  <si>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</si>
  <si>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</si>
  <si>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</si>
  <si>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</si>
  <si>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</si>
  <si>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</si>
  <si>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</si>
  <si>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</si>
  <si>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</si>
  <si>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</si>
  <si>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</si>
  <si>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</si>
  <si>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</si>
  <si>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</si>
  <si>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</si>
  <si>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</si>
  <si>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</si>
  <si>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</si>
  <si>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</si>
  <si>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</si>
  <si>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</si>
  <si>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</si>
  <si>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</si>
  <si>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</si>
  <si>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</si>
  <si>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</si>
  <si>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</si>
  <si>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</si>
  <si>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</si>
  <si>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</si>
  <si>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</si>
  <si>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</si>
  <si>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</si>
  <si>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</si>
  <si>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</si>
  <si>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</si>
  <si>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</si>
  <si>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</si>
  <si>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</si>
  <si>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</si>
  <si>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</si>
  <si>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</si>
  <si>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</si>
  <si>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</si>
  <si>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</si>
  <si>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</si>
  <si>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</si>
  <si>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</si>
  <si>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</si>
  <si>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</si>
  <si>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</si>
  <si>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</si>
  <si>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</si>
  <si>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</si>
  <si>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</si>
  <si>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</si>
  <si>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</si>
  <si>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</si>
  <si>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</si>
  <si>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</si>
  <si>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</si>
  <si>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</si>
  <si>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</si>
  <si>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</si>
  <si>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</si>
  <si>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</si>
  <si>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</si>
  <si>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</si>
  <si>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</si>
  <si>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</si>
  <si>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</si>
  <si>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</si>
  <si>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</si>
  <si>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</si>
  <si>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</si>
  <si>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</si>
  <si>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</si>
  <si>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</si>
  <si>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</si>
  <si>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</si>
  <si>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</si>
  <si>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</si>
  <si>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</si>
  <si>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</si>
  <si>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</si>
  <si>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</si>
  <si>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</si>
  <si>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</si>
  <si>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</si>
  <si>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</si>
  <si>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</si>
  <si>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</si>
  <si>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</si>
  <si>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</si>
  <si>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</si>
  <si>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</si>
  <si>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</si>
  <si>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</si>
  <si>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</si>
  <si>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</si>
  <si>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</si>
  <si>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</si>
  <si>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</si>
  <si>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</si>
  <si>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</si>
  <si>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</si>
  <si>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</si>
  <si>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</si>
  <si>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</si>
  <si>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</si>
  <si>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</si>
  <si>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</si>
  <si>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</si>
  <si>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</si>
  <si>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</si>
  <si>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</si>
  <si>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</si>
  <si>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</si>
  <si>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</si>
  <si>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</si>
  <si>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</si>
  <si>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</si>
  <si>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</si>
  <si>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</si>
  <si>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</si>
  <si>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</si>
  <si>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</si>
  <si>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</si>
  <si>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</si>
  <si>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</si>
  <si>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</si>
  <si>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</si>
  <si>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</si>
  <si>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</si>
  <si>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</si>
  <si>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</si>
  <si>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</si>
  <si>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</si>
  <si>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</si>
  <si>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</si>
  <si>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</si>
  <si>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</si>
  <si>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</si>
  <si>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</si>
  <si>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</si>
  <si>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</si>
  <si>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</si>
  <si>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</si>
  <si>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</si>
  <si>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</si>
  <si>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</si>
  <si>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</si>
  <si>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</si>
  <si>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</si>
  <si>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</si>
  <si>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</si>
  <si>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</si>
  <si>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</si>
  <si>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</si>
  <si>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</si>
  <si>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</si>
  <si>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</si>
  <si>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</si>
  <si>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</si>
  <si>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</si>
  <si>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</si>
  <si>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</si>
  <si>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</si>
  <si>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</si>
  <si>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</si>
  <si>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</si>
  <si>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</si>
  <si>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</si>
  <si>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</si>
  <si>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</si>
  <si>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</si>
  <si>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</si>
  <si>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</si>
  <si>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</si>
  <si>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</si>
  <si>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</si>
  <si>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</si>
  <si>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</si>
  <si>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</si>
  <si>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</si>
  <si>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</si>
  <si>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</si>
  <si>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</si>
  <si>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</si>
  <si>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</si>
  <si>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</si>
  <si>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</si>
  <si>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</si>
  <si>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</si>
  <si>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</si>
  <si>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</si>
  <si>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</si>
  <si>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</si>
  <si>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</si>
  <si>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</si>
  <si>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</si>
  <si>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</si>
  <si>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</si>
  <si>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</si>
  <si>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</si>
  <si>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</si>
  <si>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</si>
  <si>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</si>
  <si>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</si>
  <si>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</si>
  <si>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</si>
  <si>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</si>
  <si>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</si>
  <si>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</si>
  <si>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</si>
  <si>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</si>
  <si>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</si>
  <si>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</si>
  <si>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</si>
  <si>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</si>
  <si>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</si>
  <si>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</si>
  <si>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</si>
  <si>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</si>
  <si>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</si>
  <si>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</si>
  <si>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</si>
  <si>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</si>
  <si>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</si>
  <si>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</si>
  <si>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</si>
  <si>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</si>
  <si>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</si>
  <si>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</si>
  <si>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</si>
  <si>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</si>
  <si>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</si>
  <si>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</si>
  <si>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</si>
  <si>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</si>
  <si>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</si>
  <si>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</si>
  <si>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</si>
  <si>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</si>
  <si>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</si>
  <si>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</si>
  <si>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</si>
  <si>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</si>
  <si>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</si>
  <si>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</si>
  <si>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</si>
  <si>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</si>
  <si>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</si>
  <si>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</si>
  <si>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</si>
  <si>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</si>
  <si>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</si>
  <si>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</si>
  <si>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</si>
  <si>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</si>
  <si>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</si>
  <si>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</si>
  <si>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</si>
  <si>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</si>
  <si>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</si>
  <si>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</si>
  <si>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</si>
  <si>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</si>
  <si>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</si>
  <si>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</si>
  <si>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</si>
  <si>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</si>
  <si>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</si>
  <si>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</si>
  <si>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</si>
  <si>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</si>
  <si>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</si>
  <si>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</si>
  <si>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</si>
  <si>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</si>
  <si>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</si>
  <si>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</si>
  <si>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</si>
  <si>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</si>
  <si>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</si>
  <si>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</si>
  <si>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</si>
  <si>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</si>
  <si>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</si>
  <si>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</si>
  <si>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</si>
  <si>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</si>
  <si>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</si>
  <si>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</si>
  <si>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</si>
  <si>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</si>
  <si>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</si>
  <si>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</si>
  <si>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</si>
  <si>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</si>
  <si>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</si>
  <si>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</si>
  <si>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</si>
  <si>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</si>
  <si>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</si>
  <si>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</si>
  <si>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</si>
  <si>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</si>
  <si>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</si>
  <si>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</si>
  <si>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</si>
  <si>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</si>
  <si>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</si>
  <si>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</si>
  <si>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</si>
  <si>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</si>
  <si>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</si>
  <si>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</si>
  <si>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</si>
  <si>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</si>
  <si>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</si>
  <si>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</si>
  <si>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</si>
  <si>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</si>
  <si>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</si>
  <si>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</si>
  <si>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</si>
  <si>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</si>
  <si>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</si>
  <si>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</si>
  <si>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</si>
  <si>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</si>
  <si>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</si>
  <si>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</si>
  <si>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</si>
  <si>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</si>
  <si>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</si>
  <si>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</si>
  <si>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</si>
  <si>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</si>
  <si>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</si>
  <si>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</si>
  <si>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</si>
  <si>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</si>
  <si>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</si>
  <si>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</si>
  <si>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</si>
  <si>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</si>
  <si>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</si>
  <si>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</si>
  <si>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</si>
  <si>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</si>
  <si>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</si>
  <si>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</si>
  <si>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</si>
  <si>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</si>
  <si>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</si>
  <si>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</si>
  <si>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</si>
  <si>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</si>
  <si>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</si>
  <si>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</si>
  <si>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</si>
  <si>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</si>
  <si>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</si>
  <si>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</si>
  <si>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</si>
  <si>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</si>
  <si>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</si>
  <si>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</si>
  <si>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</si>
  <si>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</si>
  <si>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</si>
  <si>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</si>
  <si>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</si>
  <si>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</si>
  <si>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</si>
  <si>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</si>
  <si>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</si>
  <si>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</si>
  <si>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</si>
  <si>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</si>
  <si>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</si>
  <si>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</si>
  <si>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</si>
  <si>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</si>
  <si>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</si>
  <si>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</si>
  <si>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</si>
  <si>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</si>
  <si>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</si>
  <si>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</si>
  <si>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</si>
  <si>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</si>
  <si>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</si>
  <si>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</si>
  <si>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</si>
  <si>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</si>
  <si>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</si>
  <si>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</si>
  <si>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</si>
  <si>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</si>
  <si>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</si>
  <si>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</si>
  <si>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</si>
  <si>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</si>
  <si>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</si>
  <si>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</si>
  <si>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</si>
  <si>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</si>
  <si>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</si>
  <si>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</si>
  <si>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</si>
  <si>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</si>
  <si>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</si>
  <si>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</si>
  <si>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</si>
  <si>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</si>
  <si>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</si>
  <si>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</si>
  <si>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</si>
  <si>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</si>
  <si>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</si>
  <si>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</si>
  <si>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</si>
  <si>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</si>
  <si>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</si>
  <si>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</si>
  <si>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</si>
  <si>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</si>
  <si>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</si>
  <si>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</si>
  <si>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</si>
  <si>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</si>
  <si>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</si>
  <si>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</si>
  <si>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</si>
  <si>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</si>
  <si>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</si>
  <si>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</si>
  <si>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</si>
  <si>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</si>
  <si>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</si>
  <si>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</si>
  <si>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</si>
  <si>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</si>
  <si>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</si>
  <si>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</si>
  <si>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</si>
  <si>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</si>
  <si>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</si>
  <si>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</si>
  <si>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</si>
  <si>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</si>
  <si>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</si>
  <si>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</si>
  <si>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</si>
  <si>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</si>
  <si>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</si>
  <si>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</si>
  <si>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</si>
  <si>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</si>
  <si>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</si>
  <si>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</si>
  <si>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</si>
  <si>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</si>
  <si>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</si>
  <si>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</si>
  <si>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</si>
  <si>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</si>
  <si>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</si>
  <si>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</si>
  <si>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</si>
  <si>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</si>
  <si>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</si>
  <si>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</si>
  <si>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</si>
  <si>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</si>
  <si>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</si>
  <si>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</si>
  <si>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</si>
  <si>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</si>
  <si>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</si>
  <si>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</si>
  <si>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</si>
  <si>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</si>
  <si>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</si>
  <si>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</si>
  <si>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</si>
  <si>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</si>
  <si>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</si>
  <si>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</si>
  <si>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</si>
  <si>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</si>
  <si>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</si>
  <si>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</si>
  <si>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</si>
  <si>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</si>
  <si>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</si>
  <si>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</si>
  <si>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</si>
  <si>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</si>
  <si>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</si>
  <si>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</si>
  <si>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</si>
  <si>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</si>
  <si>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</si>
  <si>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</si>
  <si>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</si>
  <si>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</si>
  <si>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</si>
  <si>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</si>
  <si>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</si>
  <si>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</si>
  <si>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</si>
  <si>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</si>
  <si>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</si>
  <si>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</si>
  <si>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</si>
  <si>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</si>
  <si>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</si>
  <si>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</si>
  <si>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</si>
  <si>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</si>
  <si>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</si>
  <si>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</si>
  <si>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</si>
  <si>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</si>
  <si>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</si>
  <si>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</si>
  <si>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</si>
  <si>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</si>
  <si>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</si>
  <si>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</si>
  <si>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</si>
  <si>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</si>
  <si>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</si>
  <si>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</si>
  <si>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</si>
  <si>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</si>
  <si>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</si>
  <si>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</si>
  <si>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</si>
  <si>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</si>
  <si>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</si>
  <si>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</si>
  <si>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</si>
  <si>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</si>
  <si>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</si>
  <si>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</si>
  <si>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</si>
  <si>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</si>
  <si>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</si>
  <si>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</si>
  <si>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</si>
  <si>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</si>
  <si>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</si>
  <si>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</si>
  <si>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</si>
  <si>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</si>
  <si>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</si>
  <si>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</si>
  <si>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</si>
  <si>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</si>
  <si>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</si>
  <si>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</si>
  <si>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</si>
  <si>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</si>
  <si>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</si>
  <si>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</si>
  <si>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</si>
  <si>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</si>
  <si>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</si>
  <si>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</si>
  <si>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</si>
  <si>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</si>
  <si>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</si>
  <si>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</si>
  <si>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</si>
  <si>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</si>
  <si>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</si>
  <si>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</si>
  <si>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</si>
  <si>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</si>
  <si>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</si>
  <si>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</si>
  <si>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</si>
  <si>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</si>
  <si>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</si>
  <si>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</si>
  <si>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</si>
  <si>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</si>
  <si>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</si>
  <si>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</si>
  <si>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</si>
  <si>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</si>
  <si>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</si>
  <si>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</si>
  <si>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</si>
  <si>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</si>
  <si>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</si>
  <si>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</si>
  <si>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</si>
  <si>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</si>
  <si>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</si>
  <si>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</si>
  <si>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</si>
  <si>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</si>
  <si>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</si>
  <si>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</si>
  <si>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</si>
  <si>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</si>
  <si>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</si>
  <si>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</si>
  <si>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</si>
  <si>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</si>
  <si>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</si>
  <si>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</si>
  <si>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</si>
  <si>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</si>
  <si>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</si>
  <si>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</si>
  <si>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</si>
  <si>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</si>
  <si>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</si>
  <si>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</si>
  <si>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</si>
  <si>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</si>
  <si>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</si>
  <si>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</si>
  <si>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</si>
  <si>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</si>
  <si>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</si>
  <si>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</si>
  <si>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</si>
  <si>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</si>
  <si>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</si>
  <si>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</si>
  <si>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</si>
  <si>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</si>
  <si>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</si>
  <si>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</si>
  <si>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</si>
  <si>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</si>
  <si>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</si>
  <si>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</si>
  <si>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</si>
  <si>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</si>
  <si>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</si>
  <si>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</si>
  <si>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</si>
  <si>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</si>
  <si>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</si>
  <si>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</si>
  <si>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</si>
  <si>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</si>
  <si>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</si>
  <si>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</si>
  <si>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</si>
  <si>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</si>
  <si>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</si>
  <si>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</si>
  <si>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</si>
  <si>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</si>
  <si>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</si>
  <si>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</si>
  <si>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</si>
  <si>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</si>
  <si>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</si>
  <si>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</si>
  <si>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</si>
  <si>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</si>
  <si>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</si>
  <si>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</si>
  <si>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</si>
  <si>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</si>
  <si>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</si>
  <si>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</si>
  <si>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</si>
  <si>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</si>
  <si>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</si>
  <si>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</si>
  <si>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</si>
  <si>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</si>
  <si>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</si>
  <si>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</si>
  <si>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</si>
  <si>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</si>
  <si>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</si>
  <si>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</si>
  <si>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</si>
  <si>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</si>
  <si>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</si>
  <si>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</si>
  <si>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</si>
  <si>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</si>
  <si>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</si>
  <si>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</si>
  <si>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</si>
  <si>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</si>
  <si>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</si>
  <si>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</si>
  <si>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</si>
  <si>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</si>
  <si>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</si>
  <si>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</si>
  <si>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</si>
  <si>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</si>
  <si>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</si>
  <si>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</si>
  <si>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</si>
  <si>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</si>
  <si>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</si>
  <si>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</si>
  <si>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</si>
  <si>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</si>
  <si>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</si>
  <si>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</si>
  <si>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</si>
  <si>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</si>
  <si>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</si>
  <si>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</si>
  <si>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</si>
  <si>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</si>
  <si>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</si>
  <si>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</si>
  <si>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</si>
  <si>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</si>
  <si>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</si>
  <si>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</si>
  <si>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</si>
  <si>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</si>
  <si>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</si>
  <si>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</si>
  <si>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</si>
  <si>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</si>
  <si>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</si>
  <si>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</si>
  <si>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</si>
  <si>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</si>
  <si>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</si>
  <si>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</si>
  <si>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</si>
  <si>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</si>
  <si>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</si>
  <si>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</si>
  <si>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</si>
  <si>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</si>
  <si>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</si>
  <si>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</si>
  <si>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</si>
  <si>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</si>
  <si>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</si>
  <si>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</si>
  <si>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</si>
  <si>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</si>
  <si>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</si>
  <si>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</si>
  <si>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</si>
  <si>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</si>
  <si>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</si>
  <si>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</si>
  <si>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</si>
  <si>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</si>
  <si>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</si>
  <si>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</si>
  <si>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</si>
  <si>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</si>
  <si>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</si>
  <si>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</si>
  <si>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</si>
  <si>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</si>
  <si>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</si>
  <si>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</si>
  <si>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</si>
  <si>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</si>
  <si>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</si>
  <si>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</si>
  <si>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</si>
  <si>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</si>
  <si>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</si>
  <si>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</si>
  <si>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</si>
  <si>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</si>
  <si>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</si>
  <si>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</si>
  <si>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</si>
  <si>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</si>
  <si>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</si>
  <si>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</si>
  <si>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</si>
  <si>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</si>
  <si>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</si>
  <si>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</si>
  <si>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</si>
  <si>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</si>
  <si>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</si>
  <si>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</si>
  <si>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</si>
  <si>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</si>
  <si>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</si>
  <si>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</si>
  <si>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</si>
  <si>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</si>
  <si>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</si>
  <si>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</si>
  <si>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</si>
  <si>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</si>
  <si>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</si>
  <si>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</si>
  <si>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</si>
  <si>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</si>
  <si>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</si>
  <si>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</si>
  <si>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</si>
  <si>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</si>
  <si>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</si>
  <si>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</si>
  <si>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</si>
  <si>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</si>
  <si>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</si>
  <si>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</si>
  <si>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</si>
  <si>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</si>
  <si>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</si>
  <si>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</si>
  <si>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</si>
  <si>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</si>
  <si>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</si>
  <si>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</si>
  <si>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</si>
  <si>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</si>
  <si>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</si>
  <si>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</si>
  <si>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</si>
  <si>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</si>
  <si>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</si>
  <si>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</si>
  <si>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</si>
  <si>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</si>
  <si>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</si>
  <si>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</si>
  <si>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</si>
  <si>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</si>
  <si>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</si>
  <si>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</si>
  <si>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</si>
  <si>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</si>
  <si>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</si>
  <si>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</si>
  <si>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</si>
  <si>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</si>
  <si>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</si>
  <si>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</si>
  <si>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</si>
  <si>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</si>
  <si>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</si>
  <si>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</si>
  <si>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</si>
  <si>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</si>
  <si>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</si>
  <si>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</si>
  <si>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</si>
  <si>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</si>
  <si>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</si>
  <si>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</si>
  <si>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</si>
  <si>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</si>
  <si>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</si>
  <si>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</si>
  <si>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</si>
  <si>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</si>
  <si>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</si>
  <si>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</si>
  <si>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</si>
  <si>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</si>
  <si>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</si>
  <si>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</si>
  <si>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</si>
  <si>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</si>
  <si>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</si>
  <si>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</si>
  <si>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</si>
  <si>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</si>
  <si>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</si>
  <si>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</si>
  <si>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</si>
  <si>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</si>
  <si>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</si>
  <si>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</si>
  <si>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</si>
  <si>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</si>
  <si>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</si>
  <si>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</si>
  <si>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</si>
  <si>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</si>
  <si>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</si>
  <si>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</si>
  <si>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</si>
  <si>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</si>
  <si>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</si>
  <si>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</si>
  <si>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</si>
  <si>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</si>
  <si>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</si>
  <si>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</si>
  <si>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</si>
  <si>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</si>
  <si>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</si>
  <si>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</si>
  <si>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</si>
  <si>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</si>
  <si>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</si>
  <si>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</si>
  <si>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</si>
  <si>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</si>
  <si>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</si>
  <si>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</si>
  <si>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</si>
  <si>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</si>
  <si>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</si>
  <si>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</si>
  <si>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</si>
  <si>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</si>
  <si>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</si>
  <si>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</si>
  <si>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</si>
  <si>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</si>
  <si>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</si>
  <si>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</si>
  <si>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</si>
  <si>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</si>
  <si>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</si>
  <si>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</si>
  <si>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</si>
  <si>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</si>
  <si>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</si>
  <si>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</si>
  <si>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</si>
  <si>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</si>
  <si>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</si>
  <si>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</si>
  <si>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</si>
  <si>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</si>
  <si>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</si>
  <si>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</si>
  <si>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</si>
  <si>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</si>
  <si>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</si>
  <si>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</si>
  <si>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</si>
  <si>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</si>
  <si>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</si>
  <si>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</si>
  <si>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</si>
  <si>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</si>
  <si>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</si>
  <si>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</si>
  <si>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</si>
  <si>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</si>
  <si>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</si>
  <si>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</si>
  <si>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</si>
  <si>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</si>
  <si>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</si>
  <si>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</si>
  <si>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</si>
  <si>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</si>
  <si>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</si>
  <si>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</si>
  <si>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</si>
  <si>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</si>
  <si>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</si>
  <si>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</si>
  <si>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</si>
  <si>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</si>
  <si>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</si>
  <si>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</si>
  <si>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</si>
  <si>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</si>
  <si>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</si>
  <si>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TID_MISSION_EGGS_DESC</t>
  </si>
  <si>
    <t>TID_MISSION_COINS_DESC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</si>
</sst>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19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50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50" fillId="20" borderId="45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3" fillId="64" borderId="21" xfId="0" applyNumberFormat="1" applyFont="1" applyFill="1" applyBorder="1"/>
    <xf numFmtId="0" fontId="54" fillId="64" borderId="4" xfId="0" applyNumberFormat="1" applyFont="1" applyFill="1" applyBorder="1"/>
    <xf numFmtId="0" fontId="53" fillId="10" borderId="52" xfId="0" applyNumberFormat="1" applyFont="1" applyFill="1" applyBorder="1"/>
    <xf numFmtId="0" fontId="54" fillId="10" borderId="4" xfId="0" applyNumberFormat="1" applyFont="1" applyFill="1" applyBorder="1"/>
    <xf numFmtId="0" fontId="53" fillId="64" borderId="15" xfId="0" applyNumberFormat="1" applyFont="1" applyFill="1" applyBorder="1"/>
    <xf numFmtId="0" fontId="50" fillId="16" borderId="4" xfId="0" applyNumberFormat="1" applyFont="1" applyFill="1" applyBorder="1"/>
    <xf numFmtId="0" fontId="55" fillId="20" borderId="45" xfId="0" applyNumberFormat="1" applyFont="1" applyFill="1" applyBorder="1"/>
    <xf numFmtId="0" fontId="55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3" fillId="64" borderId="4" xfId="0" applyNumberFormat="1" applyFon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6" fillId="4" borderId="12" xfId="0" applyFont="1" applyFill="1" applyBorder="1" applyAlignment="1">
      <alignment textRotation="45"/>
    </xf>
    <xf numFmtId="0" fontId="56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6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6" fillId="12" borderId="12" xfId="0" applyFont="1" applyFill="1" applyBorder="1" applyAlignment="1">
      <alignment textRotation="45"/>
    </xf>
    <xf numFmtId="0" fontId="56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5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7" fillId="19" borderId="28" xfId="0" applyNumberFormat="1" applyFont="1" applyFill="1" applyBorder="1"/>
    <xf numFmtId="0" fontId="57" fillId="19" borderId="30" xfId="0" applyNumberFormat="1" applyFon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8" fillId="5" borderId="50" xfId="0" applyFont="1" applyFill="1" applyBorder="1"/>
    <xf numFmtId="0" fontId="59" fillId="5" borderId="48" xfId="0" applyFont="1" applyFill="1" applyBorder="1"/>
    <xf numFmtId="0" fontId="59" fillId="13" borderId="48" xfId="0" applyFont="1" applyFill="1" applyBorder="1"/>
    <xf numFmtId="0" fontId="59" fillId="19" borderId="48" xfId="0" applyFont="1" applyFill="1" applyBorder="1"/>
    <xf numFmtId="0" fontId="59" fillId="20" borderId="4" xfId="0" applyFont="1" applyFill="1" applyBorder="1"/>
    <xf numFmtId="0" fontId="59" fillId="20" borderId="21" xfId="0" applyFont="1" applyFill="1" applyBorder="1"/>
    <xf numFmtId="0" fontId="59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5" borderId="4" xfId="0" applyFont="1" applyFill="1" applyBorder="1" applyAlignment="1">
      <alignment textRotation="45"/>
    </xf>
    <xf numFmtId="0" fontId="60" fillId="66" borderId="4" xfId="0" applyFont="1" applyFill="1" applyBorder="1"/>
    <xf numFmtId="0" fontId="60" fillId="66" borderId="12" xfId="0" applyFont="1" applyFill="1" applyBorder="1"/>
    <xf numFmtId="0" fontId="60" fillId="66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1" fillId="11" borderId="44" xfId="0" applyFont="1" applyFill="1" applyBorder="1" applyAlignment="1">
      <alignment textRotation="45" wrapText="1"/>
    </xf>
    <xf numFmtId="0" fontId="62" fillId="19" borderId="21" xfId="0" applyFont="1" applyFill="1" applyBorder="1"/>
    <xf numFmtId="0" fontId="62" fillId="19" borderId="57" xfId="0" applyFont="1" applyFill="1" applyBorder="1"/>
    <xf numFmtId="0" fontId="15" fillId="67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3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8" borderId="12" xfId="0" applyFont="1" applyFill="1" applyBorder="1" applyAlignment="1">
      <alignment horizontal="center" vertical="center" textRotation="45"/>
    </xf>
    <xf numFmtId="0" fontId="15" fillId="68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4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8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9" borderId="12" xfId="0" applyFill="1" applyBorder="1" applyAlignment="1">
      <alignment horizontal="center" vertical="center" textRotation="45"/>
    </xf>
    <xf numFmtId="0" fontId="0" fillId="69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36" headerRowBorderDxfId="435" tableBorderDxfId="434" totalsRowBorderDxfId="433">
  <autoFilter ref="B4:L5"/>
  <tableColumns count="11">
    <tableColumn id="1" name="{gameSettings}" dataDxfId="432"/>
    <tableColumn id="2" name="[sku]" dataDxfId="431"/>
    <tableColumn id="3" name="[timeToPCCoefA]" dataDxfId="430"/>
    <tableColumn id="4" name="[timeToPCCoefB]" dataDxfId="429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5" headerRowBorderDxfId="304" tableBorderDxfId="303" totalsRowBorderDxfId="302">
  <autoFilter ref="B22:AF84"/>
  <sortState ref="B23:AF84">
    <sortCondition ref="C22:C84"/>
  </sortState>
  <tableColumns count="31">
    <tableColumn id="1" name="{entityDefinitions}" dataDxfId="301"/>
    <tableColumn id="2" name="[sku]" dataDxfId="300"/>
    <tableColumn id="6" name="[category]" dataDxfId="299"/>
    <tableColumn id="10" name="[rewardScore]" dataDxfId="298"/>
    <tableColumn id="11" name="[rewardCoins]" dataDxfId="297"/>
    <tableColumn id="12" name="[rewardPC]" dataDxfId="296"/>
    <tableColumn id="13" name="[rewardHealth]" dataDxfId="295"/>
    <tableColumn id="14" name="[rewardEnergy]" dataDxfId="294"/>
    <tableColumn id="16" name="[rewardXp]" dataDxfId="293"/>
    <tableColumn id="17" name="[goldenChance]" dataDxfId="292"/>
    <tableColumn id="18" name="[pcChance]" dataDxfId="291"/>
    <tableColumn id="3" name="[isEdible]" dataDxfId="290"/>
    <tableColumn id="15" name="[latchOnFromTier]" dataDxfId="289"/>
    <tableColumn id="31" name="[grabFromTier]" dataDxfId="288"/>
    <tableColumn id="4" name="[edibleFromTier]" dataDxfId="287"/>
    <tableColumn id="34" name="[burnableFromTier]" dataDxfId="286"/>
    <tableColumn id="35" name="[isBurnable]" dataDxfId="285"/>
    <tableColumn id="30" name="[canBeGrabed]" dataDxfId="284"/>
    <tableColumn id="29" name="[canBeLatchedOn]" dataDxfId="283"/>
    <tableColumn id="28" name="[maxHealth]" dataDxfId="282"/>
    <tableColumn id="5" name="[biteResistance]" dataDxfId="281"/>
    <tableColumn id="8" name="[alcohol]" dataDxfId="280"/>
    <tableColumn id="19" name="[eatFeedbackChance]" dataDxfId="279"/>
    <tableColumn id="20" name="[burnFeedbackChance]" dataDxfId="278"/>
    <tableColumn id="21" name="[damageFeedbackChance]" dataDxfId="277"/>
    <tableColumn id="22" name="[deathFeedbackChance]" dataDxfId="276"/>
    <tableColumn id="7" name="[tidName]" dataDxfId="275"/>
    <tableColumn id="9" name="[tidEatFeedback]" dataDxfId="274"/>
    <tableColumn id="23" name="[tidBurnFeedback]" dataDxfId="273"/>
    <tableColumn id="24" name="[tidDamageFeedback]" dataDxfId="272"/>
    <tableColumn id="25" name="[tidDeathFeedback]" dataDxfId="27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0" headerRowBorderDxfId="269" tableBorderDxfId="268" totalsRowBorderDxfId="267">
  <autoFilter ref="B4:C17"/>
  <sortState ref="B5:C14">
    <sortCondition ref="C4:C14"/>
  </sortState>
  <tableColumns count="2">
    <tableColumn id="1" name="{entityCategoryDefinitions}" dataDxfId="266"/>
    <tableColumn id="2" name="[sku]" dataDxfId="2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64" totalsRowDxfId="263"/>
    <tableColumn id="2" name="[sku]" dataDxfId="262" totalsRowDxfId="261"/>
    <tableColumn id="4" name="[category]" dataDxfId="260" totalsRowDxfId="259"/>
    <tableColumn id="16" name="[isBurnable]" dataDxfId="258" totalsRowDxfId="257"/>
    <tableColumn id="17" name="[minTierBurnFeedback]" dataDxfId="256" totalsRowDxfId="255"/>
    <tableColumn id="18" name="[minTierBurn]" dataDxfId="254" totalsRowDxfId="253"/>
    <tableColumn id="19" name="minTierExplode" dataDxfId="252" totalsRowDxfId="251"/>
    <tableColumn id="28" name="[burnFeedbackChance]" dataDxfId="250" totalsRowDxfId="249"/>
    <tableColumn id="30" name="[destroyFeedbackChance]" dataDxfId="248" totalsRowDxfId="247"/>
    <tableColumn id="31" name="[tidName]" dataDxfId="246" totalsRowDxfId="245"/>
    <tableColumn id="33" name="[tidBurnFeedback]" dataDxfId="244" totalsRowDxfId="243"/>
    <tableColumn id="34" name="[tidDestroyFeedback]" dataDxfId="242" totalsRowDxfId="241"/>
    <tableColumn id="3" name="[minTierDestruction]" dataDxfId="240" totalsRowDxfId="239"/>
    <tableColumn id="5" name="[minTierDestruction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29:K32" totalsRowShown="0" headerRowBorderDxfId="205" tableBorderDxfId="204">
  <autoFilter ref="B29:K32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37:D47" totalsRowShown="0" headerRowDxfId="194" dataDxfId="192" headerRowBorderDxfId="193" tableBorderDxfId="191" totalsRowBorderDxfId="190">
  <autoFilter ref="B37:D47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1:D54" totalsRowShown="0" headerRowDxfId="186" dataDxfId="184" headerRowBorderDxfId="185" tableBorderDxfId="183" totalsRowBorderDxfId="182">
  <autoFilter ref="B51:D54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58:D59" totalsRowShown="0" headerRowDxfId="178" dataDxfId="176" headerRowBorderDxfId="177" tableBorderDxfId="175" totalsRowBorderDxfId="174">
  <autoFilter ref="B58:D59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18:H25" totalsRowShown="0" headerRowDxfId="170" dataDxfId="168" headerRowBorderDxfId="169" tableBorderDxfId="167" totalsRowBorderDxfId="166">
  <autoFilter ref="B18:H25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4" totalsRowShown="0" headerRowDxfId="158" dataDxfId="156" headerRowBorderDxfId="157" tableBorderDxfId="155" totalsRowBorderDxfId="154">
  <autoFilter ref="B4:J14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28" headerRowBorderDxfId="427" tableBorderDxfId="426" totalsRowBorderDxfId="425">
  <autoFilter ref="B10:F11"/>
  <tableColumns count="5">
    <tableColumn id="1" name="{initialSettings}" dataDxfId="424"/>
    <tableColumn id="2" name="[sku]" dataDxfId="423"/>
    <tableColumn id="3" name="[softCurrency]" dataDxfId="422"/>
    <tableColumn id="4" name="[hardCurrency]" dataDxfId="421"/>
    <tableColumn id="6" name="[initialDragonSKU]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8" headerRowBorderDxfId="417" tableBorderDxfId="416" totalsRowBorderDxfId="415">
  <autoFilter ref="B4:J14"/>
  <tableColumns count="9">
    <tableColumn id="1" name="{localizationDefinitions}" dataDxfId="414"/>
    <tableColumn id="8" name="[sku]" dataDxfId="413"/>
    <tableColumn id="3" name="[order]" dataDxfId="412"/>
    <tableColumn id="4" name="[isoCode]" dataDxfId="411"/>
    <tableColumn id="11" name="[android]" dataDxfId="410"/>
    <tableColumn id="12" name="[iOS]" dataDxfId="409"/>
    <tableColumn id="5" name="[txtFilename]" dataDxfId="408"/>
    <tableColumn id="2" name="[icon]" dataDxfId="407"/>
    <tableColumn id="9" name="[tidName]" dataDxfId="406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3" headerRowBorderDxfId="402" tableBorderDxfId="401" totalsRowBorderDxfId="400">
  <autoFilter ref="B15:BA25"/>
  <tableColumns count="52">
    <tableColumn id="1" name="{dragonDefinitions}" dataDxfId="399"/>
    <tableColumn id="2" name="[sku]"/>
    <tableColumn id="9" name="[tier]"/>
    <tableColumn id="3" name="[order]" dataDxfId="398"/>
    <tableColumn id="40" name="[previousDragonSku]" dataDxfId="397"/>
    <tableColumn id="4" name="[unlockPriceCoins]" dataDxfId="396"/>
    <tableColumn id="5" name="[unlockPricePC]" dataDxfId="395"/>
    <tableColumn id="11" name="[cameraDefaultZoom]" dataDxfId="394"/>
    <tableColumn id="16" name="[cameraFarZoom]" dataDxfId="393"/>
    <tableColumn id="39" name="[defaultSize]" dataDxfId="392"/>
    <tableColumn id="38" name="[cameraFrameWidthModifier]" dataDxfId="391"/>
    <tableColumn id="17" name="[healthMin]" dataDxfId="390"/>
    <tableColumn id="18" name="[healthMax]" dataDxfId="389"/>
    <tableColumn id="21" name="[healthDrain]" dataDxfId="388"/>
    <tableColumn id="52" name="[healthDrainSpacePlus]" dataDxfId="387"/>
    <tableColumn id="32" name="[healthDrainAmpPerSecond]" dataDxfId="386"/>
    <tableColumn id="31" name="[sessionStartHealthDrainTime]" dataDxfId="385"/>
    <tableColumn id="30" name="[sessionStartHealthDrainModifier]" dataDxfId="384"/>
    <tableColumn id="19" name="[scaleMin]" dataDxfId="383"/>
    <tableColumn id="20" name="[scaleMax]" dataDxfId="382"/>
    <tableColumn id="42" name="[speedBase]" dataDxfId="381"/>
    <tableColumn id="22" name="[boostMultiplier]" dataDxfId="380"/>
    <tableColumn id="41" name="[energyBase]" dataDxfId="379"/>
    <tableColumn id="23" name="[energyDrain]" dataDxfId="378"/>
    <tableColumn id="24" name="[energyRefillRate]" dataDxfId="377"/>
    <tableColumn id="29" name="[furyBaseDamage]" dataDxfId="376"/>
    <tableColumn id="33" name="[furyBaseLength]" dataDxfId="375"/>
    <tableColumn id="12" name="[furyScoreMultiplier]" dataDxfId="374"/>
    <tableColumn id="26" name="[furyBaseDuration]" dataDxfId="373"/>
    <tableColumn id="25" name="[furyMax]" dataDxfId="372"/>
    <tableColumn id="14" name="[eatSpeedFactor]" dataDxfId="371"/>
    <tableColumn id="15" name="[maxAlcohol]" dataDxfId="370"/>
    <tableColumn id="13" name="[alcoholDrain]" dataDxfId="369"/>
    <tableColumn id="6" name="[gamePrefab]" dataDxfId="368"/>
    <tableColumn id="10" name="[menuPrefab]" dataDxfId="367"/>
    <tableColumn id="49" name="[sizeUpMultiplier]" dataDxfId="366"/>
    <tableColumn id="50" name="[speedUpMultiplier]" dataDxfId="365"/>
    <tableColumn id="51" name="[biteUpMultiplier]" dataDxfId="364"/>
    <tableColumn id="47" name="[invincible]" dataDxfId="363"/>
    <tableColumn id="48" name="[infiniteBoost]" dataDxfId="362"/>
    <tableColumn id="45" name="[eatEverything]" dataDxfId="361"/>
    <tableColumn id="46" name="[modeDuration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9" headerRowBorderDxfId="348" tableBorderDxfId="347" totalsRowBorderDxfId="346">
  <autoFilter ref="B4:G9"/>
  <tableColumns count="6">
    <tableColumn id="1" name="{dragonTierDefinitions}" dataDxfId="345"/>
    <tableColumn id="2" name="[sku]"/>
    <tableColumn id="9" name="[order]"/>
    <tableColumn id="10" name="[icon]" dataDxfId="344"/>
    <tableColumn id="3" name="[maxPetEquipped]" dataDxfId="343"/>
    <tableColumn id="7" name="[tidName]" dataDxfId="34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1" headerRowBorderDxfId="340" tableBorderDxfId="339" totalsRowBorderDxfId="338">
  <autoFilter ref="B31:I32"/>
  <tableColumns count="8">
    <tableColumn id="1" name="{dragonSettings}" dataDxfId="337"/>
    <tableColumn id="2" name="[sku]" dataDxfId="33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5" headerRowBorderDxfId="334" tableBorderDxfId="333" totalsRowBorderDxfId="33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1" headerRowBorderDxfId="330" tableBorderDxfId="329" totalsRowBorderDxfId="328">
  <autoFilter ref="B36:F39"/>
  <tableColumns count="5">
    <tableColumn id="1" name="{dragonHealthModifiersDefinitions}" dataDxfId="327"/>
    <tableColumn id="2" name="[sku]" dataDxfId="326"/>
    <tableColumn id="7" name="[threshold]"/>
    <tableColumn id="8" name="[modifier]" dataDxfId="325"/>
    <tableColumn id="9" name="[tid]" dataDxfId="3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3" dataDxfId="321" headerRowBorderDxfId="322" tableBorderDxfId="320" totalsRowBorderDxfId="319">
  <autoFilter ref="B4:N44"/>
  <sortState ref="B5:N44">
    <sortCondition ref="D4:D44"/>
  </sortState>
  <tableColumns count="13">
    <tableColumn id="1" name="{petDefinitions}" dataDxfId="318"/>
    <tableColumn id="2" name="[sku]" dataDxfId="317"/>
    <tableColumn id="3" name="[rarity]" dataDxfId="316"/>
    <tableColumn id="6" name="[category]" dataDxfId="315"/>
    <tableColumn id="7" name="[order]" dataDxfId="314"/>
    <tableColumn id="13" name="[startingPool]" dataDxfId="313"/>
    <tableColumn id="8" name="[gamePrefab]" dataDxfId="312"/>
    <tableColumn id="9" name="[menuPrefab]" dataDxfId="311"/>
    <tableColumn id="11" name="[icon]" dataDxfId="310"/>
    <tableColumn id="4" name="[powerup]" dataDxfId="309"/>
    <tableColumn id="5" name="[tidName]" dataDxfId="308"/>
    <tableColumn id="10" name="[tidDesc]" dataDxfId="307">
      <calculatedColumnFormula>CONCATENATE(LEFT(petDefinitions[[#This Row],['[tidName']]],10),"_DESC")</calculatedColumnFormula>
    </tableColumn>
    <tableColumn id="12" name="id" dataDxfId="3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515</v>
      </c>
      <c r="C2" s="220" t="s">
        <v>516</v>
      </c>
      <c r="D2" s="221"/>
      <c r="E2" s="221"/>
      <c r="F2" s="221"/>
      <c r="G2" s="221"/>
      <c r="H2" s="222"/>
    </row>
    <row r="3" spans="2:14" s="67" customFormat="1">
      <c r="B3" s="219" t="s">
        <v>517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518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404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405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502</v>
      </c>
      <c r="D5" s="14">
        <v>0</v>
      </c>
      <c r="E5" s="133">
        <v>240</v>
      </c>
      <c r="F5" s="15" t="s">
        <v>706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91" t="s">
        <v>519</v>
      </c>
      <c r="D6" s="14">
        <v>70</v>
      </c>
      <c r="E6" s="133">
        <v>0</v>
      </c>
      <c r="F6" s="15" t="s">
        <v>707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91" t="s">
        <v>1018</v>
      </c>
      <c r="D7" s="14">
        <v>0</v>
      </c>
      <c r="E7" s="133">
        <v>0</v>
      </c>
      <c r="F7" s="15" t="s">
        <v>1019</v>
      </c>
      <c r="G7" s="160" t="str">
        <f>CONCATENATE("TID_",UPPER(eggDefinitions[[#This Row],['[sku']]]),"_NAME")</f>
        <v>TID_EGG_GOLDEN_NAME</v>
      </c>
      <c r="H7" s="390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1020</v>
      </c>
      <c r="C9" s="12"/>
      <c r="D9" s="12"/>
      <c r="E9" s="12"/>
      <c r="F9" s="12"/>
    </row>
    <row r="10" spans="2:25" s="67" customFormat="1">
      <c r="B10" s="389"/>
      <c r="C10" s="389"/>
      <c r="D10" s="389"/>
      <c r="E10" s="389"/>
      <c r="F10" s="389"/>
      <c r="G10" s="389"/>
      <c r="J10"/>
    </row>
    <row r="11" spans="2:25" s="67" customFormat="1" ht="114">
      <c r="B11" s="143" t="s">
        <v>1021</v>
      </c>
      <c r="C11" s="143" t="s">
        <v>5</v>
      </c>
      <c r="D11" s="145" t="s">
        <v>186</v>
      </c>
      <c r="E11" s="145" t="s">
        <v>1025</v>
      </c>
      <c r="F11"/>
      <c r="G11"/>
    </row>
    <row r="12" spans="2:25">
      <c r="B12" s="134" t="s">
        <v>4</v>
      </c>
      <c r="C12" s="159" t="s">
        <v>1022</v>
      </c>
      <c r="D12" s="132">
        <v>0</v>
      </c>
      <c r="E12" s="132">
        <v>50</v>
      </c>
    </row>
    <row r="13" spans="2:25">
      <c r="B13" s="134" t="s">
        <v>4</v>
      </c>
      <c r="C13" s="159" t="s">
        <v>1023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1024</v>
      </c>
      <c r="D14" s="132">
        <v>2</v>
      </c>
      <c r="E14" s="132">
        <v>150</v>
      </c>
      <c r="F14"/>
    </row>
    <row r="15" spans="2:25" s="67" customFormat="1" ht="15.75" thickBot="1">
      <c r="B15" s="389"/>
      <c r="C15" s="389"/>
      <c r="D15" s="389"/>
      <c r="E15" s="389"/>
      <c r="F15" s="389"/>
      <c r="G15" s="389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1031</v>
      </c>
      <c r="H17" s="5" t="s">
        <v>1030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691</v>
      </c>
      <c r="F18" s="146" t="s">
        <v>200</v>
      </c>
      <c r="G18" s="161" t="s">
        <v>1028</v>
      </c>
      <c r="H18" s="161" t="s">
        <v>1029</v>
      </c>
      <c r="I18" s="150" t="s">
        <v>38</v>
      </c>
    </row>
    <row r="19" spans="2:10">
      <c r="B19" s="134" t="s">
        <v>4</v>
      </c>
      <c r="C19" s="13" t="s">
        <v>563</v>
      </c>
      <c r="D19" s="132" t="s">
        <v>205</v>
      </c>
      <c r="E19" s="132" t="s">
        <v>694</v>
      </c>
      <c r="F19" s="14">
        <v>0.8</v>
      </c>
      <c r="G19" s="392">
        <v>1</v>
      </c>
      <c r="H19" s="392">
        <v>100</v>
      </c>
      <c r="I19" s="135" t="s">
        <v>564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695</v>
      </c>
      <c r="F20" s="14">
        <v>0.15</v>
      </c>
      <c r="G20" s="392">
        <v>3</v>
      </c>
      <c r="H20" s="392">
        <v>300</v>
      </c>
      <c r="I20" s="135" t="s">
        <v>484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696</v>
      </c>
      <c r="F21" s="14">
        <v>0.05</v>
      </c>
      <c r="G21" s="392">
        <v>5</v>
      </c>
      <c r="H21" s="392">
        <v>500</v>
      </c>
      <c r="I21" s="135" t="s">
        <v>485</v>
      </c>
    </row>
    <row r="22" spans="2:10">
      <c r="B22" s="134" t="s">
        <v>4</v>
      </c>
      <c r="C22" s="13" t="s">
        <v>1026</v>
      </c>
      <c r="D22" s="132" t="s">
        <v>205</v>
      </c>
      <c r="E22" s="132" t="s">
        <v>875</v>
      </c>
      <c r="F22" s="14">
        <v>0</v>
      </c>
      <c r="G22" s="392">
        <v>0</v>
      </c>
      <c r="H22" s="392">
        <v>0</v>
      </c>
      <c r="I22" s="135" t="s">
        <v>1027</v>
      </c>
      <c r="J22" s="67"/>
    </row>
    <row r="23" spans="2:10" ht="15.75" thickBot="1"/>
    <row r="24" spans="2:10" ht="23.25">
      <c r="B24" s="12" t="s">
        <v>692</v>
      </c>
      <c r="C24" s="12"/>
      <c r="D24" s="12"/>
      <c r="E24" s="12"/>
      <c r="F24" s="12"/>
      <c r="G24" s="12"/>
    </row>
    <row r="25" spans="2:10">
      <c r="B25" s="352"/>
      <c r="C25" s="352"/>
      <c r="D25" s="5" t="s">
        <v>876</v>
      </c>
      <c r="E25" s="352"/>
      <c r="F25" s="352"/>
      <c r="G25" s="352"/>
    </row>
    <row r="26" spans="2:10" ht="94.5">
      <c r="B26" s="143" t="s">
        <v>693</v>
      </c>
      <c r="C26" s="144" t="s">
        <v>5</v>
      </c>
      <c r="D26" s="367" t="s">
        <v>186</v>
      </c>
      <c r="E26" s="150" t="s">
        <v>38</v>
      </c>
    </row>
    <row r="27" spans="2:10">
      <c r="B27" s="134" t="s">
        <v>4</v>
      </c>
      <c r="C27" s="13" t="s">
        <v>694</v>
      </c>
      <c r="D27" s="368">
        <v>0</v>
      </c>
      <c r="E27" s="135" t="s">
        <v>730</v>
      </c>
    </row>
    <row r="28" spans="2:10">
      <c r="B28" s="134" t="s">
        <v>4</v>
      </c>
      <c r="C28" s="13" t="s">
        <v>695</v>
      </c>
      <c r="D28" s="368">
        <v>1</v>
      </c>
      <c r="E28" s="135" t="s">
        <v>731</v>
      </c>
    </row>
    <row r="29" spans="2:10">
      <c r="B29" s="134" t="s">
        <v>4</v>
      </c>
      <c r="C29" s="13" t="s">
        <v>696</v>
      </c>
      <c r="D29" s="368">
        <v>2</v>
      </c>
      <c r="E29" s="135" t="s">
        <v>732</v>
      </c>
    </row>
    <row r="30" spans="2:10">
      <c r="B30" s="134" t="s">
        <v>4</v>
      </c>
      <c r="C30" s="13" t="s">
        <v>875</v>
      </c>
      <c r="D30" s="368">
        <v>3</v>
      </c>
      <c r="E30" s="135" t="s">
        <v>1036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3"/>
      <c r="G3" s="52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535</v>
      </c>
      <c r="E4" s="154" t="s">
        <v>204</v>
      </c>
      <c r="F4" s="146" t="s">
        <v>536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530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531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532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533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534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0" t="s">
        <v>406</v>
      </c>
      <c r="C2" s="250"/>
      <c r="D2" s="250"/>
      <c r="E2" s="250"/>
      <c r="F2" s="250"/>
      <c r="G2" s="250"/>
      <c r="H2" s="250"/>
      <c r="I2" s="251"/>
      <c r="J2" s="251"/>
      <c r="K2" s="251"/>
      <c r="L2" s="251"/>
      <c r="M2" s="250"/>
      <c r="N2" s="250"/>
      <c r="O2" s="250"/>
      <c r="P2" s="250"/>
      <c r="Q2" s="250"/>
      <c r="R2" s="250"/>
    </row>
    <row r="3" spans="1:18" s="67" customFormat="1">
      <c r="B3" s="252"/>
      <c r="C3" s="252"/>
      <c r="D3" s="252"/>
      <c r="E3" s="252"/>
      <c r="F3" s="252"/>
      <c r="G3" s="252"/>
      <c r="H3" s="252"/>
      <c r="I3" s="253"/>
      <c r="J3" s="253"/>
      <c r="K3" s="253"/>
      <c r="L3" s="253"/>
      <c r="M3" s="252"/>
      <c r="N3" s="252"/>
      <c r="O3" s="252"/>
      <c r="P3" s="252"/>
    </row>
    <row r="4" spans="1:18" s="67" customFormat="1" ht="110.25" thickBot="1">
      <c r="B4" s="254" t="s">
        <v>407</v>
      </c>
      <c r="C4" s="255" t="s">
        <v>5</v>
      </c>
      <c r="D4" s="255" t="s">
        <v>184</v>
      </c>
      <c r="E4" s="256" t="s">
        <v>849</v>
      </c>
      <c r="F4" s="257" t="s">
        <v>30</v>
      </c>
      <c r="G4" s="258" t="s">
        <v>586</v>
      </c>
      <c r="H4" s="258" t="s">
        <v>587</v>
      </c>
      <c r="I4" s="258" t="s">
        <v>625</v>
      </c>
      <c r="J4" s="259" t="s">
        <v>23</v>
      </c>
      <c r="K4" s="259" t="s">
        <v>408</v>
      </c>
      <c r="L4" s="259" t="s">
        <v>409</v>
      </c>
      <c r="M4" s="259" t="s">
        <v>410</v>
      </c>
      <c r="N4" s="259" t="s">
        <v>1199</v>
      </c>
      <c r="O4" s="260" t="s">
        <v>38</v>
      </c>
      <c r="P4" s="261" t="s">
        <v>177</v>
      </c>
    </row>
    <row r="5" spans="1:18" s="67" customFormat="1">
      <c r="B5" s="262" t="s">
        <v>4</v>
      </c>
      <c r="C5" s="263" t="s">
        <v>487</v>
      </c>
      <c r="D5" s="263" t="s">
        <v>454</v>
      </c>
      <c r="E5" s="264"/>
      <c r="F5" s="265">
        <v>0</v>
      </c>
      <c r="G5" s="266">
        <v>0</v>
      </c>
      <c r="H5" s="266">
        <v>0</v>
      </c>
      <c r="I5" s="266">
        <v>0</v>
      </c>
      <c r="J5" s="267" t="s">
        <v>626</v>
      </c>
      <c r="K5" s="267" t="s">
        <v>487</v>
      </c>
      <c r="L5" s="267"/>
      <c r="M5" s="267"/>
      <c r="N5" s="462"/>
      <c r="O5" s="268" t="str">
        <f t="shared" ref="O5:O44" si="0">UPPER(CONCATENATE("TID_","SKIN",SUBSTITUTE(C5,"dragon",""),"_NAME"))</f>
        <v>TID_SKIN_BABY_0_NAME</v>
      </c>
      <c r="P5" s="269" t="str">
        <f t="shared" ref="P5:P44" si="1">UPPER(CONCATENATE("TID_",C5,"_DESC"))</f>
        <v>TID_DRAGON_BABY_0_DESC</v>
      </c>
    </row>
    <row r="6" spans="1:18" s="67" customFormat="1" ht="15.75" thickBot="1">
      <c r="B6" s="270" t="s">
        <v>4</v>
      </c>
      <c r="C6" s="271" t="s">
        <v>627</v>
      </c>
      <c r="D6" s="271" t="s">
        <v>454</v>
      </c>
      <c r="E6" s="272" t="s">
        <v>880</v>
      </c>
      <c r="F6" s="273">
        <v>1</v>
      </c>
      <c r="G6" s="274">
        <v>240</v>
      </c>
      <c r="H6" s="274">
        <v>0</v>
      </c>
      <c r="I6" s="274">
        <v>3</v>
      </c>
      <c r="J6" s="275" t="s">
        <v>628</v>
      </c>
      <c r="K6" s="275" t="s">
        <v>627</v>
      </c>
      <c r="L6" s="275"/>
      <c r="M6" s="275"/>
      <c r="N6" s="275" t="s">
        <v>1200</v>
      </c>
      <c r="O6" s="276" t="str">
        <f t="shared" si="0"/>
        <v>TID_SKIN_BABY_1_NAME</v>
      </c>
      <c r="P6" s="277" t="str">
        <f t="shared" si="1"/>
        <v>TID_DRAGON_BABY_1_DESC</v>
      </c>
    </row>
    <row r="7" spans="1:18" s="67" customFormat="1">
      <c r="B7" s="262" t="s">
        <v>4</v>
      </c>
      <c r="C7" s="263" t="s">
        <v>490</v>
      </c>
      <c r="D7" s="263" t="s">
        <v>445</v>
      </c>
      <c r="E7" s="264"/>
      <c r="F7" s="265">
        <v>0</v>
      </c>
      <c r="G7" s="266">
        <v>0</v>
      </c>
      <c r="H7" s="266">
        <v>0</v>
      </c>
      <c r="I7" s="266">
        <v>0</v>
      </c>
      <c r="J7" s="267" t="s">
        <v>626</v>
      </c>
      <c r="K7" s="267" t="s">
        <v>490</v>
      </c>
      <c r="L7" s="267"/>
      <c r="M7" s="267"/>
      <c r="N7" s="462"/>
      <c r="O7" s="268" t="str">
        <f t="shared" si="0"/>
        <v>TID_SKIN_FAT_0_NAME</v>
      </c>
      <c r="P7" s="269" t="str">
        <f t="shared" si="1"/>
        <v>TID_DRAGON_FAT_0_DESC</v>
      </c>
    </row>
    <row r="8" spans="1:18" s="67" customFormat="1">
      <c r="B8" s="278" t="s">
        <v>4</v>
      </c>
      <c r="C8" s="279" t="s">
        <v>567</v>
      </c>
      <c r="D8" s="279" t="s">
        <v>445</v>
      </c>
      <c r="E8" s="280" t="s">
        <v>884</v>
      </c>
      <c r="F8" s="281">
        <v>1</v>
      </c>
      <c r="G8" s="282">
        <v>600</v>
      </c>
      <c r="H8" s="282">
        <v>0</v>
      </c>
      <c r="I8" s="282">
        <v>3</v>
      </c>
      <c r="J8" s="283" t="s">
        <v>628</v>
      </c>
      <c r="K8" s="283" t="s">
        <v>567</v>
      </c>
      <c r="L8" s="283"/>
      <c r="M8" s="283"/>
      <c r="N8" s="275"/>
      <c r="O8" s="284" t="str">
        <f t="shared" si="0"/>
        <v>TID_SKIN_FAT_1_NAME</v>
      </c>
      <c r="P8" s="285" t="str">
        <f t="shared" si="1"/>
        <v>TID_DRAGON_FAT_1_DESC</v>
      </c>
    </row>
    <row r="9" spans="1:18" s="67" customFormat="1" ht="15.75" thickBot="1">
      <c r="B9" s="270" t="s">
        <v>4</v>
      </c>
      <c r="C9" s="271" t="s">
        <v>629</v>
      </c>
      <c r="D9" s="271" t="s">
        <v>445</v>
      </c>
      <c r="E9" s="272" t="s">
        <v>989</v>
      </c>
      <c r="F9" s="273">
        <v>2</v>
      </c>
      <c r="G9" s="274">
        <v>0</v>
      </c>
      <c r="H9" s="274">
        <v>4</v>
      </c>
      <c r="I9" s="274">
        <v>6</v>
      </c>
      <c r="J9" s="275" t="s">
        <v>630</v>
      </c>
      <c r="K9" s="275" t="s">
        <v>629</v>
      </c>
      <c r="L9" s="275"/>
      <c r="M9" s="275"/>
      <c r="N9" s="275"/>
      <c r="O9" s="276" t="str">
        <f t="shared" si="0"/>
        <v>TID_SKIN_FAT_2_NAME</v>
      </c>
      <c r="P9" s="277" t="str">
        <f t="shared" si="1"/>
        <v>TID_DRAGON_FAT_2_DESC</v>
      </c>
    </row>
    <row r="10" spans="1:18" s="67" customFormat="1">
      <c r="B10" s="262" t="s">
        <v>4</v>
      </c>
      <c r="C10" s="263" t="s">
        <v>486</v>
      </c>
      <c r="D10" s="263" t="s">
        <v>446</v>
      </c>
      <c r="E10" s="264"/>
      <c r="F10" s="265">
        <v>0</v>
      </c>
      <c r="G10" s="266">
        <v>0</v>
      </c>
      <c r="H10" s="266">
        <v>0</v>
      </c>
      <c r="I10" s="266">
        <v>0</v>
      </c>
      <c r="J10" s="267" t="s">
        <v>626</v>
      </c>
      <c r="K10" s="267" t="s">
        <v>486</v>
      </c>
      <c r="L10" s="267"/>
      <c r="M10" s="267"/>
      <c r="N10" s="462"/>
      <c r="O10" s="268" t="str">
        <f t="shared" si="0"/>
        <v>TID_SKIN_CROCODILE_0_NAME</v>
      </c>
      <c r="P10" s="269" t="str">
        <f t="shared" si="1"/>
        <v>TID_DRAGON_CROCODILE_0_DESC</v>
      </c>
      <c r="R10" s="67">
        <v>8</v>
      </c>
    </row>
    <row r="11" spans="1:18" s="67" customFormat="1">
      <c r="B11" s="278" t="s">
        <v>4</v>
      </c>
      <c r="C11" s="279" t="s">
        <v>488</v>
      </c>
      <c r="D11" s="279" t="s">
        <v>446</v>
      </c>
      <c r="E11" s="280" t="s">
        <v>884</v>
      </c>
      <c r="F11" s="281">
        <v>1</v>
      </c>
      <c r="G11" s="282">
        <v>1500</v>
      </c>
      <c r="H11" s="282">
        <v>0</v>
      </c>
      <c r="I11" s="282">
        <v>3</v>
      </c>
      <c r="J11" s="283" t="s">
        <v>628</v>
      </c>
      <c r="K11" s="283" t="s">
        <v>488</v>
      </c>
      <c r="L11" s="283"/>
      <c r="M11" s="283"/>
      <c r="N11" s="275"/>
      <c r="O11" s="284" t="str">
        <f t="shared" si="0"/>
        <v>TID_SKIN_CROCODILE_1_NAME</v>
      </c>
      <c r="P11" s="285" t="str">
        <f t="shared" si="1"/>
        <v>TID_DRAGON_CROCODILE_1_DESC</v>
      </c>
    </row>
    <row r="12" spans="1:18" s="67" customFormat="1" ht="15.75" thickBot="1">
      <c r="B12" s="270" t="s">
        <v>4</v>
      </c>
      <c r="C12" s="271" t="s">
        <v>489</v>
      </c>
      <c r="D12" s="271" t="s">
        <v>446</v>
      </c>
      <c r="E12" s="272" t="s">
        <v>852</v>
      </c>
      <c r="F12" s="273">
        <v>2</v>
      </c>
      <c r="G12" s="274">
        <v>0</v>
      </c>
      <c r="H12" s="274">
        <v>30</v>
      </c>
      <c r="I12" s="274">
        <v>6</v>
      </c>
      <c r="J12" s="275" t="s">
        <v>630</v>
      </c>
      <c r="K12" s="275" t="s">
        <v>489</v>
      </c>
      <c r="L12" s="275"/>
      <c r="M12" s="275"/>
      <c r="N12" s="275"/>
      <c r="O12" s="276" t="str">
        <f t="shared" si="0"/>
        <v>TID_SKIN_CROCODILE_2_NAME</v>
      </c>
      <c r="P12" s="277" t="str">
        <f t="shared" si="1"/>
        <v>TID_DRAGON_CROCODILE_2_DESC</v>
      </c>
    </row>
    <row r="13" spans="1:18" s="67" customFormat="1">
      <c r="B13" s="262" t="s">
        <v>4</v>
      </c>
      <c r="C13" s="263" t="s">
        <v>491</v>
      </c>
      <c r="D13" s="263" t="s">
        <v>447</v>
      </c>
      <c r="E13" s="264"/>
      <c r="F13" s="265">
        <v>0</v>
      </c>
      <c r="G13" s="266">
        <v>0</v>
      </c>
      <c r="H13" s="266">
        <v>0</v>
      </c>
      <c r="I13" s="266">
        <v>0</v>
      </c>
      <c r="J13" s="267" t="s">
        <v>626</v>
      </c>
      <c r="K13" s="267" t="s">
        <v>491</v>
      </c>
      <c r="L13" s="267"/>
      <c r="M13" s="267"/>
      <c r="N13" s="462"/>
      <c r="O13" s="268" t="str">
        <f t="shared" si="0"/>
        <v>TID_SKIN_BUG_0_NAME</v>
      </c>
      <c r="P13" s="269" t="str">
        <f>UPPER(CONCATENATE("TID_",C13,"_DESC"))</f>
        <v>TID_DRAGON_BUG_0_DESC</v>
      </c>
    </row>
    <row r="14" spans="1:18" s="67" customFormat="1">
      <c r="B14" s="278" t="s">
        <v>4</v>
      </c>
      <c r="C14" s="279" t="s">
        <v>568</v>
      </c>
      <c r="D14" s="279" t="s">
        <v>447</v>
      </c>
      <c r="E14" s="280" t="s">
        <v>892</v>
      </c>
      <c r="F14" s="281">
        <v>1</v>
      </c>
      <c r="G14" s="282">
        <v>6600</v>
      </c>
      <c r="H14" s="282">
        <v>0</v>
      </c>
      <c r="I14" s="282">
        <v>3</v>
      </c>
      <c r="J14" s="283" t="s">
        <v>628</v>
      </c>
      <c r="K14" s="283" t="s">
        <v>568</v>
      </c>
      <c r="L14" s="283"/>
      <c r="M14" s="283"/>
      <c r="N14" s="275"/>
      <c r="O14" s="284" t="str">
        <f t="shared" si="0"/>
        <v>TID_SKIN_BUG_1_NAME</v>
      </c>
      <c r="P14" s="285" t="str">
        <f>UPPER(CONCATENATE("TID_",C14,"_DESC"))</f>
        <v>TID_DRAGON_BUG_1_DESC</v>
      </c>
    </row>
    <row r="15" spans="1:18" s="67" customFormat="1">
      <c r="B15" s="278" t="s">
        <v>4</v>
      </c>
      <c r="C15" s="279" t="s">
        <v>569</v>
      </c>
      <c r="D15" s="279" t="s">
        <v>447</v>
      </c>
      <c r="E15" s="272" t="s">
        <v>852</v>
      </c>
      <c r="F15" s="281">
        <v>2</v>
      </c>
      <c r="G15" s="282">
        <v>8800</v>
      </c>
      <c r="H15" s="282">
        <v>0</v>
      </c>
      <c r="I15" s="282">
        <v>6</v>
      </c>
      <c r="J15" s="283" t="s">
        <v>630</v>
      </c>
      <c r="K15" s="283" t="s">
        <v>569</v>
      </c>
      <c r="L15" s="283"/>
      <c r="M15" s="283"/>
      <c r="N15" s="275"/>
      <c r="O15" s="284" t="str">
        <f t="shared" si="0"/>
        <v>TID_SKIN_BUG_2_NAME</v>
      </c>
      <c r="P15" s="285" t="str">
        <f t="shared" si="1"/>
        <v>TID_DRAGON_BUG_2_DESC</v>
      </c>
    </row>
    <row r="16" spans="1:18" s="67" customFormat="1" ht="15.75" thickBot="1">
      <c r="B16" s="270" t="s">
        <v>4</v>
      </c>
      <c r="C16" s="271" t="s">
        <v>631</v>
      </c>
      <c r="D16" s="271" t="s">
        <v>447</v>
      </c>
      <c r="E16" s="272" t="s">
        <v>301</v>
      </c>
      <c r="F16" s="273">
        <v>3</v>
      </c>
      <c r="G16" s="274">
        <v>0</v>
      </c>
      <c r="H16" s="274">
        <v>60</v>
      </c>
      <c r="I16" s="274">
        <v>9</v>
      </c>
      <c r="J16" s="275" t="s">
        <v>632</v>
      </c>
      <c r="K16" s="275" t="s">
        <v>631</v>
      </c>
      <c r="L16" s="275"/>
      <c r="M16" s="275"/>
      <c r="N16" s="275"/>
      <c r="O16" s="276" t="str">
        <f t="shared" si="0"/>
        <v>TID_SKIN_BUG_3_NAME</v>
      </c>
      <c r="P16" s="277" t="str">
        <f t="shared" si="1"/>
        <v>TID_DRAGON_BUG_3_DESC</v>
      </c>
    </row>
    <row r="17" spans="2:16" s="67" customFormat="1">
      <c r="B17" s="262" t="s">
        <v>4</v>
      </c>
      <c r="C17" s="263" t="s">
        <v>492</v>
      </c>
      <c r="D17" s="263" t="s">
        <v>448</v>
      </c>
      <c r="E17" s="264"/>
      <c r="F17" s="265">
        <v>0</v>
      </c>
      <c r="G17" s="266">
        <v>0</v>
      </c>
      <c r="H17" s="266">
        <v>0</v>
      </c>
      <c r="I17" s="266">
        <v>0</v>
      </c>
      <c r="J17" s="267" t="s">
        <v>626</v>
      </c>
      <c r="K17" s="267" t="s">
        <v>492</v>
      </c>
      <c r="L17" s="267"/>
      <c r="M17" s="267"/>
      <c r="N17" s="462" t="s">
        <v>1206</v>
      </c>
      <c r="O17" s="268" t="str">
        <f t="shared" si="0"/>
        <v>TID_SKIN_CHINESE_0_NAME</v>
      </c>
      <c r="P17" s="269" t="str">
        <f t="shared" si="1"/>
        <v>TID_DRAGON_CHINESE_0_DESC</v>
      </c>
    </row>
    <row r="18" spans="2:16" s="67" customFormat="1">
      <c r="B18" s="278" t="s">
        <v>4</v>
      </c>
      <c r="C18" s="279" t="s">
        <v>570</v>
      </c>
      <c r="D18" s="279" t="s">
        <v>448</v>
      </c>
      <c r="E18" s="280" t="s">
        <v>892</v>
      </c>
      <c r="F18" s="281">
        <v>1</v>
      </c>
      <c r="G18" s="282">
        <v>12700</v>
      </c>
      <c r="H18" s="282">
        <v>0</v>
      </c>
      <c r="I18" s="282">
        <v>4</v>
      </c>
      <c r="J18" s="283" t="s">
        <v>628</v>
      </c>
      <c r="K18" s="283" t="s">
        <v>570</v>
      </c>
      <c r="L18" s="283"/>
      <c r="M18" s="283"/>
      <c r="N18" s="275" t="s">
        <v>1207</v>
      </c>
      <c r="O18" s="284" t="str">
        <f t="shared" si="0"/>
        <v>TID_SKIN_CHINESE_1_NAME</v>
      </c>
      <c r="P18" s="285" t="str">
        <f t="shared" si="1"/>
        <v>TID_DRAGON_CHINESE_1_DESC</v>
      </c>
    </row>
    <row r="19" spans="2:16" s="67" customFormat="1">
      <c r="B19" s="278" t="s">
        <v>4</v>
      </c>
      <c r="C19" s="279" t="s">
        <v>571</v>
      </c>
      <c r="D19" s="279" t="s">
        <v>448</v>
      </c>
      <c r="E19" s="280" t="s">
        <v>850</v>
      </c>
      <c r="F19" s="281">
        <v>2</v>
      </c>
      <c r="G19" s="282">
        <v>17000</v>
      </c>
      <c r="H19" s="282">
        <v>0</v>
      </c>
      <c r="I19" s="282">
        <v>8</v>
      </c>
      <c r="J19" s="283" t="s">
        <v>630</v>
      </c>
      <c r="K19" s="283" t="s">
        <v>571</v>
      </c>
      <c r="L19" s="283"/>
      <c r="M19" s="283"/>
      <c r="N19" s="275" t="s">
        <v>1208</v>
      </c>
      <c r="O19" s="284" t="str">
        <f t="shared" si="0"/>
        <v>TID_SKIN_CHINESE_2_NAME</v>
      </c>
      <c r="P19" s="285" t="str">
        <f t="shared" si="1"/>
        <v>TID_DRAGON_CHINESE_2_DESC</v>
      </c>
    </row>
    <row r="20" spans="2:16" s="67" customFormat="1" ht="15.75" thickBot="1">
      <c r="B20" s="270" t="s">
        <v>4</v>
      </c>
      <c r="C20" s="271" t="s">
        <v>633</v>
      </c>
      <c r="D20" s="271" t="s">
        <v>448</v>
      </c>
      <c r="E20" s="272" t="s">
        <v>852</v>
      </c>
      <c r="F20" s="273">
        <v>3</v>
      </c>
      <c r="G20" s="274">
        <v>0</v>
      </c>
      <c r="H20" s="274">
        <v>110</v>
      </c>
      <c r="I20" s="274">
        <v>12</v>
      </c>
      <c r="J20" s="275" t="s">
        <v>632</v>
      </c>
      <c r="K20" s="275" t="s">
        <v>633</v>
      </c>
      <c r="L20" s="275"/>
      <c r="M20" s="275"/>
      <c r="N20" s="275" t="s">
        <v>1209</v>
      </c>
      <c r="O20" s="276" t="str">
        <f t="shared" si="0"/>
        <v>TID_SKIN_CHINESE_3_NAME</v>
      </c>
      <c r="P20" s="277" t="str">
        <f t="shared" si="1"/>
        <v>TID_DRAGON_CHINESE_3_DESC</v>
      </c>
    </row>
    <row r="21" spans="2:16" s="67" customFormat="1">
      <c r="B21" s="262" t="s">
        <v>4</v>
      </c>
      <c r="C21" s="263" t="s">
        <v>493</v>
      </c>
      <c r="D21" s="263" t="s">
        <v>449</v>
      </c>
      <c r="E21" s="264"/>
      <c r="F21" s="265">
        <v>0</v>
      </c>
      <c r="G21" s="266">
        <v>0</v>
      </c>
      <c r="H21" s="266">
        <v>0</v>
      </c>
      <c r="I21" s="266">
        <v>0</v>
      </c>
      <c r="J21" s="267" t="s">
        <v>626</v>
      </c>
      <c r="K21" s="267" t="s">
        <v>493</v>
      </c>
      <c r="L21" s="267"/>
      <c r="M21" s="267"/>
      <c r="N21" s="462"/>
      <c r="O21" s="268" t="str">
        <f t="shared" si="0"/>
        <v>TID_SKIN_REPTILE_0_NAME</v>
      </c>
      <c r="P21" s="269" t="str">
        <f t="shared" si="1"/>
        <v>TID_DRAGON_REPTILE_0_DESC</v>
      </c>
    </row>
    <row r="22" spans="2:16" s="67" customFormat="1">
      <c r="B22" s="278" t="s">
        <v>4</v>
      </c>
      <c r="C22" s="279" t="s">
        <v>572</v>
      </c>
      <c r="D22" s="279" t="s">
        <v>449</v>
      </c>
      <c r="E22" s="280" t="s">
        <v>850</v>
      </c>
      <c r="F22" s="281">
        <v>1</v>
      </c>
      <c r="G22" s="282">
        <v>22000</v>
      </c>
      <c r="H22" s="282">
        <v>0</v>
      </c>
      <c r="I22" s="282">
        <v>4</v>
      </c>
      <c r="J22" s="283" t="s">
        <v>628</v>
      </c>
      <c r="K22" s="283" t="s">
        <v>572</v>
      </c>
      <c r="L22" s="283"/>
      <c r="M22" s="283"/>
      <c r="N22" s="275"/>
      <c r="O22" s="284" t="str">
        <f t="shared" si="0"/>
        <v>TID_SKIN_REPTILE_1_NAME</v>
      </c>
      <c r="P22" s="285" t="str">
        <f t="shared" si="1"/>
        <v>TID_DRAGON_REPTILE_1_DESC</v>
      </c>
    </row>
    <row r="23" spans="2:16" s="67" customFormat="1">
      <c r="B23" s="278" t="s">
        <v>4</v>
      </c>
      <c r="C23" s="279" t="s">
        <v>573</v>
      </c>
      <c r="D23" s="279" t="s">
        <v>449</v>
      </c>
      <c r="E23" s="280" t="s">
        <v>326</v>
      </c>
      <c r="F23" s="281">
        <v>2</v>
      </c>
      <c r="G23" s="282">
        <v>29330</v>
      </c>
      <c r="H23" s="282">
        <v>0</v>
      </c>
      <c r="I23" s="282">
        <v>8</v>
      </c>
      <c r="J23" s="283" t="s">
        <v>630</v>
      </c>
      <c r="K23" s="283" t="s">
        <v>573</v>
      </c>
      <c r="L23" s="283"/>
      <c r="M23" s="283"/>
      <c r="N23" s="275"/>
      <c r="O23" s="284" t="str">
        <f t="shared" si="0"/>
        <v>TID_SKIN_REPTILE_2_NAME</v>
      </c>
      <c r="P23" s="285" t="str">
        <f t="shared" si="1"/>
        <v>TID_DRAGON_REPTILE_2_DESC</v>
      </c>
    </row>
    <row r="24" spans="2:16" s="67" customFormat="1" ht="15.75" thickBot="1">
      <c r="B24" s="270" t="s">
        <v>4</v>
      </c>
      <c r="C24" s="271" t="s">
        <v>634</v>
      </c>
      <c r="D24" s="271" t="s">
        <v>449</v>
      </c>
      <c r="E24" s="272" t="s">
        <v>851</v>
      </c>
      <c r="F24" s="273">
        <v>3</v>
      </c>
      <c r="G24" s="274">
        <v>0</v>
      </c>
      <c r="H24" s="274">
        <v>110</v>
      </c>
      <c r="I24" s="274">
        <v>12</v>
      </c>
      <c r="J24" s="275" t="s">
        <v>632</v>
      </c>
      <c r="K24" s="275" t="s">
        <v>634</v>
      </c>
      <c r="L24" s="275"/>
      <c r="M24" s="275"/>
      <c r="N24" s="275"/>
      <c r="O24" s="276" t="str">
        <f t="shared" si="0"/>
        <v>TID_SKIN_REPTILE_3_NAME</v>
      </c>
      <c r="P24" s="277" t="str">
        <f t="shared" si="1"/>
        <v>TID_DRAGON_REPTILE_3_DESC</v>
      </c>
    </row>
    <row r="25" spans="2:16" s="67" customFormat="1">
      <c r="B25" s="262" t="s">
        <v>4</v>
      </c>
      <c r="C25" s="263" t="s">
        <v>494</v>
      </c>
      <c r="D25" s="263" t="s">
        <v>450</v>
      </c>
      <c r="E25" s="264"/>
      <c r="F25" s="265">
        <v>0</v>
      </c>
      <c r="G25" s="266">
        <v>0</v>
      </c>
      <c r="H25" s="266">
        <v>0</v>
      </c>
      <c r="I25" s="266">
        <v>0</v>
      </c>
      <c r="J25" s="267" t="s">
        <v>626</v>
      </c>
      <c r="K25" s="267" t="s">
        <v>494</v>
      </c>
      <c r="L25" s="267"/>
      <c r="M25" s="267"/>
      <c r="N25" s="462"/>
      <c r="O25" s="268" t="str">
        <f t="shared" si="0"/>
        <v>TID_SKIN_CLASSIC_0_NAME</v>
      </c>
      <c r="P25" s="269" t="str">
        <f t="shared" si="1"/>
        <v>TID_DRAGON_CLASSIC_0_DESC</v>
      </c>
    </row>
    <row r="26" spans="2:16" s="67" customFormat="1">
      <c r="B26" s="278" t="s">
        <v>4</v>
      </c>
      <c r="C26" s="279" t="s">
        <v>574</v>
      </c>
      <c r="D26" s="279" t="s">
        <v>450</v>
      </c>
      <c r="E26" s="280" t="s">
        <v>883</v>
      </c>
      <c r="F26" s="281">
        <v>1</v>
      </c>
      <c r="G26" s="282">
        <v>27000</v>
      </c>
      <c r="H26" s="282">
        <v>0</v>
      </c>
      <c r="I26" s="282">
        <v>3</v>
      </c>
      <c r="J26" s="283" t="s">
        <v>628</v>
      </c>
      <c r="K26" s="283" t="s">
        <v>574</v>
      </c>
      <c r="L26" s="283"/>
      <c r="M26" s="283"/>
      <c r="N26" s="275"/>
      <c r="O26" s="284" t="str">
        <f t="shared" si="0"/>
        <v>TID_SKIN_CLASSIC_1_NAME</v>
      </c>
      <c r="P26" s="285" t="str">
        <f t="shared" si="1"/>
        <v>TID_DRAGON_CLASSIC_1_DESC</v>
      </c>
    </row>
    <row r="27" spans="2:16" s="67" customFormat="1">
      <c r="B27" s="278" t="s">
        <v>4</v>
      </c>
      <c r="C27" s="279" t="s">
        <v>575</v>
      </c>
      <c r="D27" s="279" t="s">
        <v>450</v>
      </c>
      <c r="E27" s="280" t="s">
        <v>850</v>
      </c>
      <c r="F27" s="281">
        <v>2</v>
      </c>
      <c r="G27" s="282">
        <v>33400</v>
      </c>
      <c r="H27" s="282">
        <v>0</v>
      </c>
      <c r="I27" s="282">
        <v>6</v>
      </c>
      <c r="J27" s="283" t="s">
        <v>630</v>
      </c>
      <c r="K27" s="283" t="s">
        <v>575</v>
      </c>
      <c r="L27" s="283"/>
      <c r="M27" s="283"/>
      <c r="N27" s="275"/>
      <c r="O27" s="284" t="str">
        <f t="shared" si="0"/>
        <v>TID_SKIN_CLASSIC_2_NAME</v>
      </c>
      <c r="P27" s="285" t="str">
        <f t="shared" si="1"/>
        <v>TID_DRAGON_CLASSIC_2_DESC</v>
      </c>
    </row>
    <row r="28" spans="2:16" s="67" customFormat="1">
      <c r="B28" s="278" t="s">
        <v>4</v>
      </c>
      <c r="C28" s="279" t="s">
        <v>576</v>
      </c>
      <c r="D28" s="279" t="s">
        <v>450</v>
      </c>
      <c r="E28" s="280" t="s">
        <v>326</v>
      </c>
      <c r="F28" s="281">
        <v>3</v>
      </c>
      <c r="G28" s="282">
        <v>40100</v>
      </c>
      <c r="H28" s="282">
        <v>0</v>
      </c>
      <c r="I28" s="282">
        <v>9</v>
      </c>
      <c r="J28" s="275" t="s">
        <v>632</v>
      </c>
      <c r="K28" s="275" t="s">
        <v>576</v>
      </c>
      <c r="L28" s="275"/>
      <c r="M28" s="275"/>
      <c r="N28" s="275"/>
      <c r="O28" s="284" t="str">
        <f t="shared" si="0"/>
        <v>TID_SKIN_CLASSIC_3_NAME</v>
      </c>
      <c r="P28" s="285" t="str">
        <f t="shared" si="1"/>
        <v>TID_DRAGON_CLASSIC_3_DESC</v>
      </c>
    </row>
    <row r="29" spans="2:16" s="67" customFormat="1" ht="15.75" thickBot="1">
      <c r="B29" s="270" t="s">
        <v>4</v>
      </c>
      <c r="C29" s="271" t="s">
        <v>635</v>
      </c>
      <c r="D29" s="271" t="s">
        <v>450</v>
      </c>
      <c r="E29" s="272" t="s">
        <v>887</v>
      </c>
      <c r="F29" s="273">
        <v>4</v>
      </c>
      <c r="G29" s="274">
        <v>0</v>
      </c>
      <c r="H29" s="274">
        <v>110</v>
      </c>
      <c r="I29" s="274">
        <v>12</v>
      </c>
      <c r="J29" s="275" t="s">
        <v>636</v>
      </c>
      <c r="K29" s="275" t="s">
        <v>635</v>
      </c>
      <c r="L29" s="275"/>
      <c r="M29" s="275"/>
      <c r="N29" s="275"/>
      <c r="O29" s="276" t="str">
        <f t="shared" si="0"/>
        <v>TID_SKIN_CLASSIC_4_NAME</v>
      </c>
      <c r="P29" s="277" t="str">
        <f t="shared" si="1"/>
        <v>TID_DRAGON_CLASSIC_4_DESC</v>
      </c>
    </row>
    <row r="30" spans="2:16" s="67" customFormat="1">
      <c r="B30" s="262" t="s">
        <v>4</v>
      </c>
      <c r="C30" s="263" t="s">
        <v>495</v>
      </c>
      <c r="D30" s="263" t="s">
        <v>451</v>
      </c>
      <c r="E30" s="264"/>
      <c r="F30" s="265">
        <v>0</v>
      </c>
      <c r="G30" s="266">
        <v>0</v>
      </c>
      <c r="H30" s="266">
        <v>0</v>
      </c>
      <c r="I30" s="266">
        <v>0</v>
      </c>
      <c r="J30" s="267" t="s">
        <v>626</v>
      </c>
      <c r="K30" s="267" t="s">
        <v>495</v>
      </c>
      <c r="L30" s="267"/>
      <c r="M30" s="267"/>
      <c r="N30" s="462"/>
      <c r="O30" s="268" t="str">
        <f t="shared" si="0"/>
        <v>TID_SKIN_DEVIL_0_NAME</v>
      </c>
      <c r="P30" s="269" t="str">
        <f t="shared" si="1"/>
        <v>TID_DRAGON_DEVIL_0_DESC</v>
      </c>
    </row>
    <row r="31" spans="2:16" s="67" customFormat="1">
      <c r="B31" s="278" t="s">
        <v>4</v>
      </c>
      <c r="C31" s="279" t="s">
        <v>577</v>
      </c>
      <c r="D31" s="279" t="s">
        <v>451</v>
      </c>
      <c r="E31" s="280" t="s">
        <v>880</v>
      </c>
      <c r="F31" s="281">
        <v>1</v>
      </c>
      <c r="G31" s="282">
        <v>40800</v>
      </c>
      <c r="H31" s="282">
        <v>0</v>
      </c>
      <c r="I31" s="282">
        <v>4</v>
      </c>
      <c r="J31" s="283" t="s">
        <v>628</v>
      </c>
      <c r="K31" s="283" t="s">
        <v>577</v>
      </c>
      <c r="L31" s="283"/>
      <c r="M31" s="283"/>
      <c r="N31" s="275"/>
      <c r="O31" s="284" t="str">
        <f t="shared" si="0"/>
        <v>TID_SKIN_DEVIL_1_NAME</v>
      </c>
      <c r="P31" s="285" t="str">
        <f t="shared" si="1"/>
        <v>TID_DRAGON_DEVIL_1_DESC</v>
      </c>
    </row>
    <row r="32" spans="2:16" s="67" customFormat="1">
      <c r="B32" s="278" t="s">
        <v>4</v>
      </c>
      <c r="C32" s="279" t="s">
        <v>578</v>
      </c>
      <c r="D32" s="279" t="s">
        <v>451</v>
      </c>
      <c r="E32" s="280" t="s">
        <v>883</v>
      </c>
      <c r="F32" s="281">
        <v>2</v>
      </c>
      <c r="G32" s="282">
        <v>51000</v>
      </c>
      <c r="H32" s="282">
        <v>0</v>
      </c>
      <c r="I32" s="282">
        <v>8</v>
      </c>
      <c r="J32" s="283" t="s">
        <v>630</v>
      </c>
      <c r="K32" s="283" t="s">
        <v>578</v>
      </c>
      <c r="L32" s="283"/>
      <c r="M32" s="283"/>
      <c r="N32" s="275"/>
      <c r="O32" s="284" t="str">
        <f t="shared" si="0"/>
        <v>TID_SKIN_DEVIL_2_NAME</v>
      </c>
      <c r="P32" s="285" t="str">
        <f t="shared" si="1"/>
        <v>TID_DRAGON_DEVIL_2_DESC</v>
      </c>
    </row>
    <row r="33" spans="2:16" s="67" customFormat="1">
      <c r="B33" s="278" t="s">
        <v>4</v>
      </c>
      <c r="C33" s="279" t="s">
        <v>579</v>
      </c>
      <c r="D33" s="279" t="s">
        <v>451</v>
      </c>
      <c r="E33" s="272" t="s">
        <v>301</v>
      </c>
      <c r="F33" s="281">
        <v>3</v>
      </c>
      <c r="G33" s="282">
        <v>61300</v>
      </c>
      <c r="H33" s="282">
        <v>0</v>
      </c>
      <c r="I33" s="282">
        <v>12</v>
      </c>
      <c r="J33" s="275" t="s">
        <v>632</v>
      </c>
      <c r="K33" s="275" t="s">
        <v>579</v>
      </c>
      <c r="L33" s="275"/>
      <c r="M33" s="275"/>
      <c r="N33" s="275"/>
      <c r="O33" s="284" t="str">
        <f t="shared" si="0"/>
        <v>TID_SKIN_DEVIL_3_NAME</v>
      </c>
      <c r="P33" s="285" t="str">
        <f t="shared" si="1"/>
        <v>TID_DRAGON_DEVIL_3_DESC</v>
      </c>
    </row>
    <row r="34" spans="2:16" s="67" customFormat="1" ht="15.75" thickBot="1">
      <c r="B34" s="270" t="s">
        <v>4</v>
      </c>
      <c r="C34" s="271" t="s">
        <v>637</v>
      </c>
      <c r="D34" s="271" t="s">
        <v>451</v>
      </c>
      <c r="E34" s="272" t="s">
        <v>989</v>
      </c>
      <c r="F34" s="273">
        <v>4</v>
      </c>
      <c r="G34" s="274">
        <v>0</v>
      </c>
      <c r="H34" s="274">
        <v>110</v>
      </c>
      <c r="I34" s="274">
        <v>16</v>
      </c>
      <c r="J34" s="275" t="s">
        <v>636</v>
      </c>
      <c r="K34" s="275" t="s">
        <v>637</v>
      </c>
      <c r="L34" s="275"/>
      <c r="M34" s="275"/>
      <c r="N34" s="275"/>
      <c r="O34" s="276" t="str">
        <f t="shared" si="0"/>
        <v>TID_SKIN_DEVIL_4_NAME</v>
      </c>
      <c r="P34" s="277" t="str">
        <f t="shared" si="1"/>
        <v>TID_DRAGON_DEVIL_4_DESC</v>
      </c>
    </row>
    <row r="35" spans="2:16" s="67" customFormat="1">
      <c r="B35" s="262" t="s">
        <v>4</v>
      </c>
      <c r="C35" s="263" t="s">
        <v>496</v>
      </c>
      <c r="D35" s="263" t="s">
        <v>452</v>
      </c>
      <c r="E35" s="264"/>
      <c r="F35" s="265">
        <v>0</v>
      </c>
      <c r="G35" s="266">
        <v>0</v>
      </c>
      <c r="H35" s="266">
        <v>0</v>
      </c>
      <c r="I35" s="266">
        <v>0</v>
      </c>
      <c r="J35" s="267" t="s">
        <v>626</v>
      </c>
      <c r="K35" s="267" t="s">
        <v>496</v>
      </c>
      <c r="L35" s="267"/>
      <c r="M35" s="267"/>
      <c r="N35" s="462"/>
      <c r="O35" s="268" t="str">
        <f t="shared" si="0"/>
        <v>TID_SKIN_BALROG_0_NAME</v>
      </c>
      <c r="P35" s="269" t="str">
        <f t="shared" si="1"/>
        <v>TID_DRAGON_BALROG_0_DESC</v>
      </c>
    </row>
    <row r="36" spans="2:16" s="67" customFormat="1">
      <c r="B36" s="278" t="s">
        <v>4</v>
      </c>
      <c r="C36" s="279" t="s">
        <v>580</v>
      </c>
      <c r="D36" s="279" t="s">
        <v>452</v>
      </c>
      <c r="E36" s="280" t="s">
        <v>892</v>
      </c>
      <c r="F36" s="281">
        <v>1</v>
      </c>
      <c r="G36" s="282">
        <v>59700</v>
      </c>
      <c r="H36" s="282">
        <v>0</v>
      </c>
      <c r="I36" s="282">
        <v>4</v>
      </c>
      <c r="J36" s="283" t="s">
        <v>628</v>
      </c>
      <c r="K36" s="283" t="s">
        <v>580</v>
      </c>
      <c r="L36" s="283"/>
      <c r="M36" s="283"/>
      <c r="N36" s="275"/>
      <c r="O36" s="284" t="str">
        <f t="shared" si="0"/>
        <v>TID_SKIN_BALROG_1_NAME</v>
      </c>
      <c r="P36" s="285" t="str">
        <f t="shared" si="1"/>
        <v>TID_DRAGON_BALROG_1_DESC</v>
      </c>
    </row>
    <row r="37" spans="2:16" s="67" customFormat="1">
      <c r="B37" s="278" t="s">
        <v>4</v>
      </c>
      <c r="C37" s="279" t="s">
        <v>582</v>
      </c>
      <c r="D37" s="279" t="s">
        <v>452</v>
      </c>
      <c r="E37" s="280" t="s">
        <v>883</v>
      </c>
      <c r="F37" s="281">
        <v>2</v>
      </c>
      <c r="G37" s="282">
        <v>74600</v>
      </c>
      <c r="H37" s="282">
        <v>0</v>
      </c>
      <c r="I37" s="282">
        <v>8</v>
      </c>
      <c r="J37" s="283" t="s">
        <v>630</v>
      </c>
      <c r="K37" s="283" t="s">
        <v>582</v>
      </c>
      <c r="L37" s="283"/>
      <c r="M37" s="283"/>
      <c r="N37" s="275"/>
      <c r="O37" s="284" t="str">
        <f t="shared" si="0"/>
        <v>TID_SKIN_BALROG_2_NAME</v>
      </c>
      <c r="P37" s="285" t="str">
        <f t="shared" si="1"/>
        <v>TID_DRAGON_BALROG_2_DESC</v>
      </c>
    </row>
    <row r="38" spans="2:16" s="67" customFormat="1">
      <c r="B38" s="278" t="s">
        <v>4</v>
      </c>
      <c r="C38" s="279" t="s">
        <v>581</v>
      </c>
      <c r="D38" s="279" t="s">
        <v>452</v>
      </c>
      <c r="E38" s="280" t="s">
        <v>888</v>
      </c>
      <c r="F38" s="281">
        <v>3</v>
      </c>
      <c r="G38" s="282">
        <v>89500</v>
      </c>
      <c r="H38" s="282">
        <v>0</v>
      </c>
      <c r="I38" s="282">
        <v>12</v>
      </c>
      <c r="J38" s="275" t="s">
        <v>632</v>
      </c>
      <c r="K38" s="275" t="s">
        <v>581</v>
      </c>
      <c r="L38" s="275"/>
      <c r="M38" s="275"/>
      <c r="N38" s="275"/>
      <c r="O38" s="284" t="str">
        <f t="shared" si="0"/>
        <v>TID_SKIN_BALROG_3_NAME</v>
      </c>
      <c r="P38" s="285" t="str">
        <f t="shared" si="1"/>
        <v>TID_DRAGON_BALROG_3_DESC</v>
      </c>
    </row>
    <row r="39" spans="2:16" s="67" customFormat="1" ht="15.75" thickBot="1">
      <c r="B39" s="270" t="s">
        <v>4</v>
      </c>
      <c r="C39" s="271" t="s">
        <v>638</v>
      </c>
      <c r="D39" s="271" t="s">
        <v>452</v>
      </c>
      <c r="E39" s="272" t="s">
        <v>301</v>
      </c>
      <c r="F39" s="273">
        <v>4</v>
      </c>
      <c r="G39" s="274">
        <v>0</v>
      </c>
      <c r="H39" s="274">
        <v>160</v>
      </c>
      <c r="I39" s="274">
        <v>16</v>
      </c>
      <c r="J39" s="275" t="s">
        <v>636</v>
      </c>
      <c r="K39" s="275" t="s">
        <v>638</v>
      </c>
      <c r="L39" s="275"/>
      <c r="M39" s="275"/>
      <c r="N39" s="275"/>
      <c r="O39" s="276" t="str">
        <f t="shared" si="0"/>
        <v>TID_SKIN_BALROG_4_NAME</v>
      </c>
      <c r="P39" s="277" t="str">
        <f t="shared" si="1"/>
        <v>TID_DRAGON_BALROG_4_DESC</v>
      </c>
    </row>
    <row r="40" spans="2:16" s="67" customFormat="1">
      <c r="B40" s="262" t="s">
        <v>4</v>
      </c>
      <c r="C40" s="263" t="s">
        <v>497</v>
      </c>
      <c r="D40" s="263" t="s">
        <v>453</v>
      </c>
      <c r="E40" s="264"/>
      <c r="F40" s="265">
        <v>0</v>
      </c>
      <c r="G40" s="266">
        <v>0</v>
      </c>
      <c r="H40" s="266">
        <v>0</v>
      </c>
      <c r="I40" s="266">
        <v>0</v>
      </c>
      <c r="J40" s="267" t="s">
        <v>626</v>
      </c>
      <c r="K40" s="267" t="s">
        <v>497</v>
      </c>
      <c r="L40" s="267"/>
      <c r="M40" s="267"/>
      <c r="N40" s="462"/>
      <c r="O40" s="268" t="str">
        <f t="shared" si="0"/>
        <v>TID_SKIN_TITAN_0_NAME</v>
      </c>
      <c r="P40" s="269" t="str">
        <f t="shared" si="1"/>
        <v>TID_DRAGON_TITAN_0_DESC</v>
      </c>
    </row>
    <row r="41" spans="2:16" s="67" customFormat="1">
      <c r="B41" s="278" t="s">
        <v>4</v>
      </c>
      <c r="C41" s="279" t="s">
        <v>583</v>
      </c>
      <c r="D41" s="279" t="s">
        <v>453</v>
      </c>
      <c r="E41" s="280" t="s">
        <v>888</v>
      </c>
      <c r="F41" s="281">
        <v>1</v>
      </c>
      <c r="G41" s="282">
        <v>84000</v>
      </c>
      <c r="H41" s="282">
        <v>0</v>
      </c>
      <c r="I41" s="282">
        <v>4</v>
      </c>
      <c r="J41" s="283" t="s">
        <v>628</v>
      </c>
      <c r="K41" s="283" t="s">
        <v>583</v>
      </c>
      <c r="L41" s="283"/>
      <c r="M41" s="283"/>
      <c r="N41" s="275"/>
      <c r="O41" s="284" t="str">
        <f t="shared" si="0"/>
        <v>TID_SKIN_TITAN_1_NAME</v>
      </c>
      <c r="P41" s="285" t="str">
        <f t="shared" si="1"/>
        <v>TID_DRAGON_TITAN_1_DESC</v>
      </c>
    </row>
    <row r="42" spans="2:16" s="67" customFormat="1">
      <c r="B42" s="278" t="s">
        <v>4</v>
      </c>
      <c r="C42" s="279" t="s">
        <v>584</v>
      </c>
      <c r="D42" s="279" t="s">
        <v>453</v>
      </c>
      <c r="E42" s="272" t="s">
        <v>989</v>
      </c>
      <c r="F42" s="281">
        <v>2</v>
      </c>
      <c r="G42" s="282">
        <v>105000</v>
      </c>
      <c r="H42" s="282">
        <v>0</v>
      </c>
      <c r="I42" s="282">
        <v>8</v>
      </c>
      <c r="J42" s="283" t="s">
        <v>630</v>
      </c>
      <c r="K42" s="283" t="s">
        <v>584</v>
      </c>
      <c r="L42" s="283"/>
      <c r="M42" s="283"/>
      <c r="N42" s="275"/>
      <c r="O42" s="284" t="str">
        <f t="shared" si="0"/>
        <v>TID_SKIN_TITAN_2_NAME</v>
      </c>
      <c r="P42" s="285" t="str">
        <f t="shared" si="1"/>
        <v>TID_DRAGON_TITAN_2_DESC</v>
      </c>
    </row>
    <row r="43" spans="2:16" s="67" customFormat="1">
      <c r="B43" s="278" t="s">
        <v>4</v>
      </c>
      <c r="C43" s="279" t="s">
        <v>585</v>
      </c>
      <c r="D43" s="279" t="s">
        <v>453</v>
      </c>
      <c r="E43" s="272" t="s">
        <v>851</v>
      </c>
      <c r="F43" s="281">
        <v>3</v>
      </c>
      <c r="G43" s="282">
        <v>126000</v>
      </c>
      <c r="H43" s="282">
        <v>0</v>
      </c>
      <c r="I43" s="282">
        <v>12</v>
      </c>
      <c r="J43" s="275" t="s">
        <v>632</v>
      </c>
      <c r="K43" s="275" t="s">
        <v>585</v>
      </c>
      <c r="L43" s="275"/>
      <c r="M43" s="275"/>
      <c r="N43" s="275"/>
      <c r="O43" s="284" t="str">
        <f t="shared" si="0"/>
        <v>TID_SKIN_TITAN_3_NAME</v>
      </c>
      <c r="P43" s="285" t="str">
        <f t="shared" si="1"/>
        <v>TID_DRAGON_TITAN_3_DESC</v>
      </c>
    </row>
    <row r="44" spans="2:16" s="67" customFormat="1">
      <c r="B44" s="278" t="s">
        <v>4</v>
      </c>
      <c r="C44" s="279" t="s">
        <v>639</v>
      </c>
      <c r="D44" s="279" t="s">
        <v>453</v>
      </c>
      <c r="E44" s="272" t="s">
        <v>887</v>
      </c>
      <c r="F44" s="281">
        <v>4</v>
      </c>
      <c r="G44" s="282">
        <v>0</v>
      </c>
      <c r="H44" s="282">
        <v>160</v>
      </c>
      <c r="I44" s="282">
        <v>16</v>
      </c>
      <c r="J44" s="275" t="s">
        <v>636</v>
      </c>
      <c r="K44" s="275" t="s">
        <v>639</v>
      </c>
      <c r="L44" s="275"/>
      <c r="M44" s="275"/>
      <c r="N44" s="275"/>
      <c r="O44" s="284" t="str">
        <f t="shared" si="0"/>
        <v>TID_SKIN_TITAN_4_NAME</v>
      </c>
      <c r="P44" s="28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413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414</v>
      </c>
      <c r="E3" s="144" t="s">
        <v>5</v>
      </c>
      <c r="F3" s="146" t="s">
        <v>204</v>
      </c>
      <c r="G3" s="154" t="s">
        <v>415</v>
      </c>
      <c r="H3" s="154" t="s">
        <v>416</v>
      </c>
      <c r="I3" s="148" t="s">
        <v>23</v>
      </c>
      <c r="J3" s="148" t="s">
        <v>970</v>
      </c>
      <c r="K3" s="149" t="s">
        <v>38</v>
      </c>
      <c r="L3" s="150" t="s">
        <v>177</v>
      </c>
      <c r="M3" s="224" t="s">
        <v>526</v>
      </c>
    </row>
    <row r="4" spans="2:13" s="67" customFormat="1">
      <c r="D4" s="215" t="s">
        <v>4</v>
      </c>
      <c r="E4" s="199" t="s">
        <v>853</v>
      </c>
      <c r="F4" s="213" t="s">
        <v>419</v>
      </c>
      <c r="G4" s="214" t="s">
        <v>420</v>
      </c>
      <c r="H4" s="214">
        <v>1</v>
      </c>
      <c r="I4" s="200" t="str">
        <f>CONCATENATE("icon_",powerUpsDefinitions[[#This Row],['[sku']]])</f>
        <v>icon_avoid_mine</v>
      </c>
      <c r="J4" s="200" t="s">
        <v>976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854</v>
      </c>
      <c r="F5" s="213" t="s">
        <v>419</v>
      </c>
      <c r="G5" s="214" t="s">
        <v>421</v>
      </c>
      <c r="H5" s="214">
        <v>1</v>
      </c>
      <c r="I5" s="200" t="str">
        <f>CONCATENATE("icon_",powerUpsDefinitions[[#This Row],['[sku']]])</f>
        <v>icon_avoid_poison</v>
      </c>
      <c r="J5" s="200" t="s">
        <v>976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852</v>
      </c>
      <c r="F6" s="213" t="s">
        <v>418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972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890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982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411</v>
      </c>
      <c r="F8" s="213" t="s">
        <v>411</v>
      </c>
      <c r="G8" s="214"/>
      <c r="H8" s="214"/>
      <c r="I8" s="200" t="str">
        <f>CONCATENATE("icon_",powerUpsDefinitions[[#This Row],['[sku']]])</f>
        <v>icon_dive</v>
      </c>
      <c r="J8" s="200" t="s">
        <v>971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412</v>
      </c>
      <c r="F9" s="213" t="s">
        <v>412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977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895</v>
      </c>
      <c r="F10" s="213" t="s">
        <v>896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978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897</v>
      </c>
      <c r="F11" s="213" t="s">
        <v>896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978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898</v>
      </c>
      <c r="F12" s="210" t="s">
        <v>898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978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980</v>
      </c>
      <c r="F13" s="213" t="s">
        <v>980</v>
      </c>
      <c r="G13" s="214">
        <v>1</v>
      </c>
      <c r="H13" s="214"/>
      <c r="I13" s="372" t="str">
        <f>CONCATENATE("icon_",powerUpsDefinitions[[#This Row],['[sku']]])</f>
        <v>icon_fireball</v>
      </c>
      <c r="J13" s="372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880</v>
      </c>
      <c r="F14" s="213" t="s">
        <v>881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978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69" t="s">
        <v>855</v>
      </c>
      <c r="F15" s="370" t="s">
        <v>422</v>
      </c>
      <c r="G15" s="371">
        <v>0</v>
      </c>
      <c r="H15" s="371"/>
      <c r="I15" s="200" t="str">
        <f>CONCATENATE("icon_",powerUpsDefinitions[[#This Row],['[sku']]])</f>
        <v>icon_free_revive</v>
      </c>
      <c r="J15" s="200" t="s">
        <v>1016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983</v>
      </c>
      <c r="F16" s="213" t="s">
        <v>983</v>
      </c>
      <c r="G16" s="214">
        <v>1</v>
      </c>
      <c r="H16" s="214"/>
      <c r="I16" s="372" t="s">
        <v>986</v>
      </c>
      <c r="J16" s="372" t="s">
        <v>986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73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850</v>
      </c>
      <c r="F17" s="213" t="s">
        <v>850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981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892</v>
      </c>
      <c r="F18" s="213" t="s">
        <v>893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981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851</v>
      </c>
      <c r="F19" s="213" t="s">
        <v>417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885</v>
      </c>
      <c r="F20" s="213" t="s">
        <v>882</v>
      </c>
      <c r="G20" s="214" t="s">
        <v>886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979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883</v>
      </c>
      <c r="F21" s="213" t="s">
        <v>882</v>
      </c>
      <c r="G21" s="214" t="s">
        <v>420</v>
      </c>
      <c r="H21" s="214">
        <v>10</v>
      </c>
      <c r="I21" s="200" t="str">
        <f>CONCATENATE("icon_",powerUpsDefinitions[[#This Row],['[sku']]])</f>
        <v>icon_lower_damage_mine</v>
      </c>
      <c r="J21" s="200" t="s">
        <v>979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884</v>
      </c>
      <c r="F22" s="213" t="s">
        <v>882</v>
      </c>
      <c r="G22" s="214" t="s">
        <v>421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979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74" t="s">
        <v>4</v>
      </c>
      <c r="E23" s="199" t="s">
        <v>988</v>
      </c>
      <c r="F23" s="213" t="s">
        <v>988</v>
      </c>
      <c r="G23" s="377">
        <v>1</v>
      </c>
      <c r="H23" s="377"/>
      <c r="I23" s="372" t="str">
        <f>CONCATENATE("icon_",powerUpsDefinitions[[#This Row],['[sku']]])</f>
        <v>icon_magnet</v>
      </c>
      <c r="J23" s="372" t="str">
        <f>CONCATENATE("icon_",powerUpsDefinitions[[#This Row],['[sku']]])</f>
        <v>icon_magnet</v>
      </c>
      <c r="K23" s="378" t="str">
        <f>CONCATENATE("TID_POWERUP_",UPPER(powerUpsDefinitions[[#This Row],['[sku']]]),"_NAME")</f>
        <v>TID_POWERUP_MAGNET_NAME</v>
      </c>
      <c r="L23" s="379" t="str">
        <f>CONCATENATE("TID_POWERUP_",UPPER(powerUpsDefinitions[[#This Row],['[sku']]]),"_DESC")</f>
        <v>TID_POWERUP_MAGNET_DESC</v>
      </c>
      <c r="M23" s="380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989</v>
      </c>
      <c r="F24" s="213" t="s">
        <v>989</v>
      </c>
      <c r="G24" s="214">
        <v>5</v>
      </c>
      <c r="H24" s="214"/>
      <c r="I24" s="372" t="s">
        <v>1035</v>
      </c>
      <c r="J24" s="372" t="s">
        <v>974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73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899</v>
      </c>
      <c r="F25" s="213" t="s">
        <v>899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424</v>
      </c>
      <c r="F26" s="213" t="s">
        <v>423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978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887</v>
      </c>
      <c r="F27" s="213" t="s">
        <v>887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979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891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974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888</v>
      </c>
      <c r="F29" s="213" t="s">
        <v>889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973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74" t="s">
        <v>4</v>
      </c>
      <c r="E30" s="375" t="s">
        <v>987</v>
      </c>
      <c r="F30" s="376" t="s">
        <v>987</v>
      </c>
      <c r="G30" s="377">
        <v>100</v>
      </c>
      <c r="H30" s="377"/>
      <c r="I30" s="372" t="s">
        <v>1017</v>
      </c>
      <c r="J30" s="372" t="s">
        <v>978</v>
      </c>
      <c r="K30" s="378" t="str">
        <f>CONCATENATE("TID_POWERUP_",UPPER(powerUpsDefinitions[[#This Row],['[sku']]]),"_NAME")</f>
        <v>TID_POWERUP_VACUUM_NAME</v>
      </c>
      <c r="L30" s="379" t="str">
        <f>CONCATENATE("TID_POWERUP_",UPPER(powerUpsDefinitions[[#This Row],['[sku']]]),"_DESC")</f>
        <v>TID_POWERUP_VACUUM_DESC</v>
      </c>
      <c r="M30" s="380" t="str">
        <f>CONCATENATE(powerUpsDefinitions[[#This Row],['[tidDesc']]],"_SHORT")</f>
        <v>TID_POWERUP_VACUUM_DESC_SHORT</v>
      </c>
    </row>
    <row r="31" spans="4:13">
      <c r="D31" s="374" t="s">
        <v>4</v>
      </c>
      <c r="E31" s="199" t="s">
        <v>1101</v>
      </c>
      <c r="F31" s="213" t="s">
        <v>1101</v>
      </c>
      <c r="G31" s="377">
        <v>0</v>
      </c>
      <c r="H31" s="377"/>
      <c r="I31" s="372" t="s">
        <v>1102</v>
      </c>
      <c r="J31" s="372" t="s">
        <v>978</v>
      </c>
      <c r="K31" s="378" t="str">
        <f>CONCATENATE("TID_POWERUP_",UPPER(powerUpsDefinitions[[#This Row],['[sku']]]),"_NAME")</f>
        <v>TID_POWERUP_DOG_NAME</v>
      </c>
      <c r="L31" s="379" t="str">
        <f>CONCATENATE("TID_POWERUP_",UPPER(powerUpsDefinitions[[#This Row],['[sku']]]),"_DESC")</f>
        <v>TID_POWERUP_DOG_DESC</v>
      </c>
      <c r="M31" s="380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992</v>
      </c>
      <c r="E35" s="184" t="s">
        <v>5</v>
      </c>
      <c r="F35" s="383" t="s">
        <v>1001</v>
      </c>
      <c r="G35" s="384" t="s">
        <v>1000</v>
      </c>
      <c r="H35" s="384" t="s">
        <v>999</v>
      </c>
    </row>
    <row r="36" spans="1:16384">
      <c r="D36" s="385" t="s">
        <v>4</v>
      </c>
      <c r="E36" s="199" t="s">
        <v>993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1037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21"/>
      <c r="C3" s="421"/>
      <c r="D3" s="421"/>
      <c r="E3" s="421"/>
      <c r="F3" s="421"/>
      <c r="G3" s="422" t="s">
        <v>1057</v>
      </c>
      <c r="H3" s="6">
        <v>10</v>
      </c>
    </row>
    <row r="4" spans="2:25" ht="30" customHeight="1">
      <c r="B4" s="405"/>
      <c r="C4" s="405"/>
      <c r="D4" s="405"/>
      <c r="E4" s="405"/>
      <c r="F4" s="405"/>
      <c r="G4" s="422" t="s">
        <v>1058</v>
      </c>
      <c r="H4" s="6">
        <v>200</v>
      </c>
    </row>
    <row r="5" spans="2:25" ht="114.75">
      <c r="B5" s="143" t="s">
        <v>1038</v>
      </c>
      <c r="C5" s="143" t="s">
        <v>5</v>
      </c>
      <c r="D5" s="143" t="s">
        <v>204</v>
      </c>
      <c r="E5" s="417" t="s">
        <v>186</v>
      </c>
      <c r="F5" s="146" t="s">
        <v>1040</v>
      </c>
      <c r="G5" s="147" t="s">
        <v>587</v>
      </c>
      <c r="H5" s="423" t="s">
        <v>1060</v>
      </c>
      <c r="I5" s="163" t="s">
        <v>1045</v>
      </c>
      <c r="J5" s="163" t="s">
        <v>536</v>
      </c>
      <c r="K5" s="423" t="s">
        <v>1059</v>
      </c>
      <c r="L5" s="163" t="s">
        <v>1041</v>
      </c>
      <c r="M5" s="148" t="s">
        <v>23</v>
      </c>
      <c r="N5" s="433" t="s">
        <v>683</v>
      </c>
      <c r="O5" s="433" t="s">
        <v>1104</v>
      </c>
      <c r="P5" s="433" t="s">
        <v>1105</v>
      </c>
      <c r="Q5" s="433" t="s">
        <v>1106</v>
      </c>
    </row>
    <row r="6" spans="2:25">
      <c r="B6" s="134" t="s">
        <v>4</v>
      </c>
      <c r="C6" s="159" t="s">
        <v>1039</v>
      </c>
      <c r="D6" s="159" t="s">
        <v>1044</v>
      </c>
      <c r="E6" s="418">
        <v>0</v>
      </c>
      <c r="F6" s="14">
        <v>0.99</v>
      </c>
      <c r="G6" s="133">
        <v>0</v>
      </c>
      <c r="H6" s="42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24">
        <f>shopPacksDefinitions[[#This Row],['[amount']]]/shopPacksDefinitions[[#This Row],['[priceDollars']]]</f>
        <v>10.1010101010101</v>
      </c>
      <c r="L6" s="20" t="b">
        <v>0</v>
      </c>
      <c r="M6" s="15" t="s">
        <v>1210</v>
      </c>
      <c r="N6" s="343"/>
      <c r="O6" s="201" t="s">
        <v>1107</v>
      </c>
      <c r="P6" s="343"/>
      <c r="Q6" s="201" t="s">
        <v>1107</v>
      </c>
    </row>
    <row r="7" spans="2:25">
      <c r="B7" s="134" t="s">
        <v>4</v>
      </c>
      <c r="C7" s="159" t="s">
        <v>1042</v>
      </c>
      <c r="D7" s="391" t="s">
        <v>1044</v>
      </c>
      <c r="E7" s="418">
        <v>1</v>
      </c>
      <c r="F7" s="14">
        <v>4.99</v>
      </c>
      <c r="G7" s="133">
        <v>0</v>
      </c>
      <c r="H7" s="42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24">
        <f>shopPacksDefinitions[[#This Row],['[amount']]]/shopPacksDefinitions[[#This Row],['[priceDollars']]]</f>
        <v>10.020040080160321</v>
      </c>
      <c r="L7" s="20" t="b">
        <v>0</v>
      </c>
      <c r="M7" s="15" t="s">
        <v>1211</v>
      </c>
      <c r="N7" s="343"/>
      <c r="O7" s="201" t="s">
        <v>1108</v>
      </c>
      <c r="P7" s="343"/>
      <c r="Q7" s="201" t="s">
        <v>1108</v>
      </c>
    </row>
    <row r="8" spans="2:25">
      <c r="B8" s="134" t="s">
        <v>4</v>
      </c>
      <c r="C8" s="159" t="s">
        <v>1043</v>
      </c>
      <c r="D8" s="391" t="s">
        <v>1044</v>
      </c>
      <c r="E8" s="418">
        <v>2</v>
      </c>
      <c r="F8" s="14">
        <v>9.99</v>
      </c>
      <c r="G8" s="133">
        <v>0</v>
      </c>
      <c r="H8" s="42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24">
        <f>shopPacksDefinitions[[#This Row],['[amount']]]/shopPacksDefinitions[[#This Row],['[priceDollars']]]</f>
        <v>11.011011011011011</v>
      </c>
      <c r="L8" s="20" t="b">
        <v>0</v>
      </c>
      <c r="M8" s="15" t="s">
        <v>1212</v>
      </c>
      <c r="N8" s="406"/>
      <c r="O8" s="201" t="s">
        <v>1109</v>
      </c>
      <c r="P8" s="406"/>
      <c r="Q8" s="401" t="s">
        <v>1109</v>
      </c>
    </row>
    <row r="9" spans="2:25">
      <c r="B9" s="136" t="s">
        <v>4</v>
      </c>
      <c r="C9" s="404" t="s">
        <v>1046</v>
      </c>
      <c r="D9" s="391" t="s">
        <v>1044</v>
      </c>
      <c r="E9" s="418">
        <v>3</v>
      </c>
      <c r="F9" s="14">
        <v>19.989999999999998</v>
      </c>
      <c r="G9" s="140">
        <v>0</v>
      </c>
      <c r="H9" s="42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24">
        <f>shopPacksDefinitions[[#This Row],['[amount']]]/shopPacksDefinitions[[#This Row],['[priceDollars']]]</f>
        <v>12.506253126563283</v>
      </c>
      <c r="L9" s="155" t="b">
        <v>0</v>
      </c>
      <c r="M9" s="15" t="s">
        <v>1213</v>
      </c>
      <c r="N9" s="407"/>
      <c r="O9" s="201" t="s">
        <v>1110</v>
      </c>
      <c r="P9" s="407"/>
      <c r="Q9" s="444" t="s">
        <v>1110</v>
      </c>
    </row>
    <row r="10" spans="2:25">
      <c r="B10" s="136" t="s">
        <v>4</v>
      </c>
      <c r="C10" s="404" t="s">
        <v>1053</v>
      </c>
      <c r="D10" s="391" t="s">
        <v>1044</v>
      </c>
      <c r="E10" s="418">
        <v>4</v>
      </c>
      <c r="F10" s="139">
        <v>39.99</v>
      </c>
      <c r="G10" s="140">
        <v>0</v>
      </c>
      <c r="H10" s="42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24">
        <f>shopPacksDefinitions[[#This Row],['[amount']]]/shopPacksDefinitions[[#This Row],['[priceDollars']]]</f>
        <v>14.003500875218805</v>
      </c>
      <c r="L10" s="155" t="b">
        <v>0</v>
      </c>
      <c r="M10" s="15" t="s">
        <v>1214</v>
      </c>
      <c r="N10" s="407"/>
      <c r="O10" s="201" t="s">
        <v>1111</v>
      </c>
      <c r="P10" s="407"/>
      <c r="Q10" s="444" t="s">
        <v>1111</v>
      </c>
    </row>
    <row r="11" spans="2:25" ht="15.75" thickBot="1">
      <c r="B11" s="136" t="s">
        <v>4</v>
      </c>
      <c r="C11" s="404" t="s">
        <v>1054</v>
      </c>
      <c r="D11" s="391" t="s">
        <v>1044</v>
      </c>
      <c r="E11" s="420">
        <v>5</v>
      </c>
      <c r="F11" s="139">
        <v>79.989999999999995</v>
      </c>
      <c r="G11" s="140">
        <v>0</v>
      </c>
      <c r="H11" s="42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24">
        <f>shopPacksDefinitions[[#This Row],['[amount']]]/shopPacksDefinitions[[#This Row],['[priceDollars']]]</f>
        <v>15.001875234404302</v>
      </c>
      <c r="L11" s="155" t="b">
        <v>1</v>
      </c>
      <c r="M11" s="15" t="s">
        <v>1215</v>
      </c>
      <c r="N11" s="407"/>
      <c r="O11" s="201" t="s">
        <v>1112</v>
      </c>
      <c r="P11" s="407"/>
      <c r="Q11" s="444" t="s">
        <v>1112</v>
      </c>
    </row>
    <row r="12" spans="2:25" ht="15.75" thickBot="1">
      <c r="B12" s="408" t="s">
        <v>4</v>
      </c>
      <c r="C12" s="409" t="s">
        <v>1056</v>
      </c>
      <c r="D12" s="410" t="s">
        <v>1051</v>
      </c>
      <c r="E12" s="419">
        <v>0</v>
      </c>
      <c r="F12" s="411">
        <v>0</v>
      </c>
      <c r="G12" s="412">
        <v>5</v>
      </c>
      <c r="H12" s="425">
        <f>ROUND(shopPacksDefinitions[[#This Row],['[priceHC']]],0)*$H$4</f>
        <v>1000</v>
      </c>
      <c r="I12" s="413">
        <v>0</v>
      </c>
      <c r="J12" s="413">
        <f>ROUND(shopPacksDefinitions[[#This Row],[Base Amount
(only for the maths)]]+shopPacksDefinitions[[#This Row],[Base Amount
(only for the maths)]]*shopPacksDefinitions[[#This Row],['[bonusAmount']]],0)</f>
        <v>1000</v>
      </c>
      <c r="K12" s="425">
        <f>shopPacksDefinitions[[#This Row],['[amount']]]/shopPacksDefinitions[[#This Row],['[priceHC']]]</f>
        <v>200</v>
      </c>
      <c r="L12" s="414" t="b">
        <v>0</v>
      </c>
      <c r="M12" s="415" t="s">
        <v>1216</v>
      </c>
      <c r="N12" s="416"/>
      <c r="O12" s="416"/>
      <c r="P12" s="416"/>
      <c r="Q12" s="416"/>
    </row>
    <row r="13" spans="2:25" ht="15.75" thickBot="1">
      <c r="B13" s="134" t="s">
        <v>4</v>
      </c>
      <c r="C13" s="159" t="s">
        <v>1047</v>
      </c>
      <c r="D13" s="391" t="s">
        <v>1051</v>
      </c>
      <c r="E13" s="418">
        <v>1</v>
      </c>
      <c r="F13" s="14">
        <v>0</v>
      </c>
      <c r="G13" s="133">
        <v>20</v>
      </c>
      <c r="H13" s="42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24">
        <f>shopPacksDefinitions[[#This Row],['[amount']]]/shopPacksDefinitions[[#This Row],['[priceHC']]]</f>
        <v>220</v>
      </c>
      <c r="L13" s="20" t="b">
        <v>0</v>
      </c>
      <c r="M13" s="415" t="s">
        <v>1217</v>
      </c>
      <c r="N13" s="406"/>
      <c r="O13" s="406"/>
      <c r="P13" s="406"/>
      <c r="Q13" s="406"/>
    </row>
    <row r="14" spans="2:25" ht="15.75" thickBot="1">
      <c r="B14" s="134" t="s">
        <v>4</v>
      </c>
      <c r="C14" s="159" t="s">
        <v>1048</v>
      </c>
      <c r="D14" s="391" t="s">
        <v>1051</v>
      </c>
      <c r="E14" s="418">
        <v>2</v>
      </c>
      <c r="F14" s="14">
        <v>0</v>
      </c>
      <c r="G14" s="133">
        <v>50</v>
      </c>
      <c r="H14" s="42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24">
        <f>shopPacksDefinitions[[#This Row],['[amount']]]/shopPacksDefinitions[[#This Row],['[priceHC']]]</f>
        <v>240</v>
      </c>
      <c r="L14" s="20" t="b">
        <v>0</v>
      </c>
      <c r="M14" s="415" t="s">
        <v>1218</v>
      </c>
      <c r="N14" s="406"/>
      <c r="O14" s="406"/>
      <c r="P14" s="406"/>
      <c r="Q14" s="406"/>
    </row>
    <row r="15" spans="2:25" ht="15.75" thickBot="1">
      <c r="B15" s="134" t="s">
        <v>4</v>
      </c>
      <c r="C15" s="159" t="s">
        <v>1049</v>
      </c>
      <c r="D15" s="391" t="s">
        <v>1051</v>
      </c>
      <c r="E15" s="418">
        <v>3</v>
      </c>
      <c r="F15" s="14">
        <v>0</v>
      </c>
      <c r="G15" s="133">
        <v>250</v>
      </c>
      <c r="H15" s="42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24">
        <f>shopPacksDefinitions[[#This Row],['[amount']]]/shopPacksDefinitions[[#This Row],['[priceHC']]]</f>
        <v>280</v>
      </c>
      <c r="L15" s="20" t="b">
        <v>0</v>
      </c>
      <c r="M15" s="415" t="s">
        <v>1219</v>
      </c>
      <c r="N15" s="406"/>
      <c r="O15" s="406"/>
      <c r="P15" s="406"/>
      <c r="Q15" s="406"/>
    </row>
    <row r="16" spans="2:25" ht="15.75" thickBot="1">
      <c r="B16" s="134" t="s">
        <v>4</v>
      </c>
      <c r="C16" s="159" t="s">
        <v>1050</v>
      </c>
      <c r="D16" s="391" t="s">
        <v>1051</v>
      </c>
      <c r="E16" s="418">
        <v>4</v>
      </c>
      <c r="F16" s="14">
        <v>0</v>
      </c>
      <c r="G16" s="133">
        <v>400</v>
      </c>
      <c r="H16" s="42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24">
        <f>shopPacksDefinitions[[#This Row],['[amount']]]/shopPacksDefinitions[[#This Row],['[priceHC']]]</f>
        <v>300</v>
      </c>
      <c r="L16" s="20" t="b">
        <v>0</v>
      </c>
      <c r="M16" s="415" t="s">
        <v>1220</v>
      </c>
      <c r="N16" s="406"/>
      <c r="O16" s="406"/>
      <c r="P16" s="406"/>
      <c r="Q16" s="406"/>
    </row>
    <row r="17" spans="2:17">
      <c r="B17" s="134" t="s">
        <v>4</v>
      </c>
      <c r="C17" s="159" t="s">
        <v>1055</v>
      </c>
      <c r="D17" s="391" t="s">
        <v>1051</v>
      </c>
      <c r="E17" s="418">
        <v>5</v>
      </c>
      <c r="F17" s="14">
        <v>0</v>
      </c>
      <c r="G17" s="133">
        <v>1000</v>
      </c>
      <c r="H17" s="42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24">
        <f>shopPacksDefinitions[[#This Row],['[amount']]]/shopPacksDefinitions[[#This Row],['[priceHC']]]</f>
        <v>340</v>
      </c>
      <c r="L17" s="20" t="b">
        <v>1</v>
      </c>
      <c r="M17" s="415" t="s">
        <v>1221</v>
      </c>
      <c r="N17" s="406"/>
      <c r="O17" s="406"/>
      <c r="P17" s="406"/>
      <c r="Q17" s="40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3"/>
      <c r="G3" s="52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810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811</v>
      </c>
    </row>
    <row r="24" spans="2:8" s="67" customFormat="1">
      <c r="B24" s="190" t="s">
        <v>4</v>
      </c>
      <c r="C24" s="13" t="s">
        <v>831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812</v>
      </c>
    </row>
    <row r="26" spans="2:8" s="67" customFormat="1">
      <c r="B26" s="190" t="s">
        <v>4</v>
      </c>
      <c r="C26" s="13" t="s">
        <v>832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813</v>
      </c>
    </row>
    <row r="28" spans="2:8">
      <c r="B28" s="190" t="s">
        <v>4</v>
      </c>
      <c r="C28" s="13" t="s">
        <v>833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814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462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48" t="s">
        <v>473</v>
      </c>
      <c r="C35" s="449" t="s">
        <v>5</v>
      </c>
      <c r="D35" s="449" t="s">
        <v>1203</v>
      </c>
      <c r="E35" s="449" t="s">
        <v>1204</v>
      </c>
      <c r="F35" s="67"/>
      <c r="G35" s="67"/>
      <c r="H35" s="67"/>
    </row>
    <row r="36" spans="2:8">
      <c r="B36" s="453" t="s">
        <v>4</v>
      </c>
      <c r="C36" s="466" t="s">
        <v>463</v>
      </c>
      <c r="D36" s="466">
        <v>1</v>
      </c>
      <c r="E36" s="467">
        <v>0.1</v>
      </c>
      <c r="F36" s="67"/>
      <c r="G36" s="67"/>
      <c r="H36" s="67"/>
    </row>
    <row r="37" spans="2:8">
      <c r="B37" s="453" t="s">
        <v>4</v>
      </c>
      <c r="C37" s="466" t="s">
        <v>464</v>
      </c>
      <c r="D37" s="466">
        <v>2</v>
      </c>
      <c r="E37" s="467">
        <v>8.7055056329612412E-2</v>
      </c>
      <c r="F37" s="67"/>
      <c r="G37" s="67"/>
      <c r="H37" s="67"/>
    </row>
    <row r="38" spans="2:8">
      <c r="B38" s="453" t="s">
        <v>4</v>
      </c>
      <c r="C38" s="466" t="s">
        <v>465</v>
      </c>
      <c r="D38" s="466">
        <v>3</v>
      </c>
      <c r="E38" s="467">
        <v>8.027415617602307E-2</v>
      </c>
      <c r="F38" s="67"/>
      <c r="G38" s="67"/>
      <c r="H38" s="67"/>
    </row>
    <row r="39" spans="2:8">
      <c r="B39" s="453" t="s">
        <v>4</v>
      </c>
      <c r="C39" s="466" t="s">
        <v>466</v>
      </c>
      <c r="D39" s="466">
        <v>4</v>
      </c>
      <c r="E39" s="467">
        <v>7.5785828325519916E-2</v>
      </c>
      <c r="F39" s="67"/>
      <c r="G39" s="67"/>
      <c r="H39" s="67"/>
    </row>
    <row r="40" spans="2:8">
      <c r="B40" s="453" t="s">
        <v>4</v>
      </c>
      <c r="C40" s="466" t="s">
        <v>467</v>
      </c>
      <c r="D40" s="466">
        <v>5</v>
      </c>
      <c r="E40" s="467">
        <v>7.2477966367769556E-2</v>
      </c>
      <c r="F40" s="67"/>
      <c r="G40" s="67"/>
      <c r="H40" s="67"/>
    </row>
    <row r="41" spans="2:8">
      <c r="B41" s="453" t="s">
        <v>4</v>
      </c>
      <c r="C41" s="466" t="s">
        <v>468</v>
      </c>
      <c r="D41" s="466">
        <v>6</v>
      </c>
      <c r="E41" s="467">
        <v>6.988271187715793E-2</v>
      </c>
      <c r="F41" s="67"/>
      <c r="G41" s="67"/>
      <c r="H41" s="67"/>
    </row>
    <row r="42" spans="2:8">
      <c r="B42" s="453" t="s">
        <v>4</v>
      </c>
      <c r="C42" s="466" t="s">
        <v>469</v>
      </c>
      <c r="D42" s="466">
        <v>7</v>
      </c>
      <c r="E42" s="467">
        <v>6.776109134004811E-2</v>
      </c>
      <c r="F42" s="67"/>
      <c r="G42" s="67"/>
      <c r="H42" s="67"/>
    </row>
    <row r="43" spans="2:8">
      <c r="B43" s="453" t="s">
        <v>4</v>
      </c>
      <c r="C43" s="466" t="s">
        <v>470</v>
      </c>
      <c r="D43" s="466">
        <v>8</v>
      </c>
      <c r="E43" s="467">
        <v>6.5975395538644718E-2</v>
      </c>
      <c r="F43" s="67"/>
      <c r="G43" s="67"/>
      <c r="H43" s="67"/>
    </row>
    <row r="44" spans="2:8">
      <c r="B44" s="453" t="s">
        <v>4</v>
      </c>
      <c r="C44" s="466" t="s">
        <v>471</v>
      </c>
      <c r="D44" s="466">
        <v>9</v>
      </c>
      <c r="E44" s="467">
        <v>6.4439401497725424E-2</v>
      </c>
      <c r="F44" s="67"/>
      <c r="G44" s="67"/>
      <c r="H44" s="67"/>
    </row>
    <row r="45" spans="2:8">
      <c r="B45" s="453" t="s">
        <v>4</v>
      </c>
      <c r="C45" s="466" t="s">
        <v>472</v>
      </c>
      <c r="D45" s="466">
        <v>10</v>
      </c>
      <c r="E45" s="467">
        <v>6.3095734448019331E-2</v>
      </c>
      <c r="F45" s="67"/>
      <c r="G45" s="67"/>
      <c r="H45" s="67"/>
    </row>
    <row r="46" spans="2:8" ht="15.75" thickBot="1"/>
    <row r="47" spans="2:8" ht="23.25">
      <c r="B47" s="12" t="s">
        <v>994</v>
      </c>
      <c r="C47" s="12"/>
      <c r="D47" s="12"/>
      <c r="E47" s="12"/>
      <c r="F47" s="12"/>
      <c r="G47" s="12"/>
      <c r="H47" s="12"/>
    </row>
    <row r="49" spans="2:8" ht="130.5">
      <c r="B49" s="184" t="s">
        <v>995</v>
      </c>
      <c r="C49" s="184" t="s">
        <v>5</v>
      </c>
      <c r="D49" s="184" t="s">
        <v>1003</v>
      </c>
      <c r="E49" s="384" t="s">
        <v>1004</v>
      </c>
      <c r="F49" s="384" t="s">
        <v>1005</v>
      </c>
      <c r="G49" s="384" t="s">
        <v>1006</v>
      </c>
      <c r="H49" s="384" t="s">
        <v>1007</v>
      </c>
    </row>
    <row r="50" spans="2:8">
      <c r="B50" s="387" t="s">
        <v>4</v>
      </c>
      <c r="C50" s="382" t="s">
        <v>996</v>
      </c>
      <c r="D50" s="382" t="s">
        <v>1232</v>
      </c>
      <c r="E50" s="386" t="s">
        <v>997</v>
      </c>
      <c r="F50" s="386">
        <v>50</v>
      </c>
      <c r="G50" s="386">
        <v>30</v>
      </c>
      <c r="H50" s="386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1076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1061</v>
      </c>
      <c r="B3" s="184" t="s">
        <v>5</v>
      </c>
      <c r="C3" s="184" t="s">
        <v>204</v>
      </c>
      <c r="D3" s="384" t="s">
        <v>1062</v>
      </c>
      <c r="E3" s="384" t="s">
        <v>1065</v>
      </c>
    </row>
    <row r="4" spans="1:10">
      <c r="A4" s="387" t="s">
        <v>4</v>
      </c>
      <c r="B4" s="382" t="s">
        <v>1064</v>
      </c>
      <c r="C4" s="382" t="s">
        <v>896</v>
      </c>
      <c r="D4" s="386" t="s">
        <v>1063</v>
      </c>
      <c r="E4" s="386" t="str">
        <f>CONCATENATE("TID_","EVENT_",UPPER(B4))</f>
        <v>TID_EVENT_EAT_ARCHER</v>
      </c>
    </row>
    <row r="5" spans="1:10">
      <c r="A5" s="387" t="s">
        <v>4</v>
      </c>
      <c r="B5" s="382" t="s">
        <v>1066</v>
      </c>
      <c r="C5" s="382" t="s">
        <v>896</v>
      </c>
      <c r="D5" s="386" t="s">
        <v>1067</v>
      </c>
      <c r="E5" s="386" t="str">
        <f t="shared" ref="E5:E10" si="0">CONCATENATE("TID_","EVENT_",UPPER(B5))</f>
        <v>TID_EVENT_EAT_BIRDS</v>
      </c>
    </row>
    <row r="6" spans="1:10">
      <c r="A6" s="387" t="s">
        <v>4</v>
      </c>
      <c r="B6" s="382" t="s">
        <v>1070</v>
      </c>
      <c r="C6" s="382" t="s">
        <v>1068</v>
      </c>
      <c r="D6" s="386" t="s">
        <v>1069</v>
      </c>
      <c r="E6" s="386" t="str">
        <f t="shared" si="0"/>
        <v>TID_EVENT_DESTROY_HOUSES</v>
      </c>
    </row>
    <row r="7" spans="1:10">
      <c r="A7" s="387" t="s">
        <v>4</v>
      </c>
      <c r="B7" s="382" t="s">
        <v>1071</v>
      </c>
      <c r="C7" s="382" t="s">
        <v>1072</v>
      </c>
      <c r="D7" s="386" t="s">
        <v>1052</v>
      </c>
      <c r="E7" s="386" t="str">
        <f t="shared" si="0"/>
        <v>TID_EVENT_COLLECT_COINS</v>
      </c>
    </row>
    <row r="8" spans="1:10">
      <c r="A8" s="387" t="s">
        <v>4</v>
      </c>
      <c r="B8" s="382" t="s">
        <v>1073</v>
      </c>
      <c r="C8" s="382" t="s">
        <v>1074</v>
      </c>
      <c r="D8" s="386" t="s">
        <v>1074</v>
      </c>
      <c r="E8" s="386" t="str">
        <f t="shared" si="0"/>
        <v>TID_EVENT_PLAY_TIME</v>
      </c>
    </row>
    <row r="9" spans="1:10">
      <c r="A9" s="387" t="s">
        <v>4</v>
      </c>
      <c r="B9" s="382" t="s">
        <v>301</v>
      </c>
      <c r="C9" s="382" t="s">
        <v>301</v>
      </c>
      <c r="D9" s="386" t="s">
        <v>301</v>
      </c>
      <c r="E9" s="386" t="str">
        <f t="shared" si="0"/>
        <v>TID_EVENT_SCORE</v>
      </c>
    </row>
    <row r="10" spans="1:10">
      <c r="A10" s="387" t="s">
        <v>4</v>
      </c>
      <c r="B10" s="382" t="s">
        <v>205</v>
      </c>
      <c r="C10" s="382" t="s">
        <v>205</v>
      </c>
      <c r="D10" s="386" t="s">
        <v>205</v>
      </c>
      <c r="E10" s="386" t="str">
        <f t="shared" si="0"/>
        <v>TID_EVENT_PET</v>
      </c>
    </row>
    <row r="11" spans="1:10">
      <c r="A11" s="387" t="s">
        <v>4</v>
      </c>
      <c r="B11" s="382" t="s">
        <v>1075</v>
      </c>
      <c r="C11" s="382" t="s">
        <v>1075</v>
      </c>
      <c r="D11" s="386" t="s">
        <v>1075</v>
      </c>
      <c r="E11" s="386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1077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1082</v>
      </c>
      <c r="F14" s="171"/>
      <c r="G14" s="171" t="s">
        <v>1083</v>
      </c>
      <c r="H14" s="171"/>
      <c r="J14" s="171"/>
    </row>
    <row r="15" spans="1:10" ht="118.5">
      <c r="A15" s="184" t="s">
        <v>1085</v>
      </c>
      <c r="B15" s="184" t="s">
        <v>5</v>
      </c>
      <c r="C15" s="384" t="s">
        <v>1079</v>
      </c>
      <c r="D15" s="384" t="s">
        <v>1080</v>
      </c>
      <c r="E15" s="384" t="s">
        <v>1081</v>
      </c>
      <c r="F15" s="426" t="s">
        <v>1118</v>
      </c>
    </row>
    <row r="16" spans="1:10">
      <c r="A16" s="387" t="s">
        <v>4</v>
      </c>
      <c r="B16" s="382" t="s">
        <v>1078</v>
      </c>
      <c r="C16" s="386">
        <v>0.2</v>
      </c>
      <c r="D16" s="386">
        <v>0.5</v>
      </c>
      <c r="E16" s="386">
        <v>0.7</v>
      </c>
      <c r="F16" s="427">
        <v>0.01</v>
      </c>
    </row>
    <row r="18" spans="1:16" ht="15.75" thickBot="1"/>
    <row r="19" spans="1:16" ht="23.25">
      <c r="A19" s="12" t="s">
        <v>1084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48" t="s">
        <v>1086</v>
      </c>
      <c r="B21" s="449" t="s">
        <v>186</v>
      </c>
      <c r="C21" s="449" t="s">
        <v>5</v>
      </c>
      <c r="D21" s="450" t="s">
        <v>1113</v>
      </c>
      <c r="E21" s="450" t="s">
        <v>1062</v>
      </c>
      <c r="F21" s="451" t="s">
        <v>1179</v>
      </c>
      <c r="G21" s="451" t="s">
        <v>1095</v>
      </c>
      <c r="H21" s="451" t="s">
        <v>1096</v>
      </c>
      <c r="I21" s="451" t="s">
        <v>1097</v>
      </c>
      <c r="J21" s="451" t="s">
        <v>1098</v>
      </c>
      <c r="K21" s="451" t="s">
        <v>1099</v>
      </c>
      <c r="L21" s="451" t="s">
        <v>1115</v>
      </c>
      <c r="M21" s="451" t="s">
        <v>1100</v>
      </c>
      <c r="N21" s="451" t="s">
        <v>1114</v>
      </c>
      <c r="O21" s="451" t="s">
        <v>1116</v>
      </c>
      <c r="P21" s="452" t="s">
        <v>1117</v>
      </c>
    </row>
    <row r="22" spans="1:16">
      <c r="A22" s="446" t="s">
        <v>4</v>
      </c>
      <c r="B22" s="428">
        <v>10</v>
      </c>
      <c r="C22" s="428" t="s">
        <v>1087</v>
      </c>
      <c r="D22" s="429" t="s">
        <v>1064</v>
      </c>
      <c r="E22" s="429">
        <v>1000000</v>
      </c>
      <c r="F22" s="430" t="s">
        <v>1078</v>
      </c>
      <c r="G22" s="430" t="s">
        <v>1051</v>
      </c>
      <c r="H22" s="430">
        <v>100</v>
      </c>
      <c r="I22" s="430" t="s">
        <v>1051</v>
      </c>
      <c r="J22" s="430">
        <v>200</v>
      </c>
      <c r="K22" s="430" t="s">
        <v>1051</v>
      </c>
      <c r="L22" s="430">
        <v>1000</v>
      </c>
      <c r="M22" s="430" t="s">
        <v>1051</v>
      </c>
      <c r="N22" s="430">
        <v>2500</v>
      </c>
      <c r="O22" s="430" t="s">
        <v>327</v>
      </c>
      <c r="P22" s="447">
        <v>25</v>
      </c>
    </row>
    <row r="23" spans="1:16">
      <c r="A23" s="446" t="s">
        <v>4</v>
      </c>
      <c r="B23" s="428">
        <v>20</v>
      </c>
      <c r="C23" s="428" t="s">
        <v>1088</v>
      </c>
      <c r="D23" s="429" t="s">
        <v>1066</v>
      </c>
      <c r="E23" s="429">
        <v>1000000</v>
      </c>
      <c r="F23" s="430" t="s">
        <v>1078</v>
      </c>
      <c r="G23" s="430" t="s">
        <v>1051</v>
      </c>
      <c r="H23" s="430">
        <v>100</v>
      </c>
      <c r="I23" s="430" t="s">
        <v>1051</v>
      </c>
      <c r="J23" s="430">
        <v>200</v>
      </c>
      <c r="K23" s="430" t="s">
        <v>1051</v>
      </c>
      <c r="L23" s="430">
        <v>1000</v>
      </c>
      <c r="M23" s="430" t="s">
        <v>1051</v>
      </c>
      <c r="N23" s="430">
        <v>2500</v>
      </c>
      <c r="O23" s="430" t="s">
        <v>327</v>
      </c>
      <c r="P23" s="447">
        <v>25</v>
      </c>
    </row>
    <row r="24" spans="1:16">
      <c r="A24" s="446" t="s">
        <v>4</v>
      </c>
      <c r="B24" s="428">
        <v>30</v>
      </c>
      <c r="C24" s="428" t="s">
        <v>1089</v>
      </c>
      <c r="D24" s="429" t="s">
        <v>1070</v>
      </c>
      <c r="E24" s="429">
        <v>100000</v>
      </c>
      <c r="F24" s="430" t="s">
        <v>1078</v>
      </c>
      <c r="G24" s="430" t="s">
        <v>1051</v>
      </c>
      <c r="H24" s="430">
        <v>100</v>
      </c>
      <c r="I24" s="430" t="s">
        <v>1051</v>
      </c>
      <c r="J24" s="430">
        <v>200</v>
      </c>
      <c r="K24" s="430" t="s">
        <v>1051</v>
      </c>
      <c r="L24" s="430">
        <v>1000</v>
      </c>
      <c r="M24" s="430" t="s">
        <v>1051</v>
      </c>
      <c r="N24" s="430">
        <v>2500</v>
      </c>
      <c r="O24" s="430" t="s">
        <v>327</v>
      </c>
      <c r="P24" s="447">
        <v>25</v>
      </c>
    </row>
    <row r="25" spans="1:16">
      <c r="A25" s="446" t="s">
        <v>4</v>
      </c>
      <c r="B25" s="428">
        <v>40</v>
      </c>
      <c r="C25" s="428" t="s">
        <v>1090</v>
      </c>
      <c r="D25" s="429" t="s">
        <v>1071</v>
      </c>
      <c r="E25" s="429">
        <v>1000000</v>
      </c>
      <c r="F25" s="430" t="s">
        <v>1078</v>
      </c>
      <c r="G25" s="430" t="s">
        <v>1051</v>
      </c>
      <c r="H25" s="430">
        <v>100</v>
      </c>
      <c r="I25" s="430" t="s">
        <v>1051</v>
      </c>
      <c r="J25" s="430">
        <v>200</v>
      </c>
      <c r="K25" s="430" t="s">
        <v>1051</v>
      </c>
      <c r="L25" s="430">
        <v>1000</v>
      </c>
      <c r="M25" s="430" t="s">
        <v>1051</v>
      </c>
      <c r="N25" s="430">
        <v>2500</v>
      </c>
      <c r="O25" s="430" t="s">
        <v>327</v>
      </c>
      <c r="P25" s="447">
        <v>25</v>
      </c>
    </row>
    <row r="26" spans="1:16">
      <c r="A26" s="446" t="s">
        <v>4</v>
      </c>
      <c r="B26" s="428">
        <v>50</v>
      </c>
      <c r="C26" s="428" t="s">
        <v>1091</v>
      </c>
      <c r="D26" s="429" t="s">
        <v>1073</v>
      </c>
      <c r="E26" s="429">
        <v>60000</v>
      </c>
      <c r="F26" s="430" t="s">
        <v>1078</v>
      </c>
      <c r="G26" s="430" t="s">
        <v>1051</v>
      </c>
      <c r="H26" s="430">
        <v>100</v>
      </c>
      <c r="I26" s="430" t="s">
        <v>1051</v>
      </c>
      <c r="J26" s="430">
        <v>200</v>
      </c>
      <c r="K26" s="430" t="s">
        <v>1051</v>
      </c>
      <c r="L26" s="430">
        <v>1000</v>
      </c>
      <c r="M26" s="430" t="s">
        <v>1051</v>
      </c>
      <c r="N26" s="430">
        <v>2500</v>
      </c>
      <c r="O26" s="430" t="s">
        <v>327</v>
      </c>
      <c r="P26" s="447">
        <v>25</v>
      </c>
    </row>
    <row r="27" spans="1:16">
      <c r="A27" s="446" t="s">
        <v>4</v>
      </c>
      <c r="B27" s="428">
        <v>60</v>
      </c>
      <c r="C27" s="428" t="s">
        <v>1092</v>
      </c>
      <c r="D27" s="429" t="s">
        <v>301</v>
      </c>
      <c r="E27" s="429">
        <v>1000000000</v>
      </c>
      <c r="F27" s="430" t="s">
        <v>1078</v>
      </c>
      <c r="G27" s="430" t="s">
        <v>1051</v>
      </c>
      <c r="H27" s="430">
        <v>100</v>
      </c>
      <c r="I27" s="430" t="s">
        <v>1051</v>
      </c>
      <c r="J27" s="430">
        <v>200</v>
      </c>
      <c r="K27" s="430" t="s">
        <v>1051</v>
      </c>
      <c r="L27" s="430">
        <v>1000</v>
      </c>
      <c r="M27" s="430" t="s">
        <v>1051</v>
      </c>
      <c r="N27" s="430">
        <v>2500</v>
      </c>
      <c r="O27" s="430" t="s">
        <v>327</v>
      </c>
      <c r="P27" s="447">
        <v>25</v>
      </c>
    </row>
    <row r="28" spans="1:16">
      <c r="A28" s="446" t="s">
        <v>4</v>
      </c>
      <c r="B28" s="428">
        <v>70</v>
      </c>
      <c r="C28" s="428" t="s">
        <v>1093</v>
      </c>
      <c r="D28" s="429" t="s">
        <v>205</v>
      </c>
      <c r="E28" s="429">
        <v>1000</v>
      </c>
      <c r="F28" s="430" t="s">
        <v>1078</v>
      </c>
      <c r="G28" s="430" t="s">
        <v>1051</v>
      </c>
      <c r="H28" s="430">
        <v>100</v>
      </c>
      <c r="I28" s="430" t="s">
        <v>1051</v>
      </c>
      <c r="J28" s="430">
        <v>200</v>
      </c>
      <c r="K28" s="430" t="s">
        <v>1051</v>
      </c>
      <c r="L28" s="430">
        <v>1000</v>
      </c>
      <c r="M28" s="430" t="s">
        <v>1051</v>
      </c>
      <c r="N28" s="430">
        <v>2500</v>
      </c>
      <c r="O28" s="430" t="s">
        <v>327</v>
      </c>
      <c r="P28" s="447">
        <v>25</v>
      </c>
    </row>
    <row r="29" spans="1:16">
      <c r="A29" s="453" t="s">
        <v>4</v>
      </c>
      <c r="B29" s="454">
        <v>80</v>
      </c>
      <c r="C29" s="454" t="s">
        <v>1094</v>
      </c>
      <c r="D29" s="455" t="s">
        <v>1075</v>
      </c>
      <c r="E29" s="455">
        <v>10000</v>
      </c>
      <c r="F29" s="430" t="s">
        <v>1078</v>
      </c>
      <c r="G29" s="456" t="s">
        <v>1051</v>
      </c>
      <c r="H29" s="456">
        <v>100</v>
      </c>
      <c r="I29" s="456" t="s">
        <v>1051</v>
      </c>
      <c r="J29" s="456">
        <v>200</v>
      </c>
      <c r="K29" s="456" t="s">
        <v>1051</v>
      </c>
      <c r="L29" s="456">
        <v>1000</v>
      </c>
      <c r="M29" s="456" t="s">
        <v>1051</v>
      </c>
      <c r="N29" s="456">
        <v>2500</v>
      </c>
      <c r="O29" s="456" t="s">
        <v>327</v>
      </c>
      <c r="P29" s="457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529</v>
      </c>
      <c r="G4" s="144" t="s">
        <v>729</v>
      </c>
      <c r="H4" s="144" t="s">
        <v>1201</v>
      </c>
      <c r="I4" s="144" t="s">
        <v>1202</v>
      </c>
      <c r="J4" s="468" t="s">
        <v>1205</v>
      </c>
      <c r="K4" s="490" t="s">
        <v>1255</v>
      </c>
      <c r="L4" s="144" t="s">
        <v>1254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521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527</v>
      </c>
      <c r="C10" s="144" t="s">
        <v>5</v>
      </c>
      <c r="D10" s="146" t="s">
        <v>522</v>
      </c>
      <c r="E10" s="161" t="s">
        <v>523</v>
      </c>
      <c r="F10" s="144" t="s">
        <v>524</v>
      </c>
    </row>
    <row r="11" spans="1:12">
      <c r="B11" s="156" t="s">
        <v>4</v>
      </c>
      <c r="C11" s="13" t="s">
        <v>528</v>
      </c>
      <c r="D11" s="14">
        <v>0</v>
      </c>
      <c r="E11" s="14">
        <v>0</v>
      </c>
      <c r="F11" s="67" t="s">
        <v>454</v>
      </c>
    </row>
  </sheetData>
  <conditionalFormatting sqref="F11">
    <cfRule type="duplicateValues" dxfId="43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1222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1223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1224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1225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1226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1227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1228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1231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1229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1230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M25" sqref="M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856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539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540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541</v>
      </c>
      <c r="F7" s="34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542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543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4"/>
      <c r="AO14" s="514"/>
      <c r="AP14" s="514"/>
      <c r="AQ14" s="514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525</v>
      </c>
      <c r="G15" s="146" t="s">
        <v>194</v>
      </c>
      <c r="H15" s="147" t="s">
        <v>195</v>
      </c>
      <c r="I15" s="437" t="s">
        <v>212</v>
      </c>
      <c r="J15" s="440" t="s">
        <v>213</v>
      </c>
      <c r="K15" s="154" t="s">
        <v>504</v>
      </c>
      <c r="L15" s="163" t="s">
        <v>505</v>
      </c>
      <c r="M15" s="167" t="s">
        <v>214</v>
      </c>
      <c r="N15" s="154" t="s">
        <v>215</v>
      </c>
      <c r="O15" s="163" t="s">
        <v>220</v>
      </c>
      <c r="P15" s="163" t="s">
        <v>1182</v>
      </c>
      <c r="Q15" s="203" t="s">
        <v>433</v>
      </c>
      <c r="R15" s="203" t="s">
        <v>434</v>
      </c>
      <c r="S15" s="203" t="s">
        <v>435</v>
      </c>
      <c r="T15" s="167" t="s">
        <v>216</v>
      </c>
      <c r="U15" s="163" t="s">
        <v>217</v>
      </c>
      <c r="V15" s="286" t="s">
        <v>559</v>
      </c>
      <c r="W15" s="167" t="s">
        <v>425</v>
      </c>
      <c r="X15" s="154" t="s">
        <v>553</v>
      </c>
      <c r="Y15" s="154" t="s">
        <v>219</v>
      </c>
      <c r="Z15" s="163" t="s">
        <v>218</v>
      </c>
      <c r="AA15" s="286" t="s">
        <v>482</v>
      </c>
      <c r="AB15" s="163" t="s">
        <v>552</v>
      </c>
      <c r="AC15" s="163" t="s">
        <v>677</v>
      </c>
      <c r="AD15" s="163" t="s">
        <v>483</v>
      </c>
      <c r="AE15" s="163" t="s">
        <v>223</v>
      </c>
      <c r="AF15" s="167" t="s">
        <v>322</v>
      </c>
      <c r="AG15" s="167" t="s">
        <v>968</v>
      </c>
      <c r="AH15" s="167" t="s">
        <v>969</v>
      </c>
      <c r="AI15" s="169" t="s">
        <v>191</v>
      </c>
      <c r="AJ15" s="148" t="s">
        <v>192</v>
      </c>
      <c r="AK15" s="148" t="s">
        <v>1008</v>
      </c>
      <c r="AL15" s="388" t="s">
        <v>1009</v>
      </c>
      <c r="AM15" s="148" t="s">
        <v>1010</v>
      </c>
      <c r="AN15" s="148" t="s">
        <v>1011</v>
      </c>
      <c r="AO15" s="148" t="s">
        <v>1012</v>
      </c>
      <c r="AP15" s="148" t="s">
        <v>1013</v>
      </c>
      <c r="AQ15" s="148" t="s">
        <v>1014</v>
      </c>
      <c r="AR15" s="149" t="s">
        <v>38</v>
      </c>
      <c r="AS15" s="150" t="s">
        <v>177</v>
      </c>
      <c r="AT15" s="230" t="s">
        <v>426</v>
      </c>
      <c r="AU15" s="145" t="s">
        <v>427</v>
      </c>
      <c r="AV15" s="229" t="s">
        <v>652</v>
      </c>
      <c r="AW15" s="144" t="s">
        <v>506</v>
      </c>
      <c r="AX15" s="144" t="s">
        <v>507</v>
      </c>
      <c r="AY15" s="144" t="s">
        <v>508</v>
      </c>
      <c r="AZ15" s="143" t="s">
        <v>990</v>
      </c>
      <c r="BA15" s="143" t="s">
        <v>991</v>
      </c>
    </row>
    <row r="16" spans="2:53">
      <c r="B16" s="134" t="s">
        <v>4</v>
      </c>
      <c r="C16" s="13" t="s">
        <v>454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38">
        <v>35</v>
      </c>
      <c r="J16" s="44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31">
        <v>30</v>
      </c>
      <c r="S16" s="431">
        <v>0.5</v>
      </c>
      <c r="T16" s="209">
        <v>0.46</v>
      </c>
      <c r="U16" s="207">
        <v>0.56000000000000005</v>
      </c>
      <c r="V16" s="287">
        <v>14</v>
      </c>
      <c r="W16" s="164">
        <v>2</v>
      </c>
      <c r="X16" s="165">
        <v>40</v>
      </c>
      <c r="Y16" s="165">
        <v>20</v>
      </c>
      <c r="Z16" s="207">
        <v>11</v>
      </c>
      <c r="AA16" s="287">
        <v>250</v>
      </c>
      <c r="AB16" s="431">
        <v>7.5</v>
      </c>
      <c r="AC16" s="165">
        <v>2</v>
      </c>
      <c r="AD16" s="431">
        <v>8</v>
      </c>
      <c r="AE16" s="165">
        <v>4000</v>
      </c>
      <c r="AF16" s="164">
        <v>0.23</v>
      </c>
      <c r="AG16" s="436">
        <v>0</v>
      </c>
      <c r="AH16" s="436">
        <v>6</v>
      </c>
      <c r="AI16" s="15" t="s">
        <v>708</v>
      </c>
      <c r="AJ16" s="15" t="s">
        <v>718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1">
        <v>3.0000000000000001E-3</v>
      </c>
      <c r="AU16" s="464">
        <v>5.0000000000000001E-3</v>
      </c>
      <c r="AV16" s="309">
        <v>160</v>
      </c>
      <c r="AW16" s="13">
        <v>2</v>
      </c>
      <c r="AX16" s="13">
        <v>9.5</v>
      </c>
      <c r="AY16" s="13">
        <v>1</v>
      </c>
      <c r="AZ16" s="381">
        <v>1.7</v>
      </c>
      <c r="BA16" s="381">
        <v>1.7</v>
      </c>
    </row>
    <row r="17" spans="2:53">
      <c r="B17" s="134" t="s">
        <v>4</v>
      </c>
      <c r="C17" s="13" t="s">
        <v>446</v>
      </c>
      <c r="D17" s="13" t="s">
        <v>188</v>
      </c>
      <c r="E17" s="132">
        <v>1</v>
      </c>
      <c r="F17" s="138" t="s">
        <v>454</v>
      </c>
      <c r="G17" s="14">
        <v>1300</v>
      </c>
      <c r="H17" s="133">
        <v>60</v>
      </c>
      <c r="I17" s="438">
        <v>35</v>
      </c>
      <c r="J17" s="44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31">
        <v>30</v>
      </c>
      <c r="S17" s="431">
        <v>0.5</v>
      </c>
      <c r="T17" s="209">
        <v>0.6</v>
      </c>
      <c r="U17" s="207">
        <v>0.7</v>
      </c>
      <c r="V17" s="287">
        <v>16</v>
      </c>
      <c r="W17" s="164">
        <v>2</v>
      </c>
      <c r="X17" s="165">
        <v>45</v>
      </c>
      <c r="Y17" s="165">
        <v>20</v>
      </c>
      <c r="Z17" s="207">
        <v>12</v>
      </c>
      <c r="AA17" s="287">
        <v>275</v>
      </c>
      <c r="AB17" s="431">
        <v>8</v>
      </c>
      <c r="AC17" s="165">
        <v>3</v>
      </c>
      <c r="AD17" s="431">
        <v>9</v>
      </c>
      <c r="AE17" s="165">
        <v>7500</v>
      </c>
      <c r="AF17" s="164">
        <v>0.19</v>
      </c>
      <c r="AG17" s="434">
        <v>0</v>
      </c>
      <c r="AH17" s="434">
        <v>6</v>
      </c>
      <c r="AI17" s="170" t="s">
        <v>710</v>
      </c>
      <c r="AJ17" s="15" t="s">
        <v>720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1">
        <v>2.3E-3</v>
      </c>
      <c r="AU17" s="464">
        <v>5.0000000000000001E-3</v>
      </c>
      <c r="AV17" s="309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449</v>
      </c>
      <c r="D18" s="137" t="s">
        <v>188</v>
      </c>
      <c r="E18" s="132">
        <v>2</v>
      </c>
      <c r="F18" s="132" t="s">
        <v>446</v>
      </c>
      <c r="G18" s="139">
        <v>6000</v>
      </c>
      <c r="H18" s="140">
        <v>150</v>
      </c>
      <c r="I18" s="439">
        <v>35</v>
      </c>
      <c r="J18" s="44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31">
        <v>30</v>
      </c>
      <c r="S18" s="431">
        <v>0.5</v>
      </c>
      <c r="T18" s="209">
        <v>0.7</v>
      </c>
      <c r="U18" s="207">
        <v>0.9</v>
      </c>
      <c r="V18" s="288">
        <v>23.5</v>
      </c>
      <c r="W18" s="168">
        <v>1.9</v>
      </c>
      <c r="X18" s="165">
        <v>60</v>
      </c>
      <c r="Y18" s="165">
        <v>25</v>
      </c>
      <c r="Z18" s="207">
        <v>17</v>
      </c>
      <c r="AA18" s="288">
        <v>300</v>
      </c>
      <c r="AB18" s="431">
        <v>9</v>
      </c>
      <c r="AC18" s="166">
        <v>3</v>
      </c>
      <c r="AD18" s="432">
        <v>9</v>
      </c>
      <c r="AE18" s="165">
        <v>11000</v>
      </c>
      <c r="AF18" s="168">
        <v>0.15</v>
      </c>
      <c r="AG18" s="435">
        <v>0</v>
      </c>
      <c r="AH18" s="435">
        <v>6</v>
      </c>
      <c r="AI18" s="170" t="s">
        <v>713</v>
      </c>
      <c r="AJ18" s="15" t="s">
        <v>723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1">
        <v>2E-3</v>
      </c>
      <c r="AU18" s="464">
        <v>5.0000000000000001E-3</v>
      </c>
      <c r="AV18" s="309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445</v>
      </c>
      <c r="D19" s="13" t="s">
        <v>188</v>
      </c>
      <c r="E19" s="132">
        <v>3</v>
      </c>
      <c r="F19" s="132" t="s">
        <v>449</v>
      </c>
      <c r="G19" s="14">
        <v>21000</v>
      </c>
      <c r="H19" s="133">
        <v>300</v>
      </c>
      <c r="I19" s="438">
        <v>35</v>
      </c>
      <c r="J19" s="44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31">
        <v>30</v>
      </c>
      <c r="S19" s="431">
        <v>0.6</v>
      </c>
      <c r="T19" s="204">
        <v>0.8</v>
      </c>
      <c r="U19" s="208">
        <v>1</v>
      </c>
      <c r="V19" s="287">
        <v>19</v>
      </c>
      <c r="W19" s="164">
        <v>2</v>
      </c>
      <c r="X19" s="165">
        <v>75</v>
      </c>
      <c r="Y19" s="165">
        <v>30</v>
      </c>
      <c r="Z19" s="208">
        <v>15</v>
      </c>
      <c r="AA19" s="287">
        <v>325</v>
      </c>
      <c r="AB19" s="431">
        <v>10</v>
      </c>
      <c r="AC19" s="165">
        <v>3</v>
      </c>
      <c r="AD19" s="431">
        <v>9</v>
      </c>
      <c r="AE19" s="165">
        <v>14500</v>
      </c>
      <c r="AF19" s="164">
        <v>0.13</v>
      </c>
      <c r="AG19" s="434">
        <v>0</v>
      </c>
      <c r="AH19" s="434">
        <v>6</v>
      </c>
      <c r="AI19" s="170" t="s">
        <v>709</v>
      </c>
      <c r="AJ19" s="15" t="s">
        <v>719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1">
        <v>2E-3</v>
      </c>
      <c r="AU19" s="464">
        <v>5.0000000000000001E-3</v>
      </c>
      <c r="AV19" s="309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447</v>
      </c>
      <c r="D20" s="13" t="s">
        <v>189</v>
      </c>
      <c r="E20" s="132">
        <v>4</v>
      </c>
      <c r="F20" s="132" t="s">
        <v>445</v>
      </c>
      <c r="G20" s="14">
        <v>48000</v>
      </c>
      <c r="H20" s="133">
        <v>550</v>
      </c>
      <c r="I20" s="438">
        <v>35</v>
      </c>
      <c r="J20" s="44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31">
        <v>30</v>
      </c>
      <c r="S20" s="431">
        <v>0.6</v>
      </c>
      <c r="T20" s="209">
        <v>1</v>
      </c>
      <c r="U20" s="207">
        <v>1.1000000000000001</v>
      </c>
      <c r="V20" s="287">
        <v>20</v>
      </c>
      <c r="W20" s="164">
        <v>1.8</v>
      </c>
      <c r="X20" s="165">
        <v>90</v>
      </c>
      <c r="Y20" s="165">
        <v>32</v>
      </c>
      <c r="Z20" s="207">
        <v>21</v>
      </c>
      <c r="AA20" s="287">
        <v>350</v>
      </c>
      <c r="AB20" s="431">
        <v>11</v>
      </c>
      <c r="AC20" s="165">
        <v>4</v>
      </c>
      <c r="AD20" s="431">
        <v>10</v>
      </c>
      <c r="AE20" s="165">
        <v>18000</v>
      </c>
      <c r="AF20" s="164">
        <v>0.11</v>
      </c>
      <c r="AG20" s="434">
        <v>0</v>
      </c>
      <c r="AH20" s="434">
        <v>12</v>
      </c>
      <c r="AI20" s="170" t="s">
        <v>711</v>
      </c>
      <c r="AJ20" s="15" t="s">
        <v>721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1">
        <v>1.9E-3</v>
      </c>
      <c r="AU20" s="464">
        <v>5.0000000000000001E-3</v>
      </c>
      <c r="AV20" s="309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448</v>
      </c>
      <c r="D21" s="13" t="s">
        <v>189</v>
      </c>
      <c r="E21" s="132">
        <v>5</v>
      </c>
      <c r="F21" s="132" t="s">
        <v>447</v>
      </c>
      <c r="G21" s="14">
        <v>95000</v>
      </c>
      <c r="H21" s="133">
        <v>550</v>
      </c>
      <c r="I21" s="438">
        <v>35</v>
      </c>
      <c r="J21" s="44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31">
        <v>30</v>
      </c>
      <c r="S21" s="431">
        <v>0.6</v>
      </c>
      <c r="T21" s="209">
        <v>1.05</v>
      </c>
      <c r="U21" s="207">
        <v>1.1499999999999999</v>
      </c>
      <c r="V21" s="287">
        <v>21</v>
      </c>
      <c r="W21" s="164">
        <v>1.8</v>
      </c>
      <c r="X21" s="165">
        <v>105</v>
      </c>
      <c r="Y21" s="165">
        <v>32</v>
      </c>
      <c r="Z21" s="207">
        <v>18</v>
      </c>
      <c r="AA21" s="287">
        <v>375</v>
      </c>
      <c r="AB21" s="431">
        <v>12</v>
      </c>
      <c r="AC21" s="165">
        <v>4</v>
      </c>
      <c r="AD21" s="431">
        <v>10</v>
      </c>
      <c r="AE21" s="165">
        <v>21500</v>
      </c>
      <c r="AF21" s="164">
        <v>0.09</v>
      </c>
      <c r="AG21" s="434">
        <v>0</v>
      </c>
      <c r="AH21" s="434">
        <v>12</v>
      </c>
      <c r="AI21" s="170" t="s">
        <v>712</v>
      </c>
      <c r="AJ21" s="15" t="s">
        <v>722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1">
        <v>1.8E-3</v>
      </c>
      <c r="AU21" s="464">
        <v>5.0000000000000001E-3</v>
      </c>
      <c r="AV21" s="309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450</v>
      </c>
      <c r="D22" s="13" t="s">
        <v>189</v>
      </c>
      <c r="E22" s="132">
        <v>6</v>
      </c>
      <c r="F22" s="138" t="s">
        <v>448</v>
      </c>
      <c r="G22" s="14">
        <v>167000</v>
      </c>
      <c r="H22" s="133">
        <v>550</v>
      </c>
      <c r="I22" s="438">
        <v>35</v>
      </c>
      <c r="J22" s="44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31">
        <v>25</v>
      </c>
      <c r="S22" s="431">
        <v>0.6</v>
      </c>
      <c r="T22" s="209">
        <v>1.35</v>
      </c>
      <c r="U22" s="207">
        <v>1.45</v>
      </c>
      <c r="V22" s="287">
        <v>23.5</v>
      </c>
      <c r="W22" s="164">
        <v>1.8</v>
      </c>
      <c r="X22" s="165">
        <v>120</v>
      </c>
      <c r="Y22" s="165">
        <v>36</v>
      </c>
      <c r="Z22" s="207">
        <v>20</v>
      </c>
      <c r="AA22" s="287">
        <v>400</v>
      </c>
      <c r="AB22" s="431">
        <v>14</v>
      </c>
      <c r="AC22" s="165">
        <v>4</v>
      </c>
      <c r="AD22" s="431">
        <v>10</v>
      </c>
      <c r="AE22" s="165">
        <v>25000</v>
      </c>
      <c r="AF22" s="164">
        <v>0.08</v>
      </c>
      <c r="AG22" s="434">
        <v>0</v>
      </c>
      <c r="AH22" s="434">
        <v>12</v>
      </c>
      <c r="AI22" s="170" t="s">
        <v>714</v>
      </c>
      <c r="AJ22" s="15" t="s">
        <v>724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1">
        <v>1.6999999999999999E-3</v>
      </c>
      <c r="AU22" s="464">
        <v>5.0000000000000001E-3</v>
      </c>
      <c r="AV22" s="309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451</v>
      </c>
      <c r="D23" s="137" t="s">
        <v>210</v>
      </c>
      <c r="E23" s="132">
        <v>7</v>
      </c>
      <c r="F23" s="138" t="s">
        <v>450</v>
      </c>
      <c r="G23" s="139">
        <v>274000</v>
      </c>
      <c r="H23" s="140">
        <v>800</v>
      </c>
      <c r="I23" s="439">
        <v>35</v>
      </c>
      <c r="J23" s="44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31">
        <v>25</v>
      </c>
      <c r="S23" s="431">
        <v>0.7</v>
      </c>
      <c r="T23" s="209">
        <v>1.7</v>
      </c>
      <c r="U23" s="207">
        <v>1.54</v>
      </c>
      <c r="V23" s="288">
        <v>25</v>
      </c>
      <c r="W23" s="168">
        <v>1.6</v>
      </c>
      <c r="X23" s="165">
        <v>155</v>
      </c>
      <c r="Y23" s="165">
        <v>42</v>
      </c>
      <c r="Z23" s="207">
        <v>28</v>
      </c>
      <c r="AA23" s="288">
        <v>425</v>
      </c>
      <c r="AB23" s="431">
        <v>15</v>
      </c>
      <c r="AC23" s="166">
        <v>5</v>
      </c>
      <c r="AD23" s="432">
        <v>10</v>
      </c>
      <c r="AE23" s="165">
        <v>28500</v>
      </c>
      <c r="AF23" s="168">
        <v>7.0000000000000007E-2</v>
      </c>
      <c r="AG23" s="435">
        <v>0</v>
      </c>
      <c r="AH23" s="435">
        <v>12</v>
      </c>
      <c r="AI23" s="170" t="s">
        <v>715</v>
      </c>
      <c r="AJ23" s="15" t="s">
        <v>725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1">
        <v>1.6000000000000001E-3</v>
      </c>
      <c r="AU23" s="464">
        <v>5.0000000000000001E-3</v>
      </c>
      <c r="AV23" s="309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452</v>
      </c>
      <c r="D24" s="137" t="s">
        <v>210</v>
      </c>
      <c r="E24" s="132">
        <v>8</v>
      </c>
      <c r="F24" s="138" t="s">
        <v>451</v>
      </c>
      <c r="G24" s="139">
        <v>424000</v>
      </c>
      <c r="H24" s="140">
        <v>800</v>
      </c>
      <c r="I24" s="439">
        <v>35</v>
      </c>
      <c r="J24" s="44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31">
        <v>25</v>
      </c>
      <c r="S24" s="431">
        <v>0.7</v>
      </c>
      <c r="T24" s="204">
        <v>1.8</v>
      </c>
      <c r="U24" s="208">
        <v>1.8</v>
      </c>
      <c r="V24" s="288">
        <v>28</v>
      </c>
      <c r="W24" s="168">
        <v>1.6</v>
      </c>
      <c r="X24" s="165">
        <v>160</v>
      </c>
      <c r="Y24" s="165">
        <v>43</v>
      </c>
      <c r="Z24" s="208">
        <v>25</v>
      </c>
      <c r="AA24" s="288">
        <v>450</v>
      </c>
      <c r="AB24" s="431">
        <v>15</v>
      </c>
      <c r="AC24" s="166">
        <v>5</v>
      </c>
      <c r="AD24" s="432">
        <v>10</v>
      </c>
      <c r="AE24" s="165">
        <v>32000</v>
      </c>
      <c r="AF24" s="168">
        <v>0.06</v>
      </c>
      <c r="AG24" s="435">
        <v>0</v>
      </c>
      <c r="AH24" s="435">
        <v>12</v>
      </c>
      <c r="AI24" s="170" t="s">
        <v>716</v>
      </c>
      <c r="AJ24" s="15" t="s">
        <v>726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1">
        <v>1.6000000000000001E-3</v>
      </c>
      <c r="AU24" s="464">
        <v>5.0000000000000001E-3</v>
      </c>
      <c r="AV24" s="309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453</v>
      </c>
      <c r="D25" s="137" t="s">
        <v>211</v>
      </c>
      <c r="E25" s="132">
        <v>9</v>
      </c>
      <c r="F25" s="138" t="s">
        <v>452</v>
      </c>
      <c r="G25" s="139">
        <v>626000</v>
      </c>
      <c r="H25" s="140">
        <v>800</v>
      </c>
      <c r="I25" s="439">
        <v>35</v>
      </c>
      <c r="J25" s="443">
        <v>45</v>
      </c>
      <c r="K25" s="20">
        <v>25</v>
      </c>
      <c r="L25" s="228">
        <v>0</v>
      </c>
      <c r="M25" s="463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31">
        <v>20</v>
      </c>
      <c r="S25" s="431">
        <v>0.8</v>
      </c>
      <c r="T25" s="204">
        <v>2</v>
      </c>
      <c r="U25" s="208">
        <v>2.1</v>
      </c>
      <c r="V25" s="288">
        <v>31</v>
      </c>
      <c r="W25" s="168">
        <v>1.6</v>
      </c>
      <c r="X25" s="166">
        <v>165</v>
      </c>
      <c r="Y25" s="166">
        <v>41</v>
      </c>
      <c r="Z25" s="208">
        <v>24</v>
      </c>
      <c r="AA25" s="288">
        <v>475</v>
      </c>
      <c r="AB25" s="459">
        <v>16</v>
      </c>
      <c r="AC25" s="166">
        <v>6</v>
      </c>
      <c r="AD25" s="459">
        <v>10</v>
      </c>
      <c r="AE25" s="165">
        <v>35500</v>
      </c>
      <c r="AF25" s="168">
        <v>0.05</v>
      </c>
      <c r="AG25" s="434">
        <v>0</v>
      </c>
      <c r="AH25" s="434">
        <v>12</v>
      </c>
      <c r="AI25" s="170" t="s">
        <v>717</v>
      </c>
      <c r="AJ25" s="15" t="s">
        <v>727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1">
        <v>1.5E-3</v>
      </c>
      <c r="AU25" s="464">
        <v>5.0000000000000001E-3</v>
      </c>
      <c r="AV25" s="465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515" t="s">
        <v>554</v>
      </c>
      <c r="J26" s="516"/>
      <c r="K26" s="516"/>
      <c r="L26" s="517"/>
      <c r="M26" s="461"/>
      <c r="N26" s="521" t="s">
        <v>555</v>
      </c>
      <c r="O26" s="521"/>
      <c r="P26" s="521"/>
      <c r="Q26" s="521"/>
      <c r="R26" s="521"/>
      <c r="S26" s="522"/>
      <c r="T26" s="520" t="s">
        <v>556</v>
      </c>
      <c r="U26" s="520"/>
      <c r="V26" s="460" t="s">
        <v>561</v>
      </c>
      <c r="W26" s="519" t="s">
        <v>560</v>
      </c>
      <c r="X26" s="519"/>
      <c r="Y26" s="519"/>
      <c r="Z26" s="519"/>
      <c r="AA26" s="518" t="s">
        <v>557</v>
      </c>
      <c r="AB26" s="518"/>
      <c r="AC26" s="518"/>
      <c r="AD26" s="518"/>
      <c r="AE26" s="518"/>
      <c r="AF26" s="458" t="s">
        <v>558</v>
      </c>
      <c r="AH26" s="226"/>
      <c r="AI26" s="226"/>
      <c r="AV26" s="511" t="s">
        <v>562</v>
      </c>
      <c r="AW26" s="512"/>
      <c r="AX26" s="512"/>
      <c r="AY26" s="512"/>
      <c r="AZ26" s="512"/>
      <c r="BA26" s="513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436</v>
      </c>
      <c r="F31" s="144" t="s">
        <v>437</v>
      </c>
      <c r="G31" s="205" t="s">
        <v>438</v>
      </c>
      <c r="H31" s="144" t="s">
        <v>498</v>
      </c>
      <c r="I31" s="144" t="s">
        <v>499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835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66"/>
      <c r="D35" s="366" t="s">
        <v>836</v>
      </c>
      <c r="E35" s="366" t="s">
        <v>847</v>
      </c>
      <c r="F35" s="366"/>
      <c r="G35" s="366"/>
    </row>
    <row r="36" spans="2:23" ht="169.5">
      <c r="B36" s="143" t="s">
        <v>837</v>
      </c>
      <c r="C36" s="144" t="s">
        <v>5</v>
      </c>
      <c r="D36" s="161" t="s">
        <v>838</v>
      </c>
      <c r="E36" s="161" t="s">
        <v>839</v>
      </c>
      <c r="F36" s="149" t="s">
        <v>840</v>
      </c>
    </row>
    <row r="37" spans="2:23">
      <c r="B37" s="156" t="s">
        <v>4</v>
      </c>
      <c r="C37" s="13" t="s">
        <v>841</v>
      </c>
      <c r="D37" s="162">
        <v>0.25</v>
      </c>
      <c r="E37" s="162">
        <v>1</v>
      </c>
      <c r="F37" s="21" t="s">
        <v>844</v>
      </c>
    </row>
    <row r="38" spans="2:23">
      <c r="B38" s="156" t="s">
        <v>4</v>
      </c>
      <c r="C38" s="13" t="s">
        <v>842</v>
      </c>
      <c r="D38" s="162">
        <v>0.1</v>
      </c>
      <c r="E38" s="162">
        <v>0.7</v>
      </c>
      <c r="F38" s="21" t="s">
        <v>845</v>
      </c>
    </row>
    <row r="39" spans="2:23">
      <c r="B39" s="156" t="s">
        <v>4</v>
      </c>
      <c r="C39" s="13" t="s">
        <v>843</v>
      </c>
      <c r="D39" s="162">
        <v>0.05</v>
      </c>
      <c r="E39" s="162">
        <v>0.4</v>
      </c>
      <c r="F39" s="21" t="s">
        <v>846</v>
      </c>
    </row>
    <row r="40" spans="2:23" ht="15.75" thickBot="1"/>
    <row r="41" spans="2:23" ht="23.25">
      <c r="B41" s="12" t="s">
        <v>674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673</v>
      </c>
    </row>
    <row r="43" spans="2:23" ht="150">
      <c r="B43" s="143" t="s">
        <v>675</v>
      </c>
      <c r="C43" s="144" t="s">
        <v>5</v>
      </c>
      <c r="D43" s="146" t="s">
        <v>830</v>
      </c>
      <c r="E43" s="146" t="s">
        <v>653</v>
      </c>
      <c r="F43" s="146" t="s">
        <v>654</v>
      </c>
      <c r="G43" s="146" t="s">
        <v>655</v>
      </c>
      <c r="H43" s="146" t="s">
        <v>656</v>
      </c>
      <c r="I43" s="146" t="s">
        <v>657</v>
      </c>
      <c r="J43" s="146" t="s">
        <v>658</v>
      </c>
      <c r="K43" s="146" t="s">
        <v>659</v>
      </c>
      <c r="L43" s="146" t="s">
        <v>660</v>
      </c>
      <c r="M43" s="146" t="s">
        <v>661</v>
      </c>
      <c r="N43" s="146" t="s">
        <v>662</v>
      </c>
      <c r="O43" s="146" t="s">
        <v>663</v>
      </c>
      <c r="P43" s="146" t="s">
        <v>664</v>
      </c>
      <c r="Q43" s="146" t="s">
        <v>665</v>
      </c>
      <c r="R43" s="146" t="s">
        <v>666</v>
      </c>
      <c r="S43" s="146" t="s">
        <v>667</v>
      </c>
      <c r="T43" s="146" t="s">
        <v>668</v>
      </c>
      <c r="U43" s="146" t="s">
        <v>669</v>
      </c>
      <c r="V43" s="146" t="s">
        <v>670</v>
      </c>
      <c r="W43" s="146" t="s">
        <v>671</v>
      </c>
    </row>
    <row r="44" spans="2:23">
      <c r="B44" t="s">
        <v>4</v>
      </c>
      <c r="C44" t="s">
        <v>454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672</v>
      </c>
      <c r="M44" t="s">
        <v>672</v>
      </c>
      <c r="N44" t="s">
        <v>672</v>
      </c>
      <c r="O44" t="s">
        <v>672</v>
      </c>
      <c r="P44" t="s">
        <v>672</v>
      </c>
      <c r="Q44" t="s">
        <v>672</v>
      </c>
      <c r="R44" t="s">
        <v>672</v>
      </c>
      <c r="S44" t="s">
        <v>672</v>
      </c>
      <c r="T44" t="s">
        <v>672</v>
      </c>
      <c r="U44" t="s">
        <v>672</v>
      </c>
      <c r="V44" t="s">
        <v>672</v>
      </c>
      <c r="W44" t="s">
        <v>672</v>
      </c>
    </row>
    <row r="45" spans="2:23">
      <c r="B45" s="67" t="s">
        <v>4</v>
      </c>
      <c r="C45" t="s">
        <v>446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672</v>
      </c>
      <c r="O45" t="s">
        <v>672</v>
      </c>
      <c r="P45" t="s">
        <v>672</v>
      </c>
      <c r="Q45" t="s">
        <v>672</v>
      </c>
      <c r="R45" t="s">
        <v>672</v>
      </c>
      <c r="S45" t="s">
        <v>672</v>
      </c>
      <c r="T45" t="s">
        <v>672</v>
      </c>
      <c r="U45" t="s">
        <v>672</v>
      </c>
      <c r="V45" t="s">
        <v>672</v>
      </c>
      <c r="W45" t="s">
        <v>672</v>
      </c>
    </row>
    <row r="46" spans="2:23">
      <c r="B46" s="67" t="s">
        <v>4</v>
      </c>
      <c r="C46" t="s">
        <v>449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672</v>
      </c>
      <c r="O46" t="s">
        <v>672</v>
      </c>
      <c r="P46" t="s">
        <v>672</v>
      </c>
      <c r="Q46" t="s">
        <v>672</v>
      </c>
      <c r="R46" t="s">
        <v>672</v>
      </c>
      <c r="S46" t="s">
        <v>672</v>
      </c>
      <c r="T46" t="s">
        <v>672</v>
      </c>
      <c r="U46" t="s">
        <v>672</v>
      </c>
      <c r="V46" t="s">
        <v>672</v>
      </c>
      <c r="W46" t="s">
        <v>672</v>
      </c>
    </row>
    <row r="47" spans="2:23">
      <c r="B47" s="67" t="s">
        <v>4</v>
      </c>
      <c r="C47" t="s">
        <v>445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672</v>
      </c>
      <c r="O47" t="s">
        <v>672</v>
      </c>
      <c r="P47" t="s">
        <v>672</v>
      </c>
      <c r="Q47" t="s">
        <v>672</v>
      </c>
      <c r="R47" t="s">
        <v>672</v>
      </c>
      <c r="S47" t="s">
        <v>672</v>
      </c>
      <c r="T47" t="s">
        <v>672</v>
      </c>
      <c r="U47" t="s">
        <v>672</v>
      </c>
      <c r="V47" t="s">
        <v>672</v>
      </c>
      <c r="W47" t="s">
        <v>672</v>
      </c>
    </row>
    <row r="48" spans="2:23">
      <c r="B48" s="67" t="s">
        <v>4</v>
      </c>
      <c r="C48" t="s">
        <v>447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672</v>
      </c>
      <c r="T48" t="s">
        <v>672</v>
      </c>
      <c r="U48" t="s">
        <v>672</v>
      </c>
      <c r="V48" t="s">
        <v>672</v>
      </c>
      <c r="W48" t="s">
        <v>672</v>
      </c>
    </row>
    <row r="49" spans="2:23">
      <c r="B49" s="67" t="s">
        <v>4</v>
      </c>
      <c r="C49" t="s">
        <v>448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672</v>
      </c>
      <c r="T49" t="s">
        <v>672</v>
      </c>
      <c r="U49" t="s">
        <v>672</v>
      </c>
      <c r="V49" t="s">
        <v>672</v>
      </c>
      <c r="W49" t="s">
        <v>672</v>
      </c>
    </row>
    <row r="50" spans="2:23">
      <c r="B50" s="67" t="s">
        <v>4</v>
      </c>
      <c r="C50" t="s">
        <v>450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672</v>
      </c>
      <c r="T50" t="s">
        <v>672</v>
      </c>
      <c r="U50" t="s">
        <v>672</v>
      </c>
      <c r="V50" t="s">
        <v>672</v>
      </c>
      <c r="W50" t="s">
        <v>672</v>
      </c>
    </row>
    <row r="51" spans="2:23">
      <c r="B51" s="67" t="s">
        <v>4</v>
      </c>
      <c r="C51" t="s">
        <v>451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452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453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5" priority="3"/>
  </conditionalFormatting>
  <conditionalFormatting sqref="C5:C9">
    <cfRule type="duplicateValues" dxfId="404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H11" sqref="H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705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70" t="s">
        <v>599</v>
      </c>
      <c r="C4" s="471" t="s">
        <v>5</v>
      </c>
      <c r="D4" s="472" t="s">
        <v>691</v>
      </c>
      <c r="E4" s="472" t="s">
        <v>364</v>
      </c>
      <c r="F4" s="472" t="s">
        <v>186</v>
      </c>
      <c r="G4" s="472" t="s">
        <v>1253</v>
      </c>
      <c r="H4" s="473" t="s">
        <v>191</v>
      </c>
      <c r="I4" s="473" t="s">
        <v>192</v>
      </c>
      <c r="J4" s="473" t="s">
        <v>23</v>
      </c>
      <c r="K4" s="474" t="s">
        <v>849</v>
      </c>
      <c r="L4" s="475" t="s">
        <v>38</v>
      </c>
      <c r="M4" s="475" t="s">
        <v>177</v>
      </c>
      <c r="N4" s="476" t="s">
        <v>1015</v>
      </c>
    </row>
    <row r="5" spans="1:17">
      <c r="B5" s="477" t="s">
        <v>4</v>
      </c>
      <c r="C5" s="478" t="s">
        <v>697</v>
      </c>
      <c r="D5" s="479" t="s">
        <v>694</v>
      </c>
      <c r="E5" s="479" t="s">
        <v>919</v>
      </c>
      <c r="F5" s="479">
        <v>0</v>
      </c>
      <c r="G5" s="479" t="b">
        <v>1</v>
      </c>
      <c r="H5" s="480" t="s">
        <v>700</v>
      </c>
      <c r="I5" s="480" t="s">
        <v>702</v>
      </c>
      <c r="J5" s="480" t="s">
        <v>959</v>
      </c>
      <c r="K5" s="481" t="s">
        <v>326</v>
      </c>
      <c r="L5" s="476" t="s">
        <v>894</v>
      </c>
      <c r="M5" s="476" t="str">
        <f>CONCATENATE(LEFT(petDefinitions[[#This Row],['[tidName']]],10),"_DESC")</f>
        <v>TID_PET_00_DESC</v>
      </c>
      <c r="N5" s="476">
        <v>0</v>
      </c>
    </row>
    <row r="6" spans="1:17">
      <c r="B6" s="477" t="s">
        <v>4</v>
      </c>
      <c r="C6" s="478" t="s">
        <v>698</v>
      </c>
      <c r="D6" s="479" t="s">
        <v>694</v>
      </c>
      <c r="E6" s="479" t="s">
        <v>919</v>
      </c>
      <c r="F6" s="479">
        <v>1</v>
      </c>
      <c r="G6" s="479" t="b">
        <v>1</v>
      </c>
      <c r="H6" s="480" t="s">
        <v>700</v>
      </c>
      <c r="I6" s="480" t="s">
        <v>702</v>
      </c>
      <c r="J6" s="480" t="s">
        <v>959</v>
      </c>
      <c r="K6" s="481" t="s">
        <v>301</v>
      </c>
      <c r="L6" s="476" t="s">
        <v>920</v>
      </c>
      <c r="M6" s="476" t="str">
        <f>CONCATENATE(LEFT(petDefinitions[[#This Row],['[tidName']]],10),"_DESC")</f>
        <v>TID_PET_01_DESC</v>
      </c>
      <c r="N6" s="482">
        <v>1</v>
      </c>
      <c r="Q6" s="67"/>
    </row>
    <row r="7" spans="1:17">
      <c r="B7" s="483" t="s">
        <v>4</v>
      </c>
      <c r="C7" s="484" t="s">
        <v>699</v>
      </c>
      <c r="D7" s="485" t="s">
        <v>694</v>
      </c>
      <c r="E7" s="485" t="s">
        <v>919</v>
      </c>
      <c r="F7" s="485">
        <v>2</v>
      </c>
      <c r="G7" s="479" t="b">
        <v>1</v>
      </c>
      <c r="H7" s="480" t="s">
        <v>700</v>
      </c>
      <c r="I7" s="480" t="s">
        <v>702</v>
      </c>
      <c r="J7" s="480" t="s">
        <v>959</v>
      </c>
      <c r="K7" s="481" t="s">
        <v>880</v>
      </c>
      <c r="L7" s="476" t="s">
        <v>921</v>
      </c>
      <c r="M7" s="482" t="str">
        <f>CONCATENATE(LEFT(petDefinitions[[#This Row],['[tidName']]],10),"_DESC")</f>
        <v>TID_PET_02_DESC</v>
      </c>
      <c r="N7" s="476">
        <v>2</v>
      </c>
      <c r="Q7" s="67"/>
    </row>
    <row r="8" spans="1:17">
      <c r="B8" s="483" t="s">
        <v>4</v>
      </c>
      <c r="C8" s="484" t="s">
        <v>857</v>
      </c>
      <c r="D8" s="485" t="s">
        <v>694</v>
      </c>
      <c r="E8" s="485" t="s">
        <v>919</v>
      </c>
      <c r="F8" s="479">
        <v>3</v>
      </c>
      <c r="G8" s="479" t="b">
        <v>1</v>
      </c>
      <c r="H8" s="480" t="s">
        <v>700</v>
      </c>
      <c r="I8" s="480" t="s">
        <v>703</v>
      </c>
      <c r="J8" s="480" t="s">
        <v>961</v>
      </c>
      <c r="K8" s="481" t="s">
        <v>326</v>
      </c>
      <c r="L8" s="476" t="s">
        <v>922</v>
      </c>
      <c r="M8" s="476" t="str">
        <f>CONCATENATE(LEFT(petDefinitions[[#This Row],['[tidName']]],10),"_DESC")</f>
        <v>TID_PET_03_DESC</v>
      </c>
      <c r="N8" s="482">
        <v>3</v>
      </c>
      <c r="Q8" s="67"/>
    </row>
    <row r="9" spans="1:17">
      <c r="A9" s="67"/>
      <c r="B9" s="483" t="s">
        <v>4</v>
      </c>
      <c r="C9" s="484" t="s">
        <v>858</v>
      </c>
      <c r="D9" s="485" t="s">
        <v>694</v>
      </c>
      <c r="E9" s="485" t="s">
        <v>919</v>
      </c>
      <c r="F9" s="479">
        <v>4</v>
      </c>
      <c r="G9" s="479" t="b">
        <v>1</v>
      </c>
      <c r="H9" s="480" t="s">
        <v>1238</v>
      </c>
      <c r="I9" s="480" t="s">
        <v>1246</v>
      </c>
      <c r="J9" s="486" t="s">
        <v>962</v>
      </c>
      <c r="K9" s="481" t="s">
        <v>880</v>
      </c>
      <c r="L9" s="476" t="s">
        <v>923</v>
      </c>
      <c r="M9" s="482" t="str">
        <f>CONCATENATE(LEFT(petDefinitions[[#This Row],['[tidName']]],10),"_DESC")</f>
        <v>TID_PET_04_DESC</v>
      </c>
      <c r="N9" s="476">
        <v>4</v>
      </c>
      <c r="Q9" s="67"/>
    </row>
    <row r="10" spans="1:17">
      <c r="A10" s="67"/>
      <c r="B10" s="483" t="s">
        <v>4</v>
      </c>
      <c r="C10" s="484" t="s">
        <v>859</v>
      </c>
      <c r="D10" s="485" t="s">
        <v>694</v>
      </c>
      <c r="E10" s="485" t="s">
        <v>919</v>
      </c>
      <c r="F10" s="485">
        <v>5</v>
      </c>
      <c r="G10" s="479" t="b">
        <v>1</v>
      </c>
      <c r="H10" s="480" t="s">
        <v>700</v>
      </c>
      <c r="I10" s="480" t="s">
        <v>702</v>
      </c>
      <c r="J10" s="480" t="s">
        <v>959</v>
      </c>
      <c r="K10" s="481" t="s">
        <v>301</v>
      </c>
      <c r="L10" s="476" t="s">
        <v>924</v>
      </c>
      <c r="M10" s="476" t="str">
        <f>CONCATENATE(LEFT(petDefinitions[[#This Row],['[tidName']]],10),"_DESC")</f>
        <v>TID_PET_05_DESC</v>
      </c>
      <c r="N10" s="476">
        <v>5</v>
      </c>
      <c r="Q10" s="67"/>
    </row>
    <row r="11" spans="1:17">
      <c r="A11" s="67"/>
      <c r="B11" s="483" t="s">
        <v>4</v>
      </c>
      <c r="C11" s="484" t="s">
        <v>860</v>
      </c>
      <c r="D11" s="485" t="s">
        <v>694</v>
      </c>
      <c r="E11" s="485" t="s">
        <v>919</v>
      </c>
      <c r="F11" s="479">
        <v>6</v>
      </c>
      <c r="G11" s="479" t="b">
        <v>1</v>
      </c>
      <c r="H11" s="480" t="s">
        <v>700</v>
      </c>
      <c r="I11" s="480" t="s">
        <v>702</v>
      </c>
      <c r="J11" s="480" t="s">
        <v>959</v>
      </c>
      <c r="K11" s="481" t="s">
        <v>880</v>
      </c>
      <c r="L11" s="476" t="s">
        <v>925</v>
      </c>
      <c r="M11" s="476" t="str">
        <f>CONCATENATE(LEFT(petDefinitions[[#This Row],['[tidName']]],10),"_DESC")</f>
        <v>TID_PET_06_DESC</v>
      </c>
      <c r="N11" s="476">
        <v>6</v>
      </c>
      <c r="Q11" s="67"/>
    </row>
    <row r="12" spans="1:17">
      <c r="A12" s="67"/>
      <c r="B12" s="483" t="s">
        <v>4</v>
      </c>
      <c r="C12" s="484" t="s">
        <v>861</v>
      </c>
      <c r="D12" s="485" t="s">
        <v>694</v>
      </c>
      <c r="E12" s="485" t="s">
        <v>875</v>
      </c>
      <c r="F12" s="485">
        <v>0</v>
      </c>
      <c r="G12" s="479" t="b">
        <v>1</v>
      </c>
      <c r="H12" s="480" t="s">
        <v>700</v>
      </c>
      <c r="I12" s="480" t="s">
        <v>702</v>
      </c>
      <c r="J12" s="480" t="s">
        <v>959</v>
      </c>
      <c r="K12" s="481" t="s">
        <v>851</v>
      </c>
      <c r="L12" s="476" t="s">
        <v>926</v>
      </c>
      <c r="M12" s="476" t="str">
        <f>CONCATENATE(LEFT(petDefinitions[[#This Row],['[tidName']]],10),"_DESC")</f>
        <v>TID_PET_07_DESC</v>
      </c>
      <c r="N12" s="476">
        <v>7</v>
      </c>
      <c r="Q12" s="67"/>
    </row>
    <row r="13" spans="1:17">
      <c r="A13" s="67"/>
      <c r="B13" s="483" t="s">
        <v>4</v>
      </c>
      <c r="C13" s="484" t="s">
        <v>862</v>
      </c>
      <c r="D13" s="485" t="s">
        <v>694</v>
      </c>
      <c r="E13" s="485" t="s">
        <v>879</v>
      </c>
      <c r="F13" s="485">
        <v>0</v>
      </c>
      <c r="G13" s="479" t="b">
        <v>1</v>
      </c>
      <c r="H13" s="480" t="s">
        <v>700</v>
      </c>
      <c r="I13" s="480" t="s">
        <v>703</v>
      </c>
      <c r="J13" s="480" t="s">
        <v>961</v>
      </c>
      <c r="K13" s="481" t="s">
        <v>987</v>
      </c>
      <c r="L13" s="476" t="s">
        <v>927</v>
      </c>
      <c r="M13" s="476" t="str">
        <f>CONCATENATE(LEFT(petDefinitions[[#This Row],['[tidName']]],10),"_DESC")</f>
        <v>TID_PET_08_DESC</v>
      </c>
      <c r="N13" s="476">
        <v>8</v>
      </c>
      <c r="Q13" s="67"/>
    </row>
    <row r="14" spans="1:17">
      <c r="A14" s="67"/>
      <c r="B14" s="483" t="s">
        <v>4</v>
      </c>
      <c r="C14" s="484" t="s">
        <v>863</v>
      </c>
      <c r="D14" s="485" t="s">
        <v>694</v>
      </c>
      <c r="E14" s="485" t="s">
        <v>877</v>
      </c>
      <c r="F14" s="485">
        <v>0</v>
      </c>
      <c r="G14" s="479" t="b">
        <v>1</v>
      </c>
      <c r="H14" s="480" t="s">
        <v>700</v>
      </c>
      <c r="I14" s="486" t="s">
        <v>704</v>
      </c>
      <c r="J14" s="486" t="s">
        <v>962</v>
      </c>
      <c r="K14" s="481" t="s">
        <v>888</v>
      </c>
      <c r="L14" s="476" t="s">
        <v>928</v>
      </c>
      <c r="M14" s="476" t="str">
        <f>CONCATENATE(LEFT(petDefinitions[[#This Row],['[tidName']]],10),"_DESC")</f>
        <v>TID_PET_09_DESC</v>
      </c>
      <c r="N14" s="476">
        <v>9</v>
      </c>
      <c r="Q14" s="67"/>
    </row>
    <row r="15" spans="1:17">
      <c r="A15" s="67"/>
      <c r="B15" s="483" t="s">
        <v>4</v>
      </c>
      <c r="C15" s="484" t="s">
        <v>864</v>
      </c>
      <c r="D15" s="485" t="s">
        <v>694</v>
      </c>
      <c r="E15" s="485" t="s">
        <v>877</v>
      </c>
      <c r="F15" s="485">
        <v>1</v>
      </c>
      <c r="G15" s="479" t="b">
        <v>1</v>
      </c>
      <c r="H15" s="480" t="s">
        <v>700</v>
      </c>
      <c r="I15" s="480" t="s">
        <v>702</v>
      </c>
      <c r="J15" s="480" t="s">
        <v>959</v>
      </c>
      <c r="K15" s="481" t="s">
        <v>852</v>
      </c>
      <c r="L15" s="476" t="s">
        <v>1243</v>
      </c>
      <c r="M15" s="476" t="str">
        <f>CONCATENATE(LEFT(petDefinitions[[#This Row],['[tidName']]],10),"_DESC")</f>
        <v>TID_PET_10_DESC</v>
      </c>
      <c r="N15" s="476">
        <v>10</v>
      </c>
      <c r="Q15" s="67"/>
    </row>
    <row r="16" spans="1:17">
      <c r="A16" s="67"/>
      <c r="B16" s="483" t="s">
        <v>4</v>
      </c>
      <c r="C16" s="484" t="s">
        <v>865</v>
      </c>
      <c r="D16" s="485" t="s">
        <v>694</v>
      </c>
      <c r="E16" s="485" t="s">
        <v>877</v>
      </c>
      <c r="F16" s="485">
        <v>2</v>
      </c>
      <c r="G16" s="479" t="b">
        <v>1</v>
      </c>
      <c r="H16" s="480" t="s">
        <v>700</v>
      </c>
      <c r="I16" s="480" t="s">
        <v>702</v>
      </c>
      <c r="J16" s="480" t="s">
        <v>959</v>
      </c>
      <c r="K16" s="481" t="s">
        <v>892</v>
      </c>
      <c r="L16" s="476" t="s">
        <v>1244</v>
      </c>
      <c r="M16" s="476" t="str">
        <f>CONCATENATE(LEFT(petDefinitions[[#This Row],['[tidName']]],10),"_DESC")</f>
        <v>TID_PET_11_DESC</v>
      </c>
      <c r="N16" s="476">
        <v>11</v>
      </c>
      <c r="Q16" s="67"/>
    </row>
    <row r="17" spans="1:17">
      <c r="A17" s="67"/>
      <c r="B17" s="483" t="s">
        <v>4</v>
      </c>
      <c r="C17" s="484" t="s">
        <v>866</v>
      </c>
      <c r="D17" s="485" t="s">
        <v>694</v>
      </c>
      <c r="E17" s="485" t="s">
        <v>877</v>
      </c>
      <c r="F17" s="485">
        <v>3</v>
      </c>
      <c r="G17" s="479" t="b">
        <v>1</v>
      </c>
      <c r="H17" s="480" t="s">
        <v>700</v>
      </c>
      <c r="I17" s="480" t="s">
        <v>702</v>
      </c>
      <c r="J17" s="480" t="s">
        <v>961</v>
      </c>
      <c r="K17" s="481" t="s">
        <v>850</v>
      </c>
      <c r="L17" s="476" t="s">
        <v>1245</v>
      </c>
      <c r="M17" s="476" t="str">
        <f>CONCATENATE(LEFT(petDefinitions[[#This Row],['[tidName']]],10),"_DESC")</f>
        <v>TID_PET_12_DESC</v>
      </c>
      <c r="N17" s="476">
        <v>12</v>
      </c>
      <c r="Q17" s="67"/>
    </row>
    <row r="18" spans="1:17">
      <c r="A18" s="67"/>
      <c r="B18" s="483" t="s">
        <v>4</v>
      </c>
      <c r="C18" s="484" t="s">
        <v>867</v>
      </c>
      <c r="D18" s="485" t="s">
        <v>694</v>
      </c>
      <c r="E18" s="485" t="s">
        <v>875</v>
      </c>
      <c r="F18" s="485">
        <v>1</v>
      </c>
      <c r="G18" s="479" t="b">
        <v>1</v>
      </c>
      <c r="H18" s="480" t="s">
        <v>1242</v>
      </c>
      <c r="I18" s="480" t="s">
        <v>1247</v>
      </c>
      <c r="J18" s="486" t="s">
        <v>962</v>
      </c>
      <c r="K18" s="481" t="s">
        <v>851</v>
      </c>
      <c r="L18" s="476" t="s">
        <v>929</v>
      </c>
      <c r="M18" s="476" t="str">
        <f>CONCATENATE(LEFT(petDefinitions[[#This Row],['[tidName']]],10),"_DESC")</f>
        <v>TID_PET_13_DESC</v>
      </c>
      <c r="N18" s="476">
        <v>13</v>
      </c>
      <c r="Q18" s="67"/>
    </row>
    <row r="19" spans="1:17">
      <c r="A19" s="67"/>
      <c r="B19" s="483" t="s">
        <v>4</v>
      </c>
      <c r="C19" s="484" t="s">
        <v>868</v>
      </c>
      <c r="D19" s="485" t="s">
        <v>694</v>
      </c>
      <c r="E19" s="485" t="s">
        <v>919</v>
      </c>
      <c r="F19" s="485">
        <v>7</v>
      </c>
      <c r="G19" s="479" t="b">
        <v>1</v>
      </c>
      <c r="H19" s="480" t="s">
        <v>1239</v>
      </c>
      <c r="I19" s="480" t="s">
        <v>1248</v>
      </c>
      <c r="J19" s="480" t="s">
        <v>959</v>
      </c>
      <c r="K19" s="481" t="s">
        <v>989</v>
      </c>
      <c r="L19" s="476" t="s">
        <v>930</v>
      </c>
      <c r="M19" s="476" t="str">
        <f>CONCATENATE(LEFT(petDefinitions[[#This Row],['[tidName']]],10),"_DESC")</f>
        <v>TID_PET_14_DESC</v>
      </c>
      <c r="N19" s="476">
        <v>14</v>
      </c>
      <c r="Q19" s="67"/>
    </row>
    <row r="20" spans="1:17">
      <c r="A20" s="67"/>
      <c r="B20" s="483" t="s">
        <v>4</v>
      </c>
      <c r="C20" s="484" t="s">
        <v>869</v>
      </c>
      <c r="D20" s="485" t="s">
        <v>694</v>
      </c>
      <c r="E20" s="485" t="s">
        <v>877</v>
      </c>
      <c r="F20" s="485">
        <v>4</v>
      </c>
      <c r="G20" s="479" t="b">
        <v>1</v>
      </c>
      <c r="H20" s="480" t="s">
        <v>700</v>
      </c>
      <c r="I20" s="480" t="s">
        <v>702</v>
      </c>
      <c r="J20" s="480" t="s">
        <v>959</v>
      </c>
      <c r="K20" s="481" t="s">
        <v>887</v>
      </c>
      <c r="L20" s="476" t="s">
        <v>931</v>
      </c>
      <c r="M20" s="476" t="str">
        <f>CONCATENATE(LEFT(petDefinitions[[#This Row],['[tidName']]],10),"_DESC")</f>
        <v>TID_PET_15_DESC</v>
      </c>
      <c r="N20" s="476">
        <v>15</v>
      </c>
      <c r="Q20" s="67"/>
    </row>
    <row r="21" spans="1:17">
      <c r="A21" s="67"/>
      <c r="B21" s="483" t="s">
        <v>4</v>
      </c>
      <c r="C21" s="484" t="s">
        <v>870</v>
      </c>
      <c r="D21" s="485" t="s">
        <v>694</v>
      </c>
      <c r="E21" s="485" t="s">
        <v>877</v>
      </c>
      <c r="F21" s="485">
        <v>5</v>
      </c>
      <c r="G21" s="479" t="b">
        <v>1</v>
      </c>
      <c r="H21" s="480" t="s">
        <v>700</v>
      </c>
      <c r="I21" s="480" t="s">
        <v>703</v>
      </c>
      <c r="J21" s="480" t="s">
        <v>961</v>
      </c>
      <c r="K21" s="481" t="s">
        <v>888</v>
      </c>
      <c r="L21" s="476" t="s">
        <v>932</v>
      </c>
      <c r="M21" s="476" t="str">
        <f>CONCATENATE(LEFT(petDefinitions[[#This Row],['[tidName']]],10),"_DESC")</f>
        <v>TID_PET_16_DESC</v>
      </c>
      <c r="N21" s="476">
        <v>16</v>
      </c>
      <c r="Q21" s="67"/>
    </row>
    <row r="22" spans="1:17">
      <c r="A22" s="67"/>
      <c r="B22" s="483" t="s">
        <v>4</v>
      </c>
      <c r="C22" s="484" t="s">
        <v>871</v>
      </c>
      <c r="D22" s="485" t="s">
        <v>694</v>
      </c>
      <c r="E22" s="485" t="s">
        <v>877</v>
      </c>
      <c r="F22" s="485">
        <v>6</v>
      </c>
      <c r="G22" s="479" t="b">
        <v>1</v>
      </c>
      <c r="H22" s="480" t="s">
        <v>700</v>
      </c>
      <c r="I22" s="486" t="s">
        <v>704</v>
      </c>
      <c r="J22" s="486" t="s">
        <v>962</v>
      </c>
      <c r="K22" s="481" t="s">
        <v>852</v>
      </c>
      <c r="L22" s="476" t="s">
        <v>933</v>
      </c>
      <c r="M22" s="476" t="str">
        <f>CONCATENATE(LEFT(petDefinitions[[#This Row],['[tidName']]],10),"_DESC")</f>
        <v>TID_PET_17_DESC</v>
      </c>
      <c r="N22" s="476">
        <v>17</v>
      </c>
      <c r="Q22" s="67"/>
    </row>
    <row r="23" spans="1:17">
      <c r="A23" s="67"/>
      <c r="B23" s="483" t="s">
        <v>4</v>
      </c>
      <c r="C23" s="484" t="s">
        <v>872</v>
      </c>
      <c r="D23" s="485" t="s">
        <v>694</v>
      </c>
      <c r="E23" s="485" t="s">
        <v>877</v>
      </c>
      <c r="F23" s="485">
        <v>7</v>
      </c>
      <c r="G23" s="479" t="b">
        <v>1</v>
      </c>
      <c r="H23" s="480" t="s">
        <v>700</v>
      </c>
      <c r="I23" s="480" t="s">
        <v>702</v>
      </c>
      <c r="J23" s="480" t="s">
        <v>959</v>
      </c>
      <c r="K23" s="481" t="s">
        <v>892</v>
      </c>
      <c r="L23" s="476" t="s">
        <v>934</v>
      </c>
      <c r="M23" s="476" t="str">
        <f>CONCATENATE(LEFT(petDefinitions[[#This Row],['[tidName']]],10),"_DESC")</f>
        <v>TID_PET_18_DESC</v>
      </c>
      <c r="N23" s="476">
        <v>18</v>
      </c>
      <c r="Q23" s="67"/>
    </row>
    <row r="24" spans="1:17">
      <c r="A24" s="67"/>
      <c r="B24" s="483" t="s">
        <v>4</v>
      </c>
      <c r="C24" s="484" t="s">
        <v>873</v>
      </c>
      <c r="D24" s="485" t="s">
        <v>694</v>
      </c>
      <c r="E24" s="485" t="s">
        <v>877</v>
      </c>
      <c r="F24" s="485">
        <v>8</v>
      </c>
      <c r="G24" s="479" t="b">
        <v>1</v>
      </c>
      <c r="H24" s="480" t="s">
        <v>1240</v>
      </c>
      <c r="I24" s="480" t="s">
        <v>1249</v>
      </c>
      <c r="J24" s="480" t="s">
        <v>961</v>
      </c>
      <c r="K24" s="481" t="s">
        <v>850</v>
      </c>
      <c r="L24" s="476" t="s">
        <v>935</v>
      </c>
      <c r="M24" s="476" t="str">
        <f>CONCATENATE(LEFT(petDefinitions[[#This Row],['[tidName']]],10),"_DESC")</f>
        <v>TID_PET_19_DESC</v>
      </c>
      <c r="N24" s="476">
        <v>19</v>
      </c>
      <c r="Q24" s="67"/>
    </row>
    <row r="25" spans="1:17">
      <c r="A25" s="67"/>
      <c r="B25" s="483" t="s">
        <v>4</v>
      </c>
      <c r="C25" s="484" t="s">
        <v>874</v>
      </c>
      <c r="D25" s="485" t="s">
        <v>694</v>
      </c>
      <c r="E25" s="485" t="s">
        <v>875</v>
      </c>
      <c r="F25" s="485">
        <v>2</v>
      </c>
      <c r="G25" s="479" t="b">
        <v>1</v>
      </c>
      <c r="H25" s="480" t="s">
        <v>700</v>
      </c>
      <c r="I25" s="486" t="s">
        <v>704</v>
      </c>
      <c r="J25" s="486" t="s">
        <v>962</v>
      </c>
      <c r="K25" s="487" t="s">
        <v>884</v>
      </c>
      <c r="L25" s="476" t="s">
        <v>936</v>
      </c>
      <c r="M25" s="476" t="str">
        <f>CONCATENATE(LEFT(petDefinitions[[#This Row],['[tidName']]],10),"_DESC")</f>
        <v>TID_PET_20_DESC</v>
      </c>
      <c r="N25" s="476">
        <v>20</v>
      </c>
      <c r="Q25" s="67"/>
    </row>
    <row r="26" spans="1:17">
      <c r="A26" s="67"/>
      <c r="B26" s="477" t="s">
        <v>4</v>
      </c>
      <c r="C26" s="478" t="s">
        <v>900</v>
      </c>
      <c r="D26" s="479" t="s">
        <v>694</v>
      </c>
      <c r="E26" s="479" t="s">
        <v>875</v>
      </c>
      <c r="F26" s="479">
        <v>3</v>
      </c>
      <c r="G26" s="479" t="b">
        <v>1</v>
      </c>
      <c r="H26" s="480" t="s">
        <v>700</v>
      </c>
      <c r="I26" s="480" t="s">
        <v>702</v>
      </c>
      <c r="J26" s="480" t="s">
        <v>959</v>
      </c>
      <c r="K26" s="481" t="s">
        <v>885</v>
      </c>
      <c r="L26" s="476" t="s">
        <v>937</v>
      </c>
      <c r="M26" s="476" t="str">
        <f>CONCATENATE(LEFT(petDefinitions[[#This Row],['[tidName']]],10),"_DESC")</f>
        <v>TID_PET_21_DESC</v>
      </c>
      <c r="N26" s="476">
        <v>21</v>
      </c>
      <c r="Q26" s="67"/>
    </row>
    <row r="27" spans="1:17">
      <c r="A27" s="67"/>
      <c r="B27" s="477" t="s">
        <v>4</v>
      </c>
      <c r="C27" s="478" t="s">
        <v>901</v>
      </c>
      <c r="D27" s="479" t="s">
        <v>694</v>
      </c>
      <c r="E27" s="485" t="s">
        <v>875</v>
      </c>
      <c r="F27" s="479">
        <v>4</v>
      </c>
      <c r="G27" s="479" t="b">
        <v>1</v>
      </c>
      <c r="H27" s="480" t="s">
        <v>700</v>
      </c>
      <c r="I27" s="480" t="s">
        <v>702</v>
      </c>
      <c r="J27" s="480" t="s">
        <v>959</v>
      </c>
      <c r="K27" s="481" t="s">
        <v>884</v>
      </c>
      <c r="L27" s="476" t="s">
        <v>938</v>
      </c>
      <c r="M27" s="476" t="str">
        <f>CONCATENATE(LEFT(petDefinitions[[#This Row],['[tidName']]],10),"_DESC")</f>
        <v>TID_PET_22_DESC</v>
      </c>
      <c r="N27" s="482">
        <v>22</v>
      </c>
      <c r="Q27" s="67"/>
    </row>
    <row r="28" spans="1:17">
      <c r="A28" s="67"/>
      <c r="B28" s="483" t="s">
        <v>4</v>
      </c>
      <c r="C28" s="484" t="s">
        <v>902</v>
      </c>
      <c r="D28" s="485" t="s">
        <v>694</v>
      </c>
      <c r="E28" s="485" t="s">
        <v>875</v>
      </c>
      <c r="F28" s="485">
        <v>5</v>
      </c>
      <c r="G28" s="479" t="b">
        <v>1</v>
      </c>
      <c r="H28" s="480" t="s">
        <v>1241</v>
      </c>
      <c r="I28" s="480" t="s">
        <v>1250</v>
      </c>
      <c r="J28" s="480" t="s">
        <v>959</v>
      </c>
      <c r="K28" s="481" t="s">
        <v>883</v>
      </c>
      <c r="L28" s="476" t="s">
        <v>939</v>
      </c>
      <c r="M28" s="482" t="str">
        <f>CONCATENATE(LEFT(petDefinitions[[#This Row],['[tidName']]],10),"_DESC")</f>
        <v>TID_PET_23_DESC</v>
      </c>
      <c r="N28" s="476">
        <v>23</v>
      </c>
      <c r="Q28" s="67"/>
    </row>
    <row r="29" spans="1:17">
      <c r="A29" s="67"/>
      <c r="B29" s="483" t="s">
        <v>4</v>
      </c>
      <c r="C29" s="484" t="s">
        <v>904</v>
      </c>
      <c r="D29" s="485" t="s">
        <v>694</v>
      </c>
      <c r="E29" s="485" t="s">
        <v>878</v>
      </c>
      <c r="F29" s="479">
        <v>0</v>
      </c>
      <c r="G29" s="479" t="b">
        <v>1</v>
      </c>
      <c r="H29" s="480" t="s">
        <v>700</v>
      </c>
      <c r="I29" s="480" t="s">
        <v>704</v>
      </c>
      <c r="J29" s="480" t="s">
        <v>962</v>
      </c>
      <c r="K29" s="481" t="s">
        <v>411</v>
      </c>
      <c r="L29" s="476" t="s">
        <v>941</v>
      </c>
      <c r="M29" s="476" t="str">
        <f>CONCATENATE(LEFT(petDefinitions[[#This Row],['[tidName']]],10),"_DESC")</f>
        <v>TID_PET_25_DESC</v>
      </c>
      <c r="N29" s="482">
        <v>25</v>
      </c>
      <c r="Q29" s="67"/>
    </row>
    <row r="30" spans="1:17">
      <c r="A30" s="67"/>
      <c r="B30" s="483" t="s">
        <v>4</v>
      </c>
      <c r="C30" s="484" t="s">
        <v>905</v>
      </c>
      <c r="D30" s="485" t="s">
        <v>694</v>
      </c>
      <c r="E30" s="485" t="s">
        <v>878</v>
      </c>
      <c r="F30" s="479">
        <v>1</v>
      </c>
      <c r="G30" s="479" t="b">
        <v>1</v>
      </c>
      <c r="H30" s="480" t="s">
        <v>700</v>
      </c>
      <c r="I30" s="486" t="s">
        <v>702</v>
      </c>
      <c r="J30" s="486" t="s">
        <v>959</v>
      </c>
      <c r="K30" s="481" t="s">
        <v>851</v>
      </c>
      <c r="L30" s="476" t="s">
        <v>942</v>
      </c>
      <c r="M30" s="482" t="str">
        <f>CONCATENATE(LEFT(petDefinitions[[#This Row],['[tidName']]],10),"_DESC")</f>
        <v>TID_PET_26_DESC</v>
      </c>
      <c r="N30" s="476">
        <v>26</v>
      </c>
      <c r="Q30" s="67"/>
    </row>
    <row r="31" spans="1:17">
      <c r="A31" s="67"/>
      <c r="B31" s="483" t="s">
        <v>4</v>
      </c>
      <c r="C31" s="484" t="s">
        <v>906</v>
      </c>
      <c r="D31" s="485" t="s">
        <v>694</v>
      </c>
      <c r="E31" s="485" t="s">
        <v>875</v>
      </c>
      <c r="F31" s="485">
        <v>6</v>
      </c>
      <c r="G31" s="479" t="b">
        <v>1</v>
      </c>
      <c r="H31" s="480" t="s">
        <v>700</v>
      </c>
      <c r="I31" s="480" t="s">
        <v>702</v>
      </c>
      <c r="J31" s="480" t="s">
        <v>959</v>
      </c>
      <c r="K31" s="481" t="s">
        <v>854</v>
      </c>
      <c r="L31" s="476" t="s">
        <v>943</v>
      </c>
      <c r="M31" s="476" t="str">
        <f>CONCATENATE(LEFT(petDefinitions[[#This Row],['[tidName']]],10),"_DESC")</f>
        <v>TID_PET_27_DESC</v>
      </c>
      <c r="N31" s="476">
        <v>27</v>
      </c>
      <c r="P31" s="67"/>
      <c r="Q31" s="67"/>
    </row>
    <row r="32" spans="1:17">
      <c r="A32" s="67"/>
      <c r="B32" s="483" t="s">
        <v>4</v>
      </c>
      <c r="C32" s="484" t="s">
        <v>909</v>
      </c>
      <c r="D32" s="485" t="s">
        <v>694</v>
      </c>
      <c r="E32" s="485" t="s">
        <v>879</v>
      </c>
      <c r="F32" s="479">
        <v>1</v>
      </c>
      <c r="G32" s="479" t="b">
        <v>1</v>
      </c>
      <c r="H32" s="480" t="s">
        <v>701</v>
      </c>
      <c r="I32" s="480" t="s">
        <v>704</v>
      </c>
      <c r="J32" s="480" t="s">
        <v>962</v>
      </c>
      <c r="K32" s="481" t="s">
        <v>898</v>
      </c>
      <c r="L32" s="476" t="s">
        <v>946</v>
      </c>
      <c r="M32" s="476" t="str">
        <f>CONCATENATE(LEFT(petDefinitions[[#This Row],['[tidName']]],10),"_DESC")</f>
        <v>TID_PET_30_DESC</v>
      </c>
      <c r="N32" s="476">
        <v>30</v>
      </c>
      <c r="Q32" s="67"/>
    </row>
    <row r="33" spans="1:17">
      <c r="A33" s="67"/>
      <c r="B33" s="483" t="s">
        <v>4</v>
      </c>
      <c r="C33" s="484" t="s">
        <v>912</v>
      </c>
      <c r="D33" s="485" t="s">
        <v>696</v>
      </c>
      <c r="E33" s="485" t="s">
        <v>875</v>
      </c>
      <c r="F33" s="485">
        <v>8</v>
      </c>
      <c r="G33" s="479" t="b">
        <v>0</v>
      </c>
      <c r="H33" s="480" t="s">
        <v>957</v>
      </c>
      <c r="I33" s="480" t="s">
        <v>703</v>
      </c>
      <c r="J33" s="480" t="s">
        <v>965</v>
      </c>
      <c r="K33" s="481" t="s">
        <v>899</v>
      </c>
      <c r="L33" s="476" t="s">
        <v>949</v>
      </c>
      <c r="M33" s="476" t="str">
        <f>CONCATENATE(LEFT(petDefinitions[[#This Row],['[tidName']]],10),"_DESC")</f>
        <v>TID_PET_33_DESC</v>
      </c>
      <c r="N33" s="476">
        <v>33</v>
      </c>
      <c r="Q33" s="67"/>
    </row>
    <row r="34" spans="1:17">
      <c r="A34" s="67">
        <v>30</v>
      </c>
      <c r="B34" s="483" t="s">
        <v>4</v>
      </c>
      <c r="C34" s="484" t="s">
        <v>913</v>
      </c>
      <c r="D34" s="485" t="s">
        <v>696</v>
      </c>
      <c r="E34" s="485" t="s">
        <v>879</v>
      </c>
      <c r="F34" s="485">
        <v>4</v>
      </c>
      <c r="G34" s="479" t="b">
        <v>0</v>
      </c>
      <c r="H34" s="480" t="s">
        <v>701</v>
      </c>
      <c r="I34" s="480" t="s">
        <v>704</v>
      </c>
      <c r="J34" s="480" t="s">
        <v>1002</v>
      </c>
      <c r="K34" s="481" t="s">
        <v>851</v>
      </c>
      <c r="L34" s="476" t="s">
        <v>950</v>
      </c>
      <c r="M34" s="476" t="str">
        <f>CONCATENATE(LEFT(petDefinitions[[#This Row],['[tidName']]],10),"_DESC")</f>
        <v>TID_PET_34_DESC</v>
      </c>
      <c r="N34" s="476">
        <v>34</v>
      </c>
      <c r="Q34" s="67"/>
    </row>
    <row r="35" spans="1:17">
      <c r="A35" s="67">
        <v>31</v>
      </c>
      <c r="B35" s="483" t="s">
        <v>4</v>
      </c>
      <c r="C35" s="484" t="s">
        <v>914</v>
      </c>
      <c r="D35" s="485" t="s">
        <v>696</v>
      </c>
      <c r="E35" s="485" t="s">
        <v>878</v>
      </c>
      <c r="F35" s="485">
        <v>3</v>
      </c>
      <c r="G35" s="479" t="b">
        <v>0</v>
      </c>
      <c r="H35" s="486" t="s">
        <v>956</v>
      </c>
      <c r="I35" s="486" t="s">
        <v>702</v>
      </c>
      <c r="J35" s="486" t="s">
        <v>963</v>
      </c>
      <c r="K35" s="481" t="s">
        <v>855</v>
      </c>
      <c r="L35" s="476" t="s">
        <v>951</v>
      </c>
      <c r="M35" s="476" t="str">
        <f>CONCATENATE(LEFT(petDefinitions[[#This Row],['[tidName']]],10),"_DESC")</f>
        <v>TID_PET_35_DESC</v>
      </c>
      <c r="N35" s="476">
        <v>35</v>
      </c>
      <c r="Q35" s="67"/>
    </row>
    <row r="36" spans="1:17">
      <c r="A36" s="67">
        <v>32</v>
      </c>
      <c r="B36" s="483" t="s">
        <v>4</v>
      </c>
      <c r="C36" s="484" t="s">
        <v>915</v>
      </c>
      <c r="D36" s="485" t="s">
        <v>696</v>
      </c>
      <c r="E36" s="485" t="s">
        <v>879</v>
      </c>
      <c r="F36" s="485">
        <v>5</v>
      </c>
      <c r="G36" s="479" t="b">
        <v>0</v>
      </c>
      <c r="H36" s="480" t="s">
        <v>966</v>
      </c>
      <c r="I36" s="480" t="s">
        <v>702</v>
      </c>
      <c r="J36" s="480" t="s">
        <v>963</v>
      </c>
      <c r="K36" s="481" t="s">
        <v>980</v>
      </c>
      <c r="L36" s="476" t="s">
        <v>952</v>
      </c>
      <c r="M36" s="476" t="str">
        <f>CONCATENATE(LEFT(petDefinitions[[#This Row],['[tidName']]],10),"_DESC")</f>
        <v>TID_PET_36_DESC</v>
      </c>
      <c r="N36" s="476">
        <v>36</v>
      </c>
      <c r="Q36" s="67"/>
    </row>
    <row r="37" spans="1:17">
      <c r="A37" s="67">
        <v>33</v>
      </c>
      <c r="B37" s="483" t="s">
        <v>4</v>
      </c>
      <c r="C37" s="484" t="s">
        <v>903</v>
      </c>
      <c r="D37" s="485" t="s">
        <v>695</v>
      </c>
      <c r="E37" s="485" t="s">
        <v>919</v>
      </c>
      <c r="F37" s="485">
        <v>8</v>
      </c>
      <c r="G37" s="479" t="b">
        <v>0</v>
      </c>
      <c r="H37" s="480" t="s">
        <v>700</v>
      </c>
      <c r="I37" s="480" t="s">
        <v>703</v>
      </c>
      <c r="J37" s="480" t="s">
        <v>964</v>
      </c>
      <c r="K37" s="481" t="s">
        <v>989</v>
      </c>
      <c r="L37" s="476" t="s">
        <v>940</v>
      </c>
      <c r="M37" s="476" t="str">
        <f>CONCATENATE(LEFT(petDefinitions[[#This Row],['[tidName']]],10),"_DESC")</f>
        <v>TID_PET_24_DESC</v>
      </c>
      <c r="N37" s="476">
        <v>24</v>
      </c>
      <c r="Q37" s="67"/>
    </row>
    <row r="38" spans="1:17">
      <c r="A38" s="67">
        <v>34</v>
      </c>
      <c r="B38" s="483" t="s">
        <v>4</v>
      </c>
      <c r="C38" s="484" t="s">
        <v>907</v>
      </c>
      <c r="D38" s="485" t="s">
        <v>695</v>
      </c>
      <c r="E38" s="485" t="s">
        <v>879</v>
      </c>
      <c r="F38" s="485">
        <v>2</v>
      </c>
      <c r="G38" s="479" t="b">
        <v>0</v>
      </c>
      <c r="H38" s="480" t="s">
        <v>700</v>
      </c>
      <c r="I38" s="480" t="s">
        <v>702</v>
      </c>
      <c r="J38" s="480" t="s">
        <v>960</v>
      </c>
      <c r="K38" s="481" t="s">
        <v>895</v>
      </c>
      <c r="L38" s="476" t="s">
        <v>944</v>
      </c>
      <c r="M38" s="476" t="str">
        <f>CONCATENATE(LEFT(petDefinitions[[#This Row],['[tidName']]],10),"_DESC")</f>
        <v>TID_PET_28_DESC</v>
      </c>
      <c r="N38" s="476">
        <v>28</v>
      </c>
      <c r="Q38" s="67"/>
    </row>
    <row r="39" spans="1:17">
      <c r="A39" s="67">
        <v>35</v>
      </c>
      <c r="B39" s="483" t="s">
        <v>4</v>
      </c>
      <c r="C39" s="484" t="s">
        <v>908</v>
      </c>
      <c r="D39" s="485" t="s">
        <v>695</v>
      </c>
      <c r="E39" s="485" t="s">
        <v>879</v>
      </c>
      <c r="F39" s="485">
        <v>3</v>
      </c>
      <c r="G39" s="479" t="b">
        <v>0</v>
      </c>
      <c r="H39" s="486" t="s">
        <v>958</v>
      </c>
      <c r="I39" s="486" t="s">
        <v>703</v>
      </c>
      <c r="J39" s="486" t="s">
        <v>964</v>
      </c>
      <c r="K39" s="481" t="s">
        <v>897</v>
      </c>
      <c r="L39" s="476" t="s">
        <v>945</v>
      </c>
      <c r="M39" s="476" t="str">
        <f>CONCATENATE(LEFT(petDefinitions[[#This Row],['[tidName']]],10),"_DESC")</f>
        <v>TID_PET_29_DESC</v>
      </c>
      <c r="N39" s="476">
        <v>29</v>
      </c>
      <c r="Q39" s="67"/>
    </row>
    <row r="40" spans="1:17">
      <c r="A40" s="67">
        <v>36</v>
      </c>
      <c r="B40" s="483" t="s">
        <v>4</v>
      </c>
      <c r="C40" s="484" t="s">
        <v>910</v>
      </c>
      <c r="D40" s="485" t="s">
        <v>695</v>
      </c>
      <c r="E40" s="485" t="s">
        <v>875</v>
      </c>
      <c r="F40" s="485">
        <v>7</v>
      </c>
      <c r="G40" s="479" t="b">
        <v>0</v>
      </c>
      <c r="H40" s="480" t="s">
        <v>700</v>
      </c>
      <c r="I40" s="480" t="s">
        <v>702</v>
      </c>
      <c r="J40" s="480" t="s">
        <v>960</v>
      </c>
      <c r="K40" s="481" t="s">
        <v>853</v>
      </c>
      <c r="L40" s="476" t="s">
        <v>947</v>
      </c>
      <c r="M40" s="476" t="str">
        <f>CONCATENATE(LEFT(petDefinitions[[#This Row],['[tidName']]],10),"_DESC")</f>
        <v>TID_PET_31_DESC</v>
      </c>
      <c r="N40" s="476">
        <v>31</v>
      </c>
      <c r="Q40" s="67"/>
    </row>
    <row r="41" spans="1:17">
      <c r="A41" s="67">
        <v>37</v>
      </c>
      <c r="B41" s="483" t="s">
        <v>4</v>
      </c>
      <c r="C41" s="484" t="s">
        <v>911</v>
      </c>
      <c r="D41" s="485" t="s">
        <v>695</v>
      </c>
      <c r="E41" s="485" t="s">
        <v>878</v>
      </c>
      <c r="F41" s="485">
        <v>2</v>
      </c>
      <c r="G41" s="479" t="b">
        <v>0</v>
      </c>
      <c r="H41" s="480" t="s">
        <v>700</v>
      </c>
      <c r="I41" s="480" t="s">
        <v>702</v>
      </c>
      <c r="J41" s="480" t="s">
        <v>960</v>
      </c>
      <c r="K41" s="481" t="s">
        <v>412</v>
      </c>
      <c r="L41" s="476" t="s">
        <v>948</v>
      </c>
      <c r="M41" s="476" t="str">
        <f>CONCATENATE(LEFT(petDefinitions[[#This Row],['[tidName']]],10),"_DESC")</f>
        <v>TID_PET_32_DESC</v>
      </c>
      <c r="N41" s="476">
        <v>32</v>
      </c>
      <c r="Q41" s="67"/>
    </row>
    <row r="42" spans="1:17">
      <c r="A42" s="67">
        <v>38</v>
      </c>
      <c r="B42" s="483" t="s">
        <v>4</v>
      </c>
      <c r="C42" s="484" t="s">
        <v>916</v>
      </c>
      <c r="D42" s="485" t="s">
        <v>875</v>
      </c>
      <c r="E42" s="485" t="s">
        <v>878</v>
      </c>
      <c r="F42" s="485">
        <v>4</v>
      </c>
      <c r="G42" s="479" t="b">
        <v>0</v>
      </c>
      <c r="H42" s="480" t="s">
        <v>984</v>
      </c>
      <c r="I42" s="480" t="s">
        <v>703</v>
      </c>
      <c r="J42" s="480" t="s">
        <v>1033</v>
      </c>
      <c r="K42" s="481" t="s">
        <v>983</v>
      </c>
      <c r="L42" s="476" t="s">
        <v>953</v>
      </c>
      <c r="M42" s="476" t="str">
        <f>CONCATENATE(LEFT(petDefinitions[[#This Row],['[tidName']]],10),"_DESC")</f>
        <v>TID_PET_37_DESC</v>
      </c>
      <c r="N42" s="476">
        <v>37</v>
      </c>
      <c r="Q42" s="67"/>
    </row>
    <row r="43" spans="1:17">
      <c r="A43" s="67">
        <v>39</v>
      </c>
      <c r="B43" s="483" t="s">
        <v>4</v>
      </c>
      <c r="C43" s="484" t="s">
        <v>917</v>
      </c>
      <c r="D43" s="485" t="s">
        <v>875</v>
      </c>
      <c r="E43" s="485" t="s">
        <v>878</v>
      </c>
      <c r="F43" s="485">
        <v>5</v>
      </c>
      <c r="G43" s="479" t="b">
        <v>0</v>
      </c>
      <c r="H43" s="486" t="s">
        <v>985</v>
      </c>
      <c r="I43" s="486" t="s">
        <v>704</v>
      </c>
      <c r="J43" s="480" t="s">
        <v>1034</v>
      </c>
      <c r="K43" s="481" t="s">
        <v>988</v>
      </c>
      <c r="L43" s="476" t="s">
        <v>954</v>
      </c>
      <c r="M43" s="476" t="str">
        <f>CONCATENATE(LEFT(petDefinitions[[#This Row],['[tidName']]],10),"_DESC")</f>
        <v>TID_PET_38_DESC</v>
      </c>
      <c r="N43" s="476">
        <v>38</v>
      </c>
      <c r="Q43" s="67"/>
    </row>
    <row r="44" spans="1:17">
      <c r="A44" s="67">
        <v>40</v>
      </c>
      <c r="B44" s="483" t="s">
        <v>4</v>
      </c>
      <c r="C44" s="484" t="s">
        <v>918</v>
      </c>
      <c r="D44" s="485" t="s">
        <v>875</v>
      </c>
      <c r="E44" s="485" t="s">
        <v>878</v>
      </c>
      <c r="F44" s="485">
        <v>6</v>
      </c>
      <c r="G44" s="479" t="b">
        <v>0</v>
      </c>
      <c r="H44" s="480" t="s">
        <v>1103</v>
      </c>
      <c r="I44" s="480" t="s">
        <v>702</v>
      </c>
      <c r="J44" s="480" t="s">
        <v>1032</v>
      </c>
      <c r="K44" s="481" t="s">
        <v>1101</v>
      </c>
      <c r="L44" s="476" t="s">
        <v>955</v>
      </c>
      <c r="M44" s="476" t="str">
        <f>CONCATENATE(LEFT(petDefinitions[[#This Row],['[tidName']]],10),"_DESC")</f>
        <v>TID_PET_39_DESC</v>
      </c>
      <c r="N44" s="476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opLeftCell="M29" zoomScaleNormal="100" workbookViewId="0">
      <selection activeCell="Q60" sqref="Q6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403</v>
      </c>
      <c r="C3" s="191"/>
      <c r="D3" s="191"/>
      <c r="E3" s="191"/>
      <c r="F3" s="523"/>
      <c r="G3" s="52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509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834</v>
      </c>
    </row>
    <row r="16" spans="2:25">
      <c r="B16" s="136" t="s">
        <v>4</v>
      </c>
      <c r="C16" s="189" t="s">
        <v>848</v>
      </c>
    </row>
    <row r="17" spans="2:32">
      <c r="B17" s="136" t="s">
        <v>4</v>
      </c>
      <c r="C17" s="189" t="s">
        <v>1251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591</v>
      </c>
      <c r="D21" s="172"/>
      <c r="E21" s="192"/>
      <c r="F21" s="523"/>
      <c r="G21" s="523"/>
      <c r="H21" s="192"/>
      <c r="I21" s="172"/>
      <c r="J21" s="192"/>
      <c r="O21" s="5" t="s">
        <v>376</v>
      </c>
      <c r="R21" s="5" t="s">
        <v>377</v>
      </c>
      <c r="Y21" s="172" t="s">
        <v>432</v>
      </c>
      <c r="Z21" s="172"/>
      <c r="AA21" s="172"/>
      <c r="AB21" s="172"/>
    </row>
    <row r="22" spans="2:32" ht="126">
      <c r="B22" s="313" t="s">
        <v>353</v>
      </c>
      <c r="C22" s="307" t="s">
        <v>5</v>
      </c>
      <c r="D22" s="308" t="s">
        <v>364</v>
      </c>
      <c r="E22" s="298" t="s">
        <v>365</v>
      </c>
      <c r="F22" s="299" t="s">
        <v>366</v>
      </c>
      <c r="G22" s="299" t="s">
        <v>367</v>
      </c>
      <c r="H22" s="299" t="s">
        <v>368</v>
      </c>
      <c r="I22" s="299" t="s">
        <v>369</v>
      </c>
      <c r="J22" s="299" t="s">
        <v>370</v>
      </c>
      <c r="K22" s="299" t="s">
        <v>371</v>
      </c>
      <c r="L22" s="299" t="s">
        <v>372</v>
      </c>
      <c r="M22" s="300" t="s">
        <v>373</v>
      </c>
      <c r="N22" s="300" t="s">
        <v>513</v>
      </c>
      <c r="O22" s="300" t="s">
        <v>511</v>
      </c>
      <c r="P22" s="300" t="s">
        <v>374</v>
      </c>
      <c r="Q22" s="300" t="s">
        <v>566</v>
      </c>
      <c r="R22" s="300" t="s">
        <v>565</v>
      </c>
      <c r="S22" s="300" t="s">
        <v>510</v>
      </c>
      <c r="T22" s="300" t="s">
        <v>512</v>
      </c>
      <c r="U22" s="300" t="s">
        <v>474</v>
      </c>
      <c r="V22" s="300" t="s">
        <v>375</v>
      </c>
      <c r="W22" s="300" t="s">
        <v>967</v>
      </c>
      <c r="X22" s="301" t="s">
        <v>379</v>
      </c>
      <c r="Y22" s="301" t="s">
        <v>378</v>
      </c>
      <c r="Z22" s="301" t="s">
        <v>380</v>
      </c>
      <c r="AA22" s="302" t="s">
        <v>643</v>
      </c>
      <c r="AB22" s="289" t="s">
        <v>38</v>
      </c>
      <c r="AC22" s="290" t="s">
        <v>428</v>
      </c>
      <c r="AD22" s="291" t="s">
        <v>429</v>
      </c>
      <c r="AE22" s="291" t="s">
        <v>430</v>
      </c>
      <c r="AF22" s="292" t="s">
        <v>642</v>
      </c>
    </row>
    <row r="23" spans="2:32">
      <c r="B23" s="315" t="s">
        <v>4</v>
      </c>
      <c r="C23" s="311" t="s">
        <v>1151</v>
      </c>
      <c r="D23" s="312" t="s">
        <v>359</v>
      </c>
      <c r="E23" s="305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28">
        <v>0.22499999999999998</v>
      </c>
      <c r="L23" s="202">
        <v>0</v>
      </c>
      <c r="M23" s="195" t="b">
        <v>1</v>
      </c>
      <c r="N23" s="317">
        <v>5</v>
      </c>
      <c r="O23" s="317">
        <v>0</v>
      </c>
      <c r="P23" s="195">
        <v>1</v>
      </c>
      <c r="Q23" s="317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5">
        <v>0.25</v>
      </c>
      <c r="Y23" s="245">
        <v>0.25</v>
      </c>
      <c r="Z23" s="245">
        <v>0.7</v>
      </c>
      <c r="AA23" s="306">
        <v>0</v>
      </c>
      <c r="AB23" s="296" t="s">
        <v>549</v>
      </c>
      <c r="AC23" s="354" t="s">
        <v>755</v>
      </c>
      <c r="AD23" s="361" t="s">
        <v>773</v>
      </c>
      <c r="AE23" s="354" t="s">
        <v>791</v>
      </c>
      <c r="AF23" s="354" t="s">
        <v>793</v>
      </c>
    </row>
    <row r="24" spans="2:32">
      <c r="B24" s="315" t="s">
        <v>4</v>
      </c>
      <c r="C24" s="311" t="s">
        <v>1152</v>
      </c>
      <c r="D24" s="312" t="s">
        <v>359</v>
      </c>
      <c r="E24" s="305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28">
        <v>0.22499999999999998</v>
      </c>
      <c r="L24" s="202">
        <v>0</v>
      </c>
      <c r="M24" s="195" t="b">
        <v>1</v>
      </c>
      <c r="N24" s="317">
        <v>5</v>
      </c>
      <c r="O24" s="317">
        <v>0</v>
      </c>
      <c r="P24" s="195">
        <v>1</v>
      </c>
      <c r="Q24" s="317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5">
        <v>0.25</v>
      </c>
      <c r="Y24" s="245">
        <v>0.25</v>
      </c>
      <c r="Z24" s="245">
        <v>0.8</v>
      </c>
      <c r="AA24" s="306">
        <v>0</v>
      </c>
      <c r="AB24" s="296" t="s">
        <v>623</v>
      </c>
      <c r="AC24" s="354" t="s">
        <v>756</v>
      </c>
      <c r="AD24" s="361" t="s">
        <v>817</v>
      </c>
      <c r="AE24" s="354" t="s">
        <v>792</v>
      </c>
      <c r="AF24" s="354" t="s">
        <v>794</v>
      </c>
    </row>
    <row r="25" spans="2:32" s="27" customFormat="1">
      <c r="B25" s="314" t="s">
        <v>4</v>
      </c>
      <c r="C25" s="309" t="s">
        <v>1176</v>
      </c>
      <c r="D25" s="310" t="s">
        <v>358</v>
      </c>
      <c r="E25" s="303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29">
        <v>7.4999999999999997E-2</v>
      </c>
      <c r="L25" s="133">
        <v>0</v>
      </c>
      <c r="M25" s="20" t="b">
        <v>1</v>
      </c>
      <c r="N25" s="316">
        <v>5</v>
      </c>
      <c r="O25" s="316">
        <v>5</v>
      </c>
      <c r="P25" s="20">
        <v>0</v>
      </c>
      <c r="Q25" s="316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4">
        <v>0.1</v>
      </c>
      <c r="Y25" s="244">
        <v>0.1</v>
      </c>
      <c r="Z25" s="244">
        <v>0</v>
      </c>
      <c r="AA25" s="304">
        <v>0</v>
      </c>
      <c r="AB25" s="293" t="s">
        <v>546</v>
      </c>
      <c r="AC25" s="353" t="s">
        <v>743</v>
      </c>
      <c r="AD25" s="362" t="s">
        <v>779</v>
      </c>
      <c r="AE25" s="353"/>
      <c r="AF25" s="236"/>
    </row>
    <row r="26" spans="2:32">
      <c r="B26" s="315" t="s">
        <v>4</v>
      </c>
      <c r="C26" s="311" t="s">
        <v>1153</v>
      </c>
      <c r="D26" s="312" t="s">
        <v>359</v>
      </c>
      <c r="E26" s="305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28">
        <v>0.15</v>
      </c>
      <c r="L26" s="202">
        <v>0</v>
      </c>
      <c r="M26" s="195" t="b">
        <v>1</v>
      </c>
      <c r="N26" s="317">
        <v>5</v>
      </c>
      <c r="O26" s="317">
        <v>0</v>
      </c>
      <c r="P26" s="195">
        <v>1</v>
      </c>
      <c r="Q26" s="317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5">
        <v>0.25</v>
      </c>
      <c r="Y26" s="245">
        <v>0.25</v>
      </c>
      <c r="Z26" s="245">
        <v>0</v>
      </c>
      <c r="AA26" s="306">
        <v>0</v>
      </c>
      <c r="AB26" s="296" t="s">
        <v>550</v>
      </c>
      <c r="AC26" s="354" t="s">
        <v>759</v>
      </c>
      <c r="AD26" s="361" t="s">
        <v>826</v>
      </c>
      <c r="AE26" s="354"/>
      <c r="AF26" s="235"/>
    </row>
    <row r="27" spans="2:32" s="27" customFormat="1">
      <c r="B27" s="314" t="s">
        <v>4</v>
      </c>
      <c r="C27" s="309" t="s">
        <v>1119</v>
      </c>
      <c r="D27" s="310" t="s">
        <v>358</v>
      </c>
      <c r="E27" s="303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25</v>
      </c>
      <c r="K27" s="329">
        <v>0.15</v>
      </c>
      <c r="L27" s="133">
        <v>0</v>
      </c>
      <c r="M27" s="20" t="b">
        <v>1</v>
      </c>
      <c r="N27" s="316">
        <v>5</v>
      </c>
      <c r="O27" s="316">
        <v>5</v>
      </c>
      <c r="P27" s="20">
        <v>1</v>
      </c>
      <c r="Q27" s="316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4">
        <v>0.1</v>
      </c>
      <c r="Y27" s="244">
        <v>0.1</v>
      </c>
      <c r="Z27" s="244">
        <v>1</v>
      </c>
      <c r="AA27" s="304">
        <v>0</v>
      </c>
      <c r="AB27" s="293" t="s">
        <v>611</v>
      </c>
      <c r="AC27" s="353" t="s">
        <v>733</v>
      </c>
      <c r="AD27" s="362" t="s">
        <v>763</v>
      </c>
      <c r="AE27" s="353" t="s">
        <v>781</v>
      </c>
      <c r="AF27" s="353" t="s">
        <v>795</v>
      </c>
    </row>
    <row r="28" spans="2:32" s="27" customFormat="1">
      <c r="B28" s="314" t="s">
        <v>4</v>
      </c>
      <c r="C28" s="309" t="s">
        <v>1120</v>
      </c>
      <c r="D28" s="310" t="s">
        <v>358</v>
      </c>
      <c r="E28" s="303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50</v>
      </c>
      <c r="K28" s="329">
        <v>7.4999999999999997E-2</v>
      </c>
      <c r="L28" s="133">
        <v>0</v>
      </c>
      <c r="M28" s="20" t="b">
        <v>1</v>
      </c>
      <c r="N28" s="316">
        <v>5</v>
      </c>
      <c r="O28" s="316">
        <v>5</v>
      </c>
      <c r="P28" s="20">
        <v>0</v>
      </c>
      <c r="Q28" s="316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4">
        <v>0.2</v>
      </c>
      <c r="Y28" s="244">
        <v>0.05</v>
      </c>
      <c r="Z28" s="244">
        <v>0</v>
      </c>
      <c r="AA28" s="304">
        <v>0</v>
      </c>
      <c r="AB28" s="293" t="s">
        <v>610</v>
      </c>
      <c r="AC28" s="353" t="s">
        <v>734</v>
      </c>
      <c r="AD28" s="362" t="s">
        <v>764</v>
      </c>
      <c r="AE28" s="353"/>
      <c r="AF28" s="294"/>
    </row>
    <row r="29" spans="2:32" s="27" customFormat="1">
      <c r="B29" s="315" t="s">
        <v>4</v>
      </c>
      <c r="C29" s="311" t="s">
        <v>1154</v>
      </c>
      <c r="D29" s="312" t="s">
        <v>359</v>
      </c>
      <c r="E29" s="305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75</v>
      </c>
      <c r="K29" s="328">
        <v>0.15</v>
      </c>
      <c r="L29" s="202">
        <v>0</v>
      </c>
      <c r="M29" s="195" t="b">
        <v>1</v>
      </c>
      <c r="N29" s="317">
        <v>5</v>
      </c>
      <c r="O29" s="317">
        <v>5</v>
      </c>
      <c r="P29" s="195">
        <v>0</v>
      </c>
      <c r="Q29" s="317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5">
        <v>0.25</v>
      </c>
      <c r="Y29" s="245">
        <v>0.25</v>
      </c>
      <c r="Z29" s="245">
        <v>0</v>
      </c>
      <c r="AA29" s="306">
        <v>0</v>
      </c>
      <c r="AB29" s="296" t="s">
        <v>550</v>
      </c>
      <c r="AC29" s="354" t="s">
        <v>760</v>
      </c>
      <c r="AD29" s="361" t="s">
        <v>827</v>
      </c>
      <c r="AE29" s="354"/>
      <c r="AF29" s="297"/>
    </row>
    <row r="30" spans="2:32" s="27" customFormat="1">
      <c r="B30" s="315" t="s">
        <v>4</v>
      </c>
      <c r="C30" s="311" t="s">
        <v>1146</v>
      </c>
      <c r="D30" s="312" t="s">
        <v>834</v>
      </c>
      <c r="E30" s="305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25</v>
      </c>
      <c r="K30" s="328">
        <v>0.22499999999999998</v>
      </c>
      <c r="L30" s="202">
        <v>0</v>
      </c>
      <c r="M30" s="195" t="b">
        <v>1</v>
      </c>
      <c r="N30" s="317">
        <v>5</v>
      </c>
      <c r="O30" s="317">
        <v>5</v>
      </c>
      <c r="P30" s="195">
        <v>0</v>
      </c>
      <c r="Q30" s="317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5">
        <v>0.25</v>
      </c>
      <c r="Y30" s="245">
        <v>0.25</v>
      </c>
      <c r="Z30" s="245">
        <v>0.8</v>
      </c>
      <c r="AA30" s="306">
        <v>0</v>
      </c>
      <c r="AB30" s="296" t="s">
        <v>623</v>
      </c>
      <c r="AC30" s="354" t="s">
        <v>756</v>
      </c>
      <c r="AD30" s="361" t="s">
        <v>817</v>
      </c>
      <c r="AE30" s="354" t="s">
        <v>792</v>
      </c>
      <c r="AF30" s="445" t="s">
        <v>794</v>
      </c>
    </row>
    <row r="31" spans="2:32" s="27" customFormat="1">
      <c r="B31" s="314" t="s">
        <v>4</v>
      </c>
      <c r="C31" s="309" t="s">
        <v>1121</v>
      </c>
      <c r="D31" s="310" t="s">
        <v>358</v>
      </c>
      <c r="E31" s="303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29">
        <v>7.4999999999999997E-2</v>
      </c>
      <c r="L31" s="133">
        <v>0</v>
      </c>
      <c r="M31" s="20" t="b">
        <v>1</v>
      </c>
      <c r="N31" s="316">
        <v>5</v>
      </c>
      <c r="O31" s="316">
        <v>5</v>
      </c>
      <c r="P31" s="20">
        <v>0</v>
      </c>
      <c r="Q31" s="316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4">
        <v>0.05</v>
      </c>
      <c r="Y31" s="244">
        <v>0.05</v>
      </c>
      <c r="Z31" s="244">
        <v>0</v>
      </c>
      <c r="AA31" s="304">
        <v>0</v>
      </c>
      <c r="AB31" s="293" t="s">
        <v>644</v>
      </c>
      <c r="AC31" s="353" t="s">
        <v>735</v>
      </c>
      <c r="AD31" s="362" t="s">
        <v>815</v>
      </c>
      <c r="AE31" s="353"/>
      <c r="AF31" s="294"/>
    </row>
    <row r="32" spans="2:32" s="27" customFormat="1">
      <c r="B32" s="314" t="s">
        <v>4</v>
      </c>
      <c r="C32" s="309" t="s">
        <v>1122</v>
      </c>
      <c r="D32" s="310" t="s">
        <v>358</v>
      </c>
      <c r="E32" s="303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29">
        <v>7.4999999999999997E-2</v>
      </c>
      <c r="L32" s="133">
        <v>0</v>
      </c>
      <c r="M32" s="20" t="b">
        <v>1</v>
      </c>
      <c r="N32" s="316">
        <v>5</v>
      </c>
      <c r="O32" s="316">
        <v>5</v>
      </c>
      <c r="P32" s="20">
        <v>0</v>
      </c>
      <c r="Q32" s="316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4">
        <v>0.05</v>
      </c>
      <c r="Y32" s="244">
        <v>0.05</v>
      </c>
      <c r="Z32" s="244">
        <v>0</v>
      </c>
      <c r="AA32" s="304">
        <v>0</v>
      </c>
      <c r="AB32" s="293" t="s">
        <v>645</v>
      </c>
      <c r="AC32" s="353" t="s">
        <v>749</v>
      </c>
      <c r="AD32" s="362" t="s">
        <v>816</v>
      </c>
      <c r="AE32" s="353"/>
      <c r="AF32" s="294"/>
    </row>
    <row r="33" spans="1:32" s="27" customFormat="1">
      <c r="B33" s="314" t="s">
        <v>4</v>
      </c>
      <c r="C33" s="309" t="s">
        <v>1123</v>
      </c>
      <c r="D33" s="310" t="s">
        <v>358</v>
      </c>
      <c r="E33" s="303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29">
        <v>7.4999999999999997E-2</v>
      </c>
      <c r="L33" s="133">
        <v>0</v>
      </c>
      <c r="M33" s="20" t="b">
        <v>1</v>
      </c>
      <c r="N33" s="316">
        <v>5</v>
      </c>
      <c r="O33" s="316">
        <v>5</v>
      </c>
      <c r="P33" s="20">
        <v>0</v>
      </c>
      <c r="Q33" s="316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4">
        <v>0.05</v>
      </c>
      <c r="Y33" s="244">
        <v>0.05</v>
      </c>
      <c r="Z33" s="244">
        <v>0</v>
      </c>
      <c r="AA33" s="304">
        <v>0</v>
      </c>
      <c r="AB33" s="293" t="s">
        <v>646</v>
      </c>
      <c r="AC33" s="353" t="s">
        <v>748</v>
      </c>
      <c r="AD33" s="362" t="s">
        <v>774</v>
      </c>
      <c r="AE33" s="353"/>
      <c r="AF33" s="294"/>
    </row>
    <row r="34" spans="1:32" s="27" customFormat="1">
      <c r="B34" s="314" t="s">
        <v>4</v>
      </c>
      <c r="C34" s="309" t="s">
        <v>1124</v>
      </c>
      <c r="D34" s="310" t="s">
        <v>358</v>
      </c>
      <c r="E34" s="303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75</v>
      </c>
      <c r="K34" s="329">
        <v>7.4999999999999997E-2</v>
      </c>
      <c r="L34" s="133">
        <v>0</v>
      </c>
      <c r="M34" s="20" t="b">
        <v>1</v>
      </c>
      <c r="N34" s="316">
        <v>5</v>
      </c>
      <c r="O34" s="316">
        <v>5</v>
      </c>
      <c r="P34" s="20">
        <v>0</v>
      </c>
      <c r="Q34" s="316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4">
        <v>0.05</v>
      </c>
      <c r="Y34" s="244">
        <v>0.05</v>
      </c>
      <c r="Z34" s="244">
        <v>0</v>
      </c>
      <c r="AA34" s="304">
        <v>0</v>
      </c>
      <c r="AB34" s="293" t="s">
        <v>647</v>
      </c>
      <c r="AC34" s="353" t="s">
        <v>750</v>
      </c>
      <c r="AD34" s="362" t="s">
        <v>775</v>
      </c>
      <c r="AE34" s="353"/>
      <c r="AF34" s="294"/>
    </row>
    <row r="35" spans="1:32">
      <c r="B35" s="315" t="s">
        <v>4</v>
      </c>
      <c r="C35" s="311" t="s">
        <v>1155</v>
      </c>
      <c r="D35" s="312" t="s">
        <v>359</v>
      </c>
      <c r="E35" s="305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50</v>
      </c>
      <c r="K35" s="328">
        <v>0.22499999999999998</v>
      </c>
      <c r="L35" s="202">
        <v>0</v>
      </c>
      <c r="M35" s="195" t="b">
        <v>1</v>
      </c>
      <c r="N35" s="317">
        <v>5</v>
      </c>
      <c r="O35" s="317">
        <v>5</v>
      </c>
      <c r="P35" s="195">
        <v>0</v>
      </c>
      <c r="Q35" s="317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5">
        <v>0.25</v>
      </c>
      <c r="Y35" s="245">
        <v>0.25</v>
      </c>
      <c r="Z35" s="245">
        <v>0</v>
      </c>
      <c r="AA35" s="306">
        <v>0</v>
      </c>
      <c r="AB35" s="296" t="s">
        <v>550</v>
      </c>
      <c r="AC35" s="354" t="s">
        <v>760</v>
      </c>
      <c r="AD35" s="361" t="s">
        <v>827</v>
      </c>
      <c r="AE35" s="354"/>
      <c r="AF35" s="235"/>
    </row>
    <row r="36" spans="1:32">
      <c r="B36" s="314" t="s">
        <v>4</v>
      </c>
      <c r="C36" s="309" t="s">
        <v>1156</v>
      </c>
      <c r="D36" s="310" t="s">
        <v>358</v>
      </c>
      <c r="E36" s="303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50</v>
      </c>
      <c r="K36" s="329">
        <v>0.22499999999999998</v>
      </c>
      <c r="L36" s="133">
        <v>0</v>
      </c>
      <c r="M36" s="20" t="b">
        <v>1</v>
      </c>
      <c r="N36" s="316">
        <v>5</v>
      </c>
      <c r="O36" s="316">
        <v>1</v>
      </c>
      <c r="P36" s="20">
        <v>2</v>
      </c>
      <c r="Q36" s="316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4">
        <v>0.25</v>
      </c>
      <c r="Y36" s="244">
        <v>0.25</v>
      </c>
      <c r="Z36" s="244">
        <v>0</v>
      </c>
      <c r="AA36" s="304">
        <v>0</v>
      </c>
      <c r="AB36" s="293" t="s">
        <v>545</v>
      </c>
      <c r="AC36" s="353" t="s">
        <v>736</v>
      </c>
      <c r="AD36" s="362" t="s">
        <v>776</v>
      </c>
      <c r="AE36" s="353"/>
      <c r="AF36" s="236"/>
    </row>
    <row r="37" spans="1:32">
      <c r="B37" s="314" t="s">
        <v>4</v>
      </c>
      <c r="C37" s="309" t="s">
        <v>1170</v>
      </c>
      <c r="D37" s="310" t="s">
        <v>358</v>
      </c>
      <c r="E37" s="303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75</v>
      </c>
      <c r="K37" s="329">
        <v>0.22499999999999998</v>
      </c>
      <c r="L37" s="133">
        <v>0</v>
      </c>
      <c r="M37" s="20" t="b">
        <v>1</v>
      </c>
      <c r="N37" s="316">
        <v>1</v>
      </c>
      <c r="O37" s="316">
        <v>5</v>
      </c>
      <c r="P37" s="20">
        <v>2</v>
      </c>
      <c r="Q37" s="316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4">
        <v>0.05</v>
      </c>
      <c r="Y37" s="244">
        <v>0.05</v>
      </c>
      <c r="Z37" s="244">
        <v>1</v>
      </c>
      <c r="AA37" s="304">
        <v>0</v>
      </c>
      <c r="AB37" s="293" t="s">
        <v>612</v>
      </c>
      <c r="AC37" s="353" t="s">
        <v>753</v>
      </c>
      <c r="AD37" s="362" t="s">
        <v>777</v>
      </c>
      <c r="AE37" s="353" t="s">
        <v>804</v>
      </c>
      <c r="AF37" s="353" t="s">
        <v>803</v>
      </c>
    </row>
    <row r="38" spans="1:32" s="27" customFormat="1">
      <c r="B38" s="314" t="s">
        <v>4</v>
      </c>
      <c r="C38" s="393" t="s">
        <v>1125</v>
      </c>
      <c r="D38" s="394" t="s">
        <v>358</v>
      </c>
      <c r="E38" s="395">
        <v>80</v>
      </c>
      <c r="F38" s="396">
        <v>2</v>
      </c>
      <c r="G38" s="396">
        <v>0</v>
      </c>
      <c r="H38" s="396">
        <v>3</v>
      </c>
      <c r="I38" s="396">
        <v>0</v>
      </c>
      <c r="J38" s="396">
        <v>50</v>
      </c>
      <c r="K38" s="397">
        <v>0.15</v>
      </c>
      <c r="L38" s="396">
        <v>0</v>
      </c>
      <c r="M38" s="211" t="b">
        <v>1</v>
      </c>
      <c r="N38" s="316">
        <v>5</v>
      </c>
      <c r="O38" s="316">
        <v>5</v>
      </c>
      <c r="P38" s="211">
        <v>0</v>
      </c>
      <c r="Q38" s="316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98">
        <v>0.25</v>
      </c>
      <c r="Y38" s="398">
        <v>0.25</v>
      </c>
      <c r="Z38" s="398">
        <v>0</v>
      </c>
      <c r="AA38" s="399">
        <v>0</v>
      </c>
      <c r="AB38" s="400" t="s">
        <v>620</v>
      </c>
      <c r="AC38" s="401" t="s">
        <v>737</v>
      </c>
      <c r="AD38" s="402" t="s">
        <v>765</v>
      </c>
      <c r="AE38" s="401"/>
      <c r="AF38" s="403"/>
    </row>
    <row r="39" spans="1:32" s="27" customFormat="1">
      <c r="B39" s="315" t="s">
        <v>4</v>
      </c>
      <c r="C39" s="311" t="s">
        <v>1157</v>
      </c>
      <c r="D39" s="312" t="s">
        <v>359</v>
      </c>
      <c r="E39" s="305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25</v>
      </c>
      <c r="K39" s="328">
        <v>0.22499999999999998</v>
      </c>
      <c r="L39" s="202">
        <v>0</v>
      </c>
      <c r="M39" s="195" t="b">
        <v>1</v>
      </c>
      <c r="N39" s="317">
        <v>5</v>
      </c>
      <c r="O39" s="317">
        <v>0</v>
      </c>
      <c r="P39" s="195">
        <v>1</v>
      </c>
      <c r="Q39" s="317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5">
        <v>0.25</v>
      </c>
      <c r="Y39" s="245">
        <v>0.25</v>
      </c>
      <c r="Z39" s="245">
        <v>0</v>
      </c>
      <c r="AA39" s="306">
        <v>0</v>
      </c>
      <c r="AB39" s="296" t="s">
        <v>550</v>
      </c>
      <c r="AC39" s="354" t="s">
        <v>759</v>
      </c>
      <c r="AD39" s="361" t="s">
        <v>826</v>
      </c>
      <c r="AE39" s="354"/>
      <c r="AF39" s="297"/>
    </row>
    <row r="40" spans="1:32">
      <c r="B40" s="315" t="s">
        <v>4</v>
      </c>
      <c r="C40" s="311" t="s">
        <v>1126</v>
      </c>
      <c r="D40" s="312" t="s">
        <v>206</v>
      </c>
      <c r="E40" s="305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25</v>
      </c>
      <c r="K40" s="328">
        <v>0.15</v>
      </c>
      <c r="L40" s="202">
        <v>0</v>
      </c>
      <c r="M40" s="195" t="b">
        <v>1</v>
      </c>
      <c r="N40" s="317">
        <v>0</v>
      </c>
      <c r="O40" s="317">
        <v>5</v>
      </c>
      <c r="P40" s="195">
        <v>1</v>
      </c>
      <c r="Q40" s="317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5">
        <v>0.5</v>
      </c>
      <c r="Y40" s="245">
        <v>0.5</v>
      </c>
      <c r="Z40" s="245">
        <v>1</v>
      </c>
      <c r="AA40" s="306">
        <v>0</v>
      </c>
      <c r="AB40" s="296" t="s">
        <v>402</v>
      </c>
      <c r="AC40" s="354" t="s">
        <v>738</v>
      </c>
      <c r="AD40" s="361" t="s">
        <v>767</v>
      </c>
      <c r="AE40" s="354" t="s">
        <v>829</v>
      </c>
      <c r="AF40" s="445" t="s">
        <v>796</v>
      </c>
    </row>
    <row r="41" spans="1:32">
      <c r="A41" s="241"/>
      <c r="B41" s="315" t="s">
        <v>4</v>
      </c>
      <c r="C41" s="311" t="s">
        <v>1127</v>
      </c>
      <c r="D41" s="312" t="s">
        <v>206</v>
      </c>
      <c r="E41" s="305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25</v>
      </c>
      <c r="K41" s="328">
        <v>0.15</v>
      </c>
      <c r="L41" s="202">
        <v>0</v>
      </c>
      <c r="M41" s="195" t="b">
        <v>1</v>
      </c>
      <c r="N41" s="317">
        <v>1</v>
      </c>
      <c r="O41" s="317">
        <v>5</v>
      </c>
      <c r="P41" s="195">
        <v>2</v>
      </c>
      <c r="Q41" s="317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5">
        <v>0.5</v>
      </c>
      <c r="Y41" s="245">
        <v>0.5</v>
      </c>
      <c r="Z41" s="245">
        <v>1</v>
      </c>
      <c r="AA41" s="306">
        <v>0</v>
      </c>
      <c r="AB41" s="296" t="s">
        <v>402</v>
      </c>
      <c r="AC41" s="354" t="s">
        <v>738</v>
      </c>
      <c r="AD41" s="361" t="s">
        <v>767</v>
      </c>
      <c r="AE41" s="354" t="s">
        <v>829</v>
      </c>
      <c r="AF41" s="445" t="s">
        <v>796</v>
      </c>
    </row>
    <row r="42" spans="1:32">
      <c r="B42" s="315" t="s">
        <v>4</v>
      </c>
      <c r="C42" s="311" t="s">
        <v>1128</v>
      </c>
      <c r="D42" s="312" t="s">
        <v>206</v>
      </c>
      <c r="E42" s="305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75</v>
      </c>
      <c r="K42" s="328">
        <v>0.22499999999999998</v>
      </c>
      <c r="L42" s="202">
        <v>0</v>
      </c>
      <c r="M42" s="195" t="b">
        <v>1</v>
      </c>
      <c r="N42" s="317">
        <v>2</v>
      </c>
      <c r="O42" s="317">
        <v>5</v>
      </c>
      <c r="P42" s="195">
        <v>3</v>
      </c>
      <c r="Q42" s="317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5">
        <v>0.5</v>
      </c>
      <c r="Y42" s="245">
        <v>0.5</v>
      </c>
      <c r="Z42" s="245">
        <v>1</v>
      </c>
      <c r="AA42" s="306">
        <v>0</v>
      </c>
      <c r="AB42" s="296" t="s">
        <v>402</v>
      </c>
      <c r="AC42" s="354" t="s">
        <v>738</v>
      </c>
      <c r="AD42" s="361" t="s">
        <v>767</v>
      </c>
      <c r="AE42" s="354" t="s">
        <v>829</v>
      </c>
      <c r="AF42" s="445" t="s">
        <v>796</v>
      </c>
    </row>
    <row r="43" spans="1:32">
      <c r="B43" s="315" t="s">
        <v>4</v>
      </c>
      <c r="C43" s="311" t="s">
        <v>1129</v>
      </c>
      <c r="D43" s="312" t="s">
        <v>206</v>
      </c>
      <c r="E43" s="305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75</v>
      </c>
      <c r="K43" s="328">
        <v>0.22499999999999998</v>
      </c>
      <c r="L43" s="202">
        <v>0</v>
      </c>
      <c r="M43" s="195" t="b">
        <v>1</v>
      </c>
      <c r="N43" s="317">
        <v>3</v>
      </c>
      <c r="O43" s="317">
        <v>5</v>
      </c>
      <c r="P43" s="195">
        <v>4</v>
      </c>
      <c r="Q43" s="317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5">
        <v>0.5</v>
      </c>
      <c r="Y43" s="245">
        <v>0.5</v>
      </c>
      <c r="Z43" s="245">
        <v>1</v>
      </c>
      <c r="AA43" s="306">
        <v>0</v>
      </c>
      <c r="AB43" s="296" t="s">
        <v>402</v>
      </c>
      <c r="AC43" s="354" t="s">
        <v>738</v>
      </c>
      <c r="AD43" s="361" t="s">
        <v>767</v>
      </c>
      <c r="AE43" s="354" t="s">
        <v>829</v>
      </c>
      <c r="AF43" s="445" t="s">
        <v>796</v>
      </c>
    </row>
    <row r="44" spans="1:32">
      <c r="B44" s="315" t="s">
        <v>4</v>
      </c>
      <c r="C44" s="311" t="s">
        <v>1130</v>
      </c>
      <c r="D44" s="312" t="s">
        <v>206</v>
      </c>
      <c r="E44" s="305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75</v>
      </c>
      <c r="K44" s="328">
        <v>0.22499999999999998</v>
      </c>
      <c r="L44" s="202">
        <v>0</v>
      </c>
      <c r="M44" s="195" t="b">
        <v>1</v>
      </c>
      <c r="N44" s="317">
        <v>4</v>
      </c>
      <c r="O44" s="317">
        <v>5</v>
      </c>
      <c r="P44" s="195">
        <v>5</v>
      </c>
      <c r="Q44" s="317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5">
        <v>0.5</v>
      </c>
      <c r="Y44" s="245">
        <v>0.5</v>
      </c>
      <c r="Z44" s="245">
        <v>1</v>
      </c>
      <c r="AA44" s="306">
        <v>0</v>
      </c>
      <c r="AB44" s="296" t="s">
        <v>402</v>
      </c>
      <c r="AC44" s="354" t="s">
        <v>738</v>
      </c>
      <c r="AD44" s="361" t="s">
        <v>767</v>
      </c>
      <c r="AE44" s="354" t="s">
        <v>829</v>
      </c>
      <c r="AF44" s="445" t="s">
        <v>796</v>
      </c>
    </row>
    <row r="45" spans="1:32" s="27" customFormat="1">
      <c r="B45" s="314" t="s">
        <v>4</v>
      </c>
      <c r="C45" s="309" t="s">
        <v>1171</v>
      </c>
      <c r="D45" s="310" t="s">
        <v>358</v>
      </c>
      <c r="E45" s="303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29">
        <v>7.4999999999999997E-2</v>
      </c>
      <c r="L45" s="133">
        <v>0</v>
      </c>
      <c r="M45" s="20" t="b">
        <v>1</v>
      </c>
      <c r="N45" s="316">
        <v>5</v>
      </c>
      <c r="O45" s="316">
        <v>5</v>
      </c>
      <c r="P45" s="20">
        <v>0</v>
      </c>
      <c r="Q45" s="316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4">
        <v>0.05</v>
      </c>
      <c r="Y45" s="244">
        <v>0.05</v>
      </c>
      <c r="Z45" s="244">
        <v>0</v>
      </c>
      <c r="AA45" s="304">
        <v>0</v>
      </c>
      <c r="AB45" s="293" t="s">
        <v>649</v>
      </c>
      <c r="AC45" s="353" t="s">
        <v>747</v>
      </c>
      <c r="AD45" s="362" t="s">
        <v>768</v>
      </c>
      <c r="AE45" s="353"/>
      <c r="AF45" s="294"/>
    </row>
    <row r="46" spans="1:32" s="27" customFormat="1">
      <c r="A46" s="242"/>
      <c r="B46" s="314" t="s">
        <v>4</v>
      </c>
      <c r="C46" s="309" t="s">
        <v>1172</v>
      </c>
      <c r="D46" s="310" t="s">
        <v>358</v>
      </c>
      <c r="E46" s="303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75</v>
      </c>
      <c r="K46" s="329">
        <v>7.4999999999999997E-2</v>
      </c>
      <c r="L46" s="133">
        <v>0</v>
      </c>
      <c r="M46" s="20" t="b">
        <v>1</v>
      </c>
      <c r="N46" s="316">
        <v>5</v>
      </c>
      <c r="O46" s="316">
        <v>5</v>
      </c>
      <c r="P46" s="20">
        <v>0</v>
      </c>
      <c r="Q46" s="316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4">
        <v>0.05</v>
      </c>
      <c r="Y46" s="244">
        <v>0.05</v>
      </c>
      <c r="Z46" s="244">
        <v>0</v>
      </c>
      <c r="AA46" s="304">
        <v>0</v>
      </c>
      <c r="AB46" s="293" t="s">
        <v>650</v>
      </c>
      <c r="AC46" s="353" t="s">
        <v>747</v>
      </c>
      <c r="AD46" s="362" t="s">
        <v>768</v>
      </c>
      <c r="AE46" s="353"/>
      <c r="AF46" s="294"/>
    </row>
    <row r="47" spans="1:32" s="27" customFormat="1">
      <c r="B47" s="314" t="s">
        <v>4</v>
      </c>
      <c r="C47" s="309" t="s">
        <v>1173</v>
      </c>
      <c r="D47" s="310" t="s">
        <v>358</v>
      </c>
      <c r="E47" s="303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75</v>
      </c>
      <c r="K47" s="329">
        <v>7.4999999999999997E-2</v>
      </c>
      <c r="L47" s="133">
        <v>0</v>
      </c>
      <c r="M47" s="20" t="b">
        <v>1</v>
      </c>
      <c r="N47" s="316">
        <v>5</v>
      </c>
      <c r="O47" s="316">
        <v>5</v>
      </c>
      <c r="P47" s="20">
        <v>0</v>
      </c>
      <c r="Q47" s="316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4">
        <v>0.05</v>
      </c>
      <c r="Y47" s="244">
        <v>0.05</v>
      </c>
      <c r="Z47" s="244">
        <v>0</v>
      </c>
      <c r="AA47" s="304">
        <v>0</v>
      </c>
      <c r="AB47" s="293" t="s">
        <v>651</v>
      </c>
      <c r="AC47" s="353" t="s">
        <v>747</v>
      </c>
      <c r="AD47" s="362" t="s">
        <v>768</v>
      </c>
      <c r="AE47" s="353"/>
      <c r="AF47" s="294"/>
    </row>
    <row r="48" spans="1:32" s="27" customFormat="1">
      <c r="B48" s="315" t="s">
        <v>4</v>
      </c>
      <c r="C48" s="311" t="s">
        <v>1131</v>
      </c>
      <c r="D48" s="312" t="s">
        <v>509</v>
      </c>
      <c r="E48" s="305">
        <v>120</v>
      </c>
      <c r="F48" s="202">
        <v>0</v>
      </c>
      <c r="G48" s="202">
        <v>1</v>
      </c>
      <c r="H48" s="202">
        <v>70</v>
      </c>
      <c r="I48" s="202">
        <v>0</v>
      </c>
      <c r="J48" s="202">
        <v>25</v>
      </c>
      <c r="K48" s="328">
        <v>0</v>
      </c>
      <c r="L48" s="202">
        <v>1</v>
      </c>
      <c r="M48" s="195" t="b">
        <v>1</v>
      </c>
      <c r="N48" s="317">
        <v>5</v>
      </c>
      <c r="O48" s="317">
        <v>5</v>
      </c>
      <c r="P48" s="195">
        <v>0</v>
      </c>
      <c r="Q48" s="317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5">
        <v>0</v>
      </c>
      <c r="Y48" s="245">
        <v>0</v>
      </c>
      <c r="Z48" s="245">
        <v>0</v>
      </c>
      <c r="AA48" s="306">
        <v>0</v>
      </c>
      <c r="AB48" s="296" t="s">
        <v>547</v>
      </c>
      <c r="AC48" s="354" t="s">
        <v>739</v>
      </c>
      <c r="AD48" s="361" t="s">
        <v>769</v>
      </c>
      <c r="AE48" s="354"/>
      <c r="AF48" s="297"/>
    </row>
    <row r="49" spans="1:32" s="27" customFormat="1">
      <c r="B49" s="314" t="s">
        <v>4</v>
      </c>
      <c r="C49" s="309" t="s">
        <v>1149</v>
      </c>
      <c r="D49" s="310" t="s">
        <v>848</v>
      </c>
      <c r="E49" s="303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25</v>
      </c>
      <c r="K49" s="329">
        <v>7.4999999999999997E-2</v>
      </c>
      <c r="L49" s="133">
        <v>0</v>
      </c>
      <c r="M49" s="20" t="b">
        <v>1</v>
      </c>
      <c r="N49" s="316">
        <v>5</v>
      </c>
      <c r="O49" s="316">
        <v>5</v>
      </c>
      <c r="P49" s="20">
        <v>1</v>
      </c>
      <c r="Q49" s="316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4">
        <v>0.1</v>
      </c>
      <c r="Y49" s="244">
        <v>0.1</v>
      </c>
      <c r="Z49" s="244">
        <v>1</v>
      </c>
      <c r="AA49" s="304">
        <v>0</v>
      </c>
      <c r="AB49" s="293" t="s">
        <v>611</v>
      </c>
      <c r="AC49" s="353" t="s">
        <v>733</v>
      </c>
      <c r="AD49" s="362" t="s">
        <v>763</v>
      </c>
      <c r="AE49" s="353" t="s">
        <v>781</v>
      </c>
      <c r="AF49" s="365" t="s">
        <v>795</v>
      </c>
    </row>
    <row r="50" spans="1:32" s="27" customFormat="1">
      <c r="B50" s="314" t="s">
        <v>4</v>
      </c>
      <c r="C50" s="309" t="s">
        <v>1132</v>
      </c>
      <c r="D50" s="310" t="s">
        <v>848</v>
      </c>
      <c r="E50" s="303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75</v>
      </c>
      <c r="K50" s="329">
        <v>7.4999999999999997E-2</v>
      </c>
      <c r="L50" s="133">
        <v>0</v>
      </c>
      <c r="M50" s="20" t="b">
        <v>1</v>
      </c>
      <c r="N50" s="316">
        <v>5</v>
      </c>
      <c r="O50" s="316">
        <v>5</v>
      </c>
      <c r="P50" s="20">
        <v>3</v>
      </c>
      <c r="Q50" s="316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4">
        <v>0.25</v>
      </c>
      <c r="Y50" s="244">
        <v>0.25</v>
      </c>
      <c r="Z50" s="244">
        <v>0</v>
      </c>
      <c r="AA50" s="304">
        <v>0</v>
      </c>
      <c r="AB50" s="293" t="s">
        <v>648</v>
      </c>
      <c r="AC50" s="353" t="s">
        <v>740</v>
      </c>
      <c r="AD50" s="362" t="s">
        <v>770</v>
      </c>
      <c r="AE50" s="353" t="s">
        <v>782</v>
      </c>
      <c r="AF50" s="353" t="s">
        <v>797</v>
      </c>
    </row>
    <row r="51" spans="1:32" s="27" customFormat="1">
      <c r="B51" s="314" t="s">
        <v>4</v>
      </c>
      <c r="C51" s="309" t="s">
        <v>1133</v>
      </c>
      <c r="D51" s="310" t="s">
        <v>848</v>
      </c>
      <c r="E51" s="303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75</v>
      </c>
      <c r="K51" s="329">
        <v>0.22499999999999998</v>
      </c>
      <c r="L51" s="133">
        <v>0</v>
      </c>
      <c r="M51" s="20" t="b">
        <v>1</v>
      </c>
      <c r="N51" s="316">
        <v>5</v>
      </c>
      <c r="O51" s="316">
        <v>5</v>
      </c>
      <c r="P51" s="20">
        <v>4</v>
      </c>
      <c r="Q51" s="316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4">
        <v>0.25</v>
      </c>
      <c r="Y51" s="244">
        <v>0.25</v>
      </c>
      <c r="Z51" s="244">
        <v>0</v>
      </c>
      <c r="AA51" s="304">
        <v>0</v>
      </c>
      <c r="AB51" s="293" t="s">
        <v>648</v>
      </c>
      <c r="AC51" s="353" t="s">
        <v>740</v>
      </c>
      <c r="AD51" s="362" t="s">
        <v>770</v>
      </c>
      <c r="AE51" s="353" t="s">
        <v>782</v>
      </c>
      <c r="AF51" s="353" t="s">
        <v>797</v>
      </c>
    </row>
    <row r="52" spans="1:32">
      <c r="B52" s="314" t="s">
        <v>4</v>
      </c>
      <c r="C52" s="309" t="s">
        <v>1134</v>
      </c>
      <c r="D52" s="310" t="s">
        <v>848</v>
      </c>
      <c r="E52" s="303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75</v>
      </c>
      <c r="K52" s="329">
        <v>0.22499999999999998</v>
      </c>
      <c r="L52" s="133">
        <v>0</v>
      </c>
      <c r="M52" s="20" t="b">
        <v>0</v>
      </c>
      <c r="N52" s="316">
        <v>5</v>
      </c>
      <c r="O52" s="316">
        <v>5</v>
      </c>
      <c r="P52" s="20">
        <v>5</v>
      </c>
      <c r="Q52" s="316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4">
        <v>0.25</v>
      </c>
      <c r="Y52" s="244">
        <v>0.25</v>
      </c>
      <c r="Z52" s="244">
        <v>0</v>
      </c>
      <c r="AA52" s="304">
        <v>0</v>
      </c>
      <c r="AB52" s="293" t="s">
        <v>648</v>
      </c>
      <c r="AC52" s="353" t="s">
        <v>740</v>
      </c>
      <c r="AD52" s="362" t="s">
        <v>770</v>
      </c>
      <c r="AE52" s="353" t="s">
        <v>782</v>
      </c>
      <c r="AF52" s="365" t="s">
        <v>797</v>
      </c>
    </row>
    <row r="53" spans="1:32">
      <c r="B53" s="314" t="s">
        <v>4</v>
      </c>
      <c r="C53" s="311" t="s">
        <v>1252</v>
      </c>
      <c r="D53" s="310" t="s">
        <v>1251</v>
      </c>
      <c r="E53" s="303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25</v>
      </c>
      <c r="K53" s="329">
        <v>1</v>
      </c>
      <c r="L53" s="133">
        <v>0</v>
      </c>
      <c r="M53" s="20" t="b">
        <v>1</v>
      </c>
      <c r="N53" s="323">
        <v>5</v>
      </c>
      <c r="O53" s="323">
        <v>5</v>
      </c>
      <c r="P53" s="183">
        <v>1</v>
      </c>
      <c r="Q53" s="489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6">
        <v>200</v>
      </c>
      <c r="W53" s="195">
        <v>0</v>
      </c>
      <c r="X53" s="245">
        <v>0.25</v>
      </c>
      <c r="Y53" s="244">
        <v>0.25</v>
      </c>
      <c r="Z53" s="244">
        <v>0.8</v>
      </c>
      <c r="AA53" s="304">
        <v>0</v>
      </c>
      <c r="AB53" s="296" t="s">
        <v>623</v>
      </c>
      <c r="AC53" s="354" t="s">
        <v>756</v>
      </c>
      <c r="AD53" s="361" t="s">
        <v>817</v>
      </c>
      <c r="AE53" s="354" t="s">
        <v>792</v>
      </c>
      <c r="AF53" s="445" t="s">
        <v>794</v>
      </c>
    </row>
    <row r="54" spans="1:32" s="27" customFormat="1">
      <c r="B54" s="315" t="s">
        <v>4</v>
      </c>
      <c r="C54" s="311" t="s">
        <v>1178</v>
      </c>
      <c r="D54" s="312" t="s">
        <v>509</v>
      </c>
      <c r="E54" s="305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25</v>
      </c>
      <c r="K54" s="328">
        <v>1</v>
      </c>
      <c r="L54" s="202">
        <v>0</v>
      </c>
      <c r="M54" s="195" t="b">
        <v>1</v>
      </c>
      <c r="N54" s="317">
        <v>5</v>
      </c>
      <c r="O54" s="317">
        <v>5</v>
      </c>
      <c r="P54" s="195">
        <v>0</v>
      </c>
      <c r="Q54" s="317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5">
        <v>0</v>
      </c>
      <c r="Y54" s="245">
        <v>0</v>
      </c>
      <c r="Z54" s="245">
        <v>0</v>
      </c>
      <c r="AA54" s="306">
        <v>0</v>
      </c>
      <c r="AB54" s="296" t="s">
        <v>548</v>
      </c>
      <c r="AC54" s="354" t="s">
        <v>741</v>
      </c>
      <c r="AD54" s="361" t="s">
        <v>823</v>
      </c>
      <c r="AE54" s="354"/>
      <c r="AF54" s="297"/>
    </row>
    <row r="55" spans="1:32" s="27" customFormat="1">
      <c r="B55" s="315" t="s">
        <v>4</v>
      </c>
      <c r="C55" s="311" t="s">
        <v>1177</v>
      </c>
      <c r="D55" s="312" t="s">
        <v>509</v>
      </c>
      <c r="E55" s="305">
        <v>120</v>
      </c>
      <c r="F55" s="202">
        <v>2</v>
      </c>
      <c r="G55" s="202">
        <v>0</v>
      </c>
      <c r="H55" s="202">
        <v>0</v>
      </c>
      <c r="I55" s="202">
        <v>0</v>
      </c>
      <c r="J55" s="202">
        <v>50</v>
      </c>
      <c r="K55" s="328">
        <v>7.4999999999999997E-2</v>
      </c>
      <c r="L55" s="202">
        <v>0</v>
      </c>
      <c r="M55" s="195" t="b">
        <v>1</v>
      </c>
      <c r="N55" s="317">
        <v>5</v>
      </c>
      <c r="O55" s="317">
        <v>5</v>
      </c>
      <c r="P55" s="195">
        <v>0</v>
      </c>
      <c r="Q55" s="317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5">
        <v>0</v>
      </c>
      <c r="Y55" s="245">
        <v>0</v>
      </c>
      <c r="Z55" s="245">
        <v>0</v>
      </c>
      <c r="AA55" s="306">
        <v>0</v>
      </c>
      <c r="AB55" s="296" t="s">
        <v>548</v>
      </c>
      <c r="AC55" s="354" t="s">
        <v>741</v>
      </c>
      <c r="AD55" s="361" t="s">
        <v>823</v>
      </c>
      <c r="AE55" s="354"/>
      <c r="AF55" s="297"/>
    </row>
    <row r="56" spans="1:32" s="27" customFormat="1">
      <c r="B56" s="314" t="s">
        <v>4</v>
      </c>
      <c r="C56" s="309" t="s">
        <v>1135</v>
      </c>
      <c r="D56" s="310" t="s">
        <v>358</v>
      </c>
      <c r="E56" s="303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50</v>
      </c>
      <c r="K56" s="329">
        <v>0.15</v>
      </c>
      <c r="L56" s="133">
        <v>0</v>
      </c>
      <c r="M56" s="20" t="b">
        <v>1</v>
      </c>
      <c r="N56" s="316">
        <v>5</v>
      </c>
      <c r="O56" s="316">
        <v>5</v>
      </c>
      <c r="P56" s="20">
        <v>0</v>
      </c>
      <c r="Q56" s="316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4">
        <v>0</v>
      </c>
      <c r="Y56" s="244">
        <v>0</v>
      </c>
      <c r="Z56" s="244">
        <v>1</v>
      </c>
      <c r="AA56" s="304">
        <v>0</v>
      </c>
      <c r="AB56" s="296" t="s">
        <v>548</v>
      </c>
      <c r="AC56" s="353" t="s">
        <v>751</v>
      </c>
      <c r="AD56" s="362" t="s">
        <v>766</v>
      </c>
      <c r="AE56" s="353" t="s">
        <v>799</v>
      </c>
      <c r="AF56" s="353" t="s">
        <v>798</v>
      </c>
    </row>
    <row r="57" spans="1:32" s="27" customFormat="1">
      <c r="B57" s="314" t="s">
        <v>4</v>
      </c>
      <c r="C57" s="309" t="s">
        <v>1158</v>
      </c>
      <c r="D57" s="310" t="s">
        <v>358</v>
      </c>
      <c r="E57" s="303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75</v>
      </c>
      <c r="K57" s="329">
        <v>0.22499999999999998</v>
      </c>
      <c r="L57" s="133">
        <v>0</v>
      </c>
      <c r="M57" s="20" t="b">
        <v>1</v>
      </c>
      <c r="N57" s="316">
        <v>5</v>
      </c>
      <c r="O57" s="316">
        <v>1</v>
      </c>
      <c r="P57" s="20">
        <v>3</v>
      </c>
      <c r="Q57" s="316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4">
        <v>0.25</v>
      </c>
      <c r="Y57" s="244">
        <v>0.25</v>
      </c>
      <c r="Z57" s="244">
        <v>0</v>
      </c>
      <c r="AA57" s="304">
        <v>0</v>
      </c>
      <c r="AB57" s="293" t="s">
        <v>544</v>
      </c>
      <c r="AC57" s="353" t="s">
        <v>742</v>
      </c>
      <c r="AD57" s="362" t="s">
        <v>771</v>
      </c>
      <c r="AE57" s="353"/>
      <c r="AF57" s="236"/>
    </row>
    <row r="58" spans="1:32" s="27" customFormat="1">
      <c r="B58" s="315" t="s">
        <v>4</v>
      </c>
      <c r="C58" s="311" t="s">
        <v>1145</v>
      </c>
      <c r="D58" s="312" t="s">
        <v>834</v>
      </c>
      <c r="E58" s="305">
        <v>120</v>
      </c>
      <c r="F58" s="202">
        <v>4</v>
      </c>
      <c r="G58" s="202">
        <v>0</v>
      </c>
      <c r="H58" s="202">
        <v>20</v>
      </c>
      <c r="I58" s="202">
        <v>0</v>
      </c>
      <c r="J58" s="202">
        <v>55</v>
      </c>
      <c r="K58" s="328">
        <v>0.15</v>
      </c>
      <c r="L58" s="202">
        <v>0</v>
      </c>
      <c r="M58" s="195" t="b">
        <v>1</v>
      </c>
      <c r="N58" s="317">
        <v>5</v>
      </c>
      <c r="O58" s="317">
        <v>5</v>
      </c>
      <c r="P58" s="195">
        <v>0</v>
      </c>
      <c r="Q58" s="317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5">
        <v>0.25</v>
      </c>
      <c r="Y58" s="245">
        <v>0.25</v>
      </c>
      <c r="Z58" s="245">
        <v>0.8</v>
      </c>
      <c r="AA58" s="306">
        <v>0</v>
      </c>
      <c r="AB58" s="296" t="s">
        <v>623</v>
      </c>
      <c r="AC58" s="354" t="s">
        <v>756</v>
      </c>
      <c r="AD58" s="361" t="s">
        <v>817</v>
      </c>
      <c r="AE58" s="354" t="s">
        <v>792</v>
      </c>
      <c r="AF58" s="354" t="s">
        <v>794</v>
      </c>
    </row>
    <row r="59" spans="1:32">
      <c r="A59" s="241"/>
      <c r="B59" s="314" t="s">
        <v>4</v>
      </c>
      <c r="C59" s="309" t="s">
        <v>1136</v>
      </c>
      <c r="D59" s="310" t="s">
        <v>358</v>
      </c>
      <c r="E59" s="303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83</v>
      </c>
      <c r="K59" s="329">
        <v>0.22499999999999998</v>
      </c>
      <c r="L59" s="133">
        <v>0</v>
      </c>
      <c r="M59" s="20" t="b">
        <v>1</v>
      </c>
      <c r="N59" s="316">
        <v>5</v>
      </c>
      <c r="O59" s="316">
        <v>5</v>
      </c>
      <c r="P59" s="20">
        <v>2</v>
      </c>
      <c r="Q59" s="316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4">
        <v>0.25</v>
      </c>
      <c r="Y59" s="244">
        <v>0.25</v>
      </c>
      <c r="Z59" s="244">
        <v>0</v>
      </c>
      <c r="AA59" s="304">
        <v>0</v>
      </c>
      <c r="AB59" s="293" t="s">
        <v>648</v>
      </c>
      <c r="AC59" s="353" t="s">
        <v>740</v>
      </c>
      <c r="AD59" s="362" t="s">
        <v>770</v>
      </c>
      <c r="AE59" s="353" t="s">
        <v>782</v>
      </c>
      <c r="AF59" s="365" t="s">
        <v>797</v>
      </c>
    </row>
    <row r="60" spans="1:32">
      <c r="B60" s="315" t="s">
        <v>4</v>
      </c>
      <c r="C60" s="311" t="s">
        <v>1159</v>
      </c>
      <c r="D60" s="312" t="s">
        <v>359</v>
      </c>
      <c r="E60" s="305">
        <v>120</v>
      </c>
      <c r="F60" s="202">
        <v>121</v>
      </c>
      <c r="G60" s="202">
        <v>0</v>
      </c>
      <c r="H60" s="202">
        <v>20</v>
      </c>
      <c r="I60" s="202">
        <v>0</v>
      </c>
      <c r="J60" s="202">
        <v>55</v>
      </c>
      <c r="K60" s="328">
        <v>0.22499999999999998</v>
      </c>
      <c r="L60" s="202">
        <v>0</v>
      </c>
      <c r="M60" s="195" t="b">
        <v>1</v>
      </c>
      <c r="N60" s="317">
        <v>5</v>
      </c>
      <c r="O60" s="317">
        <v>0</v>
      </c>
      <c r="P60" s="195">
        <v>1</v>
      </c>
      <c r="Q60" s="317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5">
        <v>0.25</v>
      </c>
      <c r="Y60" s="245">
        <v>0.25</v>
      </c>
      <c r="Z60" s="245">
        <v>0.7</v>
      </c>
      <c r="AA60" s="306">
        <v>0</v>
      </c>
      <c r="AB60" s="296" t="s">
        <v>549</v>
      </c>
      <c r="AC60" s="354" t="s">
        <v>755</v>
      </c>
      <c r="AD60" s="361" t="s">
        <v>773</v>
      </c>
      <c r="AE60" s="354" t="s">
        <v>791</v>
      </c>
      <c r="AF60" s="445" t="s">
        <v>793</v>
      </c>
    </row>
    <row r="61" spans="1:32">
      <c r="B61" s="314" t="s">
        <v>4</v>
      </c>
      <c r="C61" s="309" t="s">
        <v>1137</v>
      </c>
      <c r="D61" s="310" t="s">
        <v>360</v>
      </c>
      <c r="E61" s="303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28</v>
      </c>
      <c r="K61" s="329">
        <v>0.15</v>
      </c>
      <c r="L61" s="133">
        <v>0</v>
      </c>
      <c r="M61" s="20" t="b">
        <v>0</v>
      </c>
      <c r="N61" s="316">
        <v>5</v>
      </c>
      <c r="O61" s="316">
        <v>5</v>
      </c>
      <c r="P61" s="20">
        <v>5</v>
      </c>
      <c r="Q61" s="316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4">
        <v>0.25</v>
      </c>
      <c r="Y61" s="244">
        <v>0.25</v>
      </c>
      <c r="Z61" s="244">
        <v>1</v>
      </c>
      <c r="AA61" s="304">
        <v>0.25</v>
      </c>
      <c r="AB61" s="293" t="s">
        <v>619</v>
      </c>
      <c r="AC61" s="236" t="s">
        <v>780</v>
      </c>
      <c r="AD61" s="363" t="s">
        <v>825</v>
      </c>
      <c r="AE61" s="353" t="s">
        <v>802</v>
      </c>
      <c r="AF61" s="365" t="s">
        <v>801</v>
      </c>
    </row>
    <row r="62" spans="1:32" s="27" customFormat="1">
      <c r="B62" s="314" t="s">
        <v>4</v>
      </c>
      <c r="C62" s="309" t="s">
        <v>1139</v>
      </c>
      <c r="D62" s="310" t="s">
        <v>360</v>
      </c>
      <c r="E62" s="303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83</v>
      </c>
      <c r="K62" s="329">
        <v>0.15</v>
      </c>
      <c r="L62" s="133">
        <v>0</v>
      </c>
      <c r="M62" s="20" t="b">
        <v>0</v>
      </c>
      <c r="N62" s="316">
        <v>5</v>
      </c>
      <c r="O62" s="316">
        <v>5</v>
      </c>
      <c r="P62" s="20">
        <v>5</v>
      </c>
      <c r="Q62" s="316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4">
        <v>0.25</v>
      </c>
      <c r="Y62" s="244">
        <v>0.25</v>
      </c>
      <c r="Z62" s="244">
        <v>1</v>
      </c>
      <c r="AA62" s="304">
        <v>0.25</v>
      </c>
      <c r="AB62" s="293" t="s">
        <v>619</v>
      </c>
      <c r="AC62" s="236" t="s">
        <v>780</v>
      </c>
      <c r="AD62" s="363" t="s">
        <v>825</v>
      </c>
      <c r="AE62" s="353" t="s">
        <v>802</v>
      </c>
      <c r="AF62" s="353" t="s">
        <v>801</v>
      </c>
    </row>
    <row r="63" spans="1:32" s="27" customFormat="1">
      <c r="B63" s="314" t="s">
        <v>4</v>
      </c>
      <c r="C63" s="309" t="s">
        <v>1138</v>
      </c>
      <c r="D63" s="310" t="s">
        <v>360</v>
      </c>
      <c r="E63" s="303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55</v>
      </c>
      <c r="K63" s="329">
        <v>0.15</v>
      </c>
      <c r="L63" s="133">
        <v>0</v>
      </c>
      <c r="M63" s="20" t="b">
        <v>1</v>
      </c>
      <c r="N63" s="316">
        <v>5</v>
      </c>
      <c r="O63" s="316">
        <v>5</v>
      </c>
      <c r="P63" s="20">
        <v>4</v>
      </c>
      <c r="Q63" s="316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4">
        <v>0.25</v>
      </c>
      <c r="Y63" s="244">
        <v>0.25</v>
      </c>
      <c r="Z63" s="244">
        <v>1</v>
      </c>
      <c r="AA63" s="304">
        <v>0</v>
      </c>
      <c r="AB63" s="293" t="s">
        <v>618</v>
      </c>
      <c r="AC63" s="236" t="s">
        <v>780</v>
      </c>
      <c r="AD63" s="363" t="s">
        <v>824</v>
      </c>
      <c r="AE63" s="353" t="s">
        <v>783</v>
      </c>
      <c r="AF63" s="353" t="s">
        <v>800</v>
      </c>
    </row>
    <row r="64" spans="1:32" s="27" customFormat="1">
      <c r="B64" s="314" t="s">
        <v>4</v>
      </c>
      <c r="C64" s="309" t="s">
        <v>1140</v>
      </c>
      <c r="D64" s="310" t="s">
        <v>358</v>
      </c>
      <c r="E64" s="303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29">
        <v>7.4999999999999997E-2</v>
      </c>
      <c r="L64" s="133">
        <v>0</v>
      </c>
      <c r="M64" s="20" t="b">
        <v>1</v>
      </c>
      <c r="N64" s="316">
        <v>5</v>
      </c>
      <c r="O64" s="316">
        <v>5</v>
      </c>
      <c r="P64" s="20">
        <v>1</v>
      </c>
      <c r="Q64" s="316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4">
        <v>0.25</v>
      </c>
      <c r="Y64" s="244">
        <v>0.25</v>
      </c>
      <c r="Z64" s="244">
        <v>0</v>
      </c>
      <c r="AA64" s="304">
        <v>0</v>
      </c>
      <c r="AB64" s="295" t="s">
        <v>613</v>
      </c>
      <c r="AC64" s="353" t="s">
        <v>752</v>
      </c>
      <c r="AD64" s="362" t="s">
        <v>772</v>
      </c>
      <c r="AE64" s="353"/>
      <c r="AF64" s="236"/>
    </row>
    <row r="65" spans="2:32" s="27" customFormat="1">
      <c r="B65" s="314" t="s">
        <v>4</v>
      </c>
      <c r="C65" s="309" t="s">
        <v>1141</v>
      </c>
      <c r="D65" s="310" t="s">
        <v>358</v>
      </c>
      <c r="E65" s="303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28</v>
      </c>
      <c r="K65" s="329">
        <v>7.4999999999999997E-2</v>
      </c>
      <c r="L65" s="133">
        <v>0</v>
      </c>
      <c r="M65" s="20" t="b">
        <v>1</v>
      </c>
      <c r="N65" s="316">
        <v>5</v>
      </c>
      <c r="O65" s="316">
        <v>5</v>
      </c>
      <c r="P65" s="20">
        <v>0</v>
      </c>
      <c r="Q65" s="316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4">
        <v>0.25</v>
      </c>
      <c r="Y65" s="244">
        <v>0.25</v>
      </c>
      <c r="Z65" s="244">
        <v>0</v>
      </c>
      <c r="AA65" s="304">
        <v>0</v>
      </c>
      <c r="AB65" s="295" t="s">
        <v>613</v>
      </c>
      <c r="AC65" s="353" t="s">
        <v>752</v>
      </c>
      <c r="AD65" s="362" t="s">
        <v>772</v>
      </c>
      <c r="AE65" s="353"/>
      <c r="AF65" s="236"/>
    </row>
    <row r="66" spans="2:32">
      <c r="B66" s="314" t="s">
        <v>4</v>
      </c>
      <c r="C66" s="309" t="s">
        <v>1174</v>
      </c>
      <c r="D66" s="310" t="s">
        <v>358</v>
      </c>
      <c r="E66" s="303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29">
        <v>7.4999999999999997E-2</v>
      </c>
      <c r="L66" s="133">
        <v>0</v>
      </c>
      <c r="M66" s="20" t="b">
        <v>1</v>
      </c>
      <c r="N66" s="316">
        <v>5</v>
      </c>
      <c r="O66" s="316">
        <v>5</v>
      </c>
      <c r="P66" s="20">
        <v>1</v>
      </c>
      <c r="Q66" s="316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4">
        <v>0.05</v>
      </c>
      <c r="Y66" s="244">
        <v>0.05</v>
      </c>
      <c r="Z66" s="244">
        <v>1</v>
      </c>
      <c r="AA66" s="304">
        <v>0</v>
      </c>
      <c r="AB66" s="293" t="s">
        <v>612</v>
      </c>
      <c r="AC66" s="353" t="s">
        <v>753</v>
      </c>
      <c r="AD66" s="362" t="s">
        <v>777</v>
      </c>
      <c r="AE66" s="353" t="s">
        <v>804</v>
      </c>
      <c r="AF66" s="353" t="s">
        <v>803</v>
      </c>
    </row>
    <row r="67" spans="2:32">
      <c r="B67" s="314" t="s">
        <v>4</v>
      </c>
      <c r="C67" s="309" t="s">
        <v>1142</v>
      </c>
      <c r="D67" s="310" t="s">
        <v>358</v>
      </c>
      <c r="E67" s="303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83</v>
      </c>
      <c r="K67" s="329">
        <v>7.4999999999999997E-2</v>
      </c>
      <c r="L67" s="133">
        <v>0</v>
      </c>
      <c r="M67" s="20" t="b">
        <v>1</v>
      </c>
      <c r="N67" s="316">
        <v>5</v>
      </c>
      <c r="O67" s="316">
        <v>5</v>
      </c>
      <c r="P67" s="20">
        <v>1</v>
      </c>
      <c r="Q67" s="316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4">
        <v>0.1</v>
      </c>
      <c r="Y67" s="244">
        <v>0.1</v>
      </c>
      <c r="Z67" s="244">
        <v>0</v>
      </c>
      <c r="AA67" s="304">
        <v>0</v>
      </c>
      <c r="AB67" s="293" t="s">
        <v>546</v>
      </c>
      <c r="AC67" s="353" t="s">
        <v>743</v>
      </c>
      <c r="AD67" s="362" t="s">
        <v>779</v>
      </c>
      <c r="AE67" s="353"/>
      <c r="AF67" s="236"/>
    </row>
    <row r="68" spans="2:32">
      <c r="B68" s="314" t="s">
        <v>4</v>
      </c>
      <c r="C68" s="309" t="s">
        <v>1160</v>
      </c>
      <c r="D68" s="310" t="s">
        <v>358</v>
      </c>
      <c r="E68" s="303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55</v>
      </c>
      <c r="K68" s="329">
        <v>0.22499999999999998</v>
      </c>
      <c r="L68" s="133">
        <v>0</v>
      </c>
      <c r="M68" s="20" t="b">
        <v>1</v>
      </c>
      <c r="N68" s="316">
        <v>5</v>
      </c>
      <c r="O68" s="316">
        <v>5</v>
      </c>
      <c r="P68" s="20">
        <v>0</v>
      </c>
      <c r="Q68" s="316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4">
        <v>0.1</v>
      </c>
      <c r="Y68" s="244">
        <v>0.1</v>
      </c>
      <c r="Z68" s="244">
        <v>0</v>
      </c>
      <c r="AA68" s="304">
        <v>0</v>
      </c>
      <c r="AB68" s="293" t="s">
        <v>546</v>
      </c>
      <c r="AC68" s="353" t="s">
        <v>743</v>
      </c>
      <c r="AD68" s="362" t="s">
        <v>779</v>
      </c>
      <c r="AE68" s="353"/>
      <c r="AF68" s="236"/>
    </row>
    <row r="69" spans="2:32">
      <c r="B69" s="315" t="s">
        <v>4</v>
      </c>
      <c r="C69" s="311" t="s">
        <v>1163</v>
      </c>
      <c r="D69" s="312" t="s">
        <v>359</v>
      </c>
      <c r="E69" s="305">
        <v>120</v>
      </c>
      <c r="F69" s="202">
        <v>4</v>
      </c>
      <c r="G69" s="202">
        <v>0</v>
      </c>
      <c r="H69" s="202">
        <v>15</v>
      </c>
      <c r="I69" s="202">
        <v>0</v>
      </c>
      <c r="J69" s="202">
        <v>55</v>
      </c>
      <c r="K69" s="328">
        <v>0.22499999999999998</v>
      </c>
      <c r="L69" s="202">
        <v>0</v>
      </c>
      <c r="M69" s="195" t="b">
        <v>1</v>
      </c>
      <c r="N69" s="317">
        <v>5</v>
      </c>
      <c r="O69" s="317">
        <v>0</v>
      </c>
      <c r="P69" s="195">
        <v>1</v>
      </c>
      <c r="Q69" s="317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5">
        <v>0.25</v>
      </c>
      <c r="Y69" s="245">
        <v>0.25</v>
      </c>
      <c r="Z69" s="245">
        <v>0</v>
      </c>
      <c r="AA69" s="306">
        <v>0</v>
      </c>
      <c r="AB69" s="296" t="s">
        <v>621</v>
      </c>
      <c r="AC69" s="354" t="s">
        <v>758</v>
      </c>
      <c r="AD69" s="361" t="s">
        <v>818</v>
      </c>
      <c r="AE69" s="354"/>
      <c r="AF69" s="235"/>
    </row>
    <row r="70" spans="2:32">
      <c r="B70" s="314" t="s">
        <v>4</v>
      </c>
      <c r="C70" s="309" t="s">
        <v>1175</v>
      </c>
      <c r="D70" s="310" t="s">
        <v>358</v>
      </c>
      <c r="E70" s="303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55</v>
      </c>
      <c r="K70" s="329">
        <v>0.22499999999999998</v>
      </c>
      <c r="L70" s="133">
        <v>0</v>
      </c>
      <c r="M70" s="20" t="b">
        <v>1</v>
      </c>
      <c r="N70" s="316">
        <v>5</v>
      </c>
      <c r="O70" s="316">
        <v>5</v>
      </c>
      <c r="P70" s="20">
        <v>1</v>
      </c>
      <c r="Q70" s="316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4">
        <v>0.05</v>
      </c>
      <c r="Y70" s="244">
        <v>0.05</v>
      </c>
      <c r="Z70" s="244">
        <v>1</v>
      </c>
      <c r="AA70" s="304">
        <v>0</v>
      </c>
      <c r="AB70" s="293" t="s">
        <v>612</v>
      </c>
      <c r="AC70" s="353" t="s">
        <v>753</v>
      </c>
      <c r="AD70" s="362" t="s">
        <v>777</v>
      </c>
      <c r="AE70" s="353" t="s">
        <v>804</v>
      </c>
      <c r="AF70" s="353" t="s">
        <v>803</v>
      </c>
    </row>
    <row r="71" spans="2:32" s="27" customFormat="1">
      <c r="B71" s="314" t="s">
        <v>4</v>
      </c>
      <c r="C71" s="309" t="s">
        <v>1161</v>
      </c>
      <c r="D71" s="310" t="s">
        <v>358</v>
      </c>
      <c r="E71" s="303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83</v>
      </c>
      <c r="K71" s="329">
        <v>0.22499999999999998</v>
      </c>
      <c r="L71" s="133">
        <v>0</v>
      </c>
      <c r="M71" s="20" t="b">
        <v>1</v>
      </c>
      <c r="N71" s="316">
        <v>5</v>
      </c>
      <c r="O71" s="316">
        <v>0</v>
      </c>
      <c r="P71" s="20">
        <v>1</v>
      </c>
      <c r="Q71" s="316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4">
        <v>0.1</v>
      </c>
      <c r="Y71" s="244">
        <v>0.1</v>
      </c>
      <c r="Z71" s="244">
        <v>0</v>
      </c>
      <c r="AA71" s="304">
        <v>0</v>
      </c>
      <c r="AB71" s="293" t="s">
        <v>546</v>
      </c>
      <c r="AC71" s="353" t="s">
        <v>743</v>
      </c>
      <c r="AD71" s="362" t="s">
        <v>779</v>
      </c>
      <c r="AE71" s="353"/>
      <c r="AF71" s="236"/>
    </row>
    <row r="72" spans="2:32" s="27" customFormat="1">
      <c r="B72" s="315" t="s">
        <v>4</v>
      </c>
      <c r="C72" s="311" t="s">
        <v>1162</v>
      </c>
      <c r="D72" s="312" t="s">
        <v>359</v>
      </c>
      <c r="E72" s="305">
        <v>600</v>
      </c>
      <c r="F72" s="202">
        <v>4</v>
      </c>
      <c r="G72" s="202">
        <v>0</v>
      </c>
      <c r="H72" s="202">
        <v>30</v>
      </c>
      <c r="I72" s="202">
        <v>0</v>
      </c>
      <c r="J72" s="202">
        <v>55</v>
      </c>
      <c r="K72" s="328">
        <v>0.15</v>
      </c>
      <c r="L72" s="202">
        <v>0</v>
      </c>
      <c r="M72" s="195" t="b">
        <v>1</v>
      </c>
      <c r="N72" s="317">
        <v>5</v>
      </c>
      <c r="O72" s="317">
        <v>2</v>
      </c>
      <c r="P72" s="195">
        <v>3</v>
      </c>
      <c r="Q72" s="317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5">
        <v>0.25</v>
      </c>
      <c r="Y72" s="245">
        <v>0.25</v>
      </c>
      <c r="Z72" s="245">
        <v>0.75</v>
      </c>
      <c r="AA72" s="306">
        <v>0</v>
      </c>
      <c r="AB72" s="296" t="s">
        <v>622</v>
      </c>
      <c r="AC72" s="354" t="s">
        <v>757</v>
      </c>
      <c r="AD72" s="361" t="s">
        <v>819</v>
      </c>
      <c r="AE72" s="354" t="s">
        <v>805</v>
      </c>
      <c r="AF72" s="354" t="s">
        <v>806</v>
      </c>
    </row>
    <row r="73" spans="2:32" s="27" customFormat="1">
      <c r="B73" s="315" t="s">
        <v>4</v>
      </c>
      <c r="C73" s="311" t="s">
        <v>1164</v>
      </c>
      <c r="D73" s="312" t="s">
        <v>359</v>
      </c>
      <c r="E73" s="305">
        <v>100</v>
      </c>
      <c r="F73" s="202">
        <v>2</v>
      </c>
      <c r="G73" s="202">
        <v>0</v>
      </c>
      <c r="H73" s="202">
        <v>50</v>
      </c>
      <c r="I73" s="202">
        <v>0</v>
      </c>
      <c r="J73" s="202">
        <v>105</v>
      </c>
      <c r="K73" s="328">
        <v>0.22499999999999998</v>
      </c>
      <c r="L73" s="202">
        <v>0</v>
      </c>
      <c r="M73" s="195" t="b">
        <v>1</v>
      </c>
      <c r="N73" s="317">
        <v>5</v>
      </c>
      <c r="O73" s="317">
        <v>1</v>
      </c>
      <c r="P73" s="195">
        <v>2</v>
      </c>
      <c r="Q73" s="317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5">
        <v>0.25</v>
      </c>
      <c r="Y73" s="245">
        <v>0.25</v>
      </c>
      <c r="Z73" s="245">
        <v>0.75</v>
      </c>
      <c r="AA73" s="306">
        <v>0</v>
      </c>
      <c r="AB73" s="296" t="s">
        <v>622</v>
      </c>
      <c r="AC73" s="354" t="s">
        <v>757</v>
      </c>
      <c r="AD73" s="361" t="s">
        <v>819</v>
      </c>
      <c r="AE73" s="354" t="s">
        <v>805</v>
      </c>
      <c r="AF73" s="354" t="s">
        <v>806</v>
      </c>
    </row>
    <row r="74" spans="2:32" s="27" customFormat="1">
      <c r="B74" s="315" t="s">
        <v>4</v>
      </c>
      <c r="C74" s="311" t="s">
        <v>1147</v>
      </c>
      <c r="D74" s="312" t="s">
        <v>834</v>
      </c>
      <c r="E74" s="305">
        <v>120</v>
      </c>
      <c r="F74" s="202">
        <v>4</v>
      </c>
      <c r="G74" s="202">
        <v>0</v>
      </c>
      <c r="H74" s="202">
        <v>10</v>
      </c>
      <c r="I74" s="202">
        <v>0</v>
      </c>
      <c r="J74" s="202">
        <v>105</v>
      </c>
      <c r="K74" s="328">
        <v>0.15</v>
      </c>
      <c r="L74" s="202">
        <v>0</v>
      </c>
      <c r="M74" s="195" t="b">
        <v>1</v>
      </c>
      <c r="N74" s="317">
        <v>0</v>
      </c>
      <c r="O74" s="317">
        <v>5</v>
      </c>
      <c r="P74" s="195">
        <v>1</v>
      </c>
      <c r="Q74" s="317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5">
        <v>0.25</v>
      </c>
      <c r="Y74" s="245">
        <v>0.25</v>
      </c>
      <c r="Z74" s="245">
        <v>0.8</v>
      </c>
      <c r="AA74" s="306">
        <v>0</v>
      </c>
      <c r="AB74" s="296" t="s">
        <v>623</v>
      </c>
      <c r="AC74" s="354" t="s">
        <v>756</v>
      </c>
      <c r="AD74" s="361" t="s">
        <v>817</v>
      </c>
      <c r="AE74" s="354" t="s">
        <v>792</v>
      </c>
      <c r="AF74" s="354" t="s">
        <v>794</v>
      </c>
    </row>
    <row r="75" spans="2:32" s="27" customFormat="1">
      <c r="B75" s="314" t="s">
        <v>4</v>
      </c>
      <c r="C75" s="309" t="s">
        <v>1165</v>
      </c>
      <c r="D75" s="310" t="s">
        <v>358</v>
      </c>
      <c r="E75" s="303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143</v>
      </c>
      <c r="K75" s="329">
        <v>0.15</v>
      </c>
      <c r="L75" s="133">
        <v>0</v>
      </c>
      <c r="M75" s="20" t="b">
        <v>1</v>
      </c>
      <c r="N75" s="316">
        <v>5</v>
      </c>
      <c r="O75" s="316">
        <v>5</v>
      </c>
      <c r="P75" s="20">
        <v>1</v>
      </c>
      <c r="Q75" s="316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4">
        <v>0</v>
      </c>
      <c r="Y75" s="244">
        <v>0</v>
      </c>
      <c r="Z75" s="244">
        <v>1</v>
      </c>
      <c r="AA75" s="304">
        <v>0</v>
      </c>
      <c r="AB75" s="293" t="s">
        <v>616</v>
      </c>
      <c r="AC75" s="353" t="s">
        <v>745</v>
      </c>
      <c r="AD75" s="362" t="s">
        <v>821</v>
      </c>
      <c r="AE75" s="353" t="s">
        <v>807</v>
      </c>
      <c r="AF75" s="353" t="s">
        <v>784</v>
      </c>
    </row>
    <row r="76" spans="2:32" s="27" customFormat="1">
      <c r="B76" s="314" t="s">
        <v>4</v>
      </c>
      <c r="C76" s="309" t="s">
        <v>1166</v>
      </c>
      <c r="D76" s="310" t="s">
        <v>358</v>
      </c>
      <c r="E76" s="303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48</v>
      </c>
      <c r="K76" s="329">
        <v>7.4999999999999997E-2</v>
      </c>
      <c r="L76" s="133">
        <v>0</v>
      </c>
      <c r="M76" s="20" t="b">
        <v>1</v>
      </c>
      <c r="N76" s="316">
        <v>5</v>
      </c>
      <c r="O76" s="316">
        <v>5</v>
      </c>
      <c r="P76" s="20">
        <v>1</v>
      </c>
      <c r="Q76" s="316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4">
        <v>0</v>
      </c>
      <c r="Y76" s="244">
        <v>0</v>
      </c>
      <c r="Z76" s="244">
        <v>1</v>
      </c>
      <c r="AA76" s="304">
        <v>0</v>
      </c>
      <c r="AB76" s="293" t="s">
        <v>615</v>
      </c>
      <c r="AC76" s="353" t="s">
        <v>746</v>
      </c>
      <c r="AD76" s="362" t="s">
        <v>820</v>
      </c>
      <c r="AE76" s="353" t="s">
        <v>807</v>
      </c>
      <c r="AF76" s="353" t="s">
        <v>785</v>
      </c>
    </row>
    <row r="77" spans="2:32">
      <c r="B77" s="314" t="s">
        <v>4</v>
      </c>
      <c r="C77" s="309" t="s">
        <v>1167</v>
      </c>
      <c r="D77" s="310" t="s">
        <v>358</v>
      </c>
      <c r="E77" s="303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195</v>
      </c>
      <c r="K77" s="329">
        <v>7.4999999999999997E-2</v>
      </c>
      <c r="L77" s="133">
        <v>0</v>
      </c>
      <c r="M77" s="20" t="b">
        <v>1</v>
      </c>
      <c r="N77" s="316">
        <v>5</v>
      </c>
      <c r="O77" s="316">
        <v>5</v>
      </c>
      <c r="P77" s="20">
        <v>0</v>
      </c>
      <c r="Q77" s="316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4">
        <v>0</v>
      </c>
      <c r="Y77" s="244">
        <v>0</v>
      </c>
      <c r="Z77" s="244">
        <v>0</v>
      </c>
      <c r="AA77" s="304">
        <v>0</v>
      </c>
      <c r="AB77" s="293" t="s">
        <v>614</v>
      </c>
      <c r="AC77" s="353" t="s">
        <v>762</v>
      </c>
      <c r="AD77" s="362" t="s">
        <v>778</v>
      </c>
      <c r="AE77" s="353"/>
      <c r="AF77" s="294"/>
    </row>
    <row r="78" spans="2:32">
      <c r="B78" s="314" t="s">
        <v>4</v>
      </c>
      <c r="C78" s="309" t="s">
        <v>1143</v>
      </c>
      <c r="D78" s="310" t="s">
        <v>358</v>
      </c>
      <c r="E78" s="303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195</v>
      </c>
      <c r="K78" s="329">
        <v>0.22499999999999998</v>
      </c>
      <c r="L78" s="133">
        <v>0</v>
      </c>
      <c r="M78" s="20" t="b">
        <v>1</v>
      </c>
      <c r="N78" s="316">
        <v>5</v>
      </c>
      <c r="O78" s="316">
        <v>5</v>
      </c>
      <c r="P78" s="20">
        <v>0</v>
      </c>
      <c r="Q78" s="316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4">
        <v>0.05</v>
      </c>
      <c r="Y78" s="244">
        <v>0.05</v>
      </c>
      <c r="Z78" s="244">
        <v>0</v>
      </c>
      <c r="AA78" s="304">
        <v>0</v>
      </c>
      <c r="AB78" s="293" t="s">
        <v>624</v>
      </c>
      <c r="AC78" s="353" t="s">
        <v>744</v>
      </c>
      <c r="AD78" s="362" t="s">
        <v>822</v>
      </c>
      <c r="AE78" s="353"/>
      <c r="AF78" s="294"/>
    </row>
    <row r="79" spans="2:32">
      <c r="B79" s="314" t="s">
        <v>4</v>
      </c>
      <c r="C79" s="309" t="s">
        <v>1150</v>
      </c>
      <c r="D79" s="310" t="s">
        <v>848</v>
      </c>
      <c r="E79" s="303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130</v>
      </c>
      <c r="K79" s="329">
        <v>0.15</v>
      </c>
      <c r="L79" s="133">
        <v>0</v>
      </c>
      <c r="M79" s="20" t="b">
        <v>1</v>
      </c>
      <c r="N79" s="316">
        <v>5</v>
      </c>
      <c r="O79" s="316">
        <v>5</v>
      </c>
      <c r="P79" s="20">
        <v>1</v>
      </c>
      <c r="Q79" s="316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4">
        <v>0.1</v>
      </c>
      <c r="Y79" s="244">
        <v>0.1</v>
      </c>
      <c r="Z79" s="244">
        <v>1</v>
      </c>
      <c r="AA79" s="304">
        <v>0</v>
      </c>
      <c r="AB79" s="293" t="s">
        <v>611</v>
      </c>
      <c r="AC79" s="353" t="s">
        <v>733</v>
      </c>
      <c r="AD79" s="362" t="s">
        <v>763</v>
      </c>
      <c r="AE79" s="353" t="s">
        <v>781</v>
      </c>
      <c r="AF79" s="365" t="s">
        <v>795</v>
      </c>
    </row>
    <row r="80" spans="2:32">
      <c r="B80" s="315" t="s">
        <v>4</v>
      </c>
      <c r="C80" s="311" t="s">
        <v>1168</v>
      </c>
      <c r="D80" s="312" t="s">
        <v>359</v>
      </c>
      <c r="E80" s="305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263</v>
      </c>
      <c r="K80" s="328">
        <v>0.15</v>
      </c>
      <c r="L80" s="202">
        <v>0</v>
      </c>
      <c r="M80" s="195" t="b">
        <v>1</v>
      </c>
      <c r="N80" s="317">
        <v>5</v>
      </c>
      <c r="O80" s="317">
        <v>0</v>
      </c>
      <c r="P80" s="195">
        <v>1</v>
      </c>
      <c r="Q80" s="317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5">
        <v>0.25</v>
      </c>
      <c r="Y80" s="245">
        <v>0.25</v>
      </c>
      <c r="Z80" s="245">
        <v>0</v>
      </c>
      <c r="AA80" s="306">
        <v>0</v>
      </c>
      <c r="AB80" s="296" t="s">
        <v>550</v>
      </c>
      <c r="AC80" s="354" t="s">
        <v>759</v>
      </c>
      <c r="AD80" s="361" t="s">
        <v>826</v>
      </c>
      <c r="AE80" s="354"/>
      <c r="AF80" s="297"/>
    </row>
    <row r="81" spans="1:32">
      <c r="B81" s="315" t="s">
        <v>4</v>
      </c>
      <c r="C81" s="311" t="s">
        <v>1169</v>
      </c>
      <c r="D81" s="312" t="s">
        <v>359</v>
      </c>
      <c r="E81" s="305">
        <v>80</v>
      </c>
      <c r="F81" s="202">
        <v>4</v>
      </c>
      <c r="G81" s="202">
        <v>0</v>
      </c>
      <c r="H81" s="202">
        <v>15</v>
      </c>
      <c r="I81" s="202">
        <v>0</v>
      </c>
      <c r="J81" s="202">
        <v>263</v>
      </c>
      <c r="K81" s="328">
        <v>0.15</v>
      </c>
      <c r="L81" s="202">
        <v>0</v>
      </c>
      <c r="M81" s="195" t="b">
        <v>1</v>
      </c>
      <c r="N81" s="317">
        <v>5</v>
      </c>
      <c r="O81" s="317">
        <v>0</v>
      </c>
      <c r="P81" s="195">
        <v>1</v>
      </c>
      <c r="Q81" s="317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5">
        <v>0.25</v>
      </c>
      <c r="Y81" s="245">
        <v>0.25</v>
      </c>
      <c r="Z81" s="245">
        <v>0</v>
      </c>
      <c r="AA81" s="306">
        <v>0</v>
      </c>
      <c r="AB81" s="296" t="s">
        <v>550</v>
      </c>
      <c r="AC81" s="354" t="s">
        <v>760</v>
      </c>
      <c r="AD81" s="361" t="s">
        <v>827</v>
      </c>
      <c r="AE81" s="354"/>
      <c r="AF81" s="297"/>
    </row>
    <row r="82" spans="1:32">
      <c r="B82" s="314" t="s">
        <v>4</v>
      </c>
      <c r="C82" s="309" t="s">
        <v>1144</v>
      </c>
      <c r="D82" s="310" t="s">
        <v>848</v>
      </c>
      <c r="E82" s="303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175</v>
      </c>
      <c r="K82" s="329">
        <v>0.22499999999999998</v>
      </c>
      <c r="L82" s="133">
        <v>0</v>
      </c>
      <c r="M82" s="20" t="b">
        <v>1</v>
      </c>
      <c r="N82" s="316">
        <v>5</v>
      </c>
      <c r="O82" s="316">
        <v>5</v>
      </c>
      <c r="P82" s="20">
        <v>1</v>
      </c>
      <c r="Q82" s="316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4">
        <v>0</v>
      </c>
      <c r="Y82" s="244">
        <v>0</v>
      </c>
      <c r="Z82" s="244">
        <v>0.6</v>
      </c>
      <c r="AA82" s="304">
        <v>0</v>
      </c>
      <c r="AB82" s="293" t="s">
        <v>551</v>
      </c>
      <c r="AC82" s="353" t="s">
        <v>761</v>
      </c>
      <c r="AD82" s="362" t="s">
        <v>828</v>
      </c>
      <c r="AE82" s="353" t="s">
        <v>808</v>
      </c>
      <c r="AF82" s="365" t="s">
        <v>809</v>
      </c>
    </row>
    <row r="83" spans="1:32" ht="15.75" thickBot="1">
      <c r="B83" s="315" t="s">
        <v>4</v>
      </c>
      <c r="C83" s="311" t="s">
        <v>1148</v>
      </c>
      <c r="D83" s="312" t="s">
        <v>834</v>
      </c>
      <c r="E83" s="305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28">
        <v>0.22499999999999998</v>
      </c>
      <c r="L83" s="202">
        <v>0</v>
      </c>
      <c r="M83" s="195" t="b">
        <v>1</v>
      </c>
      <c r="N83" s="317">
        <v>5</v>
      </c>
      <c r="O83" s="317">
        <v>0</v>
      </c>
      <c r="P83" s="195">
        <v>1</v>
      </c>
      <c r="Q83" s="317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88">
        <v>0</v>
      </c>
      <c r="X83" s="245">
        <v>0.25</v>
      </c>
      <c r="Y83" s="245">
        <v>0.25</v>
      </c>
      <c r="Z83" s="245">
        <v>0.8</v>
      </c>
      <c r="AA83" s="306">
        <v>0</v>
      </c>
      <c r="AB83" s="296" t="s">
        <v>623</v>
      </c>
      <c r="AC83" s="354" t="s">
        <v>756</v>
      </c>
      <c r="AD83" s="361" t="s">
        <v>817</v>
      </c>
      <c r="AE83" s="354" t="s">
        <v>792</v>
      </c>
      <c r="AF83" s="445" t="s">
        <v>794</v>
      </c>
    </row>
    <row r="84" spans="1:32">
      <c r="B84" s="314"/>
      <c r="C84" s="318"/>
      <c r="D84" s="310"/>
      <c r="E84" s="319">
        <v>68</v>
      </c>
      <c r="F84" s="133">
        <v>3</v>
      </c>
      <c r="G84" s="133"/>
      <c r="H84" s="133"/>
      <c r="I84" s="133"/>
      <c r="J84" s="133">
        <v>0</v>
      </c>
      <c r="K84" s="330">
        <v>0.53</v>
      </c>
      <c r="L84" s="133"/>
      <c r="M84" s="20"/>
      <c r="N84" s="323"/>
      <c r="O84" s="323"/>
      <c r="P84" s="183"/>
      <c r="Q84" s="321"/>
      <c r="R84" s="320"/>
      <c r="S84" s="322"/>
      <c r="T84" s="322"/>
      <c r="U84" s="324"/>
      <c r="V84" s="183"/>
      <c r="W84" s="324"/>
      <c r="X84" s="325"/>
      <c r="Y84" s="244"/>
      <c r="Z84" s="244"/>
      <c r="AA84" s="304"/>
      <c r="AB84" s="326"/>
      <c r="AC84" s="355"/>
      <c r="AD84" s="327"/>
      <c r="AE84" s="354"/>
      <c r="AF84" s="297"/>
    </row>
    <row r="85" spans="1:32" ht="15.75" thickBot="1"/>
    <row r="86" spans="1:32" ht="23.25">
      <c r="B86" s="12" t="s">
        <v>588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2"/>
      <c r="C87" s="232"/>
      <c r="D87" s="234"/>
      <c r="E87" s="232"/>
      <c r="F87" s="232"/>
      <c r="G87" s="523"/>
      <c r="H87" s="523"/>
      <c r="I87" s="172" t="s">
        <v>377</v>
      </c>
      <c r="J87" s="172"/>
      <c r="K87" s="232"/>
      <c r="N87" s="5" t="s">
        <v>432</v>
      </c>
      <c r="AB87" s="172"/>
      <c r="AC87" s="172"/>
      <c r="AD87" s="172"/>
      <c r="AE87" s="172"/>
    </row>
    <row r="88" spans="1:32" ht="145.5">
      <c r="B88" s="143" t="s">
        <v>600</v>
      </c>
      <c r="C88" s="143" t="s">
        <v>5</v>
      </c>
      <c r="D88" s="143" t="s">
        <v>364</v>
      </c>
      <c r="E88" s="154" t="s">
        <v>565</v>
      </c>
      <c r="F88" s="154" t="s">
        <v>590</v>
      </c>
      <c r="G88" s="154" t="s">
        <v>520</v>
      </c>
      <c r="H88" s="154" t="s">
        <v>589</v>
      </c>
      <c r="I88" s="154" t="s">
        <v>378</v>
      </c>
      <c r="J88" s="154" t="s">
        <v>381</v>
      </c>
      <c r="K88" s="149" t="s">
        <v>38</v>
      </c>
      <c r="L88" s="149" t="s">
        <v>429</v>
      </c>
      <c r="M88" s="149" t="s">
        <v>431</v>
      </c>
      <c r="N88" s="154" t="s">
        <v>690</v>
      </c>
      <c r="O88" s="154" t="s">
        <v>689</v>
      </c>
    </row>
    <row r="89" spans="1:32" s="27" customFormat="1">
      <c r="B89" s="13" t="s">
        <v>4</v>
      </c>
      <c r="C89" s="13" t="s">
        <v>442</v>
      </c>
      <c r="D89" s="13" t="s">
        <v>362</v>
      </c>
      <c r="E89" s="20" t="b">
        <v>1</v>
      </c>
      <c r="F89" s="239">
        <v>0</v>
      </c>
      <c r="G89" s="239">
        <v>1</v>
      </c>
      <c r="H89" s="239">
        <v>2</v>
      </c>
      <c r="I89" s="239">
        <v>0</v>
      </c>
      <c r="J89" s="239">
        <v>0</v>
      </c>
      <c r="K89" s="236" t="s">
        <v>383</v>
      </c>
      <c r="L89" s="236" t="s">
        <v>786</v>
      </c>
      <c r="M89" s="236" t="s">
        <v>754</v>
      </c>
      <c r="N89" s="239">
        <v>10</v>
      </c>
      <c r="O89" s="239">
        <v>10</v>
      </c>
    </row>
    <row r="90" spans="1:32" s="27" customFormat="1">
      <c r="B90" s="13" t="s">
        <v>4</v>
      </c>
      <c r="C90" s="13" t="s">
        <v>601</v>
      </c>
      <c r="D90" s="13" t="s">
        <v>362</v>
      </c>
      <c r="E90" s="20" t="b">
        <v>1</v>
      </c>
      <c r="F90" s="239">
        <v>0</v>
      </c>
      <c r="G90" s="239">
        <v>1</v>
      </c>
      <c r="H90" s="239">
        <v>2</v>
      </c>
      <c r="I90" s="239">
        <v>0</v>
      </c>
      <c r="J90" s="239">
        <v>0</v>
      </c>
      <c r="K90" s="236" t="s">
        <v>444</v>
      </c>
      <c r="L90" s="236" t="s">
        <v>786</v>
      </c>
      <c r="M90" s="236" t="s">
        <v>754</v>
      </c>
      <c r="N90" s="239">
        <v>10</v>
      </c>
      <c r="O90" s="239">
        <v>10</v>
      </c>
    </row>
    <row r="91" spans="1:32" s="27" customFormat="1" hidden="1">
      <c r="B91" s="13" t="s">
        <v>4</v>
      </c>
      <c r="C91" s="13" t="s">
        <v>602</v>
      </c>
      <c r="D91" s="13" t="s">
        <v>362</v>
      </c>
      <c r="E91" s="20" t="b">
        <v>1</v>
      </c>
      <c r="F91" s="239">
        <v>0</v>
      </c>
      <c r="G91" s="239">
        <v>1</v>
      </c>
      <c r="H91" s="239">
        <v>2</v>
      </c>
      <c r="I91" s="239">
        <v>0</v>
      </c>
      <c r="J91" s="239">
        <v>0</v>
      </c>
      <c r="K91" s="236" t="s">
        <v>444</v>
      </c>
      <c r="L91" s="236" t="s">
        <v>786</v>
      </c>
      <c r="M91" s="236" t="s">
        <v>754</v>
      </c>
      <c r="N91" s="239">
        <v>10</v>
      </c>
      <c r="O91" s="239">
        <v>10</v>
      </c>
    </row>
    <row r="92" spans="1:32" s="27" customFormat="1">
      <c r="A92" s="242"/>
      <c r="B92" s="13" t="s">
        <v>4</v>
      </c>
      <c r="C92" s="13" t="s">
        <v>609</v>
      </c>
      <c r="D92" s="13" t="s">
        <v>362</v>
      </c>
      <c r="E92" s="20" t="b">
        <v>1</v>
      </c>
      <c r="F92" s="239">
        <v>0</v>
      </c>
      <c r="G92" s="239">
        <v>1</v>
      </c>
      <c r="H92" s="239">
        <v>2</v>
      </c>
      <c r="I92" s="239">
        <v>0</v>
      </c>
      <c r="J92" s="239">
        <v>0</v>
      </c>
      <c r="K92" s="236" t="s">
        <v>444</v>
      </c>
      <c r="L92" s="236" t="s">
        <v>786</v>
      </c>
      <c r="M92" s="236" t="s">
        <v>754</v>
      </c>
      <c r="N92" s="239">
        <v>10</v>
      </c>
      <c r="O92" s="239">
        <v>10</v>
      </c>
    </row>
    <row r="93" spans="1:32">
      <c r="B93" s="13" t="s">
        <v>4</v>
      </c>
      <c r="C93" s="13" t="s">
        <v>607</v>
      </c>
      <c r="D93" s="13" t="s">
        <v>362</v>
      </c>
      <c r="E93" s="20" t="b">
        <v>1</v>
      </c>
      <c r="F93" s="239">
        <v>0</v>
      </c>
      <c r="G93" s="239">
        <v>1</v>
      </c>
      <c r="H93" s="239">
        <v>2</v>
      </c>
      <c r="I93" s="239">
        <v>0</v>
      </c>
      <c r="J93" s="239">
        <v>0</v>
      </c>
      <c r="K93" s="236" t="s">
        <v>392</v>
      </c>
      <c r="L93" s="236" t="s">
        <v>786</v>
      </c>
      <c r="M93" s="236" t="s">
        <v>754</v>
      </c>
      <c r="N93" s="239">
        <v>10</v>
      </c>
      <c r="O93" s="239">
        <v>10</v>
      </c>
    </row>
    <row r="94" spans="1:32">
      <c r="B94" s="194" t="s">
        <v>4</v>
      </c>
      <c r="C94" s="194" t="s">
        <v>395</v>
      </c>
      <c r="D94" s="194" t="s">
        <v>357</v>
      </c>
      <c r="E94" s="246" t="b">
        <v>1</v>
      </c>
      <c r="F94" s="247">
        <v>0</v>
      </c>
      <c r="G94" s="247">
        <v>1</v>
      </c>
      <c r="H94" s="247">
        <v>2</v>
      </c>
      <c r="I94" s="247">
        <v>0</v>
      </c>
      <c r="J94" s="247">
        <v>0</v>
      </c>
      <c r="K94" s="235" t="s">
        <v>397</v>
      </c>
      <c r="L94" s="235" t="s">
        <v>786</v>
      </c>
      <c r="M94" s="235" t="s">
        <v>754</v>
      </c>
      <c r="N94" s="247">
        <v>10</v>
      </c>
      <c r="O94" s="247">
        <v>10</v>
      </c>
    </row>
    <row r="95" spans="1:32">
      <c r="B95" s="194" t="s">
        <v>4</v>
      </c>
      <c r="C95" s="194" t="s">
        <v>593</v>
      </c>
      <c r="D95" s="194" t="s">
        <v>357</v>
      </c>
      <c r="E95" s="246" t="b">
        <v>1</v>
      </c>
      <c r="F95" s="247">
        <v>0</v>
      </c>
      <c r="G95" s="247">
        <v>1</v>
      </c>
      <c r="H95" s="247">
        <v>2</v>
      </c>
      <c r="I95" s="247">
        <v>0</v>
      </c>
      <c r="J95" s="247">
        <v>0</v>
      </c>
      <c r="K95" s="235" t="s">
        <v>440</v>
      </c>
      <c r="L95" s="235" t="s">
        <v>786</v>
      </c>
      <c r="M95" s="235" t="s">
        <v>754</v>
      </c>
      <c r="N95" s="247">
        <v>1</v>
      </c>
      <c r="O95" s="247">
        <v>1</v>
      </c>
    </row>
    <row r="96" spans="1:32">
      <c r="B96" s="194" t="s">
        <v>4</v>
      </c>
      <c r="C96" s="194" t="s">
        <v>592</v>
      </c>
      <c r="D96" s="194" t="s">
        <v>357</v>
      </c>
      <c r="E96" s="246" t="b">
        <v>1</v>
      </c>
      <c r="F96" s="247">
        <v>0</v>
      </c>
      <c r="G96" s="247">
        <v>1</v>
      </c>
      <c r="H96" s="247">
        <v>2</v>
      </c>
      <c r="I96" s="247">
        <v>0</v>
      </c>
      <c r="J96" s="247">
        <v>0</v>
      </c>
      <c r="K96" s="235" t="s">
        <v>398</v>
      </c>
      <c r="L96" s="235" t="s">
        <v>786</v>
      </c>
      <c r="M96" s="235" t="s">
        <v>754</v>
      </c>
      <c r="N96" s="247">
        <v>10</v>
      </c>
      <c r="O96" s="247">
        <v>10</v>
      </c>
    </row>
    <row r="97" spans="2:15">
      <c r="B97" s="194" t="s">
        <v>4</v>
      </c>
      <c r="C97" s="194" t="s">
        <v>396</v>
      </c>
      <c r="D97" s="194" t="s">
        <v>357</v>
      </c>
      <c r="E97" s="246" t="b">
        <v>1</v>
      </c>
      <c r="F97" s="247">
        <v>0</v>
      </c>
      <c r="G97" s="247">
        <v>1</v>
      </c>
      <c r="H97" s="247">
        <v>2</v>
      </c>
      <c r="I97" s="247">
        <v>0</v>
      </c>
      <c r="J97" s="247">
        <v>0</v>
      </c>
      <c r="K97" s="235" t="s">
        <v>399</v>
      </c>
      <c r="L97" s="235" t="s">
        <v>786</v>
      </c>
      <c r="M97" s="235" t="s">
        <v>754</v>
      </c>
      <c r="N97" s="247">
        <v>10</v>
      </c>
      <c r="O97" s="247">
        <v>10</v>
      </c>
    </row>
    <row r="98" spans="2:15">
      <c r="B98" s="194" t="s">
        <v>4</v>
      </c>
      <c r="C98" s="194" t="s">
        <v>439</v>
      </c>
      <c r="D98" s="194" t="s">
        <v>357</v>
      </c>
      <c r="E98" s="246" t="b">
        <v>1</v>
      </c>
      <c r="F98" s="247">
        <v>0</v>
      </c>
      <c r="G98" s="247">
        <v>1</v>
      </c>
      <c r="H98" s="247">
        <v>2</v>
      </c>
      <c r="I98" s="247">
        <v>0</v>
      </c>
      <c r="J98" s="247">
        <v>0</v>
      </c>
      <c r="K98" s="235" t="s">
        <v>441</v>
      </c>
      <c r="L98" s="235" t="s">
        <v>786</v>
      </c>
      <c r="M98" s="235" t="s">
        <v>754</v>
      </c>
      <c r="N98" s="247">
        <v>10</v>
      </c>
      <c r="O98" s="247">
        <v>10</v>
      </c>
    </row>
    <row r="99" spans="2:15">
      <c r="B99" s="194" t="s">
        <v>4</v>
      </c>
      <c r="C99" s="194" t="s">
        <v>603</v>
      </c>
      <c r="D99" s="194" t="s">
        <v>357</v>
      </c>
      <c r="E99" s="246" t="b">
        <v>1</v>
      </c>
      <c r="F99" s="247">
        <v>0</v>
      </c>
      <c r="G99" s="247">
        <v>1</v>
      </c>
      <c r="H99" s="247">
        <v>2</v>
      </c>
      <c r="I99" s="247">
        <v>0</v>
      </c>
      <c r="J99" s="247">
        <v>0</v>
      </c>
      <c r="K99" s="235" t="s">
        <v>382</v>
      </c>
      <c r="L99" s="235" t="s">
        <v>786</v>
      </c>
      <c r="M99" s="235" t="s">
        <v>754</v>
      </c>
      <c r="N99" s="247">
        <v>10</v>
      </c>
      <c r="O99" s="247">
        <v>10</v>
      </c>
    </row>
    <row r="100" spans="2:15">
      <c r="B100" s="194" t="s">
        <v>4</v>
      </c>
      <c r="C100" s="194" t="s">
        <v>604</v>
      </c>
      <c r="D100" s="194" t="s">
        <v>357</v>
      </c>
      <c r="E100" s="246" t="b">
        <v>1</v>
      </c>
      <c r="F100" s="247">
        <v>0</v>
      </c>
      <c r="G100" s="247">
        <v>1</v>
      </c>
      <c r="H100" s="247">
        <v>2</v>
      </c>
      <c r="I100" s="247">
        <v>0</v>
      </c>
      <c r="J100" s="247">
        <v>0</v>
      </c>
      <c r="K100" s="235" t="s">
        <v>382</v>
      </c>
      <c r="L100" s="235" t="s">
        <v>786</v>
      </c>
      <c r="M100" s="235" t="s">
        <v>754</v>
      </c>
      <c r="N100" s="247">
        <v>10</v>
      </c>
      <c r="O100" s="247">
        <v>10</v>
      </c>
    </row>
    <row r="101" spans="2:15">
      <c r="B101" s="194" t="s">
        <v>4</v>
      </c>
      <c r="C101" s="194" t="s">
        <v>594</v>
      </c>
      <c r="D101" s="194" t="s">
        <v>357</v>
      </c>
      <c r="E101" s="246" t="b">
        <v>1</v>
      </c>
      <c r="F101" s="247">
        <v>0</v>
      </c>
      <c r="G101" s="247">
        <v>1</v>
      </c>
      <c r="H101" s="247">
        <v>2</v>
      </c>
      <c r="I101" s="247">
        <v>0</v>
      </c>
      <c r="J101" s="247">
        <v>0</v>
      </c>
      <c r="K101" s="235" t="s">
        <v>394</v>
      </c>
      <c r="L101" s="235" t="s">
        <v>786</v>
      </c>
      <c r="M101" s="235" t="s">
        <v>754</v>
      </c>
      <c r="N101" s="247">
        <v>10</v>
      </c>
      <c r="O101" s="247">
        <v>10</v>
      </c>
    </row>
    <row r="102" spans="2:15">
      <c r="B102" s="194" t="s">
        <v>4</v>
      </c>
      <c r="C102" s="194" t="s">
        <v>393</v>
      </c>
      <c r="D102" s="194" t="s">
        <v>357</v>
      </c>
      <c r="E102" s="246" t="b">
        <v>1</v>
      </c>
      <c r="F102" s="247">
        <v>0</v>
      </c>
      <c r="G102" s="247">
        <v>1</v>
      </c>
      <c r="H102" s="247">
        <v>2</v>
      </c>
      <c r="I102" s="247">
        <v>0</v>
      </c>
      <c r="J102" s="247">
        <v>0</v>
      </c>
      <c r="K102" s="235" t="s">
        <v>394</v>
      </c>
      <c r="L102" s="235" t="s">
        <v>786</v>
      </c>
      <c r="M102" s="235" t="s">
        <v>754</v>
      </c>
      <c r="N102" s="247">
        <v>10</v>
      </c>
      <c r="O102" s="247">
        <v>10</v>
      </c>
    </row>
    <row r="103" spans="2:15">
      <c r="B103" s="194" t="s">
        <v>4</v>
      </c>
      <c r="C103" s="194" t="s">
        <v>595</v>
      </c>
      <c r="D103" s="194" t="s">
        <v>357</v>
      </c>
      <c r="E103" s="246" t="b">
        <v>1</v>
      </c>
      <c r="F103" s="247">
        <v>0</v>
      </c>
      <c r="G103" s="247">
        <v>1</v>
      </c>
      <c r="H103" s="247">
        <v>2</v>
      </c>
      <c r="I103" s="247">
        <v>0</v>
      </c>
      <c r="J103" s="247">
        <v>0</v>
      </c>
      <c r="K103" s="235" t="s">
        <v>394</v>
      </c>
      <c r="L103" s="235" t="s">
        <v>786</v>
      </c>
      <c r="M103" s="235" t="s">
        <v>754</v>
      </c>
      <c r="N103" s="247">
        <v>10</v>
      </c>
      <c r="O103" s="247">
        <v>10</v>
      </c>
    </row>
    <row r="104" spans="2:15">
      <c r="B104" s="194" t="s">
        <v>4</v>
      </c>
      <c r="C104" s="194" t="s">
        <v>596</v>
      </c>
      <c r="D104" s="194" t="s">
        <v>357</v>
      </c>
      <c r="E104" s="246" t="b">
        <v>1</v>
      </c>
      <c r="F104" s="247">
        <v>0</v>
      </c>
      <c r="G104" s="247">
        <v>1</v>
      </c>
      <c r="H104" s="247">
        <v>2</v>
      </c>
      <c r="I104" s="247">
        <v>0</v>
      </c>
      <c r="J104" s="247">
        <v>0</v>
      </c>
      <c r="K104" s="235" t="s">
        <v>394</v>
      </c>
      <c r="L104" s="235" t="s">
        <v>786</v>
      </c>
      <c r="M104" s="235" t="s">
        <v>754</v>
      </c>
      <c r="N104" s="247">
        <v>10</v>
      </c>
      <c r="O104" s="247">
        <v>10</v>
      </c>
    </row>
    <row r="105" spans="2:15">
      <c r="B105" s="194" t="s">
        <v>4</v>
      </c>
      <c r="C105" s="194" t="s">
        <v>597</v>
      </c>
      <c r="D105" s="194" t="s">
        <v>357</v>
      </c>
      <c r="E105" s="246" t="b">
        <v>1</v>
      </c>
      <c r="F105" s="247">
        <v>0</v>
      </c>
      <c r="G105" s="247">
        <v>1</v>
      </c>
      <c r="H105" s="247">
        <v>2</v>
      </c>
      <c r="I105" s="247">
        <v>0</v>
      </c>
      <c r="J105" s="247">
        <v>0</v>
      </c>
      <c r="K105" s="235" t="s">
        <v>394</v>
      </c>
      <c r="L105" s="235" t="s">
        <v>786</v>
      </c>
      <c r="M105" s="235" t="s">
        <v>754</v>
      </c>
      <c r="N105" s="247">
        <v>10</v>
      </c>
      <c r="O105" s="247">
        <v>10</v>
      </c>
    </row>
    <row r="106" spans="2:15">
      <c r="B106" s="194" t="s">
        <v>4</v>
      </c>
      <c r="C106" s="194" t="s">
        <v>598</v>
      </c>
      <c r="D106" s="194" t="s">
        <v>357</v>
      </c>
      <c r="E106" s="246" t="b">
        <v>1</v>
      </c>
      <c r="F106" s="247">
        <v>0</v>
      </c>
      <c r="G106" s="247">
        <v>1</v>
      </c>
      <c r="H106" s="247">
        <v>2</v>
      </c>
      <c r="I106" s="247">
        <v>0</v>
      </c>
      <c r="J106" s="247">
        <v>0</v>
      </c>
      <c r="K106" s="235" t="s">
        <v>401</v>
      </c>
      <c r="L106" s="235" t="s">
        <v>786</v>
      </c>
      <c r="M106" s="235" t="s">
        <v>754</v>
      </c>
      <c r="N106" s="247">
        <v>10</v>
      </c>
      <c r="O106" s="247">
        <v>10</v>
      </c>
    </row>
    <row r="107" spans="2:15" s="27" customFormat="1">
      <c r="B107" s="194" t="s">
        <v>4</v>
      </c>
      <c r="C107" s="194" t="s">
        <v>605</v>
      </c>
      <c r="D107" s="194" t="s">
        <v>357</v>
      </c>
      <c r="E107" s="246" t="b">
        <v>1</v>
      </c>
      <c r="F107" s="247">
        <v>0</v>
      </c>
      <c r="G107" s="247">
        <v>1</v>
      </c>
      <c r="H107" s="247">
        <v>2</v>
      </c>
      <c r="I107" s="247">
        <v>0</v>
      </c>
      <c r="J107" s="247">
        <v>0</v>
      </c>
      <c r="K107" s="235" t="s">
        <v>443</v>
      </c>
      <c r="L107" s="235" t="s">
        <v>786</v>
      </c>
      <c r="M107" s="235" t="s">
        <v>754</v>
      </c>
      <c r="N107" s="247">
        <v>10</v>
      </c>
      <c r="O107" s="247">
        <v>10</v>
      </c>
    </row>
    <row r="108" spans="2:15">
      <c r="B108" s="194" t="s">
        <v>4</v>
      </c>
      <c r="C108" s="194" t="s">
        <v>606</v>
      </c>
      <c r="D108" s="194" t="s">
        <v>357</v>
      </c>
      <c r="E108" s="246" t="b">
        <v>1</v>
      </c>
      <c r="F108" s="247">
        <v>0</v>
      </c>
      <c r="G108" s="247">
        <v>1</v>
      </c>
      <c r="H108" s="247">
        <v>2</v>
      </c>
      <c r="I108" s="247">
        <v>0</v>
      </c>
      <c r="J108" s="247">
        <v>0</v>
      </c>
      <c r="K108" s="235" t="s">
        <v>400</v>
      </c>
      <c r="L108" s="235" t="s">
        <v>786</v>
      </c>
      <c r="M108" s="235" t="s">
        <v>754</v>
      </c>
      <c r="N108" s="247">
        <v>10</v>
      </c>
      <c r="O108" s="247">
        <v>10</v>
      </c>
    </row>
    <row r="109" spans="2:15">
      <c r="B109" s="13" t="s">
        <v>4</v>
      </c>
      <c r="C109" s="13" t="s">
        <v>608</v>
      </c>
      <c r="D109" s="13" t="s">
        <v>360</v>
      </c>
      <c r="E109" s="20" t="b">
        <v>1</v>
      </c>
      <c r="F109" s="239">
        <v>0</v>
      </c>
      <c r="G109" s="239">
        <v>1</v>
      </c>
      <c r="H109" s="239">
        <v>2</v>
      </c>
      <c r="I109" s="239">
        <v>0</v>
      </c>
      <c r="J109" s="239">
        <v>0</v>
      </c>
      <c r="K109" s="353" t="s">
        <v>617</v>
      </c>
      <c r="L109" s="353" t="s">
        <v>787</v>
      </c>
      <c r="M109" s="353" t="s">
        <v>790</v>
      </c>
      <c r="N109" s="239">
        <v>10</v>
      </c>
      <c r="O109" s="239">
        <v>10</v>
      </c>
    </row>
    <row r="110" spans="2:15">
      <c r="B110" s="194" t="s">
        <v>4</v>
      </c>
      <c r="C110" s="194" t="s">
        <v>384</v>
      </c>
      <c r="D110" s="194" t="s">
        <v>363</v>
      </c>
      <c r="E110" s="246" t="b">
        <v>1</v>
      </c>
      <c r="F110" s="247">
        <v>0</v>
      </c>
      <c r="G110" s="247">
        <v>1</v>
      </c>
      <c r="H110" s="247">
        <v>2</v>
      </c>
      <c r="I110" s="247">
        <v>0</v>
      </c>
      <c r="J110" s="247">
        <v>0</v>
      </c>
      <c r="K110" s="235" t="s">
        <v>390</v>
      </c>
      <c r="L110" s="235" t="s">
        <v>786</v>
      </c>
      <c r="M110" s="235" t="s">
        <v>754</v>
      </c>
      <c r="N110" s="247">
        <v>10</v>
      </c>
      <c r="O110" s="247">
        <v>10</v>
      </c>
    </row>
    <row r="111" spans="2:15">
      <c r="B111" s="194" t="s">
        <v>4</v>
      </c>
      <c r="C111" s="194" t="s">
        <v>385</v>
      </c>
      <c r="D111" s="194" t="s">
        <v>363</v>
      </c>
      <c r="E111" s="246" t="b">
        <v>1</v>
      </c>
      <c r="F111" s="247">
        <v>0</v>
      </c>
      <c r="G111" s="247">
        <v>1</v>
      </c>
      <c r="H111" s="247">
        <v>2</v>
      </c>
      <c r="I111" s="247">
        <v>0</v>
      </c>
      <c r="J111" s="247">
        <v>0</v>
      </c>
      <c r="K111" s="235" t="s">
        <v>390</v>
      </c>
      <c r="L111" s="235" t="s">
        <v>786</v>
      </c>
      <c r="M111" s="235" t="s">
        <v>754</v>
      </c>
      <c r="N111" s="247">
        <v>10</v>
      </c>
      <c r="O111" s="247">
        <v>10</v>
      </c>
    </row>
    <row r="112" spans="2:15">
      <c r="B112" s="194" t="s">
        <v>4</v>
      </c>
      <c r="C112" s="194" t="s">
        <v>386</v>
      </c>
      <c r="D112" s="194" t="s">
        <v>363</v>
      </c>
      <c r="E112" s="246" t="b">
        <v>1</v>
      </c>
      <c r="F112" s="247">
        <v>0</v>
      </c>
      <c r="G112" s="247">
        <v>1</v>
      </c>
      <c r="H112" s="247">
        <v>2</v>
      </c>
      <c r="I112" s="247">
        <v>0</v>
      </c>
      <c r="J112" s="247">
        <v>0</v>
      </c>
      <c r="K112" s="235" t="s">
        <v>390</v>
      </c>
      <c r="L112" s="235" t="s">
        <v>786</v>
      </c>
      <c r="M112" s="235" t="s">
        <v>754</v>
      </c>
      <c r="N112" s="247">
        <v>10</v>
      </c>
      <c r="O112" s="247">
        <v>10</v>
      </c>
    </row>
    <row r="113" spans="2:15">
      <c r="B113" s="194" t="s">
        <v>4</v>
      </c>
      <c r="C113" s="194" t="s">
        <v>387</v>
      </c>
      <c r="D113" s="194" t="s">
        <v>363</v>
      </c>
      <c r="E113" s="246" t="b">
        <v>1</v>
      </c>
      <c r="F113" s="247">
        <v>0</v>
      </c>
      <c r="G113" s="247">
        <v>1</v>
      </c>
      <c r="H113" s="247">
        <v>2</v>
      </c>
      <c r="I113" s="247">
        <v>0</v>
      </c>
      <c r="J113" s="247">
        <v>0</v>
      </c>
      <c r="K113" s="235" t="s">
        <v>390</v>
      </c>
      <c r="L113" s="235" t="s">
        <v>786</v>
      </c>
      <c r="M113" s="235" t="s">
        <v>754</v>
      </c>
      <c r="N113" s="247">
        <v>10</v>
      </c>
      <c r="O113" s="247">
        <v>10</v>
      </c>
    </row>
    <row r="114" spans="2:15" s="27" customFormat="1">
      <c r="B114" s="194" t="s">
        <v>4</v>
      </c>
      <c r="C114" s="194" t="s">
        <v>388</v>
      </c>
      <c r="D114" s="194" t="s">
        <v>363</v>
      </c>
      <c r="E114" s="246" t="b">
        <v>1</v>
      </c>
      <c r="F114" s="247">
        <v>0</v>
      </c>
      <c r="G114" s="247">
        <v>1</v>
      </c>
      <c r="H114" s="247">
        <v>2</v>
      </c>
      <c r="I114" s="247">
        <v>0</v>
      </c>
      <c r="J114" s="247">
        <v>0</v>
      </c>
      <c r="K114" s="235" t="s">
        <v>390</v>
      </c>
      <c r="L114" s="235" t="s">
        <v>786</v>
      </c>
      <c r="M114" s="235" t="s">
        <v>754</v>
      </c>
      <c r="N114" s="247">
        <v>10</v>
      </c>
      <c r="O114" s="247">
        <v>10</v>
      </c>
    </row>
    <row r="115" spans="2:15">
      <c r="B115" s="194" t="s">
        <v>4</v>
      </c>
      <c r="C115" s="194" t="s">
        <v>389</v>
      </c>
      <c r="D115" s="194" t="s">
        <v>363</v>
      </c>
      <c r="E115" s="248" t="b">
        <v>1</v>
      </c>
      <c r="F115" s="247">
        <v>0</v>
      </c>
      <c r="G115" s="247">
        <v>1</v>
      </c>
      <c r="H115" s="247">
        <v>2</v>
      </c>
      <c r="I115" s="247">
        <v>0</v>
      </c>
      <c r="J115" s="247">
        <v>0</v>
      </c>
      <c r="K115" s="235" t="s">
        <v>390</v>
      </c>
      <c r="L115" s="235" t="s">
        <v>786</v>
      </c>
      <c r="M115" s="235" t="s">
        <v>754</v>
      </c>
      <c r="N115" s="247">
        <v>10</v>
      </c>
      <c r="O115" s="247">
        <v>10</v>
      </c>
    </row>
    <row r="116" spans="2:15">
      <c r="B116" s="196" t="s">
        <v>4</v>
      </c>
      <c r="C116" s="196" t="s">
        <v>391</v>
      </c>
      <c r="D116" s="196" t="s">
        <v>363</v>
      </c>
      <c r="E116" s="249" t="b">
        <v>1</v>
      </c>
      <c r="F116" s="247">
        <v>0</v>
      </c>
      <c r="G116" s="247">
        <v>1</v>
      </c>
      <c r="H116" s="247">
        <v>2</v>
      </c>
      <c r="I116" s="247">
        <v>0</v>
      </c>
      <c r="J116" s="247">
        <v>0</v>
      </c>
      <c r="K116" s="240" t="s">
        <v>392</v>
      </c>
      <c r="L116" s="364" t="s">
        <v>788</v>
      </c>
      <c r="M116" s="354" t="s">
        <v>789</v>
      </c>
      <c r="N116" s="247">
        <v>10</v>
      </c>
      <c r="O116" s="247">
        <v>10</v>
      </c>
    </row>
    <row r="117" spans="2:15">
      <c r="B117" s="356" t="s">
        <v>4</v>
      </c>
      <c r="C117" s="189" t="s">
        <v>678</v>
      </c>
      <c r="D117" s="189" t="s">
        <v>357</v>
      </c>
      <c r="E117" s="357" t="b">
        <v>1</v>
      </c>
      <c r="F117" s="358">
        <v>0</v>
      </c>
      <c r="G117" s="359">
        <v>1</v>
      </c>
      <c r="H117" s="359">
        <v>2</v>
      </c>
      <c r="I117" s="359">
        <v>0</v>
      </c>
      <c r="J117" s="359">
        <v>0</v>
      </c>
      <c r="K117" s="240" t="s">
        <v>679</v>
      </c>
      <c r="L117" s="240" t="s">
        <v>786</v>
      </c>
      <c r="M117" s="235" t="s">
        <v>754</v>
      </c>
      <c r="N117" s="360">
        <v>10</v>
      </c>
      <c r="O117" s="360">
        <v>10</v>
      </c>
    </row>
    <row r="118" spans="2:15">
      <c r="B118" s="331"/>
      <c r="C118" s="331"/>
      <c r="D118" s="331"/>
      <c r="E118" s="332"/>
      <c r="F118" s="333"/>
      <c r="G118" s="333"/>
      <c r="H118" s="333"/>
      <c r="I118" s="333"/>
      <c r="J118" s="333"/>
      <c r="K118" s="334"/>
      <c r="L118" s="334"/>
      <c r="M118" s="334"/>
      <c r="N118" s="333"/>
    </row>
    <row r="119" spans="2:15" s="233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475</v>
      </c>
      <c r="C121" s="12"/>
      <c r="D121" s="12"/>
      <c r="E121" s="12"/>
      <c r="F121" s="233"/>
      <c r="G121" s="233"/>
      <c r="H121" s="233"/>
      <c r="I121" s="233"/>
      <c r="J121" s="233"/>
      <c r="K121" s="233"/>
      <c r="L121" s="233"/>
      <c r="M121" s="233"/>
    </row>
    <row r="123" spans="2:15" ht="159.75">
      <c r="B123" s="143" t="s">
        <v>476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338</v>
      </c>
      <c r="H123" s="147" t="s">
        <v>425</v>
      </c>
      <c r="I123" s="147" t="s">
        <v>481</v>
      </c>
    </row>
    <row r="124" spans="2:15">
      <c r="B124" s="238" t="s">
        <v>4</v>
      </c>
      <c r="C124" s="194" t="s">
        <v>477</v>
      </c>
      <c r="D124" s="194" t="s">
        <v>187</v>
      </c>
      <c r="E124" s="206">
        <v>42</v>
      </c>
      <c r="F124" s="206">
        <v>8</v>
      </c>
      <c r="G124" s="206">
        <v>1.3</v>
      </c>
      <c r="H124" s="206">
        <v>2</v>
      </c>
      <c r="I124" s="206">
        <v>0.25</v>
      </c>
    </row>
    <row r="125" spans="2:15">
      <c r="B125" s="238" t="s">
        <v>4</v>
      </c>
      <c r="C125" s="194" t="s">
        <v>478</v>
      </c>
      <c r="D125" s="194" t="s">
        <v>188</v>
      </c>
      <c r="E125" s="206">
        <v>92</v>
      </c>
      <c r="F125" s="206">
        <v>10</v>
      </c>
      <c r="G125" s="206">
        <v>1.1000000000000001</v>
      </c>
      <c r="H125" s="206">
        <v>2</v>
      </c>
      <c r="I125" s="206">
        <v>0.3</v>
      </c>
    </row>
    <row r="126" spans="2:15">
      <c r="B126" s="238" t="s">
        <v>4</v>
      </c>
      <c r="C126" s="194" t="s">
        <v>479</v>
      </c>
      <c r="D126" s="194" t="s">
        <v>189</v>
      </c>
      <c r="E126" s="206">
        <v>235</v>
      </c>
      <c r="F126" s="206">
        <v>12</v>
      </c>
      <c r="G126" s="206">
        <v>0.9</v>
      </c>
      <c r="H126" s="206">
        <v>2</v>
      </c>
      <c r="I126" s="206">
        <v>0.32500000000000001</v>
      </c>
    </row>
    <row r="127" spans="2:15">
      <c r="B127" s="238" t="s">
        <v>4</v>
      </c>
      <c r="C127" s="194" t="s">
        <v>480</v>
      </c>
      <c r="D127" s="194" t="s">
        <v>210</v>
      </c>
      <c r="E127" s="206">
        <v>686</v>
      </c>
      <c r="F127" s="206">
        <v>14</v>
      </c>
      <c r="G127" s="206">
        <v>0.7</v>
      </c>
      <c r="H127" s="206">
        <v>2</v>
      </c>
      <c r="I127" s="206">
        <v>0.35</v>
      </c>
    </row>
    <row r="128" spans="2:15">
      <c r="B128" s="238" t="s">
        <v>4</v>
      </c>
      <c r="C128" s="194" t="s">
        <v>500</v>
      </c>
      <c r="D128" s="194" t="s">
        <v>211</v>
      </c>
      <c r="E128" s="206">
        <v>1040</v>
      </c>
      <c r="F128" s="206">
        <v>14</v>
      </c>
      <c r="G128" s="206">
        <v>0.5</v>
      </c>
      <c r="H128" s="206">
        <v>2</v>
      </c>
      <c r="I128" s="206">
        <v>0.35</v>
      </c>
    </row>
    <row r="131" spans="5:10">
      <c r="E131" s="469">
        <v>42</v>
      </c>
      <c r="G131" s="469">
        <v>1.3</v>
      </c>
      <c r="H131" s="67">
        <f>E124*G124</f>
        <v>54.6</v>
      </c>
      <c r="J131" s="67">
        <f>E131*G131</f>
        <v>54.6</v>
      </c>
    </row>
    <row r="132" spans="5:10">
      <c r="E132" s="469">
        <v>92</v>
      </c>
      <c r="G132" s="469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69">
        <v>235</v>
      </c>
      <c r="G133" s="469">
        <v>0.9</v>
      </c>
      <c r="H133" s="67">
        <f>E126*G126</f>
        <v>211.5</v>
      </c>
      <c r="J133" s="67">
        <f t="shared" si="0"/>
        <v>211.5</v>
      </c>
    </row>
    <row r="134" spans="5:10">
      <c r="E134" s="469">
        <v>686</v>
      </c>
      <c r="G134" s="469">
        <v>0.7</v>
      </c>
      <c r="H134" s="67">
        <f>E127*G127</f>
        <v>480.2</v>
      </c>
      <c r="J134" s="67">
        <f t="shared" si="0"/>
        <v>480.2</v>
      </c>
    </row>
    <row r="135" spans="5:10">
      <c r="E135" s="469">
        <v>1040</v>
      </c>
      <c r="G135" s="469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35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36" t="s">
        <v>680</v>
      </c>
      <c r="D4" s="337" t="s">
        <v>681</v>
      </c>
      <c r="E4" s="148" t="s">
        <v>685</v>
      </c>
      <c r="F4" s="148" t="s">
        <v>1183</v>
      </c>
      <c r="G4" s="148" t="s">
        <v>1184</v>
      </c>
      <c r="H4" s="148" t="s">
        <v>1185</v>
      </c>
      <c r="I4" s="148" t="s">
        <v>1233</v>
      </c>
      <c r="J4" s="148" t="s">
        <v>1234</v>
      </c>
      <c r="K4" s="148" t="s">
        <v>1186</v>
      </c>
      <c r="L4" s="148" t="s">
        <v>1188</v>
      </c>
      <c r="M4" s="148" t="s">
        <v>1189</v>
      </c>
      <c r="N4" s="148" t="s">
        <v>1190</v>
      </c>
      <c r="O4" s="148" t="s">
        <v>1191</v>
      </c>
      <c r="P4" s="148" t="s">
        <v>1192</v>
      </c>
      <c r="Q4" s="148" t="s">
        <v>1193</v>
      </c>
      <c r="R4" s="148" t="s">
        <v>1194</v>
      </c>
      <c r="S4" s="148" t="s">
        <v>1195</v>
      </c>
      <c r="T4" s="148" t="s">
        <v>1196</v>
      </c>
      <c r="U4" s="148" t="s">
        <v>1297</v>
      </c>
      <c r="V4" s="148" t="s">
        <v>1298</v>
      </c>
      <c r="W4" s="339" t="s">
        <v>682</v>
      </c>
      <c r="X4" s="341" t="s">
        <v>683</v>
      </c>
      <c r="Y4" s="342" t="s">
        <v>684</v>
      </c>
    </row>
    <row r="5" spans="1:25">
      <c r="A5" s="134" t="s">
        <v>4</v>
      </c>
      <c r="B5" s="159" t="s">
        <v>240</v>
      </c>
      <c r="C5" s="243">
        <v>0</v>
      </c>
      <c r="D5" s="338">
        <v>0</v>
      </c>
      <c r="E5" s="15" t="s">
        <v>686</v>
      </c>
      <c r="F5" s="15" t="s">
        <v>1235</v>
      </c>
      <c r="G5" s="15" t="s">
        <v>1310</v>
      </c>
      <c r="H5" s="15" t="s">
        <v>728</v>
      </c>
      <c r="I5" s="15" t="s">
        <v>1236</v>
      </c>
      <c r="J5" s="15" t="s">
        <v>1237</v>
      </c>
      <c r="K5" s="15" t="s">
        <v>1187</v>
      </c>
      <c r="L5" s="15" t="s">
        <v>1187</v>
      </c>
      <c r="M5" s="15" t="s">
        <v>1187</v>
      </c>
      <c r="N5" s="15" t="s">
        <v>1187</v>
      </c>
      <c r="O5" s="15" t="s">
        <v>1187</v>
      </c>
      <c r="P5" s="15" t="s">
        <v>1187</v>
      </c>
      <c r="Q5" s="15" t="s">
        <v>1187</v>
      </c>
      <c r="R5" s="15" t="s">
        <v>1187</v>
      </c>
      <c r="S5" s="15" t="s">
        <v>1187</v>
      </c>
      <c r="T5" s="15" t="s">
        <v>1187</v>
      </c>
      <c r="U5" s="15" t="s">
        <v>1300</v>
      </c>
      <c r="V5" s="15" t="s">
        <v>1299</v>
      </c>
      <c r="W5" s="340" t="b">
        <v>0</v>
      </c>
      <c r="X5" s="343" t="s">
        <v>538</v>
      </c>
      <c r="Y5" s="344" t="s">
        <v>501</v>
      </c>
    </row>
    <row r="6" spans="1:25">
      <c r="A6" s="134" t="s">
        <v>4</v>
      </c>
      <c r="B6" s="159" t="s">
        <v>241</v>
      </c>
      <c r="C6" s="243">
        <v>1</v>
      </c>
      <c r="D6" s="338">
        <v>0</v>
      </c>
      <c r="E6" s="15" t="s">
        <v>687</v>
      </c>
      <c r="F6" s="15" t="s">
        <v>1197</v>
      </c>
      <c r="G6" s="15"/>
      <c r="H6" s="15" t="s">
        <v>537</v>
      </c>
      <c r="I6" s="15"/>
      <c r="J6" s="15"/>
      <c r="K6" s="15" t="s">
        <v>1187</v>
      </c>
      <c r="L6" s="15" t="s">
        <v>1187</v>
      </c>
      <c r="M6" s="15" t="s">
        <v>1187</v>
      </c>
      <c r="N6" s="15" t="s">
        <v>1187</v>
      </c>
      <c r="O6" s="15" t="s">
        <v>1187</v>
      </c>
      <c r="P6" s="15" t="s">
        <v>1187</v>
      </c>
      <c r="Q6" s="15" t="s">
        <v>1187</v>
      </c>
      <c r="R6" s="15" t="s">
        <v>1187</v>
      </c>
      <c r="S6" s="15" t="s">
        <v>1187</v>
      </c>
      <c r="T6" s="15" t="s">
        <v>1187</v>
      </c>
      <c r="U6" s="15"/>
      <c r="V6" s="15"/>
      <c r="W6" s="340" t="b">
        <v>0</v>
      </c>
      <c r="X6" s="343" t="s">
        <v>514</v>
      </c>
      <c r="Y6" s="344" t="s">
        <v>501</v>
      </c>
    </row>
    <row r="7" spans="1:25" s="67" customFormat="1">
      <c r="A7" s="136" t="s">
        <v>4</v>
      </c>
      <c r="B7" s="136" t="s">
        <v>503</v>
      </c>
      <c r="C7" s="345">
        <v>2</v>
      </c>
      <c r="D7" s="346">
        <v>0</v>
      </c>
      <c r="E7" s="15" t="s">
        <v>688</v>
      </c>
      <c r="F7" s="347" t="s">
        <v>1198</v>
      </c>
      <c r="G7" s="348"/>
      <c r="H7" s="348" t="s">
        <v>640</v>
      </c>
      <c r="I7" s="348"/>
      <c r="J7" s="348"/>
      <c r="K7" s="347" t="s">
        <v>1187</v>
      </c>
      <c r="L7" s="347" t="s">
        <v>1187</v>
      </c>
      <c r="M7" s="347" t="s">
        <v>1187</v>
      </c>
      <c r="N7" s="347" t="s">
        <v>1187</v>
      </c>
      <c r="O7" s="347" t="s">
        <v>1187</v>
      </c>
      <c r="P7" s="347" t="s">
        <v>1187</v>
      </c>
      <c r="Q7" s="347" t="s">
        <v>1187</v>
      </c>
      <c r="R7" s="347" t="s">
        <v>1187</v>
      </c>
      <c r="S7" s="347" t="s">
        <v>1187</v>
      </c>
      <c r="T7" s="347" t="s">
        <v>1187</v>
      </c>
      <c r="U7" s="347"/>
      <c r="V7" s="347"/>
      <c r="W7" s="349" t="b">
        <v>0</v>
      </c>
      <c r="X7" s="350" t="s">
        <v>641</v>
      </c>
      <c r="Y7" s="351" t="s">
        <v>641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59"/>
  <sheetViews>
    <sheetView tabSelected="1" topLeftCell="F1" workbookViewId="0">
      <selection activeCell="J8" sqref="J8:J9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1290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510" t="s">
        <v>1277</v>
      </c>
      <c r="F3" s="510" t="s">
        <v>1276</v>
      </c>
      <c r="G3" s="10"/>
      <c r="J3" s="523" t="s">
        <v>308</v>
      </c>
      <c r="K3" s="523"/>
      <c r="M3" s="523"/>
      <c r="N3" s="523"/>
      <c r="O3" s="523"/>
      <c r="P3" s="523"/>
    </row>
    <row r="4" spans="2:16" customFormat="1" ht="106.5">
      <c r="B4" s="498" t="s">
        <v>1289</v>
      </c>
      <c r="C4" s="499" t="s">
        <v>5</v>
      </c>
      <c r="D4" s="500" t="s">
        <v>204</v>
      </c>
      <c r="E4" s="500" t="s">
        <v>1263</v>
      </c>
      <c r="F4" s="500" t="s">
        <v>1264</v>
      </c>
      <c r="G4" s="500" t="s">
        <v>1265</v>
      </c>
      <c r="H4" s="500" t="s">
        <v>1266</v>
      </c>
      <c r="I4" s="501" t="s">
        <v>23</v>
      </c>
      <c r="J4" s="501" t="s">
        <v>1302</v>
      </c>
    </row>
    <row r="5" spans="2:16" customFormat="1">
      <c r="B5" s="502" t="s">
        <v>4</v>
      </c>
      <c r="C5" s="496" t="s">
        <v>1267</v>
      </c>
      <c r="D5" s="496" t="s">
        <v>303</v>
      </c>
      <c r="E5" s="496">
        <v>1</v>
      </c>
      <c r="F5" s="496" t="s">
        <v>1181</v>
      </c>
      <c r="G5" s="496">
        <v>30</v>
      </c>
      <c r="H5" s="503">
        <v>50</v>
      </c>
      <c r="I5" s="504" t="s">
        <v>1291</v>
      </c>
      <c r="J5" s="504" t="s">
        <v>1279</v>
      </c>
    </row>
    <row r="6" spans="2:16" customFormat="1">
      <c r="B6" s="502" t="s">
        <v>4</v>
      </c>
      <c r="C6" s="496" t="s">
        <v>1268</v>
      </c>
      <c r="D6" s="496" t="s">
        <v>303</v>
      </c>
      <c r="E6" s="496">
        <v>1</v>
      </c>
      <c r="F6" s="496" t="s">
        <v>1180</v>
      </c>
      <c r="G6" s="496">
        <v>3</v>
      </c>
      <c r="H6" s="503">
        <v>5</v>
      </c>
      <c r="I6" s="504" t="s">
        <v>1292</v>
      </c>
      <c r="J6" s="504" t="s">
        <v>1278</v>
      </c>
    </row>
    <row r="7" spans="2:16" customFormat="1">
      <c r="B7" s="502" t="s">
        <v>4</v>
      </c>
      <c r="C7" s="496" t="s">
        <v>1269</v>
      </c>
      <c r="D7" s="496" t="s">
        <v>1068</v>
      </c>
      <c r="E7" s="496">
        <v>1</v>
      </c>
      <c r="F7" s="496" t="s">
        <v>1069</v>
      </c>
      <c r="G7" s="496">
        <v>2</v>
      </c>
      <c r="H7" s="503">
        <v>3</v>
      </c>
      <c r="I7" s="504"/>
      <c r="J7" s="504" t="s">
        <v>1281</v>
      </c>
    </row>
    <row r="8" spans="2:16" customFormat="1">
      <c r="B8" s="502" t="s">
        <v>4</v>
      </c>
      <c r="C8" s="496" t="s">
        <v>326</v>
      </c>
      <c r="D8" s="496" t="s">
        <v>1072</v>
      </c>
      <c r="E8" s="496">
        <v>1</v>
      </c>
      <c r="F8" s="496" t="s">
        <v>326</v>
      </c>
      <c r="G8" s="496">
        <v>50</v>
      </c>
      <c r="H8" s="503">
        <v>100</v>
      </c>
      <c r="I8" s="504"/>
      <c r="J8" s="504" t="s">
        <v>1312</v>
      </c>
    </row>
    <row r="9" spans="2:16" customFormat="1">
      <c r="B9" s="505" t="s">
        <v>4</v>
      </c>
      <c r="C9" s="497" t="s">
        <v>1270</v>
      </c>
      <c r="D9" s="496" t="s">
        <v>1072</v>
      </c>
      <c r="E9" s="496">
        <v>1</v>
      </c>
      <c r="F9" s="497" t="s">
        <v>1270</v>
      </c>
      <c r="G9" s="496">
        <v>1</v>
      </c>
      <c r="H9" s="503">
        <v>2</v>
      </c>
      <c r="I9" s="504"/>
      <c r="J9" s="504" t="s">
        <v>1311</v>
      </c>
    </row>
    <row r="10" spans="2:16" customFormat="1">
      <c r="B10" s="505" t="s">
        <v>4</v>
      </c>
      <c r="C10" s="496" t="s">
        <v>1271</v>
      </c>
      <c r="D10" s="496" t="s">
        <v>303</v>
      </c>
      <c r="E10" s="496">
        <v>1</v>
      </c>
      <c r="F10" s="496" t="s">
        <v>1272</v>
      </c>
      <c r="G10" s="496">
        <v>2</v>
      </c>
      <c r="H10" s="503">
        <v>5</v>
      </c>
      <c r="I10" s="504" t="s">
        <v>1293</v>
      </c>
      <c r="J10" s="504" t="s">
        <v>1280</v>
      </c>
    </row>
    <row r="11" spans="2:16" customFormat="1">
      <c r="B11" s="505" t="s">
        <v>4</v>
      </c>
      <c r="C11" s="496" t="s">
        <v>1273</v>
      </c>
      <c r="D11" s="496" t="s">
        <v>676</v>
      </c>
      <c r="E11" s="496">
        <v>1</v>
      </c>
      <c r="F11" s="496"/>
      <c r="G11" s="496">
        <v>1</v>
      </c>
      <c r="H11" s="503">
        <v>2</v>
      </c>
      <c r="I11" s="504"/>
      <c r="J11" s="504"/>
    </row>
    <row r="12" spans="2:16">
      <c r="B12" s="505" t="s">
        <v>4</v>
      </c>
      <c r="C12" s="496" t="s">
        <v>411</v>
      </c>
      <c r="D12" s="497" t="s">
        <v>411</v>
      </c>
      <c r="E12" s="496">
        <v>1</v>
      </c>
      <c r="F12" s="496"/>
      <c r="G12" s="496">
        <v>5</v>
      </c>
      <c r="H12" s="503">
        <v>10</v>
      </c>
      <c r="I12" s="504" t="s">
        <v>1294</v>
      </c>
      <c r="J12" s="504"/>
    </row>
    <row r="13" spans="2:16">
      <c r="B13" s="505" t="s">
        <v>4</v>
      </c>
      <c r="C13" s="497" t="s">
        <v>302</v>
      </c>
      <c r="D13" s="497" t="s">
        <v>302</v>
      </c>
      <c r="E13" s="496">
        <v>1</v>
      </c>
      <c r="F13" s="496"/>
      <c r="G13" s="496">
        <v>60</v>
      </c>
      <c r="H13" s="503">
        <v>90</v>
      </c>
      <c r="I13" s="504" t="s">
        <v>1295</v>
      </c>
      <c r="J13" s="504"/>
    </row>
    <row r="14" spans="2:16" customFormat="1">
      <c r="B14" s="505" t="s">
        <v>4</v>
      </c>
      <c r="C14" s="496" t="s">
        <v>301</v>
      </c>
      <c r="D14" s="496" t="s">
        <v>301</v>
      </c>
      <c r="E14" s="496">
        <v>1</v>
      </c>
      <c r="F14" s="496"/>
      <c r="G14" s="496">
        <v>10000</v>
      </c>
      <c r="H14" s="503">
        <v>20000</v>
      </c>
      <c r="I14" s="504" t="s">
        <v>1296</v>
      </c>
      <c r="J14" s="504"/>
    </row>
    <row r="15" spans="2:16" customFormat="1" ht="15.75" thickBot="1"/>
    <row r="16" spans="2:16" ht="23.25">
      <c r="B16" s="12" t="s">
        <v>305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3">
      <c r="B17" s="173"/>
      <c r="C17" s="173"/>
      <c r="D17" s="173"/>
      <c r="E17" s="173"/>
      <c r="F17" s="524"/>
      <c r="G17" s="524"/>
      <c r="H17" s="524"/>
      <c r="I17" s="173"/>
      <c r="J17" s="173"/>
    </row>
    <row r="18" spans="2:13" customFormat="1" ht="96">
      <c r="B18" s="498" t="s">
        <v>306</v>
      </c>
      <c r="C18" s="499" t="s">
        <v>5</v>
      </c>
      <c r="D18" s="506" t="s">
        <v>1274</v>
      </c>
      <c r="E18" s="506" t="s">
        <v>1263</v>
      </c>
      <c r="F18" s="507" t="s">
        <v>1275</v>
      </c>
      <c r="G18" s="499" t="s">
        <v>307</v>
      </c>
      <c r="H18" s="499" t="s">
        <v>309</v>
      </c>
    </row>
    <row r="19" spans="2:13" customFormat="1">
      <c r="B19" s="502" t="s">
        <v>4</v>
      </c>
      <c r="C19" s="496" t="s">
        <v>303</v>
      </c>
      <c r="D19" s="496">
        <v>0</v>
      </c>
      <c r="E19" s="496">
        <v>2</v>
      </c>
      <c r="F19" s="508" t="b">
        <v>1</v>
      </c>
      <c r="G19" s="508" t="s">
        <v>1282</v>
      </c>
      <c r="H19" s="508" t="s">
        <v>1283</v>
      </c>
    </row>
    <row r="20" spans="2:13" customFormat="1">
      <c r="B20" s="502" t="s">
        <v>4</v>
      </c>
      <c r="C20" s="496" t="s">
        <v>676</v>
      </c>
      <c r="D20" s="496">
        <v>0</v>
      </c>
      <c r="E20" s="496">
        <v>1</v>
      </c>
      <c r="F20" s="508" t="b">
        <v>1</v>
      </c>
      <c r="G20" s="508" t="s">
        <v>1303</v>
      </c>
      <c r="H20" s="508" t="s">
        <v>1301</v>
      </c>
    </row>
    <row r="21" spans="2:13" customFormat="1">
      <c r="B21" s="502" t="s">
        <v>4</v>
      </c>
      <c r="C21" s="496" t="s">
        <v>301</v>
      </c>
      <c r="D21" s="496">
        <v>0</v>
      </c>
      <c r="E21" s="496">
        <v>2</v>
      </c>
      <c r="F21" s="508" t="b">
        <v>1</v>
      </c>
      <c r="G21" s="508" t="s">
        <v>1284</v>
      </c>
      <c r="H21" s="508" t="s">
        <v>1285</v>
      </c>
    </row>
    <row r="22" spans="2:13" customFormat="1">
      <c r="B22" s="502" t="s">
        <v>4</v>
      </c>
      <c r="C22" s="496" t="s">
        <v>1068</v>
      </c>
      <c r="D22" s="496">
        <v>0</v>
      </c>
      <c r="E22" s="496">
        <v>1</v>
      </c>
      <c r="F22" s="508" t="b">
        <v>1</v>
      </c>
      <c r="G22" s="508" t="s">
        <v>1305</v>
      </c>
      <c r="H22" s="508" t="s">
        <v>1304</v>
      </c>
    </row>
    <row r="23" spans="2:13" customFormat="1">
      <c r="B23" s="505" t="s">
        <v>4</v>
      </c>
      <c r="C23" s="497" t="s">
        <v>302</v>
      </c>
      <c r="D23" s="497">
        <v>0</v>
      </c>
      <c r="E23" s="497">
        <v>1</v>
      </c>
      <c r="F23" s="508" t="b">
        <v>1</v>
      </c>
      <c r="G23" s="508" t="s">
        <v>1286</v>
      </c>
      <c r="H23" s="508" t="s">
        <v>1287</v>
      </c>
    </row>
    <row r="24" spans="2:13" customFormat="1">
      <c r="B24" s="505" t="s">
        <v>4</v>
      </c>
      <c r="C24" s="496" t="s">
        <v>1072</v>
      </c>
      <c r="D24" s="496">
        <v>0</v>
      </c>
      <c r="E24" s="496">
        <v>1</v>
      </c>
      <c r="F24" s="508" t="b">
        <v>0</v>
      </c>
      <c r="G24" s="508" t="s">
        <v>1306</v>
      </c>
      <c r="H24" s="508" t="s">
        <v>1307</v>
      </c>
    </row>
    <row r="25" spans="2:13" customFormat="1">
      <c r="B25" s="505" t="s">
        <v>4</v>
      </c>
      <c r="C25" s="497" t="s">
        <v>411</v>
      </c>
      <c r="D25" s="497">
        <v>0</v>
      </c>
      <c r="E25" s="497">
        <v>1</v>
      </c>
      <c r="F25" s="509" t="b">
        <v>0</v>
      </c>
      <c r="G25" s="509" t="s">
        <v>1309</v>
      </c>
      <c r="H25" s="509" t="s">
        <v>1308</v>
      </c>
    </row>
    <row r="26" spans="2:13" ht="15.75" thickBot="1"/>
    <row r="27" spans="2:13" ht="23.25">
      <c r="B27" s="12" t="s">
        <v>310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2:13" ht="30">
      <c r="B28" s="173"/>
      <c r="C28" s="173"/>
      <c r="D28" s="173"/>
      <c r="E28" s="173"/>
      <c r="F28" s="186" t="s">
        <v>317</v>
      </c>
      <c r="G28" s="525" t="s">
        <v>315</v>
      </c>
      <c r="H28" s="525"/>
      <c r="I28" s="173"/>
    </row>
    <row r="29" spans="2:13" ht="142.5">
      <c r="B29" s="184" t="s">
        <v>311</v>
      </c>
      <c r="C29" s="184" t="s">
        <v>5</v>
      </c>
      <c r="D29" s="144" t="s">
        <v>321</v>
      </c>
      <c r="E29" s="154" t="s">
        <v>242</v>
      </c>
      <c r="F29" s="154" t="s">
        <v>320</v>
      </c>
      <c r="G29" s="154" t="s">
        <v>316</v>
      </c>
      <c r="H29" s="146" t="s">
        <v>318</v>
      </c>
      <c r="I29" s="146" t="s">
        <v>319</v>
      </c>
      <c r="J29" s="149" t="s">
        <v>38</v>
      </c>
      <c r="K29" s="145" t="s">
        <v>458</v>
      </c>
    </row>
    <row r="30" spans="2:13">
      <c r="B30" s="156" t="s">
        <v>4</v>
      </c>
      <c r="C30" s="182" t="s">
        <v>312</v>
      </c>
      <c r="D30" s="182">
        <v>0</v>
      </c>
      <c r="E30" s="20">
        <v>0</v>
      </c>
      <c r="F30" s="20">
        <v>15</v>
      </c>
      <c r="G30" s="20">
        <v>300</v>
      </c>
      <c r="H30" s="14">
        <v>0.5</v>
      </c>
      <c r="I30" s="14">
        <v>1</v>
      </c>
      <c r="J30" s="135" t="s">
        <v>455</v>
      </c>
      <c r="K30" s="132" t="s">
        <v>459</v>
      </c>
    </row>
    <row r="31" spans="2:13">
      <c r="B31" s="156" t="s">
        <v>4</v>
      </c>
      <c r="C31" s="182" t="s">
        <v>313</v>
      </c>
      <c r="D31" s="182">
        <v>1</v>
      </c>
      <c r="E31" s="20">
        <v>0</v>
      </c>
      <c r="F31" s="20">
        <v>60</v>
      </c>
      <c r="G31" s="20">
        <v>400</v>
      </c>
      <c r="H31" s="14">
        <v>0.5</v>
      </c>
      <c r="I31" s="14">
        <v>1</v>
      </c>
      <c r="J31" s="135" t="s">
        <v>456</v>
      </c>
      <c r="K31" s="132" t="s">
        <v>460</v>
      </c>
    </row>
    <row r="32" spans="2:13">
      <c r="B32" s="156" t="s">
        <v>4</v>
      </c>
      <c r="C32" s="182" t="s">
        <v>314</v>
      </c>
      <c r="D32" s="182">
        <v>2</v>
      </c>
      <c r="E32" s="20">
        <v>0</v>
      </c>
      <c r="F32" s="20">
        <v>240</v>
      </c>
      <c r="G32" s="20">
        <v>600</v>
      </c>
      <c r="H32" s="14">
        <v>0.5</v>
      </c>
      <c r="I32" s="14">
        <v>1</v>
      </c>
      <c r="J32" s="135" t="s">
        <v>457</v>
      </c>
      <c r="K32" s="138" t="s">
        <v>461</v>
      </c>
    </row>
    <row r="34" spans="2:7" ht="15.75" thickBot="1"/>
    <row r="35" spans="2:7" ht="23.25">
      <c r="B35" s="12" t="s">
        <v>1256</v>
      </c>
      <c r="C35" s="12"/>
      <c r="D35" s="12"/>
      <c r="E35" s="12"/>
      <c r="F35" s="12"/>
      <c r="G35" s="12"/>
    </row>
    <row r="37" spans="2:7" ht="135.75">
      <c r="B37" s="491" t="s">
        <v>1257</v>
      </c>
      <c r="C37" s="492" t="s">
        <v>5</v>
      </c>
      <c r="D37" s="493" t="s">
        <v>1258</v>
      </c>
    </row>
    <row r="38" spans="2:7">
      <c r="B38" s="494" t="s">
        <v>4</v>
      </c>
      <c r="C38" s="495" t="s">
        <v>454</v>
      </c>
      <c r="D38" s="495">
        <v>1</v>
      </c>
    </row>
    <row r="39" spans="2:7">
      <c r="B39" s="494" t="s">
        <v>4</v>
      </c>
      <c r="C39" s="495" t="s">
        <v>446</v>
      </c>
      <c r="D39" s="495">
        <v>2</v>
      </c>
    </row>
    <row r="40" spans="2:7">
      <c r="B40" s="494" t="s">
        <v>4</v>
      </c>
      <c r="C40" s="495" t="s">
        <v>449</v>
      </c>
      <c r="D40" s="495">
        <v>2</v>
      </c>
    </row>
    <row r="41" spans="2:7">
      <c r="B41" s="494" t="s">
        <v>4</v>
      </c>
      <c r="C41" s="495" t="s">
        <v>445</v>
      </c>
      <c r="D41" s="495">
        <v>2</v>
      </c>
    </row>
    <row r="42" spans="2:7">
      <c r="B42" s="494" t="s">
        <v>4</v>
      </c>
      <c r="C42" s="495" t="s">
        <v>447</v>
      </c>
      <c r="D42" s="495">
        <v>3</v>
      </c>
    </row>
    <row r="43" spans="2:7">
      <c r="B43" s="494" t="s">
        <v>4</v>
      </c>
      <c r="C43" s="495" t="s">
        <v>448</v>
      </c>
      <c r="D43" s="495">
        <v>3</v>
      </c>
    </row>
    <row r="44" spans="2:7">
      <c r="B44" s="494" t="s">
        <v>4</v>
      </c>
      <c r="C44" s="495" t="s">
        <v>450</v>
      </c>
      <c r="D44" s="495">
        <v>3</v>
      </c>
    </row>
    <row r="45" spans="2:7">
      <c r="B45" s="494" t="s">
        <v>4</v>
      </c>
      <c r="C45" s="495" t="s">
        <v>451</v>
      </c>
      <c r="D45" s="495">
        <v>4</v>
      </c>
    </row>
    <row r="46" spans="2:7">
      <c r="B46" s="494" t="s">
        <v>4</v>
      </c>
      <c r="C46" s="495" t="s">
        <v>452</v>
      </c>
      <c r="D46" s="495">
        <v>4</v>
      </c>
    </row>
    <row r="47" spans="2:7">
      <c r="B47" s="494" t="s">
        <v>4</v>
      </c>
      <c r="C47" s="495" t="s">
        <v>453</v>
      </c>
      <c r="D47" s="495">
        <v>5</v>
      </c>
    </row>
    <row r="48" spans="2:7" ht="15.75" thickBot="1"/>
    <row r="49" spans="2:7" ht="23.25">
      <c r="B49" s="12" t="s">
        <v>1259</v>
      </c>
      <c r="C49" s="12"/>
      <c r="D49" s="12"/>
      <c r="E49" s="12"/>
      <c r="F49" s="12"/>
      <c r="G49" s="12"/>
    </row>
    <row r="51" spans="2:7" ht="142.5">
      <c r="B51" s="491" t="s">
        <v>1260</v>
      </c>
      <c r="C51" s="492" t="s">
        <v>5</v>
      </c>
      <c r="D51" s="493" t="s">
        <v>1258</v>
      </c>
    </row>
    <row r="52" spans="2:7">
      <c r="B52" s="494" t="s">
        <v>4</v>
      </c>
      <c r="C52" s="495" t="s">
        <v>312</v>
      </c>
      <c r="D52" s="495">
        <v>0.3</v>
      </c>
    </row>
    <row r="53" spans="2:7">
      <c r="B53" s="494" t="s">
        <v>4</v>
      </c>
      <c r="C53" s="495" t="s">
        <v>313</v>
      </c>
      <c r="D53" s="495">
        <v>0.6</v>
      </c>
    </row>
    <row r="54" spans="2:7">
      <c r="B54" s="494" t="s">
        <v>4</v>
      </c>
      <c r="C54" s="495" t="s">
        <v>314</v>
      </c>
      <c r="D54" s="495">
        <v>1</v>
      </c>
    </row>
    <row r="55" spans="2:7" ht="15.75" thickBot="1"/>
    <row r="56" spans="2:7" ht="23.25">
      <c r="B56" s="12" t="s">
        <v>1261</v>
      </c>
      <c r="C56" s="12"/>
      <c r="D56" s="12"/>
      <c r="E56" s="12"/>
      <c r="F56" s="12"/>
      <c r="G56" s="12"/>
    </row>
    <row r="58" spans="2:7" ht="132">
      <c r="B58" s="491" t="s">
        <v>1262</v>
      </c>
      <c r="C58" s="492" t="s">
        <v>5</v>
      </c>
      <c r="D58" s="493" t="s">
        <v>1258</v>
      </c>
    </row>
    <row r="59" spans="2:7">
      <c r="B59" s="494" t="s">
        <v>4</v>
      </c>
      <c r="C59" s="495" t="s">
        <v>1288</v>
      </c>
      <c r="D59" s="495">
        <v>0.1</v>
      </c>
    </row>
  </sheetData>
  <mergeCells count="4">
    <mergeCell ref="M3:P3"/>
    <mergeCell ref="J3:K3"/>
    <mergeCell ref="F17:H17"/>
    <mergeCell ref="G28:H28"/>
  </mergeCells>
  <conditionalFormatting sqref="C30:D32">
    <cfRule type="duplicateValues" dxfId="20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2017-05-12T09:07:45Z</dcterms:modified>
</cp:coreProperties>
</file>