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 tabRatio="874" activeTab="2"/>
  </bookViews>
  <sheets>
    <sheet name="about" sheetId="4" r:id="rId1"/>
    <sheet name="sample_table_2" sheetId="33" r:id="rId2"/>
    <sheet name="dragons" sheetId="35" r:id="rId3"/>
    <sheet name="gacha" sheetId="3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35" l="1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42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Y26" i="35"/>
  <c r="Z26" i="35"/>
  <c r="Y20" i="35"/>
  <c r="Y21" i="35"/>
  <c r="Y22" i="35"/>
  <c r="Y23" i="35"/>
  <c r="Y24" i="35"/>
  <c r="Y25" i="35"/>
  <c r="Z20" i="35"/>
  <c r="Z21" i="35"/>
  <c r="Z22" i="35"/>
  <c r="Z23" i="35"/>
  <c r="Z24" i="35"/>
  <c r="Z25" i="35"/>
  <c r="E33" i="35"/>
  <c r="E34" i="35"/>
  <c r="E35" i="35"/>
  <c r="D33" i="35"/>
  <c r="D34" i="35"/>
  <c r="D35" i="35"/>
  <c r="G7" i="35"/>
  <c r="F7" i="35"/>
  <c r="G6" i="35"/>
  <c r="F6" i="35"/>
  <c r="G5" i="35"/>
  <c r="F5" i="35"/>
  <c r="Z19" i="35"/>
  <c r="Y19" i="35"/>
  <c r="Z18" i="35"/>
  <c r="Y18" i="35"/>
  <c r="Z17" i="35"/>
  <c r="Y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<sst xmlns="http://schemas.openxmlformats.org/spreadsheetml/2006/main" count="992" uniqueCount="312">
  <si>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</si>
  <si>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</si>
  <si>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</si>
  <si>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</si>
  <si>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</si>
  <si>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</si>
  <si>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</si>
  <si>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</si>
  <si>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</si>
  <si>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</si>
  <si>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</si>
  <si>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</si>
  <si>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</si>
  <si>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</si>
  <si>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</si>
  <si>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</si>
  <si>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</si>
  <si>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</si>
  <si>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</si>
  <si>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</si>
  <si>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</si>
  <si>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</si>
  <si>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</si>
  <si>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</si>
  <si>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</si>
  <si>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</si>
  <si>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</si>
  <si>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</si>
  <si>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</si>
  <si>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</si>
  <si>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</si>
  <si>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</si>
  <si>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</si>
  <si>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</si>
  <si>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</si>
  <si>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</si>
  <si>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</si>
  <si>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</si>
  <si>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</si>
  <si>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</si>
  <si>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</si>
  <si>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</si>
  <si>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</si>
  <si>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</si>
  <si>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</si>
  <si>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</si>
  <si>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</si>
  <si>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</si>
  <si>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</si>
  <si>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</si>
  <si>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</si>
  <si>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</si>
  <si>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</si>
  <si>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</si>
  <si>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</si>
  <si>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</si>
  <si>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</si>
  <si>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</si>
  <si>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</si>
  <si>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</si>
  <si>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</si>
  <si>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</si>
  <si>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</si>
  <si>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</si>
  <si>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</si>
  <si>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</si>
  <si>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</si>
  <si>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</si>
  <si>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</si>
  <si>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</si>
  <si>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</si>
  <si>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</si>
  <si>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</si>
  <si>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</si>
  <si>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</si>
  <si>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</si>
  <si>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</si>
  <si>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</si>
  <si>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</si>
  <si>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</si>
  <si>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</si>
  <si>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</si>
  <si>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</si>
  <si>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</si>
  <si>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</si>
  <si>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</si>
  <si>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</si>
  <si>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</si>
  <si>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</si>
  <si>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</si>
  <si>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</si>
  <si>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</si>
  <si>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</si>
  <si>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</si>
  <si>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</si>
  <si>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</si>
  <si>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</si>
  <si>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</si>
  <si>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</si>
  <si>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</si>
  <si>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</si>
  <si>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</si>
  <si>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</si>
  <si>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</si>
  <si>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</si>
  <si>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</si>
  <si>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</si>
  <si>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</si>
  <si>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</si>
  <si>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</si>
  <si>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</si>
  <si>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</si>
  <si>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</si>
  <si>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</si>
  <si>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</si>
  <si>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</si>
  <si>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</si>
  <si>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</si>
  <si>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</si>
  <si>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</si>
  <si>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</si>
  <si>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</si>
  <si>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</si>
  <si>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</si>
  <si>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</si>
  <si>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</si>
  <si>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</si>
  <si>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</si>
  <si>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</si>
  <si>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</si>
  <si>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</si>
  <si>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</si>
  <si>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</si>
  <si>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</si>
  <si>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</si>
  <si>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</si>
  <si>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</si>
  <si>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</si>
  <si>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</si>
  <si>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</si>
  <si>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</si>
  <si>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</si>
  <si>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</si>
  <si>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</si>
  <si>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</si>
  <si>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</si>
  <si>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</si>
  <si>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</si>
  <si>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</si>
  <si>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</si>
  <si>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</si>
  <si>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</si>
  <si>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</si>
  <si>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</si>
  <si>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</si>
  <si>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</si>
  <si>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</si>
  <si>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</si>
  <si>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</si>
  <si>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</si>
  <si>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</si>
  <si>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</si>
  <si>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</si>
  <si>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</si>
  <si>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</si>
  <si>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</si>
  <si>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</si>
  <si>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</si>
  <si>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</si>
  <si>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</si>
  <si>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Boolean fields should be formatted as Text and contain either "true" or "false" strings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</si>
  <si>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</si>
  <si>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</si>
  <si>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</si>
  <si>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</si>
  <si>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</si>
  <si>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</si>
  <si>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</si>
  <si>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</si>
  <si>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</si>
  <si>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</si>
  <si>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</si>
  <si>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</si>
  <si>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</si>
  <si>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</si>
  <si>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</si>
  <si>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Gacha</t>
  </si>
  <si>
    <t>Dragons</t>
  </si>
  <si>
    <t>DRAGON DEFINITIONS</t>
  </si>
  <si>
    <t>dragon_small</t>
  </si>
  <si>
    <t>rhino</t>
  </si>
  <si>
    <t>dragon_big</t>
  </si>
  <si>
    <t>[order]</t>
  </si>
  <si>
    <t>tier_0</t>
  </si>
  <si>
    <t>tier_1</t>
  </si>
  <si>
    <t>tier_2</t>
  </si>
  <si>
    <t>[tier]</t>
  </si>
  <si>
    <t>[gamePrefab]</t>
  </si>
  <si>
    <t>[menuPrefab]</t>
  </si>
  <si>
    <t>UI/Menu/Dragons/PF_DragonSmallMenu</t>
  </si>
  <si>
    <t>Game/Dragons/PF_DragonSmall</t>
  </si>
  <si>
    <t>Game/Dragons/PF_Rhino</t>
  </si>
  <si>
    <t>Game/Dragons/PF_DragonBig</t>
  </si>
  <si>
    <t>UI/Menu/Dragons/PF_DragonBigMenu</t>
  </si>
  <si>
    <t>UI/Menu/Dragons/PF_RhinoMenu</t>
  </si>
  <si>
    <t>DRAGON TIER DEFINITIONS</t>
  </si>
  <si>
    <t>[unlockPriceCoins]</t>
  </si>
  <si>
    <t>[unlockPricePC]</t>
  </si>
  <si>
    <t>Generic data</t>
  </si>
  <si>
    <t>Technical Data</t>
  </si>
  <si>
    <t>Art Data</t>
  </si>
  <si>
    <t>Economy and Progression Data</t>
  </si>
  <si>
    <t>[xpCoefA]</t>
  </si>
  <si>
    <t>[xpCoefB]</t>
  </si>
  <si>
    <t>DRAGON SKILL DEFINITIONS</t>
  </si>
  <si>
    <t>fire</t>
  </si>
  <si>
    <t>speed</t>
  </si>
  <si>
    <t>boost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</si>
  <si>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</si>
  <si>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</si>
  <si>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</si>
  <si>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</si>
  <si>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</si>
  <si>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</si>
  <si>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</si>
  <si>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</si>
  <si>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</si>
  <si>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</si>
  <si>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</si>
  <si>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</si>
  <si>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</si>
  <si>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</si>
  <si>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</si>
  <si>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</si>
  <si>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UI/Metagame/Eggs/PF_EggRed</t>
  </si>
  <si>
    <t>UI/Metagame/Eggs/PF_EggOrange</t>
  </si>
  <si>
    <t>UI/Metagame/Eggs/PF_EggPurple</t>
  </si>
  <si>
    <t>dragon_small_1</t>
  </si>
  <si>
    <t>dragon_small_2</t>
  </si>
  <si>
    <t>rhino_1</t>
  </si>
  <si>
    <t>rhino_2</t>
  </si>
  <si>
    <t>dragon_big_1</t>
  </si>
  <si>
    <t>dragon_big_2</t>
  </si>
  <si>
    <t>dragon_big_3</t>
  </si>
  <si>
    <t>Game/Dragons/PF_DragonSmall_1</t>
  </si>
  <si>
    <t>Game/Dragons/PF_DragonSmall_2</t>
  </si>
  <si>
    <t>UI/Menu/Dragons/PF_DragonSmallMenu_1</t>
  </si>
  <si>
    <t>UI/Menu/Dragons/PF_DragonSmallMenu_2</t>
  </si>
  <si>
    <t>Game/Dragons/PF_Rhino_1</t>
  </si>
  <si>
    <t>Game/Dragons/PF_Rhino_2</t>
  </si>
  <si>
    <t>UI/Menu/Dragons/PF_RhinoMenu_1</t>
  </si>
  <si>
    <t>UI/Menu/Dragons/PF_RhinoMenu_2</t>
  </si>
  <si>
    <t>Game/Dragons/PF_DragonBig_1</t>
  </si>
  <si>
    <t>Game/Dragons/PF_DragonBig_2</t>
  </si>
  <si>
    <t>Game/Dragons/PF_DragonBig_3</t>
  </si>
  <si>
    <t>UI/Menu/Dragons/PF_DragonBigMenu_1</t>
  </si>
  <si>
    <t>UI/Menu/Dragons/PF_DragonBigMenu_2</t>
  </si>
  <si>
    <t>UI/Menu/Dragons/PF_DragonBigMenu_3</t>
  </si>
  <si>
    <t>UI/Metagame/Eggs/PF_EggDragonSmall_1</t>
  </si>
  <si>
    <t>UI/Metagame/Eggs/PF_EggDragonSmall_2</t>
  </si>
  <si>
    <t>UI/Metagame/Eggs/PF_EggRhino_1</t>
  </si>
  <si>
    <t>UI/Metagame/Eggs/PF_EggRhino_2</t>
  </si>
  <si>
    <t>UI/Metagame/Eggs/PF_EggDragonBig_1</t>
  </si>
  <si>
    <t>UI/Metagame/Eggs/PF_EggDragonBig_2</t>
  </si>
  <si>
    <t>UI/Metagame/Eggs/PF_EggDragonBig_3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</si>
  <si>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</si>
  <si>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</si>
  <si>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</si>
  <si>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</si>
  <si>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</si>
  <si>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</si>
  <si>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</si>
  <si>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</si>
  <si>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</si>
  <si>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</si>
  <si>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</si>
  <si>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</si>
  <si>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</si>
  <si>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</si>
  <si>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</si>
  <si>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</si>
  <si>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</si>
  <si>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</si>
  <si>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</si>
  <si>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</si>
  <si>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[boostMin]</t>
  </si>
  <si>
    <t>[boostMax]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</si>
  <si>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</si>
  <si>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</si>
  <si>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</si>
  <si>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</si>
  <si>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</si>
  <si>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</si>
  <si>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</si>
  <si>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</si>
  <si>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</si>
  <si>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</si>
  <si>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</si>
  <si>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</si>
  <si>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</si>
  <si>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</si>
  <si>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</si>
  <si>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</si>
  <si>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</si>
  <si>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</si>
  <si>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</si>
  <si>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</si>
  <si>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</si>
  <si>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</si>
  <si>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</si>
  <si>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</si>
  <si>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 xml:space="preserve">d(t) = [healthDrain]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</si>
</sst>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4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698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0" fillId="5" borderId="18" xfId="0" applyNumberFormat="1" applyFill="1" applyBorder="1"/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6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0" fontId="0" fillId="19" borderId="49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</cellXfs>
  <cellStyles count="36983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88"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dragonDefinitions" displayName="dragonDefinitions" ref="B16:Z26" totalsRowShown="0" headerRowDxfId="87" headerRowBorderDxfId="86" tableBorderDxfId="85" totalsRowBorderDxfId="84">
  <autoFilter ref="B16:Z26"/>
  <tableColumns count="25">
    <tableColumn id="1" name="{dragonDefinitions}" dataDxfId="83"/>
    <tableColumn id="2" name="[sku]"/>
    <tableColumn id="9" name="[tier]"/>
    <tableColumn id="3" name="[order]" dataDxfId="82"/>
    <tableColumn id="4" name="[unlockPriceCoins]" dataDxfId="81"/>
    <tableColumn id="5" name="[unlockPricePC]" dataDxfId="80"/>
    <tableColumn id="12" name="[numLevels]" dataDxfId="79"/>
    <tableColumn id="13" name="[xpCoefA]" dataDxfId="78"/>
    <tableColumn id="15" name="[xpCoefB]" dataDxfId="77"/>
    <tableColumn id="11" name="[cameraDefaultZoom]" dataDxfId="76"/>
    <tableColumn id="16" name="[cameraFarZoom]" dataDxfId="75"/>
    <tableColumn id="17" name="[healthMin]" dataDxfId="74"/>
    <tableColumn id="18" name="[healthMax]" dataDxfId="73"/>
    <tableColumn id="21" name="[healthDrain]" dataDxfId="72"/>
    <tableColumn id="19" name="[scaleMin]" dataDxfId="71"/>
    <tableColumn id="20" name="[scaleMax]" dataDxfId="70"/>
    <tableColumn id="22" name="[energyMax]" dataDxfId="69"/>
    <tableColumn id="23" name="[energyDrain]" dataDxfId="68"/>
    <tableColumn id="24" name="[energyRefillRate]" dataDxfId="67"/>
    <tableColumn id="25" name="[furyMax]" dataDxfId="66"/>
    <tableColumn id="26" name="[furyDuration]" dataDxfId="65"/>
    <tableColumn id="6" name="[gamePrefab]" dataDxfId="64"/>
    <tableColumn id="10" name="[menuPrefab]" dataDxfId="63"/>
    <tableColumn id="7" name="[tidName]" dataDxfId="62">
      <calculatedColumnFormula>CONCATENATE("TID_",UPPER(dragonDefinitions[[#This Row],['[sku']]]),"_NAME")</calculatedColumnFormula>
    </tableColumn>
    <tableColumn id="8" name="[tidDesc]" dataDxfId="61">
      <calculatedColumnFormula>CONCATENATE("TID_",UPPER(dragonDefinitions[[#This Row],['[sku']]]),"_DESC")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3" name="dragonTierDefinitions" displayName="dragonTierDefinitions" ref="B4:G10" totalsRowShown="0" headerRowDxfId="60" headerRowBorderDxfId="59" tableBorderDxfId="58" totalsRowBorderDxfId="57">
  <autoFilter ref="B4:G10"/>
  <tableColumns count="6">
    <tableColumn id="1" name="{dragonTierDefinitions}" dataDxfId="56"/>
    <tableColumn id="2" name="[sku]"/>
    <tableColumn id="9" name="[order]"/>
    <tableColumn id="10" name="[icon]" dataDxfId="55"/>
    <tableColumn id="7" name="[tidName]" dataDxfId="54">
      <calculatedColumnFormula>CONCATENATE("TID_",UPPER(dragonTierDefinitions[[#This Row],['[sku']]]),"_NAME")</calculatedColumnFormula>
    </tableColumn>
    <tableColumn id="8" name="[tidDesc]" dataDxfId="53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4" name="dragonSkillDefinitions" displayName="dragonSkillDefinitions" ref="B32:E35" totalsRowShown="0" headerRowDxfId="52" headerRowBorderDxfId="51" tableBorderDxfId="50" totalsRowBorderDxfId="49">
  <autoFilter ref="B32:E35"/>
  <tableColumns count="4">
    <tableColumn id="1" name="{dragonSkillDefinitions}" dataDxfId="48"/>
    <tableColumn id="2" name="[sku]" dataDxfId="47"/>
    <tableColumn id="4" name="[tidName]" dataDxfId="46">
      <calculatedColumnFormula>CONCATENATE("TID_",UPPER(dragonSkillDefinitions[[#This Row],['[sku']]]),"_NAME")</calculatedColumnFormula>
    </tableColumn>
    <tableColumn id="5" name="[tidDesc]" dataDxfId="45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dragonSkillProgressionDefinitions" displayName="dragonSkillProgressionDefinitions" ref="B41:N51" totalsRowShown="0" headerRowDxfId="44" headerRowBorderDxfId="43" tableBorderDxfId="42" totalsRowBorderDxfId="41">
  <autoFilter ref="B41:N51"/>
  <tableColumns count="13">
    <tableColumn id="1" name="{dragonSkillProgressionDefinitions}" dataDxfId="40"/>
    <tableColumn id="3" name="[sku]" dataDxfId="39">
      <calculatedColumnFormula>C17</calculatedColumnFormula>
    </tableColumn>
    <tableColumn id="5" name="[unlockPriceCoinsLevel1]" dataDxfId="38"/>
    <tableColumn id="6" name="[unlockPriceCoinsLevel2]" dataDxfId="37"/>
    <tableColumn id="7" name="[unlockPriceCoinsLevel3]" dataDxfId="36"/>
    <tableColumn id="8" name="[unlockPriceCoinsLevel4]" dataDxfId="35"/>
    <tableColumn id="9" name="[unlockPriceCoinsLevel5]" dataDxfId="34"/>
    <tableColumn id="2" name="[fireMin]" dataDxfId="33"/>
    <tableColumn id="4" name="[fireMax]" dataDxfId="32"/>
    <tableColumn id="10" name="[speedMin]" dataDxfId="31"/>
    <tableColumn id="11" name="[speedMax]" dataDxfId="30"/>
    <tableColumn id="12" name="[boostMin]" dataDxfId="29"/>
    <tableColumn id="13" name="[boostMax]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dragonSettings" displayName="dragonSettings" ref="B57:E58" totalsRowShown="0" headerRowDxfId="27" headerRowBorderDxfId="26" tableBorderDxfId="25" totalsRowBorderDxfId="24">
  <autoFilter ref="B57:E58"/>
  <tableColumns count="4">
    <tableColumn id="1" name="{dragonSettings}" dataDxfId="23"/>
    <tableColumn id="2" name="[sku]" dataDxfId="22"/>
    <tableColumn id="3" name="[healthWarningThreshold]" dataDxfId="21"/>
    <tableColumn id="4" name="[energyRequiredToBoost]" dataDxfId="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eggDefinitions" displayName="eggDefinitions" ref="B4:J14" totalsRowShown="0" headerRowDxfId="19" headerRowBorderDxfId="18" tableBorderDxfId="17" totalsRowBorderDxfId="16">
  <autoFilter ref="B4:J14"/>
  <tableColumns count="9">
    <tableColumn id="1" name="{eggDefinitions}" dataDxfId="15"/>
    <tableColumn id="6" name="[sku]" dataDxfId="14">
      <calculatedColumnFormula>CONCATENATE("egg_",eggDefinitions[[#This Row],['[dragonSku']]])</calculatedColumnFormula>
    </tableColumn>
    <tableColumn id="9" name="[dragonSku]" dataDxfId="13"/>
    <tableColumn id="3" name="[shopOrder]" dataDxfId="12"/>
    <tableColumn id="4" name="[pricePC]" dataDxfId="11"/>
    <tableColumn id="5" name="[incubationMinutes]" dataDxfId="10"/>
    <tableColumn id="10" name="[prefabPath]" dataDxfId="9"/>
    <tableColumn id="7" name="[tidName]" dataDxfId="8">
      <calculatedColumnFormula>CONCATENATE("TID_",UPPER(eggDefinitions[[#This Row],['[sku']]]),"_NAME")</calculatedColumnFormula>
    </tableColumn>
    <tableColumn id="8" name="[tidDesc]" dataDxfId="7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7.xml><?xml version="1.0" encoding="utf-8"?>
<table xmlns="http://schemas.openxmlformats.org/spreadsheetml/2006/main" id="6" name="eggRewardDefinitions" displayName="eggRewardDefinitions" ref="B18:E24" totalsRowShown="0" headerRowDxfId="6" headerRowBorderDxfId="5" tableBorderDxfId="4" totalsRowBorderDxfId="3">
  <autoFilter ref="B18:E24"/>
  <tableColumns count="4">
    <tableColumn id="1" name="{eggRewardDefinitions}" dataDxfId="2"/>
    <tableColumn id="2" name="[sku]"/>
    <tableColumn id="3" name="[type]" dataDxfId="1"/>
    <tableColumn id="4" name="[droprate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Relationship Id="rId2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0"/>
  <sheetViews>
    <sheetView workbookViewId="0">
      <selection activeCell="B40" sqref="B40"/>
    </sheetView>
  </sheetViews>
  <sheetFormatPr baseColWidth="10" defaultColWidth="8.83203125" defaultRowHeight="15" x14ac:dyDescent="0.2"/>
  <cols>
    <col min="1" max="1" width="3.33203125" style="67" customWidth="1"/>
    <col min="2" max="2" width="27.1640625" customWidth="1"/>
  </cols>
  <sheetData>
    <row r="1" spans="2:14" s="67" customFormat="1" x14ac:dyDescent="0.2"/>
    <row r="2" spans="2:14" s="67" customFormat="1" ht="21" x14ac:dyDescent="0.25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 x14ac:dyDescent="0.2">
      <c r="B3" s="127" t="s">
        <v>179</v>
      </c>
    </row>
    <row r="4" spans="2:14" s="67" customFormat="1" x14ac:dyDescent="0.2">
      <c r="B4" s="127" t="s">
        <v>180</v>
      </c>
    </row>
    <row r="5" spans="2:14" s="67" customFormat="1" x14ac:dyDescent="0.2">
      <c r="B5" s="127" t="s">
        <v>181</v>
      </c>
    </row>
    <row r="6" spans="2:14" s="67" customFormat="1" x14ac:dyDescent="0.2">
      <c r="B6" s="127" t="s">
        <v>164</v>
      </c>
    </row>
    <row r="7" spans="2:14" s="67" customFormat="1" x14ac:dyDescent="0.2">
      <c r="B7" s="127" t="s">
        <v>165</v>
      </c>
    </row>
    <row r="8" spans="2:14" s="67" customFormat="1" x14ac:dyDescent="0.2">
      <c r="B8" s="127" t="s">
        <v>182</v>
      </c>
    </row>
    <row r="9" spans="2:14" s="67" customFormat="1" x14ac:dyDescent="0.2">
      <c r="B9" s="127" t="s">
        <v>166</v>
      </c>
    </row>
    <row r="10" spans="2:14" s="67" customFormat="1" x14ac:dyDescent="0.2">
      <c r="B10" s="127" t="s">
        <v>184</v>
      </c>
    </row>
    <row r="11" spans="2:14" s="22" customFormat="1" x14ac:dyDescent="0.2"/>
    <row r="12" spans="2:14" ht="21" x14ac:dyDescent="0.25">
      <c r="B12" s="125" t="s">
        <v>0</v>
      </c>
      <c r="C12" s="126"/>
      <c r="D12" s="126"/>
      <c r="E12" s="126"/>
      <c r="F12" s="126"/>
      <c r="G12" s="126"/>
      <c r="H12" s="126"/>
      <c r="I12" s="126"/>
      <c r="J12" s="126"/>
      <c r="K12" s="126"/>
      <c r="L12" s="126"/>
      <c r="M12" s="126"/>
      <c r="N12" s="126"/>
    </row>
    <row r="13" spans="2:14" x14ac:dyDescent="0.2">
      <c r="B13" s="129" t="s">
        <v>172</v>
      </c>
      <c r="C13" s="22" t="s">
        <v>173</v>
      </c>
    </row>
    <row r="14" spans="2:14" s="67" customFormat="1" x14ac:dyDescent="0.2">
      <c r="B14" s="152" t="s">
        <v>187</v>
      </c>
      <c r="C14" s="22"/>
    </row>
    <row r="15" spans="2:14" s="67" customFormat="1" x14ac:dyDescent="0.2">
      <c r="B15" s="151" t="s">
        <v>186</v>
      </c>
      <c r="C15" s="22"/>
    </row>
    <row r="16" spans="2:14" s="67" customFormat="1" x14ac:dyDescent="0.2">
      <c r="B16" s="130" t="s">
        <v>174</v>
      </c>
      <c r="C16" s="22"/>
    </row>
    <row r="17" spans="2:15" x14ac:dyDescent="0.2"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 spans="2:15" ht="21" x14ac:dyDescent="0.25">
      <c r="B18" s="125" t="s">
        <v>1</v>
      </c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</row>
    <row r="19" spans="2:15" x14ac:dyDescent="0.2">
      <c r="B19" t="s">
        <v>2</v>
      </c>
      <c r="C19" t="s">
        <v>3</v>
      </c>
    </row>
    <row r="21" spans="2:15" ht="21" x14ac:dyDescent="0.25">
      <c r="B21" s="125" t="s">
        <v>7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s="16" t="s">
        <v>208</v>
      </c>
    </row>
    <row r="23" spans="2:15" s="67" customFormat="1" x14ac:dyDescent="0.2">
      <c r="B23" s="131" t="s">
        <v>211</v>
      </c>
    </row>
    <row r="24" spans="2:15" x14ac:dyDescent="0.2">
      <c r="B24" s="17" t="s">
        <v>210</v>
      </c>
    </row>
    <row r="25" spans="2:15" x14ac:dyDescent="0.2">
      <c r="B25" s="18" t="s">
        <v>209</v>
      </c>
    </row>
    <row r="26" spans="2:15" x14ac:dyDescent="0.2">
      <c r="B26" s="19" t="s">
        <v>8</v>
      </c>
    </row>
    <row r="27" spans="2:15" x14ac:dyDescent="0.2">
      <c r="B27" s="1" t="s">
        <v>9</v>
      </c>
      <c r="C27" t="s">
        <v>19</v>
      </c>
    </row>
    <row r="28" spans="2:15" x14ac:dyDescent="0.2">
      <c r="B28" s="6" t="s">
        <v>10</v>
      </c>
      <c r="C28" t="s">
        <v>11</v>
      </c>
    </row>
    <row r="29" spans="2:15" x14ac:dyDescent="0.2">
      <c r="B29" s="7" t="s">
        <v>12</v>
      </c>
      <c r="C29" t="s">
        <v>13</v>
      </c>
    </row>
    <row r="30" spans="2:15" x14ac:dyDescent="0.2">
      <c r="B30" s="8" t="s">
        <v>14</v>
      </c>
      <c r="C30" t="s">
        <v>15</v>
      </c>
    </row>
    <row r="31" spans="2:15" x14ac:dyDescent="0.2">
      <c r="B31" s="9" t="s">
        <v>16</v>
      </c>
      <c r="C31" t="s">
        <v>17</v>
      </c>
    </row>
    <row r="32" spans="2:15" s="67" customFormat="1" x14ac:dyDescent="0.2">
      <c r="B32" s="5" t="s">
        <v>18</v>
      </c>
      <c r="C32" t="s">
        <v>162</v>
      </c>
      <c r="D32"/>
      <c r="E32"/>
      <c r="F32"/>
      <c r="G32"/>
      <c r="H32"/>
      <c r="I32"/>
      <c r="J32"/>
      <c r="K32"/>
      <c r="L32"/>
      <c r="M32"/>
      <c r="N32"/>
    </row>
    <row r="33" spans="2:14" x14ac:dyDescent="0.2">
      <c r="B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</row>
    <row r="34" spans="2:14" ht="21" x14ac:dyDescent="0.25">
      <c r="B34" s="125" t="s">
        <v>161</v>
      </c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</row>
    <row r="35" spans="2:14" x14ac:dyDescent="0.2">
      <c r="B35" s="128" t="s">
        <v>169</v>
      </c>
    </row>
    <row r="36" spans="2:14" x14ac:dyDescent="0.2">
      <c r="B36" s="128" t="s">
        <v>168</v>
      </c>
    </row>
    <row r="37" spans="2:14" x14ac:dyDescent="0.2">
      <c r="B37" s="128" t="s">
        <v>167</v>
      </c>
    </row>
    <row r="38" spans="2:14" x14ac:dyDescent="0.2">
      <c r="B38" s="128" t="s">
        <v>170</v>
      </c>
    </row>
    <row r="39" spans="2:14" x14ac:dyDescent="0.2">
      <c r="B39" s="128" t="s">
        <v>171</v>
      </c>
    </row>
    <row r="40" spans="2:14" x14ac:dyDescent="0.2">
      <c r="B40" s="128" t="s">
        <v>310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232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Z58"/>
  <sheetViews>
    <sheetView tabSelected="1" topLeftCell="A15" workbookViewId="0">
      <pane xSplit="3" topLeftCell="G1" activePane="topRight" state="frozen"/>
      <selection pane="topRight" activeCell="R21" sqref="R21"/>
    </sheetView>
  </sheetViews>
  <sheetFormatPr baseColWidth="10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22" width="14.33203125" style="67" customWidth="1"/>
    <col min="23" max="23" width="23.83203125" style="67" customWidth="1"/>
    <col min="24" max="26" width="14.33203125" style="67" customWidth="1"/>
    <col min="27" max="16384" width="10.83203125" style="67"/>
  </cols>
  <sheetData>
    <row r="1" spans="2:26" ht="16" thickBot="1" x14ac:dyDescent="0.25"/>
    <row r="2" spans="2:26" ht="24" x14ac:dyDescent="0.3">
      <c r="B2" s="12" t="s">
        <v>205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26" x14ac:dyDescent="0.2">
      <c r="B3" s="153"/>
      <c r="C3" s="10"/>
      <c r="D3" s="10"/>
      <c r="E3" s="10"/>
      <c r="F3" s="10"/>
      <c r="G3" s="10"/>
    </row>
    <row r="4" spans="2:26" ht="113" x14ac:dyDescent="0.2">
      <c r="B4" s="143" t="s">
        <v>309</v>
      </c>
      <c r="C4" s="144" t="s">
        <v>5</v>
      </c>
      <c r="D4" s="144" t="s">
        <v>192</v>
      </c>
      <c r="E4" s="148" t="s">
        <v>23</v>
      </c>
      <c r="F4" s="149" t="s">
        <v>38</v>
      </c>
      <c r="G4" s="150" t="s">
        <v>178</v>
      </c>
    </row>
    <row r="5" spans="2:26" x14ac:dyDescent="0.2">
      <c r="B5" s="134" t="s">
        <v>4</v>
      </c>
      <c r="C5" s="13" t="s">
        <v>193</v>
      </c>
      <c r="D5" s="13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26" x14ac:dyDescent="0.2">
      <c r="B6" s="134" t="s">
        <v>4</v>
      </c>
      <c r="C6" s="13" t="s">
        <v>194</v>
      </c>
      <c r="D6" s="13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26" x14ac:dyDescent="0.2">
      <c r="B7" s="136" t="s">
        <v>4</v>
      </c>
      <c r="C7" s="137" t="s">
        <v>195</v>
      </c>
      <c r="D7" s="154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26" x14ac:dyDescent="0.2">
      <c r="B8" s="136" t="s">
        <v>4</v>
      </c>
      <c r="C8" s="137" t="s">
        <v>273</v>
      </c>
      <c r="D8" s="154">
        <v>3</v>
      </c>
      <c r="E8" s="15"/>
      <c r="F8" s="164" t="str">
        <f>CONCATENATE("TID_",UPPER(dragonTierDefinitions[[#This Row],['[sku']]]),"_NAME")</f>
        <v>TID_TIER_3_NAME</v>
      </c>
      <c r="G8" s="165" t="str">
        <f>CONCATENATE("TID_",UPPER(dragonTierDefinitions[[#This Row],['[sku']]]),"_DESC")</f>
        <v>TID_TIER_3_DESC</v>
      </c>
    </row>
    <row r="9" spans="2:26" x14ac:dyDescent="0.2">
      <c r="B9" s="136" t="s">
        <v>4</v>
      </c>
      <c r="C9" s="137" t="s">
        <v>274</v>
      </c>
      <c r="D9" s="154">
        <v>4</v>
      </c>
      <c r="E9" s="15"/>
      <c r="F9" s="164" t="str">
        <f>CONCATENATE("TID_",UPPER(dragonTierDefinitions[[#This Row],['[sku']]]),"_NAME")</f>
        <v>TID_TIER_4_NAME</v>
      </c>
      <c r="G9" s="165" t="str">
        <f>CONCATENATE("TID_",UPPER(dragonTierDefinitions[[#This Row],['[sku']]]),"_DESC")</f>
        <v>TID_TIER_4_DESC</v>
      </c>
    </row>
    <row r="10" spans="2:26" x14ac:dyDescent="0.2">
      <c r="B10" s="136" t="s">
        <v>4</v>
      </c>
      <c r="C10" s="137" t="s">
        <v>275</v>
      </c>
      <c r="D10" s="154">
        <v>5</v>
      </c>
      <c r="E10" s="166"/>
      <c r="F10" s="159" t="str">
        <f>CONCATENATE("TID_",UPPER(dragonTierDefinitions[[#This Row],['[sku']]]),"_NAME")</f>
        <v>TID_TIER_5_NAME</v>
      </c>
      <c r="G10" s="160" t="str">
        <f>CONCATENATE("TID_",UPPER(dragonTierDefinitions[[#This Row],['[sku']]]),"_DESC")</f>
        <v>TID_TIER_5_DESC</v>
      </c>
    </row>
    <row r="13" spans="2:26" ht="16" thickBot="1" x14ac:dyDescent="0.25"/>
    <row r="14" spans="2:26" ht="24" x14ac:dyDescent="0.3">
      <c r="B14" s="12" t="s">
        <v>188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26" x14ac:dyDescent="0.2">
      <c r="B15" s="10"/>
      <c r="C15" s="10"/>
      <c r="D15" s="10"/>
      <c r="E15" s="10"/>
      <c r="F15" s="10"/>
      <c r="G15" s="10"/>
      <c r="H15" s="5" t="s">
        <v>265</v>
      </c>
      <c r="I15" s="5"/>
      <c r="J15" s="5"/>
      <c r="O15" s="5" t="s">
        <v>293</v>
      </c>
      <c r="P15" s="67" t="s">
        <v>311</v>
      </c>
      <c r="R15" s="5"/>
      <c r="S15" s="5" t="s">
        <v>294</v>
      </c>
      <c r="T15" s="5" t="s">
        <v>294</v>
      </c>
      <c r="V15" s="5" t="s">
        <v>297</v>
      </c>
    </row>
    <row r="16" spans="2:26" ht="107" x14ac:dyDescent="0.2">
      <c r="B16" s="143" t="s">
        <v>308</v>
      </c>
      <c r="C16" s="144" t="s">
        <v>5</v>
      </c>
      <c r="D16" s="144" t="s">
        <v>196</v>
      </c>
      <c r="E16" s="144" t="s">
        <v>192</v>
      </c>
      <c r="F16" s="146" t="s">
        <v>206</v>
      </c>
      <c r="G16" s="147" t="s">
        <v>207</v>
      </c>
      <c r="H16" s="147" t="s">
        <v>298</v>
      </c>
      <c r="I16" s="147" t="s">
        <v>212</v>
      </c>
      <c r="J16" s="180" t="s">
        <v>213</v>
      </c>
      <c r="K16" s="176" t="s">
        <v>277</v>
      </c>
      <c r="L16" s="171" t="s">
        <v>278</v>
      </c>
      <c r="M16" s="176" t="s">
        <v>279</v>
      </c>
      <c r="N16" s="155" t="s">
        <v>280</v>
      </c>
      <c r="O16" s="171" t="s">
        <v>292</v>
      </c>
      <c r="P16" s="176" t="s">
        <v>287</v>
      </c>
      <c r="Q16" s="171" t="s">
        <v>288</v>
      </c>
      <c r="R16" s="176" t="s">
        <v>289</v>
      </c>
      <c r="S16" s="155" t="s">
        <v>291</v>
      </c>
      <c r="T16" s="171" t="s">
        <v>290</v>
      </c>
      <c r="U16" s="176" t="s">
        <v>295</v>
      </c>
      <c r="V16" s="171" t="s">
        <v>296</v>
      </c>
      <c r="W16" s="181" t="s">
        <v>197</v>
      </c>
      <c r="X16" s="148" t="s">
        <v>198</v>
      </c>
      <c r="Y16" s="149" t="s">
        <v>38</v>
      </c>
      <c r="Z16" s="150" t="s">
        <v>178</v>
      </c>
    </row>
    <row r="17" spans="2:26" x14ac:dyDescent="0.2">
      <c r="B17" s="134" t="s">
        <v>4</v>
      </c>
      <c r="C17" s="13" t="s">
        <v>189</v>
      </c>
      <c r="D17" s="13" t="s">
        <v>193</v>
      </c>
      <c r="E17" s="13">
        <v>0</v>
      </c>
      <c r="F17" s="14">
        <v>0</v>
      </c>
      <c r="G17" s="133">
        <v>0</v>
      </c>
      <c r="H17" s="133">
        <v>5</v>
      </c>
      <c r="I17" s="133">
        <v>500</v>
      </c>
      <c r="J17" s="169">
        <v>100</v>
      </c>
      <c r="K17" s="172">
        <v>15</v>
      </c>
      <c r="L17" s="174">
        <v>20</v>
      </c>
      <c r="M17" s="172">
        <v>70</v>
      </c>
      <c r="N17" s="20">
        <v>140</v>
      </c>
      <c r="O17" s="174">
        <v>0.5</v>
      </c>
      <c r="P17" s="172">
        <v>0.45</v>
      </c>
      <c r="Q17" s="174">
        <v>0.62</v>
      </c>
      <c r="R17" s="172">
        <v>70</v>
      </c>
      <c r="S17" s="20">
        <v>18</v>
      </c>
      <c r="T17" s="174">
        <v>11</v>
      </c>
      <c r="U17" s="172">
        <v>100</v>
      </c>
      <c r="V17" s="174">
        <v>12</v>
      </c>
      <c r="W17" s="182" t="s">
        <v>200</v>
      </c>
      <c r="X17" s="15" t="s">
        <v>199</v>
      </c>
      <c r="Y17" s="21" t="str">
        <f>CONCATENATE("TID_",UPPER(dragonDefinitions[[#This Row],['[sku']]]),"_NAME")</f>
        <v>TID_DRAGON_SMALL_NAME</v>
      </c>
      <c r="Z17" s="135" t="str">
        <f>CONCATENATE("TID_",UPPER(dragonDefinitions[[#This Row],['[sku']]]),"_DESC")</f>
        <v>TID_DRAGON_SMALL_DESC</v>
      </c>
    </row>
    <row r="18" spans="2:26" x14ac:dyDescent="0.2">
      <c r="B18" s="134" t="s">
        <v>4</v>
      </c>
      <c r="C18" s="13" t="s">
        <v>190</v>
      </c>
      <c r="D18" s="13" t="s">
        <v>194</v>
      </c>
      <c r="E18" s="13">
        <v>1</v>
      </c>
      <c r="F18" s="14">
        <v>1000</v>
      </c>
      <c r="G18" s="133">
        <v>20</v>
      </c>
      <c r="H18" s="133">
        <v>10</v>
      </c>
      <c r="I18" s="133">
        <v>500</v>
      </c>
      <c r="J18" s="169">
        <v>100</v>
      </c>
      <c r="K18" s="172">
        <v>10</v>
      </c>
      <c r="L18" s="174">
        <v>15</v>
      </c>
      <c r="M18" s="172">
        <v>140</v>
      </c>
      <c r="N18" s="20">
        <v>280</v>
      </c>
      <c r="O18" s="174">
        <v>0.8</v>
      </c>
      <c r="P18" s="172">
        <v>0.53</v>
      </c>
      <c r="Q18" s="174">
        <v>0.73</v>
      </c>
      <c r="R18" s="172">
        <v>70</v>
      </c>
      <c r="S18" s="20">
        <v>18</v>
      </c>
      <c r="T18" s="174">
        <v>11</v>
      </c>
      <c r="U18" s="172">
        <v>140</v>
      </c>
      <c r="V18" s="174">
        <v>12</v>
      </c>
      <c r="W18" s="182" t="s">
        <v>201</v>
      </c>
      <c r="X18" s="15" t="s">
        <v>204</v>
      </c>
      <c r="Y18" s="21" t="str">
        <f>CONCATENATE("TID_",UPPER(dragonDefinitions[[#This Row],['[sku']]]),"_NAME")</f>
        <v>TID_RHINO_NAME</v>
      </c>
      <c r="Z18" s="135" t="str">
        <f>CONCATENATE("TID_",UPPER(dragonDefinitions[[#This Row],['[sku']]]),"_DESC")</f>
        <v>TID_RHINO_DESC</v>
      </c>
    </row>
    <row r="19" spans="2:26" x14ac:dyDescent="0.2">
      <c r="B19" s="136" t="s">
        <v>4</v>
      </c>
      <c r="C19" s="137" t="s">
        <v>191</v>
      </c>
      <c r="D19" s="137" t="s">
        <v>195</v>
      </c>
      <c r="E19" s="13">
        <v>2</v>
      </c>
      <c r="F19" s="139">
        <v>2000</v>
      </c>
      <c r="G19" s="140">
        <v>150</v>
      </c>
      <c r="H19" s="140">
        <v>10</v>
      </c>
      <c r="I19" s="133">
        <v>500</v>
      </c>
      <c r="J19" s="169">
        <v>100</v>
      </c>
      <c r="K19" s="177">
        <v>20</v>
      </c>
      <c r="L19" s="175">
        <v>25</v>
      </c>
      <c r="M19" s="177">
        <v>200</v>
      </c>
      <c r="N19" s="156">
        <v>360</v>
      </c>
      <c r="O19" s="175">
        <v>1</v>
      </c>
      <c r="P19" s="177">
        <v>1.31</v>
      </c>
      <c r="Q19" s="175">
        <v>1.8</v>
      </c>
      <c r="R19" s="177">
        <v>200</v>
      </c>
      <c r="S19" s="156">
        <v>65</v>
      </c>
      <c r="T19" s="175">
        <v>35</v>
      </c>
      <c r="U19" s="177">
        <v>150</v>
      </c>
      <c r="V19" s="175">
        <v>16</v>
      </c>
      <c r="W19" s="182" t="s">
        <v>202</v>
      </c>
      <c r="X19" s="15" t="s">
        <v>203</v>
      </c>
      <c r="Y19" s="141" t="str">
        <f>CONCATENATE("TID_",UPPER(dragonDefinitions[[#This Row],['[sku']]]),"_NAME")</f>
        <v>TID_DRAGON_BIG_NAME</v>
      </c>
      <c r="Z19" s="142" t="str">
        <f>CONCATENATE("TID_",UPPER(dragonDefinitions[[#This Row],['[sku']]]),"_DESC")</f>
        <v>TID_DRAGON_BIG_DESC</v>
      </c>
    </row>
    <row r="20" spans="2:26" x14ac:dyDescent="0.2">
      <c r="B20" s="136" t="s">
        <v>4</v>
      </c>
      <c r="C20" s="137" t="s">
        <v>237</v>
      </c>
      <c r="D20" s="13" t="s">
        <v>195</v>
      </c>
      <c r="E20" s="13">
        <v>3</v>
      </c>
      <c r="F20" s="14">
        <v>4000</v>
      </c>
      <c r="G20" s="133">
        <v>300</v>
      </c>
      <c r="H20" s="133">
        <v>10</v>
      </c>
      <c r="I20" s="133">
        <v>500</v>
      </c>
      <c r="J20" s="169">
        <v>100</v>
      </c>
      <c r="K20" s="172">
        <v>15</v>
      </c>
      <c r="L20" s="174">
        <v>20</v>
      </c>
      <c r="M20" s="172">
        <v>70</v>
      </c>
      <c r="N20" s="20">
        <v>140</v>
      </c>
      <c r="O20" s="174">
        <v>0.4</v>
      </c>
      <c r="P20" s="172">
        <v>0.45</v>
      </c>
      <c r="Q20" s="174">
        <v>0.62</v>
      </c>
      <c r="R20" s="172">
        <v>70</v>
      </c>
      <c r="S20" s="20">
        <v>18</v>
      </c>
      <c r="T20" s="174">
        <v>11</v>
      </c>
      <c r="U20" s="172">
        <v>100</v>
      </c>
      <c r="V20" s="174">
        <v>12</v>
      </c>
      <c r="W20" s="182" t="s">
        <v>244</v>
      </c>
      <c r="X20" s="15" t="s">
        <v>246</v>
      </c>
      <c r="Y20" s="141" t="str">
        <f>CONCATENATE("TID_",UPPER(dragonDefinitions[[#This Row],['[sku']]]),"_NAME")</f>
        <v>TID_DRAGON_SMALL_1_NAME</v>
      </c>
      <c r="Z20" s="142" t="str">
        <f>CONCATENATE("TID_",UPPER(dragonDefinitions[[#This Row],['[sku']]]),"_DESC")</f>
        <v>TID_DRAGON_SMALL_1_DESC</v>
      </c>
    </row>
    <row r="21" spans="2:26" x14ac:dyDescent="0.2">
      <c r="B21" s="136" t="s">
        <v>4</v>
      </c>
      <c r="C21" s="137" t="s">
        <v>238</v>
      </c>
      <c r="D21" s="13" t="s">
        <v>273</v>
      </c>
      <c r="E21" s="13">
        <v>4</v>
      </c>
      <c r="F21" s="14">
        <v>9000</v>
      </c>
      <c r="G21" s="133">
        <v>550</v>
      </c>
      <c r="H21" s="133">
        <v>15</v>
      </c>
      <c r="I21" s="133">
        <v>500</v>
      </c>
      <c r="J21" s="169">
        <v>100</v>
      </c>
      <c r="K21" s="172">
        <v>15</v>
      </c>
      <c r="L21" s="174">
        <v>20</v>
      </c>
      <c r="M21" s="172">
        <v>70</v>
      </c>
      <c r="N21" s="20">
        <v>140</v>
      </c>
      <c r="O21" s="174">
        <v>0.4</v>
      </c>
      <c r="P21" s="172">
        <v>0.45</v>
      </c>
      <c r="Q21" s="174">
        <v>0.62</v>
      </c>
      <c r="R21" s="172">
        <v>70</v>
      </c>
      <c r="S21" s="20">
        <v>18</v>
      </c>
      <c r="T21" s="174">
        <v>11</v>
      </c>
      <c r="U21" s="172">
        <v>100</v>
      </c>
      <c r="V21" s="174">
        <v>12</v>
      </c>
      <c r="W21" s="182" t="s">
        <v>245</v>
      </c>
      <c r="X21" s="15" t="s">
        <v>247</v>
      </c>
      <c r="Y21" s="141" t="str">
        <f>CONCATENATE("TID_",UPPER(dragonDefinitions[[#This Row],['[sku']]]),"_NAME")</f>
        <v>TID_DRAGON_SMALL_2_NAME</v>
      </c>
      <c r="Z21" s="142" t="str">
        <f>CONCATENATE("TID_",UPPER(dragonDefinitions[[#This Row],['[sku']]]),"_DESC")</f>
        <v>TID_DRAGON_SMALL_2_DESC</v>
      </c>
    </row>
    <row r="22" spans="2:26" x14ac:dyDescent="0.2">
      <c r="B22" s="136" t="s">
        <v>4</v>
      </c>
      <c r="C22" s="137" t="s">
        <v>239</v>
      </c>
      <c r="D22" s="13" t="s">
        <v>273</v>
      </c>
      <c r="E22" s="13">
        <v>5</v>
      </c>
      <c r="F22" s="14">
        <v>19000</v>
      </c>
      <c r="G22" s="133">
        <v>550</v>
      </c>
      <c r="H22" s="133">
        <v>15</v>
      </c>
      <c r="I22" s="133">
        <v>500</v>
      </c>
      <c r="J22" s="169">
        <v>100</v>
      </c>
      <c r="K22" s="172">
        <v>10</v>
      </c>
      <c r="L22" s="174">
        <v>15</v>
      </c>
      <c r="M22" s="172">
        <v>140</v>
      </c>
      <c r="N22" s="20">
        <v>280</v>
      </c>
      <c r="O22" s="174">
        <v>0.8</v>
      </c>
      <c r="P22" s="172">
        <v>0.53</v>
      </c>
      <c r="Q22" s="174">
        <v>0.73</v>
      </c>
      <c r="R22" s="172">
        <v>70</v>
      </c>
      <c r="S22" s="20">
        <v>18</v>
      </c>
      <c r="T22" s="174">
        <v>11</v>
      </c>
      <c r="U22" s="172">
        <v>140</v>
      </c>
      <c r="V22" s="174">
        <v>12</v>
      </c>
      <c r="W22" s="182" t="s">
        <v>248</v>
      </c>
      <c r="X22" s="15" t="s">
        <v>250</v>
      </c>
      <c r="Y22" s="141" t="str">
        <f>CONCATENATE("TID_",UPPER(dragonDefinitions[[#This Row],['[sku']]]),"_NAME")</f>
        <v>TID_RHINO_1_NAME</v>
      </c>
      <c r="Z22" s="142" t="str">
        <f>CONCATENATE("TID_",UPPER(dragonDefinitions[[#This Row],['[sku']]]),"_DESC")</f>
        <v>TID_RHINO_1_DESC</v>
      </c>
    </row>
    <row r="23" spans="2:26" x14ac:dyDescent="0.2">
      <c r="B23" s="136" t="s">
        <v>4</v>
      </c>
      <c r="C23" s="137" t="s">
        <v>240</v>
      </c>
      <c r="D23" s="13" t="s">
        <v>274</v>
      </c>
      <c r="E23" s="13">
        <v>6</v>
      </c>
      <c r="F23" s="14">
        <v>36000</v>
      </c>
      <c r="G23" s="133">
        <v>550</v>
      </c>
      <c r="H23" s="133">
        <v>15</v>
      </c>
      <c r="I23" s="133">
        <v>500</v>
      </c>
      <c r="J23" s="169">
        <v>100</v>
      </c>
      <c r="K23" s="172">
        <v>10</v>
      </c>
      <c r="L23" s="174">
        <v>15</v>
      </c>
      <c r="M23" s="172">
        <v>140</v>
      </c>
      <c r="N23" s="20">
        <v>280</v>
      </c>
      <c r="O23" s="174">
        <v>0.8</v>
      </c>
      <c r="P23" s="172">
        <v>0.53</v>
      </c>
      <c r="Q23" s="174">
        <v>0.73</v>
      </c>
      <c r="R23" s="172">
        <v>70</v>
      </c>
      <c r="S23" s="20">
        <v>18</v>
      </c>
      <c r="T23" s="174">
        <v>11</v>
      </c>
      <c r="U23" s="172">
        <v>140</v>
      </c>
      <c r="V23" s="174">
        <v>12</v>
      </c>
      <c r="W23" s="182" t="s">
        <v>249</v>
      </c>
      <c r="X23" s="15" t="s">
        <v>251</v>
      </c>
      <c r="Y23" s="141" t="str">
        <f>CONCATENATE("TID_",UPPER(dragonDefinitions[[#This Row],['[sku']]]),"_NAME")</f>
        <v>TID_RHINO_2_NAME</v>
      </c>
      <c r="Z23" s="142" t="str">
        <f>CONCATENATE("TID_",UPPER(dragonDefinitions[[#This Row],['[sku']]]),"_DESC")</f>
        <v>TID_RHINO_2_DESC</v>
      </c>
    </row>
    <row r="24" spans="2:26" x14ac:dyDescent="0.2">
      <c r="B24" s="136" t="s">
        <v>4</v>
      </c>
      <c r="C24" s="137" t="s">
        <v>241</v>
      </c>
      <c r="D24" s="137" t="s">
        <v>274</v>
      </c>
      <c r="E24" s="13">
        <v>7</v>
      </c>
      <c r="F24" s="139">
        <v>61000</v>
      </c>
      <c r="G24" s="140">
        <v>550</v>
      </c>
      <c r="H24" s="140">
        <v>20</v>
      </c>
      <c r="I24" s="133">
        <v>500</v>
      </c>
      <c r="J24" s="169">
        <v>100</v>
      </c>
      <c r="K24" s="177">
        <v>20</v>
      </c>
      <c r="L24" s="175">
        <v>25</v>
      </c>
      <c r="M24" s="177">
        <v>180</v>
      </c>
      <c r="N24" s="156">
        <v>360</v>
      </c>
      <c r="O24" s="175">
        <v>1</v>
      </c>
      <c r="P24" s="177">
        <v>1.31</v>
      </c>
      <c r="Q24" s="175">
        <v>1.8</v>
      </c>
      <c r="R24" s="177">
        <v>200</v>
      </c>
      <c r="S24" s="156">
        <v>65</v>
      </c>
      <c r="T24" s="175">
        <v>35</v>
      </c>
      <c r="U24" s="177">
        <v>150</v>
      </c>
      <c r="V24" s="175">
        <v>16</v>
      </c>
      <c r="W24" s="182" t="s">
        <v>252</v>
      </c>
      <c r="X24" s="15" t="s">
        <v>255</v>
      </c>
      <c r="Y24" s="141" t="str">
        <f>CONCATENATE("TID_",UPPER(dragonDefinitions[[#This Row],['[sku']]]),"_NAME")</f>
        <v>TID_DRAGON_BIG_1_NAME</v>
      </c>
      <c r="Z24" s="142" t="str">
        <f>CONCATENATE("TID_",UPPER(dragonDefinitions[[#This Row],['[sku']]]),"_DESC")</f>
        <v>TID_DRAGON_BIG_1_DESC</v>
      </c>
    </row>
    <row r="25" spans="2:26" x14ac:dyDescent="0.2">
      <c r="B25" s="136" t="s">
        <v>4</v>
      </c>
      <c r="C25" s="137" t="s">
        <v>242</v>
      </c>
      <c r="D25" s="137" t="s">
        <v>275</v>
      </c>
      <c r="E25" s="13">
        <v>8</v>
      </c>
      <c r="F25" s="139">
        <v>98000</v>
      </c>
      <c r="G25" s="140">
        <v>800</v>
      </c>
      <c r="H25" s="140">
        <v>20</v>
      </c>
      <c r="I25" s="133">
        <v>500</v>
      </c>
      <c r="J25" s="169">
        <v>100</v>
      </c>
      <c r="K25" s="177">
        <v>20</v>
      </c>
      <c r="L25" s="175">
        <v>25</v>
      </c>
      <c r="M25" s="177">
        <v>180</v>
      </c>
      <c r="N25" s="156">
        <v>360</v>
      </c>
      <c r="O25" s="175">
        <v>1</v>
      </c>
      <c r="P25" s="177">
        <v>1.31</v>
      </c>
      <c r="Q25" s="175">
        <v>1.8</v>
      </c>
      <c r="R25" s="177">
        <v>200</v>
      </c>
      <c r="S25" s="156">
        <v>65</v>
      </c>
      <c r="T25" s="175">
        <v>35</v>
      </c>
      <c r="U25" s="177">
        <v>150</v>
      </c>
      <c r="V25" s="175">
        <v>16</v>
      </c>
      <c r="W25" s="182" t="s">
        <v>253</v>
      </c>
      <c r="X25" s="15" t="s">
        <v>256</v>
      </c>
      <c r="Y25" s="141" t="str">
        <f>CONCATENATE("TID_",UPPER(dragonDefinitions[[#This Row],['[sku']]]),"_NAME")</f>
        <v>TID_DRAGON_BIG_2_NAME</v>
      </c>
      <c r="Z25" s="142" t="str">
        <f>CONCATENATE("TID_",UPPER(dragonDefinitions[[#This Row],['[sku']]]),"_DESC")</f>
        <v>TID_DRAGON_BIG_2_DESC</v>
      </c>
    </row>
    <row r="26" spans="2:26" x14ac:dyDescent="0.2">
      <c r="B26" s="136" t="s">
        <v>4</v>
      </c>
      <c r="C26" s="137" t="s">
        <v>243</v>
      </c>
      <c r="D26" s="137" t="s">
        <v>275</v>
      </c>
      <c r="E26" s="13">
        <v>9</v>
      </c>
      <c r="F26" s="139">
        <v>150000</v>
      </c>
      <c r="G26" s="140">
        <v>800</v>
      </c>
      <c r="H26" s="140">
        <v>20</v>
      </c>
      <c r="I26" s="133">
        <v>500</v>
      </c>
      <c r="J26" s="169">
        <v>100</v>
      </c>
      <c r="K26" s="177">
        <v>20</v>
      </c>
      <c r="L26" s="175">
        <v>25</v>
      </c>
      <c r="M26" s="177">
        <v>180</v>
      </c>
      <c r="N26" s="156">
        <v>360</v>
      </c>
      <c r="O26" s="175">
        <v>1</v>
      </c>
      <c r="P26" s="177">
        <v>1.31</v>
      </c>
      <c r="Q26" s="175">
        <v>1.8</v>
      </c>
      <c r="R26" s="177">
        <v>200</v>
      </c>
      <c r="S26" s="156">
        <v>65</v>
      </c>
      <c r="T26" s="175">
        <v>35</v>
      </c>
      <c r="U26" s="177">
        <v>150</v>
      </c>
      <c r="V26" s="175">
        <v>16</v>
      </c>
      <c r="W26" s="182" t="s">
        <v>254</v>
      </c>
      <c r="X26" s="15" t="s">
        <v>257</v>
      </c>
      <c r="Y26" s="159" t="str">
        <f>CONCATENATE("TID_",UPPER(dragonDefinitions[[#This Row],['[sku']]]),"_NAME")</f>
        <v>TID_DRAGON_BIG_3_NAME</v>
      </c>
      <c r="Z26" s="160" t="str">
        <f>CONCATENATE("TID_",UPPER(dragonDefinitions[[#This Row],['[sku']]]),"_DESC")</f>
        <v>TID_DRAGON_BIG_3_DESC</v>
      </c>
    </row>
    <row r="29" spans="2:26" ht="16" thickBot="1" x14ac:dyDescent="0.25"/>
    <row r="30" spans="2:26" ht="24" x14ac:dyDescent="0.3">
      <c r="B30" s="12" t="s">
        <v>214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26" x14ac:dyDescent="0.2">
      <c r="B31" s="153"/>
      <c r="C31" s="10"/>
      <c r="D31" s="10"/>
    </row>
    <row r="32" spans="2:26" ht="114" x14ac:dyDescent="0.2">
      <c r="B32" s="143" t="s">
        <v>307</v>
      </c>
      <c r="C32" s="144" t="s">
        <v>5</v>
      </c>
      <c r="D32" s="149" t="s">
        <v>38</v>
      </c>
      <c r="E32" s="149" t="s">
        <v>178</v>
      </c>
    </row>
    <row r="33" spans="2:25" x14ac:dyDescent="0.2">
      <c r="B33" s="157" t="s">
        <v>4</v>
      </c>
      <c r="C33" s="13" t="s">
        <v>215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 x14ac:dyDescent="0.2">
      <c r="B34" s="157" t="s">
        <v>4</v>
      </c>
      <c r="C34" s="13" t="s">
        <v>216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 x14ac:dyDescent="0.2">
      <c r="B35" s="157" t="s">
        <v>4</v>
      </c>
      <c r="C35" s="158" t="s">
        <v>217</v>
      </c>
      <c r="D35" s="21" t="str">
        <f>CONCATENATE("TID_",UPPER(dragonSkillDefinitions[[#This Row],['[sku']]]),"_NAME")</f>
        <v>TID_BOOST_NAME</v>
      </c>
      <c r="E35" s="21" t="str">
        <f>CONCATENATE("TID_",UPPER(dragonSkillDefinitions[[#This Row],['[sku']]]),"_DESC")</f>
        <v>TID_BOOST_DESC</v>
      </c>
    </row>
    <row r="38" spans="2:25" ht="16" thickBot="1" x14ac:dyDescent="0.25"/>
    <row r="39" spans="2:25" ht="24" x14ac:dyDescent="0.3">
      <c r="B39" s="12" t="s">
        <v>268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3" customFormat="1" ht="30" x14ac:dyDescent="0.2">
      <c r="B40" s="153"/>
      <c r="C40" s="10" t="s">
        <v>272</v>
      </c>
      <c r="D40" s="10"/>
      <c r="I40" s="10" t="s">
        <v>276</v>
      </c>
      <c r="J40" s="10" t="s">
        <v>276</v>
      </c>
    </row>
    <row r="41" spans="2:25" ht="163" x14ac:dyDescent="0.2">
      <c r="B41" s="143" t="s">
        <v>306</v>
      </c>
      <c r="C41" s="144" t="s">
        <v>5</v>
      </c>
      <c r="D41" s="146" t="s">
        <v>266</v>
      </c>
      <c r="E41" s="146" t="s">
        <v>267</v>
      </c>
      <c r="F41" s="146" t="s">
        <v>269</v>
      </c>
      <c r="G41" s="146" t="s">
        <v>270</v>
      </c>
      <c r="H41" s="167" t="s">
        <v>271</v>
      </c>
      <c r="I41" s="176" t="s">
        <v>281</v>
      </c>
      <c r="J41" s="171" t="s">
        <v>282</v>
      </c>
      <c r="K41" s="176" t="s">
        <v>283</v>
      </c>
      <c r="L41" s="171" t="s">
        <v>284</v>
      </c>
      <c r="M41" s="176" t="s">
        <v>285</v>
      </c>
      <c r="N41" s="178" t="s">
        <v>286</v>
      </c>
    </row>
    <row r="42" spans="2:25" x14ac:dyDescent="0.2">
      <c r="B42" s="157" t="s">
        <v>4</v>
      </c>
      <c r="C42" s="13" t="str">
        <f>C17</f>
        <v>dragon_small</v>
      </c>
      <c r="D42" s="14">
        <v>30</v>
      </c>
      <c r="E42" s="163">
        <v>200</v>
      </c>
      <c r="F42" s="163">
        <v>300</v>
      </c>
      <c r="G42" s="163">
        <v>400</v>
      </c>
      <c r="H42" s="168">
        <v>500</v>
      </c>
      <c r="I42" s="172">
        <v>0</v>
      </c>
      <c r="J42" s="174">
        <v>0</v>
      </c>
      <c r="K42" s="172">
        <v>10</v>
      </c>
      <c r="L42" s="174">
        <v>12</v>
      </c>
      <c r="M42" s="172">
        <v>1.9</v>
      </c>
      <c r="N42" s="173">
        <v>2.4</v>
      </c>
    </row>
    <row r="43" spans="2:25" x14ac:dyDescent="0.2">
      <c r="B43" s="157" t="s">
        <v>4</v>
      </c>
      <c r="C43" s="13" t="str">
        <f t="shared" ref="C43:C51" si="0">C18</f>
        <v>rhino</v>
      </c>
      <c r="D43" s="14">
        <v>500</v>
      </c>
      <c r="E43" s="133">
        <v>1000</v>
      </c>
      <c r="F43" s="133">
        <v>1300</v>
      </c>
      <c r="G43" s="133">
        <v>1700</v>
      </c>
      <c r="H43" s="169">
        <v>2000</v>
      </c>
      <c r="I43" s="172">
        <v>0</v>
      </c>
      <c r="J43" s="174">
        <v>0</v>
      </c>
      <c r="K43" s="172">
        <v>8</v>
      </c>
      <c r="L43" s="174">
        <v>10</v>
      </c>
      <c r="M43" s="172">
        <v>1.9</v>
      </c>
      <c r="N43" s="173">
        <v>2.4</v>
      </c>
    </row>
    <row r="44" spans="2:25" x14ac:dyDescent="0.2">
      <c r="B44" s="157" t="s">
        <v>4</v>
      </c>
      <c r="C44" s="13" t="str">
        <f t="shared" si="0"/>
        <v>dragon_big</v>
      </c>
      <c r="D44" s="139">
        <v>1000</v>
      </c>
      <c r="E44" s="140">
        <v>2000</v>
      </c>
      <c r="F44" s="140">
        <v>2500</v>
      </c>
      <c r="G44" s="140">
        <v>4000</v>
      </c>
      <c r="H44" s="170">
        <v>4000</v>
      </c>
      <c r="I44" s="172">
        <v>0</v>
      </c>
      <c r="J44" s="174">
        <v>0</v>
      </c>
      <c r="K44" s="177">
        <v>15</v>
      </c>
      <c r="L44" s="175">
        <v>18</v>
      </c>
      <c r="M44" s="177">
        <v>2</v>
      </c>
      <c r="N44" s="179">
        <v>2.5</v>
      </c>
    </row>
    <row r="45" spans="2:25" x14ac:dyDescent="0.2">
      <c r="B45" s="157" t="s">
        <v>4</v>
      </c>
      <c r="C45" s="13" t="str">
        <f t="shared" si="0"/>
        <v>dragon_small_1</v>
      </c>
      <c r="D45" s="133">
        <v>3500</v>
      </c>
      <c r="E45" s="133">
        <v>6000</v>
      </c>
      <c r="F45" s="133">
        <v>6800</v>
      </c>
      <c r="G45" s="133">
        <v>9000</v>
      </c>
      <c r="H45" s="169">
        <v>10000</v>
      </c>
      <c r="I45" s="172">
        <v>0</v>
      </c>
      <c r="J45" s="174">
        <v>0</v>
      </c>
      <c r="K45" s="172">
        <v>10</v>
      </c>
      <c r="L45" s="174">
        <v>12</v>
      </c>
      <c r="M45" s="172">
        <v>1.9</v>
      </c>
      <c r="N45" s="173">
        <v>2.4</v>
      </c>
    </row>
    <row r="46" spans="2:25" x14ac:dyDescent="0.2">
      <c r="B46" s="157" t="s">
        <v>4</v>
      </c>
      <c r="C46" s="13" t="str">
        <f t="shared" si="0"/>
        <v>dragon_small_2</v>
      </c>
      <c r="D46" s="133">
        <v>3500</v>
      </c>
      <c r="E46" s="133">
        <v>6000</v>
      </c>
      <c r="F46" s="133">
        <v>6800</v>
      </c>
      <c r="G46" s="133">
        <v>9000</v>
      </c>
      <c r="H46" s="169">
        <v>10000</v>
      </c>
      <c r="I46" s="172">
        <v>0</v>
      </c>
      <c r="J46" s="174">
        <v>0</v>
      </c>
      <c r="K46" s="172">
        <v>10</v>
      </c>
      <c r="L46" s="174">
        <v>12</v>
      </c>
      <c r="M46" s="172">
        <v>1.9</v>
      </c>
      <c r="N46" s="173">
        <v>2.4</v>
      </c>
    </row>
    <row r="47" spans="2:25" x14ac:dyDescent="0.2">
      <c r="B47" s="157" t="s">
        <v>4</v>
      </c>
      <c r="C47" s="13" t="str">
        <f t="shared" si="0"/>
        <v>rhino_1</v>
      </c>
      <c r="D47" s="139">
        <v>1000</v>
      </c>
      <c r="E47" s="140">
        <v>7000</v>
      </c>
      <c r="F47" s="140">
        <v>13000</v>
      </c>
      <c r="G47" s="140">
        <v>20000</v>
      </c>
      <c r="H47" s="170">
        <v>25000</v>
      </c>
      <c r="I47" s="172">
        <v>0</v>
      </c>
      <c r="J47" s="174">
        <v>0</v>
      </c>
      <c r="K47" s="172">
        <v>8</v>
      </c>
      <c r="L47" s="174">
        <v>10</v>
      </c>
      <c r="M47" s="172">
        <v>1.9</v>
      </c>
      <c r="N47" s="173">
        <v>2.4</v>
      </c>
    </row>
    <row r="48" spans="2:25" x14ac:dyDescent="0.2">
      <c r="B48" s="157" t="s">
        <v>4</v>
      </c>
      <c r="C48" s="13" t="str">
        <f t="shared" si="0"/>
        <v>rhino_2</v>
      </c>
      <c r="D48" s="133">
        <v>1000</v>
      </c>
      <c r="E48" s="133">
        <v>7000</v>
      </c>
      <c r="F48" s="133">
        <v>13000</v>
      </c>
      <c r="G48" s="133">
        <v>20000</v>
      </c>
      <c r="H48" s="169">
        <v>25000</v>
      </c>
      <c r="I48" s="172">
        <v>0</v>
      </c>
      <c r="J48" s="174">
        <v>0</v>
      </c>
      <c r="K48" s="172">
        <v>8</v>
      </c>
      <c r="L48" s="174">
        <v>10</v>
      </c>
      <c r="M48" s="172">
        <v>1.9</v>
      </c>
      <c r="N48" s="173">
        <v>2.4</v>
      </c>
    </row>
    <row r="49" spans="2:14" x14ac:dyDescent="0.2">
      <c r="B49" s="157" t="s">
        <v>4</v>
      </c>
      <c r="C49" s="13" t="str">
        <f t="shared" si="0"/>
        <v>dragon_big_1</v>
      </c>
      <c r="D49" s="133">
        <v>1000</v>
      </c>
      <c r="E49" s="133">
        <v>7000</v>
      </c>
      <c r="F49" s="133">
        <v>13000</v>
      </c>
      <c r="G49" s="133">
        <v>20000</v>
      </c>
      <c r="H49" s="169">
        <v>25000</v>
      </c>
      <c r="I49" s="172">
        <v>0</v>
      </c>
      <c r="J49" s="174">
        <v>0</v>
      </c>
      <c r="K49" s="177">
        <v>15</v>
      </c>
      <c r="L49" s="175">
        <v>18</v>
      </c>
      <c r="M49" s="177">
        <v>2</v>
      </c>
      <c r="N49" s="179">
        <v>2.5</v>
      </c>
    </row>
    <row r="50" spans="2:14" x14ac:dyDescent="0.2">
      <c r="B50" s="157" t="s">
        <v>4</v>
      </c>
      <c r="C50" s="13" t="str">
        <f t="shared" si="0"/>
        <v>dragon_big_2</v>
      </c>
      <c r="D50" s="133">
        <v>2500</v>
      </c>
      <c r="E50" s="133">
        <v>11000</v>
      </c>
      <c r="F50" s="133">
        <v>19000</v>
      </c>
      <c r="G50" s="133">
        <v>30000</v>
      </c>
      <c r="H50" s="169">
        <v>35000</v>
      </c>
      <c r="I50" s="172">
        <v>0</v>
      </c>
      <c r="J50" s="174">
        <v>0</v>
      </c>
      <c r="K50" s="177">
        <v>15</v>
      </c>
      <c r="L50" s="175">
        <v>18</v>
      </c>
      <c r="M50" s="177">
        <v>2</v>
      </c>
      <c r="N50" s="179">
        <v>2.5</v>
      </c>
    </row>
    <row r="51" spans="2:14" x14ac:dyDescent="0.2">
      <c r="B51" s="157" t="s">
        <v>4</v>
      </c>
      <c r="C51" s="13" t="str">
        <f t="shared" si="0"/>
        <v>dragon_big_3</v>
      </c>
      <c r="D51" s="133">
        <v>5000</v>
      </c>
      <c r="E51" s="133">
        <v>17000</v>
      </c>
      <c r="F51" s="133">
        <v>28000</v>
      </c>
      <c r="G51" s="133">
        <v>40000</v>
      </c>
      <c r="H51" s="169">
        <v>50000</v>
      </c>
      <c r="I51" s="172">
        <v>0</v>
      </c>
      <c r="J51" s="174">
        <v>0</v>
      </c>
      <c r="K51" s="172">
        <v>15</v>
      </c>
      <c r="L51" s="174">
        <v>18</v>
      </c>
      <c r="M51" s="172">
        <v>2</v>
      </c>
      <c r="N51" s="173">
        <v>2.5</v>
      </c>
    </row>
    <row r="54" spans="2:14" ht="16" thickBot="1" x14ac:dyDescent="0.25"/>
    <row r="55" spans="2:14" ht="24" x14ac:dyDescent="0.3">
      <c r="B55" s="12" t="s">
        <v>299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3" customFormat="1" ht="75" x14ac:dyDescent="0.2">
      <c r="B56" s="153"/>
      <c r="C56" s="10"/>
      <c r="D56" s="10" t="s">
        <v>303</v>
      </c>
      <c r="E56" s="10" t="s">
        <v>304</v>
      </c>
      <c r="F56" s="10"/>
      <c r="G56" s="10"/>
      <c r="H56" s="10"/>
      <c r="I56" s="184"/>
    </row>
    <row r="57" spans="2:14" ht="126" x14ac:dyDescent="0.2">
      <c r="B57" s="143" t="s">
        <v>305</v>
      </c>
      <c r="C57" s="144" t="s">
        <v>5</v>
      </c>
      <c r="D57" s="146" t="s">
        <v>301</v>
      </c>
      <c r="E57" s="167" t="s">
        <v>302</v>
      </c>
    </row>
    <row r="58" spans="2:14" x14ac:dyDescent="0.2">
      <c r="B58" s="157" t="s">
        <v>4</v>
      </c>
      <c r="C58" s="13" t="s">
        <v>300</v>
      </c>
      <c r="D58" s="14">
        <v>0.2</v>
      </c>
      <c r="E58" s="168">
        <v>0.2</v>
      </c>
    </row>
  </sheetData>
  <phoneticPr fontId="42" type="noConversion"/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E58">
      <formula1>0</formula1>
      <formula2>1</formula2>
    </dataValidation>
  </dataValidations>
  <pageMargins left="0.7" right="0.7" top="0.75" bottom="0.75" header="0.3" footer="0.3"/>
  <pageSetup paperSize="9" scale="21" orientation="portrait" horizontalDpi="0" verticalDpi="0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E18" sqref="E18"/>
    </sheetView>
  </sheetViews>
  <sheetFormatPr baseColWidth="10" defaultRowHeight="15" x14ac:dyDescent="0.2"/>
  <cols>
    <col min="1" max="1" width="3.1640625" customWidth="1"/>
    <col min="2" max="2" width="15.83203125" customWidth="1"/>
    <col min="3" max="3" width="17.6640625" customWidth="1"/>
    <col min="4" max="4" width="13" bestFit="1" customWidth="1"/>
    <col min="5" max="5" width="14.33203125" customWidth="1"/>
    <col min="6" max="6" width="10.83203125" customWidth="1"/>
    <col min="7" max="7" width="11.83203125" customWidth="1"/>
    <col min="8" max="8" width="32.83203125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/>
      <c r="E3" s="10"/>
      <c r="F3" s="10"/>
      <c r="G3" s="10"/>
    </row>
    <row r="4" spans="2:25" ht="101" x14ac:dyDescent="0.2">
      <c r="B4" s="143" t="s">
        <v>183</v>
      </c>
      <c r="C4" s="143" t="s">
        <v>5</v>
      </c>
      <c r="D4" s="144" t="s">
        <v>185</v>
      </c>
      <c r="E4" s="145" t="s">
        <v>30</v>
      </c>
      <c r="F4" s="146" t="s">
        <v>175</v>
      </c>
      <c r="G4" s="147" t="s">
        <v>177</v>
      </c>
      <c r="H4" s="148" t="s">
        <v>233</v>
      </c>
      <c r="I4" s="149" t="s">
        <v>38</v>
      </c>
      <c r="J4" s="150" t="s">
        <v>178</v>
      </c>
    </row>
    <row r="5" spans="2:25" x14ac:dyDescent="0.2">
      <c r="B5" s="134" t="s">
        <v>4</v>
      </c>
      <c r="C5" s="161" t="str">
        <f>CONCATENATE("egg_",eggDefinitions[[#This Row],['[dragonSku']]])</f>
        <v>egg_dragon_small</v>
      </c>
      <c r="D5" s="13" t="s">
        <v>189</v>
      </c>
      <c r="E5" s="132">
        <v>0</v>
      </c>
      <c r="F5" s="14">
        <v>70</v>
      </c>
      <c r="G5" s="133">
        <v>240</v>
      </c>
      <c r="H5" s="15" t="s">
        <v>234</v>
      </c>
      <c r="I5" s="21" t="str">
        <f>CONCATENATE("TID_",UPPER(eggDefinitions[[#This Row],['[sku']]]),"_NAME")</f>
        <v>TID_EGG_DRAGON_SMALL_NAME</v>
      </c>
      <c r="J5" s="135" t="str">
        <f>CONCATENATE("TID_",UPPER(eggDefinitions[[#This Row],['[sku']]]),"_DESC")</f>
        <v>TID_EGG_DRAGON_SMALL_DESC</v>
      </c>
    </row>
    <row r="6" spans="2:25" s="67" customFormat="1" x14ac:dyDescent="0.2">
      <c r="B6" s="134" t="s">
        <v>4</v>
      </c>
      <c r="C6" s="161" t="str">
        <f>CONCATENATE("egg_",eggDefinitions[[#This Row],['[dragonSku']]])</f>
        <v>egg_rhino</v>
      </c>
      <c r="D6" s="13" t="s">
        <v>190</v>
      </c>
      <c r="E6" s="132">
        <v>1</v>
      </c>
      <c r="F6" s="14">
        <v>70</v>
      </c>
      <c r="G6" s="133">
        <v>240</v>
      </c>
      <c r="H6" s="15" t="s">
        <v>235</v>
      </c>
      <c r="I6" s="21" t="str">
        <f>CONCATENATE("TID_",UPPER(eggDefinitions[[#This Row],['[sku']]]),"_NAME")</f>
        <v>TID_EGG_RHINO_NAME</v>
      </c>
      <c r="J6" s="135" t="str">
        <f>CONCATENATE("TID_",UPPER(eggDefinitions[[#This Row],['[sku']]]),"_DESC")</f>
        <v>TID_EGG_RHINO_DESC</v>
      </c>
    </row>
    <row r="7" spans="2:25" s="67" customFormat="1" x14ac:dyDescent="0.2">
      <c r="B7" s="136" t="s">
        <v>4</v>
      </c>
      <c r="C7" s="162" t="str">
        <f>CONCATENATE("egg_",eggDefinitions[[#This Row],['[dragonSku']]])</f>
        <v>egg_dragon_big</v>
      </c>
      <c r="D7" s="137" t="s">
        <v>191</v>
      </c>
      <c r="E7" s="138">
        <v>2</v>
      </c>
      <c r="F7" s="139">
        <v>70</v>
      </c>
      <c r="G7" s="140">
        <v>240</v>
      </c>
      <c r="H7" s="15" t="s">
        <v>236</v>
      </c>
      <c r="I7" s="141" t="str">
        <f>CONCATENATE("TID_",UPPER(eggDefinitions[[#This Row],['[sku']]]),"_NAME")</f>
        <v>TID_EGG_DRAGON_BIG_NAME</v>
      </c>
      <c r="J7" s="142" t="str">
        <f>CONCATENATE("TID_",UPPER(eggDefinitions[[#This Row],['[sku']]]),"_DESC")</f>
        <v>TID_EGG_DRAGON_BIG_DESC</v>
      </c>
    </row>
    <row r="8" spans="2:25" s="67" customFormat="1" x14ac:dyDescent="0.2">
      <c r="B8" s="136" t="s">
        <v>4</v>
      </c>
      <c r="C8" s="161" t="str">
        <f>CONCATENATE("egg_",eggDefinitions[[#This Row],['[dragonSku']]])</f>
        <v>egg_dragon_small_1</v>
      </c>
      <c r="D8" s="13" t="s">
        <v>237</v>
      </c>
      <c r="E8" s="138">
        <v>3</v>
      </c>
      <c r="F8" s="139">
        <v>70</v>
      </c>
      <c r="G8" s="140">
        <v>240</v>
      </c>
      <c r="H8" s="15" t="s">
        <v>258</v>
      </c>
      <c r="I8" s="21" t="str">
        <f>CONCATENATE("TID_",UPPER(eggDefinitions[[#This Row],['[sku']]]),"_NAME")</f>
        <v>TID_EGG_DRAGON_SMALL_1_NAME</v>
      </c>
      <c r="J8" s="135" t="str">
        <f>CONCATENATE("TID_",UPPER(eggDefinitions[[#This Row],['[sku']]]),"_DESC")</f>
        <v>TID_EGG_DRAGON_SMALL_1_DESC</v>
      </c>
    </row>
    <row r="9" spans="2:25" s="67" customFormat="1" x14ac:dyDescent="0.2">
      <c r="B9" s="136" t="s">
        <v>4</v>
      </c>
      <c r="C9" s="161" t="str">
        <f>CONCATENATE("egg_",eggDefinitions[[#This Row],['[dragonSku']]])</f>
        <v>egg_dragon_small_2</v>
      </c>
      <c r="D9" s="13" t="s">
        <v>238</v>
      </c>
      <c r="E9" s="138">
        <v>4</v>
      </c>
      <c r="F9" s="139">
        <v>70</v>
      </c>
      <c r="G9" s="140">
        <v>240</v>
      </c>
      <c r="H9" s="15" t="s">
        <v>259</v>
      </c>
      <c r="I9" s="21" t="str">
        <f>CONCATENATE("TID_",UPPER(eggDefinitions[[#This Row],['[sku']]]),"_NAME")</f>
        <v>TID_EGG_DRAGON_SMALL_2_NAME</v>
      </c>
      <c r="J9" s="135" t="str">
        <f>CONCATENATE("TID_",UPPER(eggDefinitions[[#This Row],['[sku']]]),"_DESC")</f>
        <v>TID_EGG_DRAGON_SMALL_2_DESC</v>
      </c>
    </row>
    <row r="10" spans="2:25" s="67" customFormat="1" x14ac:dyDescent="0.2">
      <c r="B10" s="136" t="s">
        <v>4</v>
      </c>
      <c r="C10" s="161" t="str">
        <f>CONCATENATE("egg_",eggDefinitions[[#This Row],['[dragonSku']]])</f>
        <v>egg_rhino_1</v>
      </c>
      <c r="D10" s="13" t="s">
        <v>239</v>
      </c>
      <c r="E10" s="138">
        <v>5</v>
      </c>
      <c r="F10" s="139">
        <v>70</v>
      </c>
      <c r="G10" s="140">
        <v>240</v>
      </c>
      <c r="H10" s="15" t="s">
        <v>260</v>
      </c>
      <c r="I10" s="21" t="str">
        <f>CONCATENATE("TID_",UPPER(eggDefinitions[[#This Row],['[sku']]]),"_NAME")</f>
        <v>TID_EGG_RHINO_1_NAME</v>
      </c>
      <c r="J10" s="135" t="str">
        <f>CONCATENATE("TID_",UPPER(eggDefinitions[[#This Row],['[sku']]]),"_DESC")</f>
        <v>TID_EGG_RHINO_1_DESC</v>
      </c>
    </row>
    <row r="11" spans="2:25" s="67" customFormat="1" x14ac:dyDescent="0.2">
      <c r="B11" s="136" t="s">
        <v>4</v>
      </c>
      <c r="C11" s="161" t="str">
        <f>CONCATENATE("egg_",eggDefinitions[[#This Row],['[dragonSku']]])</f>
        <v>egg_rhino_2</v>
      </c>
      <c r="D11" s="13" t="s">
        <v>240</v>
      </c>
      <c r="E11" s="138">
        <v>6</v>
      </c>
      <c r="F11" s="139">
        <v>70</v>
      </c>
      <c r="G11" s="140">
        <v>240</v>
      </c>
      <c r="H11" s="15" t="s">
        <v>261</v>
      </c>
      <c r="I11" s="21" t="str">
        <f>CONCATENATE("TID_",UPPER(eggDefinitions[[#This Row],['[sku']]]),"_NAME")</f>
        <v>TID_EGG_RHINO_2_NAME</v>
      </c>
      <c r="J11" s="135" t="str">
        <f>CONCATENATE("TID_",UPPER(eggDefinitions[[#This Row],['[sku']]]),"_DESC")</f>
        <v>TID_EGG_RHINO_2_DESC</v>
      </c>
    </row>
    <row r="12" spans="2:25" x14ac:dyDescent="0.2">
      <c r="B12" s="136" t="s">
        <v>4</v>
      </c>
      <c r="C12" s="161" t="str">
        <f>CONCATENATE("egg_",eggDefinitions[[#This Row],['[dragonSku']]])</f>
        <v>egg_dragon_big_1</v>
      </c>
      <c r="D12" s="13" t="s">
        <v>241</v>
      </c>
      <c r="E12" s="138">
        <v>7</v>
      </c>
      <c r="F12" s="139">
        <v>70</v>
      </c>
      <c r="G12" s="140">
        <v>240</v>
      </c>
      <c r="H12" s="15" t="s">
        <v>262</v>
      </c>
      <c r="I12" s="21" t="str">
        <f>CONCATENATE("TID_",UPPER(eggDefinitions[[#This Row],['[sku']]]),"_NAME")</f>
        <v>TID_EGG_DRAGON_BIG_1_NAME</v>
      </c>
      <c r="J12" s="135" t="str">
        <f>CONCATENATE("TID_",UPPER(eggDefinitions[[#This Row],['[sku']]]),"_DESC")</f>
        <v>TID_EGG_DRAGON_BIG_1_DESC</v>
      </c>
    </row>
    <row r="13" spans="2:25" x14ac:dyDescent="0.2">
      <c r="B13" s="136" t="s">
        <v>4</v>
      </c>
      <c r="C13" s="161" t="str">
        <f>CONCATENATE("egg_",eggDefinitions[[#This Row],['[dragonSku']]])</f>
        <v>egg_dragon_big_2</v>
      </c>
      <c r="D13" s="13" t="s">
        <v>242</v>
      </c>
      <c r="E13" s="138">
        <v>8</v>
      </c>
      <c r="F13" s="139">
        <v>70</v>
      </c>
      <c r="G13" s="140">
        <v>240</v>
      </c>
      <c r="H13" s="15" t="s">
        <v>263</v>
      </c>
      <c r="I13" s="21" t="str">
        <f>CONCATENATE("TID_",UPPER(eggDefinitions[[#This Row],['[sku']]]),"_NAME")</f>
        <v>TID_EGG_DRAGON_BIG_2_NAME</v>
      </c>
      <c r="J13" s="135" t="str">
        <f>CONCATENATE("TID_",UPPER(eggDefinitions[[#This Row],['[sku']]]),"_DESC")</f>
        <v>TID_EGG_DRAGON_BIG_2_DESC</v>
      </c>
    </row>
    <row r="14" spans="2:25" x14ac:dyDescent="0.2">
      <c r="B14" s="136" t="s">
        <v>4</v>
      </c>
      <c r="C14" s="161" t="str">
        <f>CONCATENATE("egg_",eggDefinitions[[#This Row],['[dragonSku']]])</f>
        <v>egg_dragon_big_3</v>
      </c>
      <c r="D14" s="13" t="s">
        <v>243</v>
      </c>
      <c r="E14" s="138">
        <v>9</v>
      </c>
      <c r="F14" s="139">
        <v>70</v>
      </c>
      <c r="G14" s="140">
        <v>240</v>
      </c>
      <c r="H14" s="15" t="s">
        <v>264</v>
      </c>
      <c r="I14" s="21" t="str">
        <f>CONCATENATE("TID_",UPPER(eggDefinitions[[#This Row],['[sku']]]),"_NAME")</f>
        <v>TID_EGG_DRAGON_BIG_3_NAME</v>
      </c>
      <c r="J14" s="135" t="str">
        <f>CONCATENATE("TID_",UPPER(eggDefinitions[[#This Row],['[sku']]]),"_DESC")</f>
        <v>TID_EGG_DRAGON_BIG_3_DESC</v>
      </c>
    </row>
    <row r="15" spans="2:25" ht="16" thickBot="1" x14ac:dyDescent="0.25"/>
    <row r="16" spans="2:25" ht="24" x14ac:dyDescent="0.3">
      <c r="B16" s="12" t="s">
        <v>218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x14ac:dyDescent="0.2">
      <c r="B17" s="10"/>
      <c r="C17" s="10"/>
      <c r="E17" s="10" t="s">
        <v>220</v>
      </c>
      <c r="F17" s="10"/>
      <c r="G17" s="10"/>
      <c r="H17" s="67"/>
      <c r="I17" s="67"/>
      <c r="J17" s="67"/>
    </row>
    <row r="18" spans="2:10" ht="115" x14ac:dyDescent="0.2">
      <c r="B18" s="143" t="s">
        <v>227</v>
      </c>
      <c r="C18" s="144" t="s">
        <v>5</v>
      </c>
      <c r="D18" s="144" t="s">
        <v>228</v>
      </c>
      <c r="E18" s="146" t="s">
        <v>219</v>
      </c>
    </row>
    <row r="19" spans="2:10" x14ac:dyDescent="0.2">
      <c r="B19" s="134" t="s">
        <v>4</v>
      </c>
      <c r="C19" s="13" t="s">
        <v>221</v>
      </c>
      <c r="D19" s="13" t="s">
        <v>229</v>
      </c>
      <c r="E19" s="14">
        <v>0.81399999999999995</v>
      </c>
    </row>
    <row r="20" spans="2:10" x14ac:dyDescent="0.2">
      <c r="B20" s="134" t="s">
        <v>4</v>
      </c>
      <c r="C20" s="13" t="s">
        <v>222</v>
      </c>
      <c r="D20" s="13" t="s">
        <v>229</v>
      </c>
      <c r="E20" s="14">
        <v>0.11700000000000001</v>
      </c>
    </row>
    <row r="21" spans="2:10" x14ac:dyDescent="0.2">
      <c r="B21" s="134" t="s">
        <v>4</v>
      </c>
      <c r="C21" s="13" t="s">
        <v>223</v>
      </c>
      <c r="D21" s="13" t="s">
        <v>229</v>
      </c>
      <c r="E21" s="14">
        <v>3.7999999999999999E-2</v>
      </c>
    </row>
    <row r="22" spans="2:10" x14ac:dyDescent="0.2">
      <c r="B22" s="134" t="s">
        <v>4</v>
      </c>
      <c r="C22" s="13" t="s">
        <v>224</v>
      </c>
      <c r="D22" s="13" t="s">
        <v>230</v>
      </c>
      <c r="E22" s="14">
        <v>1.7000000000000001E-2</v>
      </c>
    </row>
    <row r="23" spans="2:10" x14ac:dyDescent="0.2">
      <c r="B23" s="134" t="s">
        <v>4</v>
      </c>
      <c r="C23" s="13" t="s">
        <v>225</v>
      </c>
      <c r="D23" s="13" t="s">
        <v>230</v>
      </c>
      <c r="E23" s="14">
        <v>8.9999999999999993E-3</v>
      </c>
    </row>
    <row r="24" spans="2:10" x14ac:dyDescent="0.2">
      <c r="B24" s="134" t="s">
        <v>4</v>
      </c>
      <c r="C24" s="13" t="s">
        <v>226</v>
      </c>
      <c r="D24" s="13" t="s">
        <v>231</v>
      </c>
      <c r="E24" s="14">
        <v>5.0000000000000001E-3</v>
      </c>
    </row>
  </sheetData>
  <dataValidations count="3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  <dataValidation type="list" showInputMessage="1" showErrorMessage="1" sqref="D5:D14">
      <formula1>INDIRECT("dragonDefinitions['[sku']]")</formula1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sample_table_2</vt:lpstr>
      <vt:lpstr>dragons</vt:lpstr>
      <vt:lpstr>gacha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2016-03-17T14:56:04Z</dcterms:modified>
</cp:coreProperties>
</file>