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8400" windowHeight="19875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4" i="7" l="1"/>
  <c r="T76" i="7"/>
  <c r="T75" i="7"/>
  <c r="T70" i="7" l="1"/>
  <c r="T69" i="7"/>
  <c r="T68" i="7"/>
  <c r="T63" i="7"/>
  <c r="T64" i="7"/>
  <c r="T65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5" i="7" l="1"/>
  <c r="R64" i="7"/>
  <c r="R63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0" i="7"/>
  <c r="T62" i="7"/>
  <c r="T59" i="7"/>
  <c r="T58" i="7"/>
  <c r="T57" i="7"/>
  <c r="T56" i="7"/>
  <c r="T55" i="7"/>
  <c r="T54" i="7"/>
  <c r="T53" i="7"/>
  <c r="T52" i="7"/>
  <c r="T51" i="7"/>
  <c r="T49" i="7"/>
  <c r="T48" i="7"/>
  <c r="T47" i="7"/>
  <c r="T46" i="7"/>
  <c r="T45" i="7"/>
  <c r="T44" i="7"/>
  <c r="T43" i="7"/>
  <c r="T42" i="7"/>
  <c r="T41" i="7"/>
  <c r="T40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R30" i="7"/>
  <c r="T29" i="7"/>
  <c r="R29" i="7"/>
  <c r="T27" i="7"/>
  <c r="R27" i="7"/>
  <c r="T26" i="7"/>
  <c r="R26" i="7"/>
  <c r="T25" i="7"/>
  <c r="R25" i="7"/>
  <c r="T24" i="7"/>
  <c r="R24" i="7"/>
  <c r="T23" i="7"/>
  <c r="T22" i="7"/>
  <c r="R22" i="7"/>
  <c r="T21" i="7"/>
  <c r="R21" i="7"/>
  <c r="T20" i="7"/>
  <c r="R20" i="7"/>
  <c r="T19" i="7"/>
  <c r="R19" i="7"/>
  <c r="T18" i="7"/>
  <c r="R18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73" i="7"/>
  <c r="R73" i="7"/>
  <c r="T72" i="7"/>
  <c r="R72" i="7"/>
  <c r="T71" i="7"/>
  <c r="R71" i="7"/>
  <c r="T61" i="7"/>
  <c r="R61" i="7"/>
  <c r="T50" i="7"/>
  <c r="R50" i="7"/>
  <c r="T39" i="7"/>
  <c r="R39" i="7"/>
  <c r="T28" i="7"/>
  <c r="R28" i="7"/>
  <c r="T17" i="7"/>
  <c r="R1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<sst xmlns="http://schemas.openxmlformats.org/spreadsheetml/2006/main" count="2078" uniqueCount="954">
  <si>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</si>
  <si>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</si>
  <si>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</si>
  <si>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</si>
  <si>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</si>
  <si>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</si>
  <si>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</si>
  <si>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</si>
  <si>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</si>
  <si>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</si>
  <si>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</si>
  <si>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</si>
  <si>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</si>
  <si>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</si>
  <si>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</si>
  <si>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</si>
  <si>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</si>
  <si>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</si>
  <si>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</si>
  <si>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</si>
  <si>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</si>
  <si>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</si>
  <si>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</si>
  <si>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</si>
  <si>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</si>
  <si>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</si>
  <si>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</si>
  <si>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</si>
  <si>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</si>
  <si>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</si>
  <si>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</si>
  <si>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</si>
  <si>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</si>
  <si>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</si>
  <si>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</si>
  <si>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</si>
  <si>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</si>
  <si>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</si>
  <si>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</si>
  <si>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</si>
  <si>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</si>
  <si>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</si>
  <si>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</si>
  <si>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</si>
  <si>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</si>
  <si>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</si>
  <si>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</si>
  <si>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</si>
  <si>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</si>
  <si>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</si>
  <si>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</si>
  <si>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</si>
  <si>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</si>
  <si>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</si>
  <si>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</si>
  <si>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</si>
  <si>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</si>
  <si>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</si>
  <si>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</si>
  <si>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</si>
  <si>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</si>
  <si>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</si>
  <si>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</si>
  <si>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</si>
  <si>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</si>
  <si>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</si>
  <si>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</si>
  <si>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</si>
  <si>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</si>
  <si>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</si>
  <si>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</si>
  <si>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</si>
  <si>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</si>
  <si>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</si>
  <si>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</si>
  <si>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</si>
  <si>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</si>
  <si>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</si>
  <si>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</si>
  <si>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</si>
  <si>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</si>
  <si>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</si>
  <si>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</si>
  <si>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</si>
  <si>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</si>
  <si>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</si>
  <si>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</si>
  <si>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</si>
  <si>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</si>
  <si>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</si>
  <si>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</si>
  <si>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</si>
  <si>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</si>
  <si>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</si>
  <si>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</si>
  <si>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</si>
  <si>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</si>
  <si>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</si>
  <si>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</si>
  <si>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</si>
  <si>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</si>
  <si>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</si>
  <si>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</si>
  <si>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</si>
  <si>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</si>
  <si>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</si>
  <si>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</si>
  <si>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</si>
  <si>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</si>
  <si>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</si>
  <si>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</si>
  <si>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</si>
  <si>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</si>
  <si>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</si>
  <si>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</si>
  <si>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</si>
  <si>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</si>
  <si>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</si>
  <si>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</si>
  <si>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</si>
  <si>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</si>
  <si>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</si>
  <si>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</si>
  <si>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</si>
  <si>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</si>
  <si>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</si>
  <si>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</si>
  <si>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</si>
  <si>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</si>
  <si>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</si>
  <si>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</si>
  <si>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</si>
  <si>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</si>
  <si>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</si>
  <si>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</si>
  <si>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</si>
  <si>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</si>
  <si>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</si>
  <si>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</si>
  <si>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</si>
  <si>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</si>
  <si>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</si>
  <si>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</si>
  <si>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</si>
  <si>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</si>
  <si>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</si>
  <si>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</si>
  <si>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</si>
  <si>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</si>
  <si>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</si>
  <si>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</si>
  <si>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</si>
  <si>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</si>
  <si>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</si>
  <si>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</si>
  <si>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</si>
  <si>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</si>
  <si>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</si>
  <si>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</si>
  <si>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</si>
  <si>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</si>
  <si>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</si>
  <si>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</si>
  <si>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</si>
  <si>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</si>
  <si>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</si>
  <si>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</si>
  <si>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</si>
  <si>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</si>
  <si>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</si>
  <si>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</si>
  <si>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</si>
  <si>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</si>
  <si>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</si>
  <si>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</si>
  <si>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</si>
  <si>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</si>
  <si>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</si>
  <si>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</si>
  <si>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</si>
  <si>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</si>
  <si>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</si>
  <si>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</si>
  <si>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</si>
  <si>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</si>
  <si>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</si>
  <si>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</si>
  <si>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</si>
  <si>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</si>
  <si>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</si>
  <si>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</si>
  <si>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</si>
  <si>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</si>
  <si>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</si>
  <si>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</si>
  <si>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</si>
  <si>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</si>
  <si>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</si>
  <si>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</si>
  <si>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</si>
  <si>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</si>
  <si>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</si>
  <si>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</si>
  <si>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</si>
  <si>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</si>
  <si>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</si>
  <si>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</si>
  <si>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</si>
  <si>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</si>
  <si>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</si>
  <si>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</si>
  <si>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</si>
  <si>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</si>
  <si>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</si>
  <si>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</si>
  <si>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</si>
  <si>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</si>
  <si>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</si>
  <si>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</si>
  <si>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</si>
  <si>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</si>
  <si>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</si>
  <si>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</si>
  <si>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</si>
  <si>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</si>
  <si>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</si>
  <si>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</si>
  <si>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</si>
  <si>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</si>
  <si>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</si>
  <si>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</si>
  <si>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</si>
  <si>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</si>
  <si>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</si>
  <si>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</si>
  <si>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</si>
  <si>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</si>
  <si>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</si>
  <si>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</si>
  <si>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</si>
  <si>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</si>
  <si>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</si>
  <si>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</si>
  <si>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</si>
  <si>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</si>
  <si>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</si>
  <si>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</si>
  <si>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</si>
  <si>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</si>
  <si>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</si>
  <si>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</si>
  <si>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</si>
  <si>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</si>
  <si>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</si>
  <si>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</si>
  <si>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</si>
  <si>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</si>
  <si>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</si>
  <si>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</si>
  <si>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</si>
  <si>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</si>
  <si>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</si>
  <si>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</si>
  <si>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</si>
  <si>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</si>
  <si>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</si>
  <si>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</si>
  <si>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</si>
  <si>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</si>
  <si>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</si>
  <si>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</si>
  <si>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</si>
  <si>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</si>
  <si>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</si>
  <si>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</si>
  <si>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</si>
  <si>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</si>
  <si>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</si>
  <si>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</si>
  <si>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</si>
  <si>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</si>
  <si>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</si>
  <si>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</si>
  <si>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</si>
  <si>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</si>
  <si>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</si>
  <si>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</si>
  <si>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</si>
  <si>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</si>
  <si>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</si>
  <si>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</si>
  <si>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</si>
  <si>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</si>
  <si>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</si>
  <si>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</si>
  <si>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</si>
  <si>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</si>
  <si>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</si>
  <si>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</si>
  <si>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</si>
  <si>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</si>
  <si>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</si>
  <si>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</si>
  <si>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</si>
  <si>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</si>
  <si>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</si>
  <si>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</si>
  <si>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</si>
  <si>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</si>
  <si>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</si>
  <si>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</si>
  <si>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</si>
  <si>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</si>
  <si>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</si>
  <si>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</si>
  <si>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</si>
  <si>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</si>
  <si>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</si>
  <si>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</si>
  <si>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</si>
  <si>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</si>
  <si>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</si>
  <si>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</si>
  <si>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</si>
  <si>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</si>
  <si>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</si>
  <si>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</si>
  <si>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</si>
  <si>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</si>
  <si>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</si>
  <si>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</si>
  <si>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</si>
  <si>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</si>
  <si>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</si>
  <si>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</si>
  <si>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</si>
  <si>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</si>
  <si>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</si>
  <si>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</si>
  <si>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</si>
  <si>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</si>
  <si>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</si>
  <si>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</si>
  <si>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</si>
  <si>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</si>
  <si>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</si>
  <si>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</si>
  <si>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</si>
  <si>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</si>
  <si>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</si>
  <si>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</si>
  <si>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</si>
  <si>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</si>
  <si>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</si>
  <si>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</si>
  <si>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</si>
  <si>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</si>
  <si>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</si>
  <si>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</si>
  <si>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</si>
  <si>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</si>
  <si>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</si>
  <si>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</si>
  <si>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</si>
  <si>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</si>
  <si>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</si>
  <si>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</si>
  <si>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</si>
  <si>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</si>
  <si>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</si>
  <si>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</si>
  <si>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</si>
  <si>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</si>
  <si>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</si>
  <si>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</si>
  <si>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</si>
  <si>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</si>
  <si>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</si>
  <si>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</si>
  <si>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</si>
  <si>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</si>
  <si>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</si>
  <si>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</si>
  <si>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</si>
  <si>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</si>
  <si>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</si>
  <si>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</si>
  <si>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</si>
  <si>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</si>
  <si>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</si>
  <si>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</si>
  <si>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</si>
  <si>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</si>
  <si>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</si>
  <si>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</si>
  <si>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</si>
  <si>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</si>
  <si>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</si>
  <si>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</si>
  <si>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</si>
  <si>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</si>
  <si>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</si>
  <si>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</si>
  <si>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</si>
  <si>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</si>
  <si>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</si>
  <si>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</si>
  <si>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</si>
  <si>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</si>
  <si>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</si>
  <si>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</si>
  <si>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</si>
  <si>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</si>
  <si>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</si>
  <si>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</si>
  <si>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</si>
  <si>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</si>
  <si>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</si>
  <si>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</si>
  <si>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</si>
  <si>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</si>
  <si>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</si>
  <si>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</si>
  <si>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</si>
  <si>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</si>
  <si>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</si>
  <si>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</si>
  <si>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</si>
  <si>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</si>
  <si>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</si>
  <si>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</si>
  <si>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</si>
  <si>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</si>
  <si>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</si>
  <si>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</si>
  <si>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</si>
  <si>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</si>
  <si>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</si>
  <si>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</si>
  <si>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</si>
  <si>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</si>
  <si>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</si>
  <si>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</si>
  <si>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</si>
  <si>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</si>
  <si>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</si>
  <si>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</si>
  <si>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</si>
  <si>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</si>
  <si>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</si>
  <si>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</si>
  <si>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</si>
  <si>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</si>
  <si>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</si>
  <si>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</si>
  <si>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</si>
  <si>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</si>
  <si>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</si>
  <si>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</si>
  <si>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</si>
  <si>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</si>
  <si>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</si>
  <si>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</si>
  <si>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</si>
  <si>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</si>
  <si>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</si>
  <si>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</si>
  <si>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</si>
  <si>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</si>
  <si>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</si>
  <si>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</si>
  <si>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</si>
  <si>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</si>
  <si>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</si>
  <si>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</si>
  <si>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</si>
  <si>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</si>
  <si>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</si>
  <si>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</si>
  <si>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</si>
  <si>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</si>
  <si>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</si>
  <si>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</si>
  <si>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</si>
  <si>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</si>
  <si>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</si>
  <si>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</si>
  <si>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</si>
  <si>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</si>
  <si>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</si>
  <si>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</si>
  <si>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</si>
  <si>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</si>
  <si>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</si>
  <si>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</si>
  <si>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</si>
  <si>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</si>
  <si>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</si>
  <si>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</si>
  <si>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</si>
  <si>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</si>
  <si>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</si>
  <si>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</si>
  <si>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</si>
  <si>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</si>
  <si>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</si>
  <si>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</si>
  <si>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</si>
  <si>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</si>
  <si>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</si>
  <si>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</si>
  <si>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</si>
  <si>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</si>
  <si>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</si>
  <si>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</si>
  <si>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</si>
  <si>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</si>
  <si>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</si>
  <si>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</si>
  <si>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</si>
  <si>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</si>
  <si>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</si>
  <si>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</si>
  <si>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</si>
  <si>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</si>
  <si>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</si>
  <si>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</si>
  <si>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</si>
  <si>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</si>
  <si>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</si>
  <si>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</si>
  <si>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</si>
  <si>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</si>
  <si>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</si>
  <si>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</si>
  <si>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</si>
  <si>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</si>
  <si>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</si>
  <si>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</si>
  <si>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</si>
  <si>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</si>
  <si>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</si>
  <si>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</si>
  <si>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</si>
  <si>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</si>
  <si>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</si>
  <si>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</si>
  <si>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</si>
  <si>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</si>
  <si>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</si>
  <si>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</si>
  <si>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</si>
  <si>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</si>
  <si>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</si>
  <si>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</si>
  <si>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</si>
  <si>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</si>
  <si>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</si>
  <si>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</si>
  <si>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</si>
  <si>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</si>
  <si>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</si>
  <si>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</si>
  <si>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</si>
  <si>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</si>
  <si>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</si>
  <si>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</si>
  <si>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</si>
  <si>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</si>
  <si>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</si>
  <si>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</si>
  <si>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</si>
  <si>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</si>
  <si>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</si>
  <si>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</si>
  <si>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</si>
  <si>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</si>
  <si>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</si>
  <si>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</si>
  <si>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</si>
  <si>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</si>
  <si>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</si>
  <si>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</si>
  <si>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</si>
  <si>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</si>
  <si>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</si>
  <si>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</si>
  <si>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</si>
  <si>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</si>
  <si>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</si>
  <si>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</si>
  <si>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</si>
  <si>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</si>
  <si>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</si>
  <si>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</si>
  <si>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</si>
  <si>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</si>
  <si>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</si>
  <si>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</si>
  <si>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</si>
  <si>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</si>
  <si>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</si>
  <si>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</si>
  <si>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</si>
  <si>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</si>
  <si>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</si>
  <si>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</si>
  <si>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</si>
  <si>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</si>
  <si>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</si>
  <si>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</si>
  <si>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</si>
  <si>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</si>
  <si>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</si>
  <si>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</si>
  <si>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</si>
  <si>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</si>
  <si>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</si>
  <si>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</si>
  <si>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</si>
  <si>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</si>
  <si>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</si>
  <si>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</si>
  <si>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</si>
  <si>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</si>
  <si>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</si>
  <si>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</si>
  <si>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</si>
  <si>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</si>
  <si>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</si>
  <si>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</si>
  <si>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</si>
  <si>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</si>
  <si>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</si>
  <si>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</si>
  <si>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</si>
  <si>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</si>
  <si>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</si>
  <si>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</si>
  <si>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</si>
  <si>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</si>
  <si>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</si>
  <si>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</si>
  <si>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</si>
  <si>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</si>
  <si>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</si>
  <si>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</si>
  <si>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</si>
  <si>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</si>
  <si>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</si>
  <si>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</si>
  <si>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</si>
  <si>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</si>
  <si>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</si>
  <si>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</si>
  <si>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</si>
  <si>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</si>
  <si>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</si>
  <si>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</si>
  <si>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</si>
  <si>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</si>
  <si>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</si>
  <si>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</si>
  <si>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</si>
  <si>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</si>
  <si>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</si>
  <si>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</si>
  <si>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</si>
  <si>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</si>
  <si>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</si>
  <si>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</si>
  <si>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</si>
  <si>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</si>
  <si>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</si>
  <si>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</si>
  <si>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</si>
  <si>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</si>
  <si>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</si>
  <si>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</si>
  <si>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</si>
  <si>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</si>
  <si>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</si>
  <si>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</si>
  <si>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</si>
  <si>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</si>
  <si>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</si>
  <si>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</si>
  <si>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</si>
  <si>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</si>
  <si>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</si>
  <si>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</si>
  <si>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</si>
  <si>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</si>
  <si>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</si>
  <si>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</si>
  <si>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</si>
  <si>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</si>
  <si>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</si>
  <si>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</si>
  <si>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</si>
  <si>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</si>
  <si>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</si>
  <si>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</si>
  <si>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</si>
  <si>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</si>
  <si>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</si>
  <si>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</si>
  <si>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</si>
  <si>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</si>
  <si>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</si>
  <si>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</si>
  <si>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</si>
  <si>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</si>
  <si>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</si>
  <si>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</si>
  <si>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</si>
  <si>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</si>
  <si>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</si>
  <si>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</si>
  <si>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</si>
  <si>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</si>
  <si>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</si>
  <si>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</si>
  <si>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</si>
  <si>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</si>
  <si>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</si>
  <si>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</si>
  <si>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</si>
  <si>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</si>
  <si>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</si>
  <si>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</si>
  <si>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</si>
  <si>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</si>
  <si>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</si>
  <si>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</si>
  <si>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</si>
  <si>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</si>
  <si>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</si>
  <si>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</si>
  <si>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</si>
  <si>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</si>
  <si>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</si>
  <si>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</si>
  <si>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</si>
  <si>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</si>
  <si>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</si>
  <si>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</si>
  <si>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</si>
  <si>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</si>
  <si>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</si>
  <si>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</si>
  <si>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</si>
  <si>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</si>
  <si>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</si>
  <si>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</si>
  <si>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</si>
  <si>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</si>
  <si>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</si>
  <si>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</si>
  <si>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</si>
  <si>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</si>
  <si>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</si>
  <si>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</si>
  <si>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</si>
  <si>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</si>
  <si>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</si>
  <si>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</si>
  <si>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</si>
  <si>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</si>
  <si>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</si>
  <si>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</si>
  <si>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</si>
  <si>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</si>
  <si>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</si>
  <si>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</si>
  <si>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</si>
  <si>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</si>
  <si>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</si>
  <si>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</si>
  <si>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</si>
  <si>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</si>
  <si>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</si>
  <si>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</si>
  <si>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</si>
  <si>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</si>
  <si>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</si>
  <si>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</si>
  <si>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</si>
  <si>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</si>
  <si>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</si>
  <si>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</si>
  <si>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</si>
  <si>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</si>
  <si>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</si>
  <si>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</si>
  <si>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</si>
  <si>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</si>
  <si>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</si>
  <si>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</si>
  <si>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</si>
  <si>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</si>
  <si>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</si>
  <si>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</si>
  <si>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</si>
  <si>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</si>
  <si>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</si>
  <si>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</si>
  <si>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</si>
  <si>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</si>
  <si>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</si>
  <si>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</si>
  <si>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</si>
  <si>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</si>
  <si>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</si>
  <si>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</si>
  <si>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</si>
  <si>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</si>
  <si>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</si>
  <si>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</si>
  <si>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</si>
  <si>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</si>
  <si>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</si>
  <si>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</si>
  <si>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</si>
  <si>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</si>
  <si>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</si>
  <si>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</si>
  <si>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</si>
  <si>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</si>
  <si>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</si>
  <si>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</si>
  <si>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</si>
  <si>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</si>
  <si>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</si>
  <si>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</si>
  <si>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</si>
  <si>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</si>
  <si>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</si>
  <si>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</si>
  <si>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</si>
  <si>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</si>
  <si>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</si>
  <si>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</si>
  <si>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</si>
  <si>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</si>
  <si>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</si>
  <si>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</si>
  <si>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</si>
  <si>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</si>
  <si>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</si>
  <si>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</si>
  <si>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</si>
  <si>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</si>
  <si>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</si>
  <si>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</si>
  <si>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</si>
  <si>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</si>
  <si>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</si>
  <si>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</si>
  <si>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</si>
  <si>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</si>
  <si>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</si>
  <si>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</si>
  <si>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</si>
  <si>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</si>
  <si>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</si>
  <si>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</si>
  <si>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</si>
  <si>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</si>
  <si>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</si>
  <si>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</si>
  <si>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</si>
  <si>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</si>
  <si>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</si>
  <si>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</si>
  <si>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</si>
  <si>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</si>
  <si>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</si>
  <si>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</si>
  <si>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</si>
  <si>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</si>
  <si>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</si>
  <si>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</si>
  <si>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</si>
  <si>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</si>
  <si>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</si>
  <si>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</si>
  <si>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</si>
  <si>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</si>
  <si>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</si>
  <si>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</si>
  <si>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</si>
  <si>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</si>
  <si>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</si>
  <si>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</si>
  <si>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</si>
  <si>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</si>
  <si>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</si>
  <si>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</si>
  <si>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</si>
  <si>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</si>
  <si>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</si>
  <si>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</si>
  <si>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</si>
  <si>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</si>
  <si>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</si>
  <si>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</si>
  <si>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</si>
  <si>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</si>
  <si>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</si>
  <si>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</si>
  <si>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</si>
  <si>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</si>
  <si>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</si>
  <si>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</si>
  <si>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</si>
  <si>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</si>
  <si>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</si>
  <si>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</si>
  <si>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pet_69</t>
  </si>
  <si>
    <t>pet_70</t>
  </si>
  <si>
    <t>pet_71</t>
  </si>
  <si>
    <t>kill</t>
  </si>
  <si>
    <t>halloween</t>
  </si>
  <si>
    <t>pet_parcae_69</t>
  </si>
  <si>
    <t>pet_horseman_70</t>
  </si>
  <si>
    <t>pet_mummy_71</t>
  </si>
  <si>
    <t>kill_ghost</t>
  </si>
  <si>
    <t>icon_kill_ghost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</si>
  <si>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</si>
  <si>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</si>
  <si>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</si>
  <si>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</si>
  <si>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TID_POWERUP_HALLOWEEN_MUMMY_NAME</t>
  </si>
  <si>
    <t>TID_POWERUP_HALLOWEEN_HORSEMAN_DESC</t>
  </si>
  <si>
    <t>TID_POWERUP_HALLOWEEN_HORSEMAN_DESC_SHORT</t>
  </si>
  <si>
    <t>TID_POWERUP_HALLOWEEN_MUMMY_DESC</t>
  </si>
  <si>
    <t>TID_POWERUP_HALLOWEEN_MUMMY_DESC_SHORT</t>
  </si>
  <si>
    <t>TID_PET_69_NAME</t>
  </si>
  <si>
    <t>TID_PET_69_DESC</t>
  </si>
  <si>
    <t>TID_PET_70_NAME</t>
  </si>
  <si>
    <t>TID_PET_70_DESC</t>
  </si>
  <si>
    <t>TID_PET_71_NAME</t>
  </si>
  <si>
    <t>TID_PET_71_DESC</t>
  </si>
  <si>
    <t>PF_PetParcae_69</t>
  </si>
  <si>
    <t>PF_PetHorseman_70</t>
  </si>
  <si>
    <t>PF_PetMummy_71</t>
  </si>
  <si>
    <t>PF_PetParcaeMenu_69</t>
  </si>
  <si>
    <t>PF_PetHorsemanMenu_70</t>
  </si>
  <si>
    <t>PF_PetMummyMenu_71</t>
  </si>
  <si>
    <t>mummy</t>
  </si>
  <si>
    <t>kill_humanoid</t>
  </si>
  <si>
    <t>icon_slash</t>
  </si>
  <si>
    <t>icon_temporary_revive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</si>
</sst>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i/>
      <sz val="11"/>
      <color theme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14" fillId="9" borderId="5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25" fillId="0" borderId="0" xfId="0" applyFont="1"/>
    <xf numFmtId="0" fontId="25" fillId="7" borderId="5" xfId="0" applyFont="1" applyFill="1" applyBorder="1" applyAlignment="1">
      <alignment horizontal="center"/>
    </xf>
    <xf numFmtId="0" fontId="25" fillId="9" borderId="5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/>
    </xf>
    <xf numFmtId="0" fontId="25" fillId="13" borderId="5" xfId="0" applyNumberFormat="1" applyFont="1" applyFill="1" applyBorder="1" applyAlignment="1">
      <alignment horizontal="center"/>
    </xf>
    <xf numFmtId="0" fontId="25" fillId="10" borderId="5" xfId="0" applyFont="1" applyFill="1" applyBorder="1" applyAlignment="1">
      <alignment horizontal="center"/>
    </xf>
    <xf numFmtId="0" fontId="25" fillId="14" borderId="4" xfId="0" applyFont="1" applyFill="1" applyBorder="1" applyAlignment="1">
      <alignment horizontal="center"/>
    </xf>
    <xf numFmtId="0" fontId="25" fillId="14" borderId="5" xfId="0" applyFont="1" applyFill="1" applyBorder="1" applyAlignment="1">
      <alignment horizontal="center"/>
    </xf>
    <xf numFmtId="0" fontId="25" fillId="14" borderId="6" xfId="0" applyFont="1" applyFill="1" applyBorder="1" applyAlignment="1">
      <alignment horizontal="center"/>
    </xf>
    <xf numFmtId="0" fontId="25" fillId="11" borderId="6" xfId="0" applyFont="1" applyFill="1" applyBorder="1" applyAlignment="1">
      <alignment horizontal="center"/>
    </xf>
    <xf numFmtId="0" fontId="25" fillId="11" borderId="5" xfId="0" applyFont="1" applyFill="1" applyBorder="1" applyAlignment="1">
      <alignment horizontal="center"/>
    </xf>
    <xf numFmtId="0" fontId="25" fillId="13" borderId="5" xfId="0" applyFont="1" applyFill="1" applyBorder="1" applyAlignment="1">
      <alignment horizontal="center"/>
    </xf>
    <xf numFmtId="0" fontId="25" fillId="13" borderId="6" xfId="0" applyFont="1" applyFill="1" applyBorder="1" applyAlignment="1">
      <alignment horizontal="center" wrapText="1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25" fillId="10" borderId="10" xfId="0" applyNumberFormat="1" applyFont="1" applyFill="1" applyBorder="1" applyAlignment="1">
      <alignment horizontal="center" vertical="center"/>
    </xf>
    <xf numFmtId="2" fontId="25" fillId="10" borderId="10" xfId="0" applyNumberFormat="1" applyFont="1" applyFill="1" applyBorder="1" applyAlignment="1">
      <alignment horizontal="center" vertical="center"/>
    </xf>
    <xf numFmtId="0" fontId="25" fillId="0" borderId="0" xfId="0" applyNumberFormat="1" applyFont="1" applyAlignment="1">
      <alignment horizontal="center"/>
    </xf>
    <xf numFmtId="0" fontId="25" fillId="14" borderId="7" xfId="0" applyFont="1" applyFill="1" applyBorder="1" applyAlignment="1">
      <alignment horizontal="center"/>
    </xf>
    <xf numFmtId="0" fontId="25" fillId="11" borderId="8" xfId="0" applyFont="1" applyFill="1" applyBorder="1" applyAlignment="1">
      <alignment horizontal="center"/>
    </xf>
    <xf numFmtId="0" fontId="25" fillId="9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6" totalsRowShown="0" headerRowDxfId="103" dataDxfId="101" headerRowBorderDxfId="102" tableBorderDxfId="100" totalsRowBorderDxfId="99">
  <autoFilter ref="B4:T76"/>
  <sortState ref="B5:T73">
    <sortCondition ref="C4:C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0:F97" totalsRowShown="0" headerRowBorderDxfId="79" tableBorderDxfId="78" totalsRowBorderDxfId="77">
  <autoFilter ref="B90:F97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63" dataDxfId="61" headerRowBorderDxfId="62" tableBorderDxfId="60">
  <autoFilter ref="B4:S4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shoot_horns" dataDxfId="33" totalsRowDxfId="32"/>
    <tableColumn id="3" name="[type]" totalsRowLabel="shoot_horns" dataDxfId="31" totalsRowDxfId="30"/>
    <tableColumn id="11" name="[category]" totalsRowLabel="other" dataDxfId="29" totalsRowDxfId="28"/>
    <tableColumn id="4" name="[param1]" dataDxfId="27" totalsRowDxfId="26"/>
    <tableColumn id="5" name="[param2]" dataDxfId="25" totalsRowDxfId="24"/>
    <tableColumn id="6" name="[icon]" totalsRowLabel="icon_shoot_horns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SHOOT_HORN_NAME" dataDxfId="19" totalsRowDxfId="18">
      <calculatedColumnFormula>CONCATENATE("TID_POWERUP_",UPPER(powerUpsDefinitions[[#This Row],['[sku']]]),"_NAME")</calculatedColumnFormula>
    </tableColumn>
    <tableColumn id="8" name="[tidDesc]" totalsRowLabel="TID_POWERUP_SHOOT_HORN_DESC" dataDxfId="17" totalsRowDxfId="16">
      <calculatedColumnFormula>CONCATENATE("TID_POWERUP_",UPPER(powerUpsDefinitions[[#This Row],['[sku']]]),"_DESC")</calculatedColumnFormula>
    </tableColumn>
    <tableColumn id="9" name="[tidDescShort]" totalsRowLabel="TID_POWERUP_SHOOT_HORN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 ca="1">ROUND(shopPacksDefinitions[[#This Row],[Base Amount
(only for the maths)]]+shopPacksDefinitions[[#This Row],[Base Amount
(only for the maths)]]*shopPacksDefinitions[[#This Row],['[bonusAmount']]],0)</f>
        <v>10</v>
      </c>
      <c r="K6" s="163">
        <f ca="1"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 ca="1">ROUND(shopPacksDefinitions[[#This Row],[Base Amount
(only for the maths)]]+shopPacksDefinitions[[#This Row],[Base Amount
(only for the maths)]]*shopPacksDefinitions[[#This Row],['[bonusAmount']]],0)</f>
        <v>53</v>
      </c>
      <c r="K7" s="163">
        <f ca="1"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 ca="1">ROUND(shopPacksDefinitions[[#This Row],[Base Amount
(only for the maths)]]+shopPacksDefinitions[[#This Row],[Base Amount
(only for the maths)]]*shopPacksDefinitions[[#This Row],['[bonusAmount']]],0)</f>
        <v>110</v>
      </c>
      <c r="K8" s="163">
        <f ca="1"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 ca="1">ROUND(shopPacksDefinitions[[#This Row],[Base Amount
(only for the maths)]]+shopPacksDefinitions[[#This Row],[Base Amount
(only for the maths)]]*shopPacksDefinitions[[#This Row],['[bonusAmount']]],0)</f>
        <v>250</v>
      </c>
      <c r="K9" s="163">
        <f ca="1"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 ca="1">ROUND(shopPacksDefinitions[[#This Row],[Base Amount
(only for the maths)]]+shopPacksDefinitions[[#This Row],[Base Amount
(only for the maths)]]*shopPacksDefinitions[[#This Row],['[bonusAmount']]],0)</f>
        <v>560</v>
      </c>
      <c r="K10" s="163">
        <f ca="1"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 ca="1">ROUND(shopPacksDefinitions[[#This Row],[Base Amount
(only for the maths)]]+shopPacksDefinitions[[#This Row],[Base Amount
(only for the maths)]]*shopPacksDefinitions[[#This Row],['[bonusAmount']]],0)</f>
        <v>1200</v>
      </c>
      <c r="K11" s="163">
        <f ca="1"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 ca="1">ROUND(shopPacksDefinitions[[#This Row],['[price']]],0)*$H$4</f>
        <v>3000</v>
      </c>
      <c r="I12" s="152">
        <v>0</v>
      </c>
      <c r="J12" s="152">
        <f ca="1">ROUND(shopPacksDefinitions[[#This Row],[Base Amount
(only for the maths)]]+shopPacksDefinitions[[#This Row],[Base Amount
(only for the maths)]]*shopPacksDefinitions[[#This Row],['[bonusAmount']]],0)</f>
        <v>3000</v>
      </c>
      <c r="K12" s="151">
        <f ca="1"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 ca="1">ROUND(shopPacksDefinitions[[#This Row],['[price']]],0)*$H$4</f>
        <v>12000</v>
      </c>
      <c r="I13" s="169">
        <v>0.1</v>
      </c>
      <c r="J13" s="169">
        <f ca="1">ROUND(shopPacksDefinitions[[#This Row],[Base Amount
(only for the maths)]]+shopPacksDefinitions[[#This Row],[Base Amount
(only for the maths)]]*shopPacksDefinitions[[#This Row],['[bonusAmount']]],0)</f>
        <v>13200</v>
      </c>
      <c r="K13" s="163">
        <f ca="1"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 ca="1">ROUND(shopPacksDefinitions[[#This Row],['[price']]],0)*$H$4</f>
        <v>30000</v>
      </c>
      <c r="I14" s="169">
        <v>0.2</v>
      </c>
      <c r="J14" s="169">
        <f ca="1">ROUND(shopPacksDefinitions[[#This Row],[Base Amount
(only for the maths)]]+shopPacksDefinitions[[#This Row],[Base Amount
(only for the maths)]]*shopPacksDefinitions[[#This Row],['[bonusAmount']]],0)</f>
        <v>36000</v>
      </c>
      <c r="K14" s="163">
        <f ca="1"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 ca="1">ROUND(shopPacksDefinitions[[#This Row],['[price']]],0)*$H$4</f>
        <v>150000</v>
      </c>
      <c r="I15" s="169">
        <v>0.4</v>
      </c>
      <c r="J15" s="169">
        <f ca="1">ROUND(shopPacksDefinitions[[#This Row],[Base Amount
(only for the maths)]]+shopPacksDefinitions[[#This Row],[Base Amount
(only for the maths)]]*shopPacksDefinitions[[#This Row],['[bonusAmount']]],0)</f>
        <v>210000</v>
      </c>
      <c r="K15" s="163">
        <f ca="1"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 ca="1">ROUND(shopPacksDefinitions[[#This Row],['[price']]],0)*$H$4</f>
        <v>240000</v>
      </c>
      <c r="I16" s="169">
        <v>0.5</v>
      </c>
      <c r="J16" s="169">
        <f ca="1">ROUND(shopPacksDefinitions[[#This Row],[Base Amount
(only for the maths)]]+shopPacksDefinitions[[#This Row],[Base Amount
(only for the maths)]]*shopPacksDefinitions[[#This Row],['[bonusAmount']]],0)</f>
        <v>360000</v>
      </c>
      <c r="K16" s="163">
        <f ca="1"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 ca="1">ROUND(shopPacksDefinitions[[#This Row],['[price']]],0)*$H$4</f>
        <v>600000</v>
      </c>
      <c r="I17" s="164">
        <v>0.7</v>
      </c>
      <c r="J17" s="164">
        <f ca="1">ROUND(shopPacksDefinitions[[#This Row],[Base Amount
(only for the maths)]]+shopPacksDefinitions[[#This Row],[Base Amount
(only for the maths)]]*shopPacksDefinitions[[#This Row],['[bonusAmount']]],0)</f>
        <v>1020000</v>
      </c>
      <c r="K17" s="163">
        <f ca="1"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 ca="1"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 ca="1"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16">
      <c r="B49" s="248" t="s">
        <v>4</v>
      </c>
      <c r="C49" s="168" t="s">
        <v>906</v>
      </c>
      <c r="D49" s="247" t="s">
        <v>709</v>
      </c>
      <c r="E49" s="170">
        <v>0</v>
      </c>
      <c r="F49" s="166">
        <v>0.99</v>
      </c>
      <c r="G49" s="165" t="s">
        <v>631</v>
      </c>
      <c r="H49" s="249"/>
      <c r="I49" s="250"/>
      <c r="J49" s="251"/>
      <c r="K49" s="249"/>
      <c r="L49" s="173" t="b">
        <v>0</v>
      </c>
      <c r="M49" s="161"/>
      <c r="N49" s="252"/>
      <c r="O49" s="252"/>
      <c r="P49" s="253" t="s">
        <v>912</v>
      </c>
    </row>
    <row r="50" spans="2:16">
      <c r="B50" s="248" t="s">
        <v>4</v>
      </c>
      <c r="C50" s="168" t="s">
        <v>907</v>
      </c>
      <c r="D50" s="247" t="s">
        <v>709</v>
      </c>
      <c r="E50" s="170">
        <v>0</v>
      </c>
      <c r="F50" s="166">
        <v>4.99</v>
      </c>
      <c r="G50" s="165" t="s">
        <v>631</v>
      </c>
      <c r="H50" s="249"/>
      <c r="I50" s="250"/>
      <c r="J50" s="251"/>
      <c r="K50" s="249"/>
      <c r="L50" s="173" t="b">
        <v>0</v>
      </c>
      <c r="M50" s="161"/>
      <c r="N50" s="252"/>
      <c r="O50" s="252"/>
      <c r="P50" s="253" t="s">
        <v>913</v>
      </c>
    </row>
    <row r="51" spans="2:16">
      <c r="B51" s="248" t="s">
        <v>4</v>
      </c>
      <c r="C51" s="168" t="s">
        <v>908</v>
      </c>
      <c r="D51" s="247" t="s">
        <v>709</v>
      </c>
      <c r="E51" s="170">
        <v>0</v>
      </c>
      <c r="F51" s="166">
        <v>9.99</v>
      </c>
      <c r="G51" s="165" t="s">
        <v>631</v>
      </c>
      <c r="H51" s="249"/>
      <c r="I51" s="250"/>
      <c r="J51" s="251"/>
      <c r="K51" s="249"/>
      <c r="L51" s="173" t="b">
        <v>0</v>
      </c>
      <c r="M51" s="161"/>
      <c r="N51" s="252"/>
      <c r="O51" s="252"/>
      <c r="P51" s="253" t="s">
        <v>914</v>
      </c>
    </row>
    <row r="52" spans="2:16">
      <c r="B52" s="248" t="s">
        <v>4</v>
      </c>
      <c r="C52" s="168" t="s">
        <v>909</v>
      </c>
      <c r="D52" s="247" t="s">
        <v>709</v>
      </c>
      <c r="E52" s="170">
        <v>0</v>
      </c>
      <c r="F52" s="166">
        <v>19.989999999999998</v>
      </c>
      <c r="G52" s="165" t="s">
        <v>631</v>
      </c>
      <c r="H52" s="249"/>
      <c r="I52" s="250"/>
      <c r="J52" s="251"/>
      <c r="K52" s="249"/>
      <c r="L52" s="173" t="b">
        <v>0</v>
      </c>
      <c r="M52" s="161"/>
      <c r="N52" s="252"/>
      <c r="O52" s="252"/>
      <c r="P52" s="253" t="s">
        <v>915</v>
      </c>
    </row>
    <row r="53" spans="2:16">
      <c r="B53" s="248" t="s">
        <v>4</v>
      </c>
      <c r="C53" s="168" t="s">
        <v>910</v>
      </c>
      <c r="D53" s="247" t="s">
        <v>709</v>
      </c>
      <c r="E53" s="170">
        <v>0</v>
      </c>
      <c r="F53" s="166">
        <v>39.99</v>
      </c>
      <c r="G53" s="165" t="s">
        <v>631</v>
      </c>
      <c r="H53" s="249"/>
      <c r="I53" s="250"/>
      <c r="J53" s="251"/>
      <c r="K53" s="249"/>
      <c r="L53" s="173" t="b">
        <v>0</v>
      </c>
      <c r="M53" s="161"/>
      <c r="N53" s="252"/>
      <c r="O53" s="252"/>
      <c r="P53" s="253" t="s">
        <v>916</v>
      </c>
    </row>
    <row r="54" spans="2:16">
      <c r="B54" s="248" t="s">
        <v>4</v>
      </c>
      <c r="C54" s="168" t="s">
        <v>911</v>
      </c>
      <c r="D54" s="247" t="s">
        <v>709</v>
      </c>
      <c r="E54" s="170">
        <v>0</v>
      </c>
      <c r="F54" s="166">
        <v>79.989999999999995</v>
      </c>
      <c r="G54" s="165" t="s">
        <v>631</v>
      </c>
      <c r="H54" s="249"/>
      <c r="I54" s="250"/>
      <c r="J54" s="251"/>
      <c r="K54" s="249"/>
      <c r="L54" s="173" t="b">
        <v>0</v>
      </c>
      <c r="M54" s="161"/>
      <c r="N54" s="252"/>
      <c r="O54" s="252"/>
      <c r="P54" s="253" t="s">
        <v>917</v>
      </c>
    </row>
    <row r="55" spans="2:16" ht="15.75" thickBot="1"/>
    <row r="56" spans="2:16" ht="23.25">
      <c r="B56" s="1" t="s">
        <v>611</v>
      </c>
      <c r="C56" s="1"/>
      <c r="D56" s="1"/>
      <c r="E56" s="1"/>
      <c r="F56" s="1"/>
    </row>
    <row r="58" spans="2:16" ht="171">
      <c r="B58" s="3" t="s">
        <v>610</v>
      </c>
      <c r="C58" s="146" t="s">
        <v>0</v>
      </c>
      <c r="D58" s="146" t="s">
        <v>609</v>
      </c>
      <c r="E58" s="146" t="s">
        <v>608</v>
      </c>
    </row>
    <row r="59" spans="2:16">
      <c r="B59" s="145" t="s">
        <v>4</v>
      </c>
      <c r="C59" s="144" t="s">
        <v>607</v>
      </c>
      <c r="D59" s="143">
        <v>1</v>
      </c>
      <c r="E59" s="143">
        <v>0</v>
      </c>
    </row>
    <row r="60" spans="2:16">
      <c r="B60" s="145" t="s">
        <v>4</v>
      </c>
      <c r="C60" s="144" t="s">
        <v>606</v>
      </c>
      <c r="D60" s="143">
        <v>-0.5</v>
      </c>
      <c r="E60" s="143">
        <v>100000</v>
      </c>
    </row>
    <row r="61" spans="2:16">
      <c r="B61" s="145" t="s">
        <v>4</v>
      </c>
      <c r="C61" s="144" t="s">
        <v>605</v>
      </c>
      <c r="D61" s="143">
        <v>-2</v>
      </c>
      <c r="E61" s="143">
        <v>500000</v>
      </c>
    </row>
    <row r="62" spans="2:16">
      <c r="B62" s="145" t="s">
        <v>4</v>
      </c>
      <c r="C62" s="144" t="s">
        <v>604</v>
      </c>
      <c r="D62" s="143">
        <v>-6</v>
      </c>
      <c r="E62" s="143">
        <v>1000000</v>
      </c>
    </row>
    <row r="63" spans="2:16">
      <c r="B63" s="145" t="s">
        <v>4</v>
      </c>
      <c r="C63" s="144" t="s">
        <v>707</v>
      </c>
      <c r="D63" s="143">
        <v>-12.5</v>
      </c>
      <c r="E63" s="143">
        <v>2000000</v>
      </c>
    </row>
    <row r="64" spans="2:16" ht="15.75" thickBot="1"/>
    <row r="65" spans="2:6" ht="23.25">
      <c r="B65" s="1" t="s">
        <v>603</v>
      </c>
      <c r="C65" s="1"/>
      <c r="D65" s="1"/>
      <c r="E65" s="1"/>
      <c r="F65" s="1"/>
    </row>
    <row r="67" spans="2:6" ht="189.75">
      <c r="B67" s="3" t="s">
        <v>602</v>
      </c>
      <c r="C67" s="146" t="s">
        <v>0</v>
      </c>
      <c r="D67" s="146" t="s">
        <v>601</v>
      </c>
      <c r="E67" s="146" t="s">
        <v>600</v>
      </c>
      <c r="F67" s="146" t="s">
        <v>599</v>
      </c>
    </row>
    <row r="68" spans="2:6">
      <c r="B68" s="145" t="s">
        <v>4</v>
      </c>
      <c r="C68" s="144" t="s">
        <v>598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7"/>
  <sheetViews>
    <sheetView tabSelected="1" topLeftCell="L61" workbookViewId="0">
      <selection activeCell="M90" sqref="M90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9.7109375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 ca="1">CONCATENATE(LEFT(petDefinitions[[#This Row],['[tidName']]],10),"_DESC")</f>
        <v>TID_PET_00_DESC</v>
      </c>
      <c r="S5" s="118">
        <v>0</v>
      </c>
      <c r="T5" s="124" t="str">
        <f ca="1"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 ca="1">CONCATENATE(LEFT(petDefinitions[[#This Row],['[tidName']]],10),"_DESC")</f>
        <v>TID_PET_01_DESC</v>
      </c>
      <c r="S6" s="125">
        <v>1</v>
      </c>
      <c r="T6" s="124" t="str">
        <f ca="1"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325</v>
      </c>
      <c r="D7" s="128" t="s">
        <v>24</v>
      </c>
      <c r="E7" s="121" t="s">
        <v>157</v>
      </c>
      <c r="F7" s="121">
        <v>1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326</v>
      </c>
      <c r="N7" s="122" t="s">
        <v>327</v>
      </c>
      <c r="O7" s="122" t="s">
        <v>328</v>
      </c>
      <c r="P7" s="123" t="s">
        <v>79</v>
      </c>
      <c r="Q7" s="118" t="s">
        <v>329</v>
      </c>
      <c r="R7" s="125" t="str">
        <f ca="1">CONCATENATE(LEFT(petDefinitions[[#This Row],['[tidName']]],10),"_DESC")</f>
        <v>TID_PET_10_DESC</v>
      </c>
      <c r="S7" s="118">
        <v>10</v>
      </c>
      <c r="T7" s="124" t="str">
        <f ca="1">CONCATENATE(RIGHT(petDefinitions[[#This Row],['[gamePrefab']]],LEN(petDefinitions[[#This Row],['[gamePrefab']]])-6),"_",petDefinitions[[#This Row],['[powerup']]])</f>
        <v>FreddyMetallicArmor_10_boost</v>
      </c>
    </row>
    <row r="8" spans="2:20">
      <c r="B8" s="126" t="s">
        <v>4</v>
      </c>
      <c r="C8" s="127" t="s">
        <v>330</v>
      </c>
      <c r="D8" s="128" t="s">
        <v>24</v>
      </c>
      <c r="E8" s="121" t="s">
        <v>331</v>
      </c>
      <c r="F8" s="121">
        <v>0</v>
      </c>
      <c r="G8" s="121" t="b">
        <v>1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332</v>
      </c>
      <c r="N8" s="122" t="s">
        <v>333</v>
      </c>
      <c r="O8" s="122" t="s">
        <v>334</v>
      </c>
      <c r="P8" s="123" t="s">
        <v>85</v>
      </c>
      <c r="Q8" s="118" t="s">
        <v>335</v>
      </c>
      <c r="R8" s="118" t="str">
        <f ca="1">CONCATENATE(LEFT(petDefinitions[[#This Row],['[tidName']]],10),"_DESC")</f>
        <v>TID_PET_11_DESC</v>
      </c>
      <c r="S8" s="125">
        <v>11</v>
      </c>
      <c r="T8" s="124" t="str">
        <f ca="1">CONCATENATE(RIGHT(petDefinitions[[#This Row],['[gamePrefab']]],LEN(petDefinitions[[#This Row],['[gamePrefab']]])-6),"_",petDefinitions[[#This Row],['[powerup']]])</f>
        <v>ChamBurnout_11_fury_size</v>
      </c>
    </row>
    <row r="9" spans="2:20">
      <c r="B9" s="126" t="s">
        <v>4</v>
      </c>
      <c r="C9" s="127" t="s">
        <v>336</v>
      </c>
      <c r="D9" s="128" t="s">
        <v>25</v>
      </c>
      <c r="E9" s="121" t="s">
        <v>331</v>
      </c>
      <c r="F9" s="121">
        <v>1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337</v>
      </c>
      <c r="N9" s="122" t="s">
        <v>338</v>
      </c>
      <c r="O9" s="129" t="s">
        <v>339</v>
      </c>
      <c r="P9" s="123" t="s">
        <v>97</v>
      </c>
      <c r="Q9" s="118" t="s">
        <v>340</v>
      </c>
      <c r="R9" s="125" t="str">
        <f ca="1">CONCATENATE(LEFT(petDefinitions[[#This Row],['[tidName']]],10),"_DESC")</f>
        <v>TID_PET_12_DESC</v>
      </c>
      <c r="S9" s="118">
        <v>12</v>
      </c>
      <c r="T9" s="124" t="str">
        <f ca="1">CONCATENATE(RIGHT(petDefinitions[[#This Row],['[gamePrefab']]],LEN(petDefinitions[[#This Row],['[gamePrefab']]])-6),"_",petDefinitions[[#This Row],['[powerup']]])</f>
        <v>MonkeyImp_12_fury_duration</v>
      </c>
    </row>
    <row r="10" spans="2:20">
      <c r="B10" s="126" t="s">
        <v>4</v>
      </c>
      <c r="C10" s="127" t="s">
        <v>341</v>
      </c>
      <c r="D10" s="128" t="s">
        <v>24</v>
      </c>
      <c r="E10" s="121" t="s">
        <v>284</v>
      </c>
      <c r="F10" s="121">
        <v>1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342</v>
      </c>
      <c r="N10" s="122" t="s">
        <v>343</v>
      </c>
      <c r="O10" s="122" t="s">
        <v>344</v>
      </c>
      <c r="P10" s="123" t="s">
        <v>75</v>
      </c>
      <c r="Q10" s="118" t="s">
        <v>345</v>
      </c>
      <c r="R10" s="118" t="str">
        <f ca="1">CONCATENATE(LEFT(petDefinitions[[#This Row],['[tidName']]],10),"_DESC")</f>
        <v>TID_PET_13_DESC</v>
      </c>
      <c r="S10" s="118">
        <v>13</v>
      </c>
      <c r="T10" s="124" t="str">
        <f ca="1">CONCATENATE(RIGHT(petDefinitions[[#This Row],['[gamePrefab']]],LEN(petDefinitions[[#This Row],['[gamePrefab']]])-6),"_",petDefinitions[[#This Row],['[powerup']]])</f>
        <v>Froggy_v5_13_hp</v>
      </c>
    </row>
    <row r="11" spans="2:20">
      <c r="B11" s="126" t="s">
        <v>4</v>
      </c>
      <c r="C11" s="127" t="s">
        <v>346</v>
      </c>
      <c r="D11" s="128" t="s">
        <v>24</v>
      </c>
      <c r="E11" s="121" t="s">
        <v>6</v>
      </c>
      <c r="F11" s="121">
        <v>4</v>
      </c>
      <c r="G11" s="121" t="b">
        <v>0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347</v>
      </c>
      <c r="N11" s="122" t="s">
        <v>348</v>
      </c>
      <c r="O11" s="122" t="s">
        <v>349</v>
      </c>
      <c r="P11" s="123" t="s">
        <v>68</v>
      </c>
      <c r="Q11" s="118" t="s">
        <v>350</v>
      </c>
      <c r="R11" s="118" t="str">
        <f ca="1">CONCATENATE(LEFT(petDefinitions[[#This Row],['[tidName']]],10),"_DESC")</f>
        <v>TID_PET_14_DESC</v>
      </c>
      <c r="S11" s="118">
        <v>14</v>
      </c>
      <c r="T11" s="124" t="str">
        <f ca="1">CONCATENATE(RIGHT(petDefinitions[[#This Row],['[gamePrefab']]],LEN(petDefinitions[[#This Row],['[gamePrefab']]])-6),"_",petDefinitions[[#This Row],['[powerup']]])</f>
        <v>Froggy_v2_14_more_xp</v>
      </c>
    </row>
    <row r="12" spans="2:20">
      <c r="B12" s="126" t="s">
        <v>4</v>
      </c>
      <c r="C12" s="127" t="s">
        <v>351</v>
      </c>
      <c r="D12" s="128" t="s">
        <v>24</v>
      </c>
      <c r="E12" s="121" t="s">
        <v>315</v>
      </c>
      <c r="F12" s="121">
        <v>1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352</v>
      </c>
      <c r="N12" s="122" t="s">
        <v>353</v>
      </c>
      <c r="O12" s="122" t="s">
        <v>354</v>
      </c>
      <c r="P12" s="123" t="s">
        <v>131</v>
      </c>
      <c r="Q12" s="118" t="s">
        <v>355</v>
      </c>
      <c r="R12" s="118" t="str">
        <f ca="1">CONCATENATE(LEFT(petDefinitions[[#This Row],['[tidName']]],10),"_DESC")</f>
        <v>TID_PET_15_DESC</v>
      </c>
      <c r="S12" s="118">
        <v>15</v>
      </c>
      <c r="T12" s="124" t="str">
        <f ca="1">CONCATENATE(RIGHT(petDefinitions[[#This Row],['[gamePrefab']]],LEN(petDefinitions[[#This Row],['[gamePrefab']]])-6),"_",petDefinitions[[#This Row],['[powerup']]])</f>
        <v>DactylusTupac_15_reduce_life_drain</v>
      </c>
    </row>
    <row r="13" spans="2:20">
      <c r="B13" s="126" t="s">
        <v>4</v>
      </c>
      <c r="C13" s="127" t="s">
        <v>356</v>
      </c>
      <c r="D13" s="128" t="s">
        <v>24</v>
      </c>
      <c r="E13" s="121" t="s">
        <v>157</v>
      </c>
      <c r="F13" s="121">
        <v>2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357</v>
      </c>
      <c r="N13" s="122" t="s">
        <v>358</v>
      </c>
      <c r="O13" s="122" t="s">
        <v>359</v>
      </c>
      <c r="P13" s="123" t="s">
        <v>157</v>
      </c>
      <c r="Q13" s="118" t="s">
        <v>360</v>
      </c>
      <c r="R13" s="118" t="str">
        <f ca="1">CONCATENATE(LEFT(petDefinitions[[#This Row],['[tidName']]],10),"_DESC")</f>
        <v>TID_PET_16_DESC</v>
      </c>
      <c r="S13" s="118">
        <v>16</v>
      </c>
      <c r="T13" s="124" t="str">
        <f ca="1">CONCATENATE(RIGHT(petDefinitions[[#This Row],['[gamePrefab']]],LEN(petDefinitions[[#This Row],['[gamePrefab']]])-6),"_",petDefinitions[[#This Row],['[powerup']]])</f>
        <v>FreddySportTapes_16_speed</v>
      </c>
    </row>
    <row r="14" spans="2:20">
      <c r="B14" s="126" t="s">
        <v>4</v>
      </c>
      <c r="C14" s="127" t="s">
        <v>361</v>
      </c>
      <c r="D14" s="128" t="s">
        <v>24</v>
      </c>
      <c r="E14" s="121" t="s">
        <v>157</v>
      </c>
      <c r="F14" s="121">
        <v>3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362</v>
      </c>
      <c r="N14" s="129" t="s">
        <v>363</v>
      </c>
      <c r="O14" s="122" t="s">
        <v>364</v>
      </c>
      <c r="P14" s="123" t="s">
        <v>79</v>
      </c>
      <c r="Q14" s="118" t="s">
        <v>365</v>
      </c>
      <c r="R14" s="118" t="str">
        <f ca="1">CONCATENATE(LEFT(petDefinitions[[#This Row],['[tidName']]],10),"_DESC")</f>
        <v>TID_PET_17_DESC</v>
      </c>
      <c r="S14" s="118">
        <v>17</v>
      </c>
      <c r="T14" s="124" t="str">
        <f ca="1">CONCATENATE(RIGHT(petDefinitions[[#This Row],['[gamePrefab']]],LEN(petDefinitions[[#This Row],['[gamePrefab']]])-6),"_",petDefinitions[[#This Row],['[powerup']]])</f>
        <v>MonkeyKing_17_boost</v>
      </c>
    </row>
    <row r="15" spans="2:20">
      <c r="B15" s="126" t="s">
        <v>4</v>
      </c>
      <c r="C15" s="127" t="s">
        <v>366</v>
      </c>
      <c r="D15" s="128" t="s">
        <v>24</v>
      </c>
      <c r="E15" s="121" t="s">
        <v>331</v>
      </c>
      <c r="F15" s="121">
        <v>2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367</v>
      </c>
      <c r="N15" s="122" t="s">
        <v>368</v>
      </c>
      <c r="O15" s="122" t="s">
        <v>369</v>
      </c>
      <c r="P15" s="123" t="s">
        <v>85</v>
      </c>
      <c r="Q15" s="118" t="s">
        <v>370</v>
      </c>
      <c r="R15" s="118" t="str">
        <f ca="1">CONCATENATE(LEFT(petDefinitions[[#This Row],['[tidName']]],10),"_DESC")</f>
        <v>TID_PET_18_DESC</v>
      </c>
      <c r="S15" s="118">
        <v>18</v>
      </c>
      <c r="T15" s="124" t="str">
        <f ca="1">CONCATENATE(RIGHT(petDefinitions[[#This Row],['[gamePrefab']]],LEN(petDefinitions[[#This Row],['[gamePrefab']]])-6),"_",petDefinitions[[#This Row],['[powerup']]])</f>
        <v>BallGrenade_18_fury_size</v>
      </c>
    </row>
    <row r="16" spans="2:20">
      <c r="B16" s="126" t="s">
        <v>4</v>
      </c>
      <c r="C16" s="127" t="s">
        <v>371</v>
      </c>
      <c r="D16" s="128" t="s">
        <v>24</v>
      </c>
      <c r="E16" s="121" t="s">
        <v>331</v>
      </c>
      <c r="F16" s="121">
        <v>3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372</v>
      </c>
      <c r="N16" s="122" t="s">
        <v>373</v>
      </c>
      <c r="O16" s="122" t="s">
        <v>374</v>
      </c>
      <c r="P16" s="123" t="s">
        <v>97</v>
      </c>
      <c r="Q16" s="118" t="s">
        <v>375</v>
      </c>
      <c r="R16" s="118" t="str">
        <f ca="1">CONCATENATE(LEFT(petDefinitions[[#This Row],['[tidName']]],10),"_DESC")</f>
        <v>TID_PET_19_DESC</v>
      </c>
      <c r="S16" s="118">
        <v>19</v>
      </c>
      <c r="T16" s="124" t="str">
        <f ca="1">CONCATENATE(RIGHT(petDefinitions[[#This Row],['[gamePrefab']]],LEN(petDefinitions[[#This Row],['[gamePrefab']]])-6),"_",petDefinitions[[#This Row],['[powerup']]])</f>
        <v>Froggy_v3_19_fury_duration</v>
      </c>
    </row>
    <row r="17" spans="2:20">
      <c r="B17" s="126" t="s">
        <v>4</v>
      </c>
      <c r="C17" s="127" t="s">
        <v>283</v>
      </c>
      <c r="D17" s="128" t="s">
        <v>24</v>
      </c>
      <c r="E17" s="121" t="s">
        <v>284</v>
      </c>
      <c r="F17" s="121">
        <v>2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285</v>
      </c>
      <c r="N17" s="122" t="s">
        <v>286</v>
      </c>
      <c r="O17" s="122" t="s">
        <v>287</v>
      </c>
      <c r="P17" s="123" t="s">
        <v>57</v>
      </c>
      <c r="Q17" s="118" t="s">
        <v>288</v>
      </c>
      <c r="R17" s="118" t="str">
        <f ca="1">CONCATENATE(LEFT(petDefinitions[[#This Row],['[tidName']]],10),"_DESC")</f>
        <v>TID_PET_02_DESC</v>
      </c>
      <c r="S17" s="118">
        <v>2</v>
      </c>
      <c r="T17" s="124" t="str">
        <f ca="1">CONCATENATE(RIGHT(petDefinitions[[#This Row],['[gamePrefab']]],LEN(petDefinitions[[#This Row],['[gamePrefab']]])-6),"_",petDefinitions[[#This Row],['[powerup']]])</f>
        <v>ChamRed_2_food</v>
      </c>
    </row>
    <row r="18" spans="2:20">
      <c r="B18" s="126" t="s">
        <v>4</v>
      </c>
      <c r="C18" s="127" t="s">
        <v>376</v>
      </c>
      <c r="D18" s="128" t="s">
        <v>24</v>
      </c>
      <c r="E18" s="121" t="s">
        <v>315</v>
      </c>
      <c r="F18" s="121">
        <v>2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377</v>
      </c>
      <c r="N18" s="122" t="s">
        <v>378</v>
      </c>
      <c r="O18" s="129" t="s">
        <v>379</v>
      </c>
      <c r="P18" s="123" t="s">
        <v>64</v>
      </c>
      <c r="Q18" s="118" t="s">
        <v>380</v>
      </c>
      <c r="R18" s="118" t="str">
        <f ca="1">CONCATENATE(LEFT(petDefinitions[[#This Row],['[tidName']]],10),"_DESC")</f>
        <v>TID_PET_20_DESC</v>
      </c>
      <c r="S18" s="118">
        <v>20</v>
      </c>
      <c r="T18" s="124" t="str">
        <f ca="1">CONCATENATE(RIGHT(petDefinitions[[#This Row],['[gamePrefab']]],LEN(petDefinitions[[#This Row],['[gamePrefab']]])-6),"_",petDefinitions[[#This Row],['[powerup']]])</f>
        <v>DactylusCrazy_20_lower_damage_poison</v>
      </c>
    </row>
    <row r="19" spans="2:20">
      <c r="B19" s="126" t="s">
        <v>4</v>
      </c>
      <c r="C19" s="127" t="s">
        <v>381</v>
      </c>
      <c r="D19" s="128" t="s">
        <v>24</v>
      </c>
      <c r="E19" s="121" t="s">
        <v>315</v>
      </c>
      <c r="F19" s="121">
        <v>3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382</v>
      </c>
      <c r="N19" s="122" t="s">
        <v>383</v>
      </c>
      <c r="O19" s="122" t="s">
        <v>384</v>
      </c>
      <c r="P19" s="123" t="s">
        <v>208</v>
      </c>
      <c r="Q19" s="118" t="s">
        <v>385</v>
      </c>
      <c r="R19" s="118" t="str">
        <f ca="1">CONCATENATE(LEFT(petDefinitions[[#This Row],['[tidName']]],10),"_DESC")</f>
        <v>TID_PET_21_DESC</v>
      </c>
      <c r="S19" s="118">
        <v>21</v>
      </c>
      <c r="T19" s="124" t="str">
        <f ca="1">CONCATENATE(RIGHT(petDefinitions[[#This Row],['[gamePrefab']]],LEN(petDefinitions[[#This Row],['[gamePrefab']]])-6),"_",petDefinitions[[#This Row],['[powerup']]])</f>
        <v>DactylusArrow_21_lower_damage_arrows</v>
      </c>
    </row>
    <row r="20" spans="2:20">
      <c r="B20" s="126" t="s">
        <v>4</v>
      </c>
      <c r="C20" s="127" t="s">
        <v>386</v>
      </c>
      <c r="D20" s="128" t="s">
        <v>24</v>
      </c>
      <c r="E20" s="121" t="s">
        <v>315</v>
      </c>
      <c r="F20" s="128">
        <v>4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387</v>
      </c>
      <c r="N20" s="122" t="s">
        <v>388</v>
      </c>
      <c r="O20" s="122" t="s">
        <v>389</v>
      </c>
      <c r="P20" s="123" t="s">
        <v>64</v>
      </c>
      <c r="Q20" s="118" t="s">
        <v>390</v>
      </c>
      <c r="R20" s="118" t="str">
        <f ca="1">CONCATENATE(LEFT(petDefinitions[[#This Row],['[tidName']]],10),"_DESC")</f>
        <v>TID_PET_22_DESC</v>
      </c>
      <c r="S20" s="118">
        <v>22</v>
      </c>
      <c r="T20" s="124" t="str">
        <f ca="1">CONCATENATE(RIGHT(petDefinitions[[#This Row],['[gamePrefab']]],LEN(petDefinitions[[#This Row],['[gamePrefab']]])-6),"_",petDefinitions[[#This Row],['[powerup']]])</f>
        <v>MonkeyPoisonIvy_22_lower_damage_poison</v>
      </c>
    </row>
    <row r="21" spans="2:20">
      <c r="B21" s="126" t="s">
        <v>4</v>
      </c>
      <c r="C21" s="127" t="s">
        <v>391</v>
      </c>
      <c r="D21" s="128" t="s">
        <v>24</v>
      </c>
      <c r="E21" s="121" t="s">
        <v>315</v>
      </c>
      <c r="F21" s="128">
        <v>5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392</v>
      </c>
      <c r="N21" s="122" t="s">
        <v>393</v>
      </c>
      <c r="O21" s="122" t="s">
        <v>394</v>
      </c>
      <c r="P21" s="123" t="s">
        <v>121</v>
      </c>
      <c r="Q21" s="118" t="s">
        <v>395</v>
      </c>
      <c r="R21" s="118" t="str">
        <f ca="1">CONCATENATE(LEFT(petDefinitions[[#This Row],['[tidName']]],10),"_DESC")</f>
        <v>TID_PET_23_DESC</v>
      </c>
      <c r="S21" s="118">
        <v>23</v>
      </c>
      <c r="T21" s="124" t="str">
        <f ca="1">CONCATENATE(RIGHT(petDefinitions[[#This Row],['[gamePrefab']]],LEN(petDefinitions[[#This Row],['[gamePrefab']]])-6),"_",petDefinitions[[#This Row],['[powerup']]])</f>
        <v>Froggy_v4_23_lower_damage_mine</v>
      </c>
    </row>
    <row r="22" spans="2:20">
      <c r="B22" s="126" t="s">
        <v>4</v>
      </c>
      <c r="C22" s="127" t="s">
        <v>396</v>
      </c>
      <c r="D22" s="128" t="s">
        <v>25</v>
      </c>
      <c r="E22" s="121" t="s">
        <v>6</v>
      </c>
      <c r="F22" s="128">
        <v>5</v>
      </c>
      <c r="G22" s="121" t="b">
        <v>0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397</v>
      </c>
      <c r="N22" s="129" t="s">
        <v>398</v>
      </c>
      <c r="O22" s="129" t="s">
        <v>399</v>
      </c>
      <c r="P22" s="123" t="s">
        <v>68</v>
      </c>
      <c r="Q22" s="118" t="s">
        <v>400</v>
      </c>
      <c r="R22" s="118" t="str">
        <f ca="1">CONCATENATE(LEFT(petDefinitions[[#This Row],['[tidName']]],10),"_DESC")</f>
        <v>TID_PET_24_DESC</v>
      </c>
      <c r="S22" s="118">
        <v>24</v>
      </c>
      <c r="T22" s="124" t="str">
        <f ca="1">CONCATENATE(RIGHT(petDefinitions[[#This Row],['[gamePrefab']]],LEN(petDefinitions[[#This Row],['[gamePrefab']]])-6),"_",petDefinitions[[#This Row],['[powerup']]])</f>
        <v>GodzillaBasic_24_more_xp</v>
      </c>
    </row>
    <row r="23" spans="2:20">
      <c r="B23" s="126" t="s">
        <v>4</v>
      </c>
      <c r="C23" s="127" t="s">
        <v>401</v>
      </c>
      <c r="D23" s="128" t="s">
        <v>24</v>
      </c>
      <c r="E23" s="121" t="s">
        <v>27</v>
      </c>
      <c r="F23" s="128">
        <v>0</v>
      </c>
      <c r="G23" s="121" t="b">
        <v>1</v>
      </c>
      <c r="H23" s="121" t="b">
        <v>0</v>
      </c>
      <c r="I23" s="121" t="b">
        <v>1</v>
      </c>
      <c r="J23" s="121" t="b">
        <v>0</v>
      </c>
      <c r="K23" s="121"/>
      <c r="L23" s="121"/>
      <c r="M23" s="122" t="s">
        <v>402</v>
      </c>
      <c r="N23" s="122" t="s">
        <v>403</v>
      </c>
      <c r="O23" s="122" t="s">
        <v>292</v>
      </c>
      <c r="P23" s="123" t="s">
        <v>249</v>
      </c>
      <c r="Q23" s="118" t="s">
        <v>404</v>
      </c>
      <c r="R23" s="118" t="s">
        <v>404</v>
      </c>
      <c r="S23" s="118">
        <v>25</v>
      </c>
      <c r="T23" s="124" t="str">
        <f ca="1">CONCATENATE(RIGHT(petDefinitions[[#This Row],['[gamePrefab']]],LEN(petDefinitions[[#This Row],['[gamePrefab']]])-6),"_",petDefinitions[[#This Row],['[powerup']]])</f>
        <v>FreddyDivingGoggles_25_wip</v>
      </c>
    </row>
    <row r="24" spans="2:20">
      <c r="B24" s="126" t="s">
        <v>4</v>
      </c>
      <c r="C24" s="127" t="s">
        <v>405</v>
      </c>
      <c r="D24" s="128" t="s">
        <v>24</v>
      </c>
      <c r="E24" s="121" t="s">
        <v>284</v>
      </c>
      <c r="F24" s="128">
        <v>5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406</v>
      </c>
      <c r="N24" s="122" t="s">
        <v>407</v>
      </c>
      <c r="O24" s="122" t="s">
        <v>408</v>
      </c>
      <c r="P24" s="123" t="s">
        <v>75</v>
      </c>
      <c r="Q24" s="118" t="s">
        <v>409</v>
      </c>
      <c r="R24" s="118" t="str">
        <f ca="1">CONCATENATE(LEFT(petDefinitions[[#This Row],['[tidName']]],10),"_DESC")</f>
        <v>TID_PET_26_DESC</v>
      </c>
      <c r="S24" s="118">
        <v>26</v>
      </c>
      <c r="T24" s="124" t="str">
        <f ca="1">CONCATENATE(RIGHT(petDefinitions[[#This Row],['[gamePrefab']]],LEN(petDefinitions[[#This Row],['[gamePrefab']]])-6),"_",petDefinitions[[#This Row],['[powerup']]])</f>
        <v>ChamMorylin_26_hp</v>
      </c>
    </row>
    <row r="25" spans="2:20">
      <c r="B25" s="126" t="s">
        <v>4</v>
      </c>
      <c r="C25" s="127" t="s">
        <v>410</v>
      </c>
      <c r="D25" s="128" t="s">
        <v>24</v>
      </c>
      <c r="E25" s="121" t="s">
        <v>315</v>
      </c>
      <c r="F25" s="128">
        <v>6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411</v>
      </c>
      <c r="N25" s="129" t="s">
        <v>412</v>
      </c>
      <c r="O25" s="129" t="s">
        <v>413</v>
      </c>
      <c r="P25" s="130" t="s">
        <v>185</v>
      </c>
      <c r="Q25" s="118" t="s">
        <v>414</v>
      </c>
      <c r="R25" s="118" t="str">
        <f ca="1">CONCATENATE(LEFT(petDefinitions[[#This Row],['[tidName']]],10),"_DESC")</f>
        <v>TID_PET_27_DESC</v>
      </c>
      <c r="S25" s="118">
        <v>27</v>
      </c>
      <c r="T25" s="124" t="str">
        <f ca="1">CONCATENATE(RIGHT(petDefinitions[[#This Row],['[gamePrefab']]],LEN(petDefinitions[[#This Row],['[gamePrefab']]])-6),"_",petDefinitions[[#This Row],['[powerup']]])</f>
        <v>FreddyHiperToad_27_avoid_poison</v>
      </c>
    </row>
    <row r="26" spans="2:20">
      <c r="B26" s="119" t="s">
        <v>4</v>
      </c>
      <c r="C26" s="120" t="s">
        <v>415</v>
      </c>
      <c r="D26" s="121" t="s">
        <v>25</v>
      </c>
      <c r="E26" s="121" t="s">
        <v>193</v>
      </c>
      <c r="F26" s="128">
        <v>5</v>
      </c>
      <c r="G26" s="121" t="b">
        <v>0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416</v>
      </c>
      <c r="N26" s="122" t="s">
        <v>417</v>
      </c>
      <c r="O26" s="122" t="s">
        <v>418</v>
      </c>
      <c r="P26" s="123" t="s">
        <v>192</v>
      </c>
      <c r="Q26" s="118" t="s">
        <v>419</v>
      </c>
      <c r="R26" s="118" t="str">
        <f ca="1">CONCATENATE(LEFT(petDefinitions[[#This Row],['[tidName']]],10),"_DESC")</f>
        <v>TID_PET_28_DESC</v>
      </c>
      <c r="S26" s="118">
        <v>28</v>
      </c>
      <c r="T26" s="124" t="str">
        <f ca="1">CONCATENATE(RIGHT(petDefinitions[[#This Row],['[gamePrefab']]],LEN(petDefinitions[[#This Row],['[gamePrefab']]])-6),"_",petDefinitions[[#This Row],['[powerup']]])</f>
        <v>GhostEater_28_eat_ghost</v>
      </c>
    </row>
    <row r="27" spans="2:20">
      <c r="B27" s="119" t="s">
        <v>4</v>
      </c>
      <c r="C27" s="120" t="s">
        <v>420</v>
      </c>
      <c r="D27" s="121" t="s">
        <v>25</v>
      </c>
      <c r="E27" s="121" t="s">
        <v>193</v>
      </c>
      <c r="F27" s="128">
        <v>6</v>
      </c>
      <c r="G27" s="121" t="b">
        <v>0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421</v>
      </c>
      <c r="N27" s="122" t="s">
        <v>422</v>
      </c>
      <c r="O27" s="122" t="s">
        <v>423</v>
      </c>
      <c r="P27" s="123" t="s">
        <v>195</v>
      </c>
      <c r="Q27" s="118" t="s">
        <v>424</v>
      </c>
      <c r="R27" s="118" t="str">
        <f ca="1">CONCATENATE(LEFT(petDefinitions[[#This Row],['[tidName']]],10),"_DESC")</f>
        <v>TID_PET_29_DESC</v>
      </c>
      <c r="S27" s="125">
        <v>29</v>
      </c>
      <c r="T27" s="124" t="str">
        <f ca="1">CONCATENATE(RIGHT(petDefinitions[[#This Row],['[gamePrefab']]],LEN(petDefinitions[[#This Row],['[gamePrefab']]])-6),"_",petDefinitions[[#This Row],['[powerup']]])</f>
        <v>MineEater_29_eat_mine</v>
      </c>
    </row>
    <row r="28" spans="2:20">
      <c r="B28" s="126" t="s">
        <v>4</v>
      </c>
      <c r="C28" s="127" t="s">
        <v>289</v>
      </c>
      <c r="D28" s="128" t="s">
        <v>24</v>
      </c>
      <c r="E28" s="121" t="s">
        <v>6</v>
      </c>
      <c r="F28" s="128">
        <v>2</v>
      </c>
      <c r="G28" s="121" t="b">
        <v>0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290</v>
      </c>
      <c r="N28" s="122" t="s">
        <v>291</v>
      </c>
      <c r="O28" s="122" t="s">
        <v>292</v>
      </c>
      <c r="P28" s="123" t="s">
        <v>8</v>
      </c>
      <c r="Q28" s="118" t="s">
        <v>293</v>
      </c>
      <c r="R28" s="125" t="str">
        <f ca="1">CONCATENATE(LEFT(petDefinitions[[#This Row],['[tidName']]],10),"_DESC")</f>
        <v>TID_PET_03_DESC</v>
      </c>
      <c r="S28" s="118">
        <v>3</v>
      </c>
      <c r="T28" s="124" t="str">
        <f ca="1">CONCATENATE(RIGHT(petDefinitions[[#This Row],['[gamePrefab']]],LEN(petDefinitions[[#This Row],['[gamePrefab']]])-6),"_",petDefinitions[[#This Row],['[powerup']]])</f>
        <v>Freddy_3_coins</v>
      </c>
    </row>
    <row r="29" spans="2:20">
      <c r="B29" s="126" t="s">
        <v>4</v>
      </c>
      <c r="C29" s="127" t="s">
        <v>425</v>
      </c>
      <c r="D29" s="128" t="s">
        <v>25</v>
      </c>
      <c r="E29" s="121" t="s">
        <v>315</v>
      </c>
      <c r="F29" s="121">
        <v>7</v>
      </c>
      <c r="G29" s="121" t="b">
        <v>1</v>
      </c>
      <c r="H29" s="121" t="b">
        <v>0</v>
      </c>
      <c r="I29" s="121" t="b">
        <v>0</v>
      </c>
      <c r="J29" s="121" t="b">
        <v>1</v>
      </c>
      <c r="K29" s="121"/>
      <c r="L29" s="121" t="s">
        <v>684</v>
      </c>
      <c r="M29" s="122" t="s">
        <v>426</v>
      </c>
      <c r="N29" s="122" t="s">
        <v>427</v>
      </c>
      <c r="O29" s="122" t="s">
        <v>428</v>
      </c>
      <c r="P29" s="123" t="s">
        <v>197</v>
      </c>
      <c r="Q29" s="118" t="s">
        <v>429</v>
      </c>
      <c r="R29" s="118" t="str">
        <f ca="1">CONCATENATE(LEFT(petDefinitions[[#This Row],['[tidName']]],10),"_DESC")</f>
        <v>TID_PET_30_DESC</v>
      </c>
      <c r="S29" s="125">
        <v>30</v>
      </c>
      <c r="T29" s="124" t="str">
        <f ca="1">CONCATENATE(RIGHT(petDefinitions[[#This Row],['[gamePrefab']]],LEN(petDefinitions[[#This Row],['[gamePrefab']]])-6),"_",petDefinitions[[#This Row],['[powerup']]])</f>
        <v>Morly_30_explode_mine</v>
      </c>
    </row>
    <row r="30" spans="2:20">
      <c r="B30" s="126" t="s">
        <v>4</v>
      </c>
      <c r="C30" s="127" t="s">
        <v>430</v>
      </c>
      <c r="D30" s="128" t="s">
        <v>25</v>
      </c>
      <c r="E30" s="121" t="s">
        <v>193</v>
      </c>
      <c r="F30" s="121">
        <v>7</v>
      </c>
      <c r="G30" s="121" t="b">
        <v>0</v>
      </c>
      <c r="H30" s="121" t="b">
        <v>0</v>
      </c>
      <c r="I30" s="121" t="b">
        <v>0</v>
      </c>
      <c r="J30" s="121" t="b">
        <v>1</v>
      </c>
      <c r="K30" s="121"/>
      <c r="L30" s="121" t="s">
        <v>684</v>
      </c>
      <c r="M30" s="122" t="s">
        <v>431</v>
      </c>
      <c r="N30" s="129" t="s">
        <v>432</v>
      </c>
      <c r="O30" s="129" t="s">
        <v>433</v>
      </c>
      <c r="P30" s="123" t="s">
        <v>216</v>
      </c>
      <c r="Q30" s="118" t="s">
        <v>434</v>
      </c>
      <c r="R30" s="118" t="str">
        <f ca="1">CONCATENATE(LEFT(petDefinitions[[#This Row],['[tidName']]],10),"_DESC")</f>
        <v>TID_PET_31_DESC</v>
      </c>
      <c r="S30" s="118">
        <v>31</v>
      </c>
      <c r="T30" s="124" t="str">
        <f ca="1">CONCATENATE(RIGHT(petDefinitions[[#This Row],['[gamePrefab']]],LEN(petDefinitions[[#This Row],['[gamePrefab']]])-6),"_",petDefinitions[[#This Row],['[powerup']]])</f>
        <v>Cthulu_31_vacuum</v>
      </c>
    </row>
    <row r="31" spans="2:20">
      <c r="B31" s="126" t="s">
        <v>4</v>
      </c>
      <c r="C31" s="127" t="s">
        <v>435</v>
      </c>
      <c r="D31" s="128" t="s">
        <v>25</v>
      </c>
      <c r="E31" s="121" t="s">
        <v>27</v>
      </c>
      <c r="F31" s="128">
        <v>2</v>
      </c>
      <c r="G31" s="121" t="b">
        <v>0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436</v>
      </c>
      <c r="N31" s="122" t="s">
        <v>437</v>
      </c>
      <c r="O31" s="122" t="s">
        <v>438</v>
      </c>
      <c r="P31" s="123" t="s">
        <v>191</v>
      </c>
      <c r="Q31" s="118" t="s">
        <v>439</v>
      </c>
      <c r="R31" s="118" t="str">
        <f ca="1">CONCATENATE(LEFT(petDefinitions[[#This Row],['[tidName']]],10),"_DESC")</f>
        <v>TID_PET_32_DESC</v>
      </c>
      <c r="S31" s="118">
        <v>32</v>
      </c>
      <c r="T31" s="124" t="str">
        <f ca="1">CONCATENATE(RIGHT(petDefinitions[[#This Row],['[gamePrefab']]],LEN(petDefinitions[[#This Row],['[gamePrefab']]])-6),"_",petDefinitions[[#This Row],['[powerup']]])</f>
        <v>GodzillaHelmet_32_dragonram</v>
      </c>
    </row>
    <row r="32" spans="2:20">
      <c r="B32" s="126" t="s">
        <v>4</v>
      </c>
      <c r="C32" s="127" t="s">
        <v>440</v>
      </c>
      <c r="D32" s="128" t="s">
        <v>26</v>
      </c>
      <c r="E32" s="121" t="s">
        <v>27</v>
      </c>
      <c r="F32" s="128">
        <v>7</v>
      </c>
      <c r="G32" s="121" t="b">
        <v>0</v>
      </c>
      <c r="H32" s="121" t="b">
        <v>1</v>
      </c>
      <c r="I32" s="121" t="b">
        <v>0</v>
      </c>
      <c r="J32" s="121" t="b">
        <v>0</v>
      </c>
      <c r="K32" s="121"/>
      <c r="L32" s="121"/>
      <c r="M32" s="122" t="s">
        <v>441</v>
      </c>
      <c r="N32" s="122" t="s">
        <v>442</v>
      </c>
      <c r="O32" s="122" t="s">
        <v>443</v>
      </c>
      <c r="P32" s="123" t="s">
        <v>213</v>
      </c>
      <c r="Q32" s="118" t="s">
        <v>444</v>
      </c>
      <c r="R32" s="118" t="str">
        <f ca="1">CONCATENATE(LEFT(petDefinitions[[#This Row],['[tidName']]],10),"_DESC")</f>
        <v>TID_PET_33_DESC</v>
      </c>
      <c r="S32" s="118">
        <v>33</v>
      </c>
      <c r="T32" s="124" t="str">
        <f ca="1">CONCATENATE(RIGHT(petDefinitions[[#This Row],['[gamePrefab']]],LEN(petDefinitions[[#This Row],['[gamePrefab']]])-6),"_",petDefinitions[[#This Row],['[powerup']]])</f>
        <v>Phoenix_33_phoenix</v>
      </c>
    </row>
    <row r="33" spans="2:20">
      <c r="B33" s="126" t="s">
        <v>4</v>
      </c>
      <c r="C33" s="127" t="s">
        <v>445</v>
      </c>
      <c r="D33" s="128" t="s">
        <v>25</v>
      </c>
      <c r="E33" s="121" t="s">
        <v>27</v>
      </c>
      <c r="F33" s="128">
        <v>8</v>
      </c>
      <c r="G33" s="121" t="b">
        <v>0</v>
      </c>
      <c r="H33" s="121" t="b">
        <v>1</v>
      </c>
      <c r="I33" s="121" t="b">
        <v>0</v>
      </c>
      <c r="J33" s="121" t="b">
        <v>0</v>
      </c>
      <c r="K33" s="121"/>
      <c r="L33" s="121"/>
      <c r="M33" s="122" t="s">
        <v>446</v>
      </c>
      <c r="N33" s="122" t="s">
        <v>447</v>
      </c>
      <c r="O33" s="122" t="s">
        <v>448</v>
      </c>
      <c r="P33" s="123" t="s">
        <v>204</v>
      </c>
      <c r="Q33" s="118" t="s">
        <v>449</v>
      </c>
      <c r="R33" s="118" t="str">
        <f ca="1">CONCATENATE(LEFT(petDefinitions[[#This Row],['[tidName']]],10),"_DESC")</f>
        <v>TID_PET_34_DESC</v>
      </c>
      <c r="S33" s="118">
        <v>34</v>
      </c>
      <c r="T33" s="124" t="str">
        <f ca="1">CONCATENATE(RIGHT(petDefinitions[[#This Row],['[gamePrefab']]],LEN(petDefinitions[[#This Row],['[gamePrefab']]])-6),"_",petDefinitions[[#This Row],['[powerup']]])</f>
        <v>Freeze_34_freeze_aura</v>
      </c>
    </row>
    <row r="34" spans="2:20">
      <c r="B34" s="126" t="s">
        <v>4</v>
      </c>
      <c r="C34" s="127" t="s">
        <v>450</v>
      </c>
      <c r="D34" s="128" t="s">
        <v>26</v>
      </c>
      <c r="E34" s="121" t="s">
        <v>27</v>
      </c>
      <c r="F34" s="128">
        <v>9</v>
      </c>
      <c r="G34" s="121" t="b">
        <v>0</v>
      </c>
      <c r="H34" s="121" t="b">
        <v>1</v>
      </c>
      <c r="I34" s="121" t="b">
        <v>0</v>
      </c>
      <c r="J34" s="121" t="b">
        <v>0</v>
      </c>
      <c r="K34" s="121"/>
      <c r="L34" s="121"/>
      <c r="M34" s="122" t="s">
        <v>451</v>
      </c>
      <c r="N34" s="122" t="s">
        <v>452</v>
      </c>
      <c r="O34" s="122" t="s">
        <v>453</v>
      </c>
      <c r="P34" s="123" t="s">
        <v>202</v>
      </c>
      <c r="Q34" s="118" t="s">
        <v>454</v>
      </c>
      <c r="R34" s="118" t="str">
        <f ca="1">CONCATENATE(LEFT(petDefinitions[[#This Row],['[tidName']]],10),"_DESC")</f>
        <v>TID_PET_35_DESC</v>
      </c>
      <c r="S34" s="118">
        <v>35</v>
      </c>
      <c r="T34" s="124" t="str">
        <f ca="1">CONCATENATE(RIGHT(petDefinitions[[#This Row],['[gamePrefab']]],LEN(petDefinitions[[#This Row],['[gamePrefab']]])-6),"_",petDefinitions[[#This Row],['[powerup']]])</f>
        <v>Angelico_35_free_revive</v>
      </c>
    </row>
    <row r="35" spans="2:20">
      <c r="B35" s="126" t="s">
        <v>4</v>
      </c>
      <c r="C35" s="127" t="s">
        <v>455</v>
      </c>
      <c r="D35" s="128" t="s">
        <v>26</v>
      </c>
      <c r="E35" s="121" t="s">
        <v>331</v>
      </c>
      <c r="F35" s="128">
        <v>4</v>
      </c>
      <c r="G35" s="121" t="b">
        <v>0</v>
      </c>
      <c r="H35" s="121" t="b">
        <v>1</v>
      </c>
      <c r="I35" s="121" t="b">
        <v>0</v>
      </c>
      <c r="J35" s="128" t="b">
        <v>0</v>
      </c>
      <c r="K35" s="128"/>
      <c r="L35" s="128"/>
      <c r="M35" s="129" t="s">
        <v>456</v>
      </c>
      <c r="N35" s="129" t="s">
        <v>457</v>
      </c>
      <c r="O35" s="129" t="s">
        <v>458</v>
      </c>
      <c r="P35" s="123" t="s">
        <v>198</v>
      </c>
      <c r="Q35" s="118" t="s">
        <v>459</v>
      </c>
      <c r="R35" s="118" t="str">
        <f ca="1">CONCATENATE(LEFT(petDefinitions[[#This Row],['[tidName']]],10),"_DESC")</f>
        <v>TID_PET_36_DESC</v>
      </c>
      <c r="S35" s="118">
        <v>36</v>
      </c>
      <c r="T35" s="124" t="str">
        <f ca="1">CONCATENATE(RIGHT(petDefinitions[[#This Row],['[gamePrefab']]],LEN(petDefinitions[[#This Row],['[gamePrefab']]])-6),"_",petDefinitions[[#This Row],['[powerup']]])</f>
        <v>Fireball_36_fireball</v>
      </c>
    </row>
    <row r="36" spans="2:20">
      <c r="B36" s="126" t="s">
        <v>4</v>
      </c>
      <c r="C36" s="127" t="s">
        <v>460</v>
      </c>
      <c r="D36" s="128" t="s">
        <v>27</v>
      </c>
      <c r="E36" s="121" t="s">
        <v>27</v>
      </c>
      <c r="F36" s="128">
        <v>12</v>
      </c>
      <c r="G36" s="121" t="b">
        <v>0</v>
      </c>
      <c r="H36" s="121" t="b">
        <v>1</v>
      </c>
      <c r="I36" s="121" t="b">
        <v>0</v>
      </c>
      <c r="J36" s="121" t="b">
        <v>0</v>
      </c>
      <c r="K36" s="121"/>
      <c r="L36" s="121"/>
      <c r="M36" s="122" t="s">
        <v>461</v>
      </c>
      <c r="N36" s="122" t="s">
        <v>462</v>
      </c>
      <c r="O36" s="122" t="s">
        <v>463</v>
      </c>
      <c r="P36" s="123" t="s">
        <v>220</v>
      </c>
      <c r="Q36" s="118" t="s">
        <v>464</v>
      </c>
      <c r="R36" s="118" t="str">
        <f ca="1">CONCATENATE(LEFT(petDefinitions[[#This Row],['[tidName']]],10),"_DESC")</f>
        <v>TID_PET_37_DESC</v>
      </c>
      <c r="S36" s="118">
        <v>37</v>
      </c>
      <c r="T36" s="124" t="str">
        <f ca="1">CONCATENATE(RIGHT(petDefinitions[[#This Row],['[gamePrefab']]],LEN(petDefinitions[[#This Row],['[gamePrefab']]])-6),"_",petDefinitions[[#This Row],['[powerup']]])</f>
        <v>Bomb_37_bomb</v>
      </c>
    </row>
    <row r="37" spans="2:20">
      <c r="B37" s="126" t="s">
        <v>4</v>
      </c>
      <c r="C37" s="127" t="s">
        <v>465</v>
      </c>
      <c r="D37" s="128" t="s">
        <v>27</v>
      </c>
      <c r="E37" s="121" t="s">
        <v>27</v>
      </c>
      <c r="F37" s="128">
        <v>13</v>
      </c>
      <c r="G37" s="121" t="b">
        <v>0</v>
      </c>
      <c r="H37" s="121" t="b">
        <v>1</v>
      </c>
      <c r="I37" s="121" t="b">
        <v>0</v>
      </c>
      <c r="J37" s="121" t="b">
        <v>0</v>
      </c>
      <c r="K37" s="121"/>
      <c r="L37" s="121"/>
      <c r="M37" s="122" t="s">
        <v>466</v>
      </c>
      <c r="N37" s="122" t="s">
        <v>467</v>
      </c>
      <c r="O37" s="122" t="s">
        <v>468</v>
      </c>
      <c r="P37" s="123" t="s">
        <v>211</v>
      </c>
      <c r="Q37" s="118" t="s">
        <v>469</v>
      </c>
      <c r="R37" s="118" t="str">
        <f ca="1">CONCATENATE(LEFT(petDefinitions[[#This Row],['[tidName']]],10),"_DESC")</f>
        <v>TID_PET_38_DESC</v>
      </c>
      <c r="S37" s="118">
        <v>38</v>
      </c>
      <c r="T37" s="124" t="str">
        <f ca="1">CONCATENATE(RIGHT(petDefinitions[[#This Row],['[gamePrefab']]],LEN(petDefinitions[[#This Row],['[gamePrefab']]])-6),"_",petDefinitions[[#This Row],['[powerup']]])</f>
        <v>Neutrin_38_magnet</v>
      </c>
    </row>
    <row r="38" spans="2:20">
      <c r="B38" s="126" t="s">
        <v>4</v>
      </c>
      <c r="C38" s="127" t="s">
        <v>470</v>
      </c>
      <c r="D38" s="128" t="s">
        <v>27</v>
      </c>
      <c r="E38" s="121" t="s">
        <v>27</v>
      </c>
      <c r="F38" s="128">
        <v>14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471</v>
      </c>
      <c r="N38" s="122" t="s">
        <v>472</v>
      </c>
      <c r="O38" s="122" t="s">
        <v>473</v>
      </c>
      <c r="P38" s="123" t="s">
        <v>218</v>
      </c>
      <c r="Q38" s="118" t="s">
        <v>474</v>
      </c>
      <c r="R38" s="118" t="str">
        <f ca="1">CONCATENATE(LEFT(petDefinitions[[#This Row],['[tidName']]],10),"_DESC")</f>
        <v>TID_PET_39_DESC</v>
      </c>
      <c r="S38" s="118">
        <v>39</v>
      </c>
      <c r="T38" s="124" t="str">
        <f ca="1">CONCATENATE(RIGHT(petDefinitions[[#This Row],['[gamePrefab']]],LEN(petDefinitions[[#This Row],['[gamePrefab']]])-6),"_",petDefinitions[[#This Row],['[powerup']]])</f>
        <v>Dog_39_dog</v>
      </c>
    </row>
    <row r="39" spans="2:20">
      <c r="B39" s="126" t="s">
        <v>4</v>
      </c>
      <c r="C39" s="127" t="s">
        <v>294</v>
      </c>
      <c r="D39" s="128" t="s">
        <v>24</v>
      </c>
      <c r="E39" s="121" t="s">
        <v>284</v>
      </c>
      <c r="F39" s="128">
        <v>3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295</v>
      </c>
      <c r="N39" s="129" t="s">
        <v>296</v>
      </c>
      <c r="O39" s="129" t="s">
        <v>297</v>
      </c>
      <c r="P39" s="123" t="s">
        <v>57</v>
      </c>
      <c r="Q39" s="118" t="s">
        <v>298</v>
      </c>
      <c r="R39" s="118" t="str">
        <f ca="1">CONCATENATE(LEFT(petDefinitions[[#This Row],['[tidName']]],10),"_DESC")</f>
        <v>TID_PET_04_DESC</v>
      </c>
      <c r="S39" s="118">
        <v>4</v>
      </c>
      <c r="T39" s="124" t="str">
        <f ca="1">CONCATENATE(RIGHT(petDefinitions[[#This Row],['[gamePrefab']]],LEN(petDefinitions[[#This Row],['[gamePrefab']]])-6),"_",petDefinitions[[#This Row],['[powerup']]])</f>
        <v>Froggy_v1_4_food</v>
      </c>
    </row>
    <row r="40" spans="2:20">
      <c r="B40" s="126" t="s">
        <v>4</v>
      </c>
      <c r="C40" s="127" t="s">
        <v>475</v>
      </c>
      <c r="D40" s="128" t="s">
        <v>24</v>
      </c>
      <c r="E40" s="121" t="s">
        <v>315</v>
      </c>
      <c r="F40" s="128">
        <v>8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476</v>
      </c>
      <c r="N40" s="122" t="s">
        <v>477</v>
      </c>
      <c r="O40" s="122" t="s">
        <v>478</v>
      </c>
      <c r="P40" s="123" t="s">
        <v>233</v>
      </c>
      <c r="Q40" s="118" t="s">
        <v>479</v>
      </c>
      <c r="R40" s="131" t="s">
        <v>480</v>
      </c>
      <c r="S40" s="118">
        <v>40</v>
      </c>
      <c r="T40" s="124" t="str">
        <f ca="1">CONCATENATE(RIGHT(petDefinitions[[#This Row],['[gamePrefab']]],LEN(petDefinitions[[#This Row],['[gamePrefab']]])-6),"_",petDefinitions[[#This Row],['[powerup']]])</f>
        <v xml:space="preserve">BallWaitress_40_alcohol_resistance </v>
      </c>
    </row>
    <row r="41" spans="2:20">
      <c r="B41" s="126" t="s">
        <v>4</v>
      </c>
      <c r="C41" s="127" t="s">
        <v>481</v>
      </c>
      <c r="D41" s="128" t="s">
        <v>24</v>
      </c>
      <c r="E41" s="121" t="s">
        <v>315</v>
      </c>
      <c r="F41" s="128">
        <v>9</v>
      </c>
      <c r="G41" s="121" t="b">
        <v>1</v>
      </c>
      <c r="H41" s="121" t="b">
        <v>0</v>
      </c>
      <c r="I41" s="121" t="b">
        <v>0</v>
      </c>
      <c r="J41" s="121" t="b">
        <v>0</v>
      </c>
      <c r="K41" s="121"/>
      <c r="L41" s="121"/>
      <c r="M41" s="122" t="s">
        <v>482</v>
      </c>
      <c r="N41" s="122" t="s">
        <v>483</v>
      </c>
      <c r="O41" s="122" t="s">
        <v>484</v>
      </c>
      <c r="P41" s="123" t="s">
        <v>236</v>
      </c>
      <c r="Q41" s="118" t="s">
        <v>485</v>
      </c>
      <c r="R41" s="118" t="s">
        <v>486</v>
      </c>
      <c r="S41" s="118">
        <v>41</v>
      </c>
      <c r="T41" s="124" t="str">
        <f ca="1">CONCATENATE(RIGHT(petDefinitions[[#This Row],['[gamePrefab']]],LEN(petDefinitions[[#This Row],['[gamePrefab']]])-6),"_",petDefinitions[[#This Row],['[powerup']]])</f>
        <v>BallFootball_41_cage_breaker</v>
      </c>
    </row>
    <row r="42" spans="2:20">
      <c r="B42" s="126" t="s">
        <v>4</v>
      </c>
      <c r="C42" s="127" t="s">
        <v>487</v>
      </c>
      <c r="D42" s="128" t="s">
        <v>24</v>
      </c>
      <c r="E42" s="121" t="s">
        <v>315</v>
      </c>
      <c r="F42" s="128">
        <v>10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488</v>
      </c>
      <c r="N42" s="122" t="s">
        <v>489</v>
      </c>
      <c r="O42" s="122" t="s">
        <v>490</v>
      </c>
      <c r="P42" s="123" t="s">
        <v>247</v>
      </c>
      <c r="Q42" s="118" t="s">
        <v>491</v>
      </c>
      <c r="R42" s="118" t="s">
        <v>492</v>
      </c>
      <c r="S42" s="118">
        <v>42</v>
      </c>
      <c r="T42" s="124" t="str">
        <f ca="1">CONCATENATE(RIGHT(petDefinitions[[#This Row],['[gamePrefab']]],LEN(petDefinitions[[#This Row],['[gamePrefab']]])-6),"_",petDefinitions[[#This Row],['[powerup']]])</f>
        <v>BallMedic_42_lower_damage_dragon</v>
      </c>
    </row>
    <row r="43" spans="2:20">
      <c r="B43" s="126" t="s">
        <v>4</v>
      </c>
      <c r="C43" s="127" t="s">
        <v>493</v>
      </c>
      <c r="D43" s="128" t="s">
        <v>24</v>
      </c>
      <c r="E43" s="121" t="s">
        <v>315</v>
      </c>
      <c r="F43" s="128">
        <v>11</v>
      </c>
      <c r="G43" s="121" t="b">
        <v>1</v>
      </c>
      <c r="H43" s="121" t="b">
        <v>0</v>
      </c>
      <c r="I43" s="121" t="b">
        <v>1</v>
      </c>
      <c r="J43" s="128" t="b">
        <v>0</v>
      </c>
      <c r="K43" s="128"/>
      <c r="L43" s="128"/>
      <c r="M43" s="129" t="s">
        <v>494</v>
      </c>
      <c r="N43" s="129" t="s">
        <v>495</v>
      </c>
      <c r="O43" s="122" t="s">
        <v>496</v>
      </c>
      <c r="P43" s="123" t="s">
        <v>247</v>
      </c>
      <c r="Q43" s="118" t="s">
        <v>497</v>
      </c>
      <c r="R43" s="118" t="s">
        <v>498</v>
      </c>
      <c r="S43" s="118">
        <v>43</v>
      </c>
      <c r="T43" s="124" t="str">
        <f ca="1">CONCATENATE(RIGHT(petDefinitions[[#This Row],['[gamePrefab']]],LEN(petDefinitions[[#This Row],['[gamePrefab']]])-6),"_",petDefinitions[[#This Row],['[powerup']]])</f>
        <v>Froggy_lower_damage_dragon</v>
      </c>
    </row>
    <row r="44" spans="2:20">
      <c r="B44" s="126" t="s">
        <v>4</v>
      </c>
      <c r="C44" s="127" t="s">
        <v>499</v>
      </c>
      <c r="D44" s="128" t="s">
        <v>24</v>
      </c>
      <c r="E44" s="121" t="s">
        <v>193</v>
      </c>
      <c r="F44" s="128">
        <v>0</v>
      </c>
      <c r="G44" s="121" t="b">
        <v>1</v>
      </c>
      <c r="H44" s="121" t="b">
        <v>0</v>
      </c>
      <c r="I44" s="121" t="b">
        <v>1</v>
      </c>
      <c r="J44" s="121" t="b">
        <v>0</v>
      </c>
      <c r="K44" s="121"/>
      <c r="L44" s="121"/>
      <c r="M44" s="122" t="s">
        <v>494</v>
      </c>
      <c r="N44" s="122" t="s">
        <v>495</v>
      </c>
      <c r="O44" s="122" t="s">
        <v>496</v>
      </c>
      <c r="P44" s="123" t="s">
        <v>249</v>
      </c>
      <c r="Q44" s="118" t="s">
        <v>404</v>
      </c>
      <c r="R44" s="118" t="s">
        <v>404</v>
      </c>
      <c r="S44" s="118">
        <v>44</v>
      </c>
      <c r="T44" s="124" t="str">
        <f ca="1">CONCATENATE(RIGHT(petDefinitions[[#This Row],['[gamePrefab']]],LEN(petDefinitions[[#This Row],['[gamePrefab']]])-6),"_",petDefinitions[[#This Row],['[powerup']]])</f>
        <v>Froggy_wip</v>
      </c>
    </row>
    <row r="45" spans="2:20">
      <c r="B45" s="126" t="s">
        <v>4</v>
      </c>
      <c r="C45" s="127" t="s">
        <v>500</v>
      </c>
      <c r="D45" s="128" t="s">
        <v>24</v>
      </c>
      <c r="E45" s="121" t="s">
        <v>315</v>
      </c>
      <c r="F45" s="128">
        <v>12</v>
      </c>
      <c r="G45" s="121" t="b">
        <v>1</v>
      </c>
      <c r="H45" s="128" t="b">
        <v>0</v>
      </c>
      <c r="I45" s="121" t="b">
        <v>1</v>
      </c>
      <c r="J45" s="128" t="b">
        <v>0</v>
      </c>
      <c r="K45" s="128"/>
      <c r="L45" s="128"/>
      <c r="M45" s="122" t="s">
        <v>494</v>
      </c>
      <c r="N45" s="122" t="s">
        <v>495</v>
      </c>
      <c r="O45" s="122" t="s">
        <v>496</v>
      </c>
      <c r="P45" s="123" t="s">
        <v>222</v>
      </c>
      <c r="Q45" s="118" t="s">
        <v>501</v>
      </c>
      <c r="R45" s="118" t="s">
        <v>502</v>
      </c>
      <c r="S45" s="118">
        <v>45</v>
      </c>
      <c r="T45" s="124" t="str">
        <f ca="1">CONCATENATE(RIGHT(petDefinitions[[#This Row],['[gamePrefab']]],LEN(petDefinitions[[#This Row],['[gamePrefab']]])-6),"_",petDefinitions[[#This Row],['[powerup']]])</f>
        <v>Froggy_immune_trash</v>
      </c>
    </row>
    <row r="46" spans="2:20">
      <c r="B46" s="126" t="s">
        <v>4</v>
      </c>
      <c r="C46" s="127" t="s">
        <v>503</v>
      </c>
      <c r="D46" s="128" t="s">
        <v>24</v>
      </c>
      <c r="E46" s="121" t="s">
        <v>27</v>
      </c>
      <c r="F46" s="128">
        <v>1</v>
      </c>
      <c r="G46" s="121" t="b">
        <v>1</v>
      </c>
      <c r="H46" s="128" t="b">
        <v>0</v>
      </c>
      <c r="I46" s="121" t="b">
        <v>1</v>
      </c>
      <c r="J46" s="128" t="b">
        <v>0</v>
      </c>
      <c r="K46" s="128"/>
      <c r="L46" s="128"/>
      <c r="M46" s="122" t="s">
        <v>494</v>
      </c>
      <c r="N46" s="122" t="s">
        <v>495</v>
      </c>
      <c r="O46" s="122" t="s">
        <v>496</v>
      </c>
      <c r="P46" s="123" t="s">
        <v>249</v>
      </c>
      <c r="Q46" s="118" t="s">
        <v>404</v>
      </c>
      <c r="R46" s="118" t="s">
        <v>404</v>
      </c>
      <c r="S46" s="118">
        <v>46</v>
      </c>
      <c r="T46" s="124" t="str">
        <f ca="1">CONCATENATE(RIGHT(petDefinitions[[#This Row],['[gamePrefab']]],LEN(petDefinitions[[#This Row],['[gamePrefab']]])-6),"_",petDefinitions[[#This Row],['[powerup']]])</f>
        <v>Froggy_wip</v>
      </c>
    </row>
    <row r="47" spans="2:20">
      <c r="B47" s="126" t="s">
        <v>4</v>
      </c>
      <c r="C47" s="127" t="s">
        <v>504</v>
      </c>
      <c r="D47" s="128" t="s">
        <v>24</v>
      </c>
      <c r="E47" s="121" t="s">
        <v>193</v>
      </c>
      <c r="F47" s="128">
        <v>1</v>
      </c>
      <c r="G47" s="121" t="b">
        <v>1</v>
      </c>
      <c r="H47" s="128" t="b">
        <v>0</v>
      </c>
      <c r="I47" s="121" t="b">
        <v>1</v>
      </c>
      <c r="J47" s="128" t="b">
        <v>0</v>
      </c>
      <c r="K47" s="128"/>
      <c r="L47" s="128"/>
      <c r="M47" s="122" t="s">
        <v>494</v>
      </c>
      <c r="N47" s="122" t="s">
        <v>495</v>
      </c>
      <c r="O47" s="122" t="s">
        <v>496</v>
      </c>
      <c r="P47" s="123" t="s">
        <v>224</v>
      </c>
      <c r="Q47" s="118" t="s">
        <v>505</v>
      </c>
      <c r="R47" s="118" t="s">
        <v>506</v>
      </c>
      <c r="S47" s="118">
        <v>47</v>
      </c>
      <c r="T47" s="124" t="str">
        <f ca="1">CONCATENATE(RIGHT(petDefinitions[[#This Row],['[gamePrefab']]],LEN(petDefinitions[[#This Row],['[gamePrefab']]])-6),"_",petDefinitions[[#This Row],['[powerup']]])</f>
        <v>Froggy_prey_hp_boost_humans</v>
      </c>
    </row>
    <row r="48" spans="2:20">
      <c r="B48" s="126" t="s">
        <v>4</v>
      </c>
      <c r="C48" s="127" t="s">
        <v>507</v>
      </c>
      <c r="D48" s="128" t="s">
        <v>24</v>
      </c>
      <c r="E48" s="121" t="s">
        <v>193</v>
      </c>
      <c r="F48" s="128">
        <v>2</v>
      </c>
      <c r="G48" s="121" t="b">
        <v>1</v>
      </c>
      <c r="H48" s="128" t="b">
        <v>0</v>
      </c>
      <c r="I48" s="128" t="b">
        <v>0</v>
      </c>
      <c r="J48" s="128" t="b">
        <v>0</v>
      </c>
      <c r="K48" s="128"/>
      <c r="L48" s="128"/>
      <c r="M48" s="122" t="s">
        <v>508</v>
      </c>
      <c r="N48" s="122" t="s">
        <v>509</v>
      </c>
      <c r="O48" s="122" t="s">
        <v>510</v>
      </c>
      <c r="P48" s="123" t="s">
        <v>228</v>
      </c>
      <c r="Q48" s="118" t="s">
        <v>511</v>
      </c>
      <c r="R48" s="118" t="s">
        <v>512</v>
      </c>
      <c r="S48" s="118">
        <v>48</v>
      </c>
      <c r="T48" s="124" t="str">
        <f ca="1">CONCATENATE(RIGHT(petDefinitions[[#This Row],['[gamePrefab']]],LEN(petDefinitions[[#This Row],['[gamePrefab']]])-6),"_",petDefinitions[[#This Row],['[powerup']]])</f>
        <v>BruceGerman_48_prey_hp_boost_dragon</v>
      </c>
    </row>
    <row r="49" spans="2:20">
      <c r="B49" s="126" t="s">
        <v>4</v>
      </c>
      <c r="C49" s="127" t="s">
        <v>513</v>
      </c>
      <c r="D49" s="128" t="s">
        <v>24</v>
      </c>
      <c r="E49" s="121" t="s">
        <v>193</v>
      </c>
      <c r="F49" s="128">
        <v>3</v>
      </c>
      <c r="G49" s="121" t="b">
        <v>1</v>
      </c>
      <c r="H49" s="128" t="b">
        <v>0</v>
      </c>
      <c r="I49" s="128" t="b">
        <v>0</v>
      </c>
      <c r="J49" s="128" t="b">
        <v>0</v>
      </c>
      <c r="K49" s="128"/>
      <c r="L49" s="128"/>
      <c r="M49" s="122" t="s">
        <v>514</v>
      </c>
      <c r="N49" s="122" t="s">
        <v>515</v>
      </c>
      <c r="O49" s="122" t="s">
        <v>516</v>
      </c>
      <c r="P49" s="123" t="s">
        <v>231</v>
      </c>
      <c r="Q49" s="118" t="s">
        <v>517</v>
      </c>
      <c r="R49" s="118" t="s">
        <v>518</v>
      </c>
      <c r="S49" s="118">
        <v>49</v>
      </c>
      <c r="T49" s="124" t="str">
        <f ca="1">CONCATENATE(RIGHT(petDefinitions[[#This Row],['[gamePrefab']]],LEN(petDefinitions[[#This Row],['[gamePrefab']]])-6),"_",petDefinitions[[#This Row],['[powerup']]])</f>
        <v>BruceBaby_49_prey_hp_boost_goblin</v>
      </c>
    </row>
    <row r="50" spans="2:20">
      <c r="B50" s="126" t="s">
        <v>4</v>
      </c>
      <c r="C50" s="127" t="s">
        <v>299</v>
      </c>
      <c r="D50" s="128" t="s">
        <v>24</v>
      </c>
      <c r="E50" s="121" t="s">
        <v>6</v>
      </c>
      <c r="F50" s="128">
        <v>3</v>
      </c>
      <c r="G50" s="121" t="b">
        <v>1</v>
      </c>
      <c r="H50" s="128" t="b">
        <v>0</v>
      </c>
      <c r="I50" s="128" t="b">
        <v>0</v>
      </c>
      <c r="J50" s="128" t="b">
        <v>0</v>
      </c>
      <c r="K50" s="128"/>
      <c r="L50" s="128"/>
      <c r="M50" s="122" t="s">
        <v>300</v>
      </c>
      <c r="N50" s="122" t="s">
        <v>301</v>
      </c>
      <c r="O50" s="122" t="s">
        <v>302</v>
      </c>
      <c r="P50" s="123" t="s">
        <v>6</v>
      </c>
      <c r="Q50" s="118" t="s">
        <v>303</v>
      </c>
      <c r="R50" s="118" t="str">
        <f ca="1">CONCATENATE(LEFT(petDefinitions[[#This Row],['[tidName']]],10),"_DESC")</f>
        <v>TID_PET_05_DESC</v>
      </c>
      <c r="S50" s="118">
        <v>5</v>
      </c>
      <c r="T50" s="124" t="str">
        <f ca="1">CONCATENATE(RIGHT(petDefinitions[[#This Row],['[gamePrefab']]],LEN(petDefinitions[[#This Row],['[gamePrefab']]])-6),"_",petDefinitions[[#This Row],['[powerup']]])</f>
        <v>ChamRichelier_5_score</v>
      </c>
    </row>
    <row r="51" spans="2:20">
      <c r="B51" s="126" t="s">
        <v>4</v>
      </c>
      <c r="C51" s="127" t="s">
        <v>519</v>
      </c>
      <c r="D51" s="128" t="s">
        <v>24</v>
      </c>
      <c r="E51" s="121" t="s">
        <v>315</v>
      </c>
      <c r="F51" s="128">
        <v>13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520</v>
      </c>
      <c r="N51" s="122" t="s">
        <v>521</v>
      </c>
      <c r="O51" s="122" t="s">
        <v>522</v>
      </c>
      <c r="P51" s="123" t="s">
        <v>249</v>
      </c>
      <c r="Q51" s="118" t="s">
        <v>523</v>
      </c>
      <c r="R51" s="118" t="s">
        <v>524</v>
      </c>
      <c r="S51" s="118">
        <v>50</v>
      </c>
      <c r="T51" s="124" t="str">
        <f ca="1">CONCATENATE(RIGHT(petDefinitions[[#This Row],['[gamePrefab']]],LEN(petDefinitions[[#This Row],['[gamePrefab']]])-6),"_",petDefinitions[[#This Row],['[powerup']]])</f>
        <v>Bruce_50_wip</v>
      </c>
    </row>
    <row r="52" spans="2:20">
      <c r="B52" s="126" t="s">
        <v>4</v>
      </c>
      <c r="C52" s="127" t="s">
        <v>525</v>
      </c>
      <c r="D52" s="128" t="s">
        <v>24</v>
      </c>
      <c r="E52" s="121" t="s">
        <v>315</v>
      </c>
      <c r="F52" s="128">
        <v>14</v>
      </c>
      <c r="G52" s="121" t="b">
        <v>1</v>
      </c>
      <c r="H52" s="128" t="b">
        <v>0</v>
      </c>
      <c r="I52" s="128" t="b">
        <v>0</v>
      </c>
      <c r="J52" s="128" t="b">
        <v>0</v>
      </c>
      <c r="K52" s="128"/>
      <c r="L52" s="128"/>
      <c r="M52" s="122" t="s">
        <v>526</v>
      </c>
      <c r="N52" s="122" t="s">
        <v>527</v>
      </c>
      <c r="O52" s="122" t="s">
        <v>528</v>
      </c>
      <c r="P52" s="123" t="s">
        <v>252</v>
      </c>
      <c r="Q52" s="118" t="s">
        <v>529</v>
      </c>
      <c r="R52" s="118" t="s">
        <v>524</v>
      </c>
      <c r="S52" s="118">
        <v>51</v>
      </c>
      <c r="T52" s="124" t="str">
        <f ca="1">CONCATENATE(RIGHT(petDefinitions[[#This Row],['[gamePrefab']]],LEN(petDefinitions[[#This Row],['[gamePrefab']]])-6),"_",petDefinitions[[#This Row],['[powerup']]])</f>
        <v>BruceBanana_51_trash_eater</v>
      </c>
    </row>
    <row r="53" spans="2:20">
      <c r="B53" s="126" t="s">
        <v>4</v>
      </c>
      <c r="C53" s="127" t="s">
        <v>530</v>
      </c>
      <c r="D53" s="128" t="s">
        <v>24</v>
      </c>
      <c r="E53" s="121" t="s">
        <v>193</v>
      </c>
      <c r="F53" s="128">
        <v>4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531</v>
      </c>
      <c r="N53" s="122" t="s">
        <v>532</v>
      </c>
      <c r="O53" s="122" t="s">
        <v>533</v>
      </c>
      <c r="P53" s="123" t="s">
        <v>229</v>
      </c>
      <c r="Q53" s="118" t="s">
        <v>534</v>
      </c>
      <c r="R53" s="118" t="s">
        <v>535</v>
      </c>
      <c r="S53" s="118">
        <v>52</v>
      </c>
      <c r="T53" s="124" t="str">
        <f ca="1">CONCATENATE(RIGHT(petDefinitions[[#This Row],['[gamePrefab']]],LEN(petDefinitions[[#This Row],['[gamePrefab']]])-6),"_",petDefinitions[[#This Row],['[powerup']]])</f>
        <v>BruceSpider_52_prey_hp_boost_spider</v>
      </c>
    </row>
    <row r="54" spans="2:20">
      <c r="B54" s="126" t="s">
        <v>4</v>
      </c>
      <c r="C54" s="127" t="s">
        <v>536</v>
      </c>
      <c r="D54" s="128" t="s">
        <v>25</v>
      </c>
      <c r="E54" s="121" t="s">
        <v>157</v>
      </c>
      <c r="F54" s="128">
        <v>4</v>
      </c>
      <c r="G54" s="121" t="b">
        <v>0</v>
      </c>
      <c r="H54" s="128" t="b">
        <v>0</v>
      </c>
      <c r="I54" s="121" t="b">
        <v>1</v>
      </c>
      <c r="J54" s="128" t="b">
        <v>0</v>
      </c>
      <c r="K54" s="128"/>
      <c r="L54" s="128"/>
      <c r="M54" s="122" t="s">
        <v>494</v>
      </c>
      <c r="N54" s="122" t="s">
        <v>495</v>
      </c>
      <c r="O54" s="122" t="s">
        <v>496</v>
      </c>
      <c r="P54" s="123" t="s">
        <v>239</v>
      </c>
      <c r="Q54" s="118" t="s">
        <v>537</v>
      </c>
      <c r="R54" s="118" t="s">
        <v>538</v>
      </c>
      <c r="S54" s="118">
        <v>53</v>
      </c>
      <c r="T54" s="124" t="str">
        <f ca="1">CONCATENATE(RIGHT(petDefinitions[[#This Row],['[gamePrefab']]],LEN(petDefinitions[[#This Row],['[gamePrefab']]])-6),"_",petDefinitions[[#This Row],['[powerup']]])</f>
        <v>Froggy_faster_boost</v>
      </c>
    </row>
    <row r="55" spans="2:20">
      <c r="B55" s="126" t="s">
        <v>4</v>
      </c>
      <c r="C55" s="127" t="s">
        <v>539</v>
      </c>
      <c r="D55" s="128" t="s">
        <v>25</v>
      </c>
      <c r="E55" s="121" t="s">
        <v>27</v>
      </c>
      <c r="F55" s="128">
        <v>3</v>
      </c>
      <c r="G55" s="121" t="b">
        <v>0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494</v>
      </c>
      <c r="N55" s="122" t="s">
        <v>495</v>
      </c>
      <c r="O55" s="122" t="s">
        <v>496</v>
      </c>
      <c r="P55" s="123" t="s">
        <v>10</v>
      </c>
      <c r="Q55" s="118" t="s">
        <v>540</v>
      </c>
      <c r="R55" s="118" t="s">
        <v>541</v>
      </c>
      <c r="S55" s="118">
        <v>54</v>
      </c>
      <c r="T55" s="124" t="str">
        <f ca="1">CONCATENATE(RIGHT(petDefinitions[[#This Row],['[gamePrefab']]],LEN(petDefinitions[[#This Row],['[gamePrefab']]])-6),"_",petDefinitions[[#This Row],['[powerup']]])</f>
        <v>Froggy_dive</v>
      </c>
    </row>
    <row r="56" spans="2:20">
      <c r="B56" s="126" t="s">
        <v>4</v>
      </c>
      <c r="C56" s="127" t="s">
        <v>542</v>
      </c>
      <c r="D56" s="128" t="s">
        <v>25</v>
      </c>
      <c r="E56" s="121" t="s">
        <v>27</v>
      </c>
      <c r="F56" s="128">
        <v>4</v>
      </c>
      <c r="G56" s="121" t="b">
        <v>0</v>
      </c>
      <c r="H56" s="128" t="b">
        <v>0</v>
      </c>
      <c r="I56" s="121" t="b">
        <v>1</v>
      </c>
      <c r="J56" s="128" t="b">
        <v>0</v>
      </c>
      <c r="K56" s="128"/>
      <c r="L56" s="128"/>
      <c r="M56" s="122" t="s">
        <v>543</v>
      </c>
      <c r="N56" s="122" t="s">
        <v>495</v>
      </c>
      <c r="O56" s="122" t="s">
        <v>496</v>
      </c>
      <c r="P56" s="123" t="s">
        <v>245</v>
      </c>
      <c r="Q56" s="118" t="s">
        <v>544</v>
      </c>
      <c r="R56" s="118" t="s">
        <v>545</v>
      </c>
      <c r="S56" s="118">
        <v>55</v>
      </c>
      <c r="T56" s="124" t="str">
        <f ca="1">CONCATENATE(RIGHT(petDefinitions[[#This Row],['[gamePrefab']]],LEN(petDefinitions[[#This Row],['[gamePrefab']]])-6),"_",petDefinitions[[#This Row],['[powerup']]])</f>
        <v>FindLetter_findBonusletters</v>
      </c>
    </row>
    <row r="57" spans="2:20">
      <c r="B57" s="126" t="s">
        <v>4</v>
      </c>
      <c r="C57" s="127" t="s">
        <v>546</v>
      </c>
      <c r="D57" s="128" t="s">
        <v>25</v>
      </c>
      <c r="E57" s="121" t="s">
        <v>27</v>
      </c>
      <c r="F57" s="128">
        <v>5</v>
      </c>
      <c r="G57" s="121" t="b">
        <v>0</v>
      </c>
      <c r="H57" s="128" t="b">
        <v>0</v>
      </c>
      <c r="I57" s="121" t="b">
        <v>1</v>
      </c>
      <c r="J57" s="128" t="b">
        <v>0</v>
      </c>
      <c r="K57" s="128"/>
      <c r="L57" s="128"/>
      <c r="M57" s="122" t="s">
        <v>547</v>
      </c>
      <c r="N57" s="122" t="s">
        <v>495</v>
      </c>
      <c r="O57" s="122" t="s">
        <v>496</v>
      </c>
      <c r="P57" s="123" t="s">
        <v>243</v>
      </c>
      <c r="Q57" s="118" t="s">
        <v>548</v>
      </c>
      <c r="R57" s="118" t="s">
        <v>549</v>
      </c>
      <c r="S57" s="118">
        <v>56</v>
      </c>
      <c r="T57" s="124" t="str">
        <f ca="1">CONCATENATE(RIGHT(petDefinitions[[#This Row],['[gamePrefab']]],LEN(petDefinitions[[#This Row],['[gamePrefab']]])-6),"_",petDefinitions[[#This Row],['[powerup']]])</f>
        <v>FindChest_findBonusChests</v>
      </c>
    </row>
    <row r="58" spans="2:20">
      <c r="B58" s="126" t="s">
        <v>4</v>
      </c>
      <c r="C58" s="127" t="s">
        <v>550</v>
      </c>
      <c r="D58" s="128" t="s">
        <v>25</v>
      </c>
      <c r="E58" s="121" t="s">
        <v>27</v>
      </c>
      <c r="F58" s="128">
        <v>6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551</v>
      </c>
      <c r="N58" s="122" t="s">
        <v>495</v>
      </c>
      <c r="O58" s="122" t="s">
        <v>496</v>
      </c>
      <c r="P58" s="123" t="s">
        <v>246</v>
      </c>
      <c r="Q58" s="118" t="s">
        <v>552</v>
      </c>
      <c r="R58" s="118" t="s">
        <v>553</v>
      </c>
      <c r="S58" s="118">
        <v>57</v>
      </c>
      <c r="T58" s="124" t="str">
        <f ca="1">CONCATENATE(RIGHT(petDefinitions[[#This Row],['[gamePrefab']]],LEN(petDefinitions[[#This Row],['[gamePrefab']]])-6),"_",petDefinitions[[#This Row],['[powerup']]])</f>
        <v>FindEgg_findBonusEggs</v>
      </c>
    </row>
    <row r="59" spans="2:20">
      <c r="B59" s="126" t="s">
        <v>4</v>
      </c>
      <c r="C59" s="127" t="s">
        <v>554</v>
      </c>
      <c r="D59" s="128" t="s">
        <v>26</v>
      </c>
      <c r="E59" s="121" t="s">
        <v>157</v>
      </c>
      <c r="F59" s="128">
        <v>5</v>
      </c>
      <c r="G59" s="121" t="b">
        <v>0</v>
      </c>
      <c r="H59" s="128" t="b">
        <v>1</v>
      </c>
      <c r="I59" s="121" t="b">
        <v>0</v>
      </c>
      <c r="J59" s="128" t="b">
        <v>0</v>
      </c>
      <c r="K59" s="128" t="s">
        <v>555</v>
      </c>
      <c r="L59" s="128"/>
      <c r="M59" s="122" t="s">
        <v>556</v>
      </c>
      <c r="N59" s="122" t="s">
        <v>557</v>
      </c>
      <c r="O59" s="122" t="s">
        <v>558</v>
      </c>
      <c r="P59" s="123" t="s">
        <v>241</v>
      </c>
      <c r="Q59" s="118" t="s">
        <v>559</v>
      </c>
      <c r="R59" s="118" t="s">
        <v>560</v>
      </c>
      <c r="S59" s="118">
        <v>58</v>
      </c>
      <c r="T59" s="124" t="str">
        <f ca="1">CONCATENATE(RIGHT(petDefinitions[[#This Row],['[gamePrefab']]],LEN(petDefinitions[[#This Row],['[gamePrefab']]])-6),"_",petDefinitions[[#This Row],['[powerup']]])</f>
        <v>Santa_58_unlimited_boost</v>
      </c>
    </row>
    <row r="60" spans="2:20">
      <c r="B60" s="126" t="s">
        <v>4</v>
      </c>
      <c r="C60" s="127" t="s">
        <v>567</v>
      </c>
      <c r="D60" s="128" t="s">
        <v>26</v>
      </c>
      <c r="E60" s="121" t="s">
        <v>27</v>
      </c>
      <c r="F60" s="128">
        <v>11</v>
      </c>
      <c r="G60" s="121" t="b">
        <v>0</v>
      </c>
      <c r="H60" s="128" t="b">
        <v>1</v>
      </c>
      <c r="I60" s="121" t="b">
        <v>0</v>
      </c>
      <c r="J60" s="128" t="b">
        <v>0</v>
      </c>
      <c r="K60" s="128"/>
      <c r="L60" s="128"/>
      <c r="M60" s="122" t="s">
        <v>655</v>
      </c>
      <c r="N60" s="122" t="s">
        <v>656</v>
      </c>
      <c r="O60" s="122" t="s">
        <v>654</v>
      </c>
      <c r="P60" s="123" t="s">
        <v>238</v>
      </c>
      <c r="Q60" s="118" t="s">
        <v>568</v>
      </c>
      <c r="R60" s="118" t="s">
        <v>569</v>
      </c>
      <c r="S60" s="118">
        <v>59</v>
      </c>
      <c r="T60" s="124" t="str">
        <f ca="1">CONCATENATE(RIGHT(petDefinitions[[#This Row],['[gamePrefab']]],LEN(petDefinitions[[#This Row],['[gamePrefab']]])-6),"_",petDefinitions[[#This Row],['[powerup']]])</f>
        <v>Alien_59_stun</v>
      </c>
    </row>
    <row r="61" spans="2:20">
      <c r="B61" s="126" t="s">
        <v>4</v>
      </c>
      <c r="C61" s="127" t="s">
        <v>304</v>
      </c>
      <c r="D61" s="128" t="s">
        <v>24</v>
      </c>
      <c r="E61" s="121" t="s">
        <v>284</v>
      </c>
      <c r="F61" s="128">
        <v>4</v>
      </c>
      <c r="G61" s="121" t="b">
        <v>1</v>
      </c>
      <c r="H61" s="128" t="b">
        <v>0</v>
      </c>
      <c r="I61" s="121" t="b">
        <v>0</v>
      </c>
      <c r="J61" s="128" t="b">
        <v>0</v>
      </c>
      <c r="K61" s="128"/>
      <c r="L61" s="128"/>
      <c r="M61" s="122" t="s">
        <v>305</v>
      </c>
      <c r="N61" s="122" t="s">
        <v>306</v>
      </c>
      <c r="O61" s="122" t="s">
        <v>307</v>
      </c>
      <c r="P61" s="123" t="s">
        <v>57</v>
      </c>
      <c r="Q61" s="118" t="s">
        <v>308</v>
      </c>
      <c r="R61" s="118" t="str">
        <f ca="1">CONCATENATE(LEFT(petDefinitions[[#This Row],['[tidName']]],10),"_DESC")</f>
        <v>TID_PET_06_DESC</v>
      </c>
      <c r="S61" s="118">
        <v>6</v>
      </c>
      <c r="T61" s="124" t="str">
        <f ca="1">CONCATENATE(RIGHT(petDefinitions[[#This Row],['[gamePrefab']]],LEN(petDefinitions[[#This Row],['[gamePrefab']]])-6),"_",petDefinitions[[#This Row],['[powerup']]])</f>
        <v>DactylusChicken_6_food</v>
      </c>
    </row>
    <row r="62" spans="2:20">
      <c r="B62" s="126" t="s">
        <v>4</v>
      </c>
      <c r="C62" s="127" t="s">
        <v>561</v>
      </c>
      <c r="D62" s="127" t="s">
        <v>25</v>
      </c>
      <c r="E62" s="120" t="s">
        <v>193</v>
      </c>
      <c r="F62" s="127">
        <v>5</v>
      </c>
      <c r="G62" s="121" t="b">
        <v>0</v>
      </c>
      <c r="H62" s="128" t="b">
        <v>1</v>
      </c>
      <c r="I62" s="121" t="b">
        <v>0</v>
      </c>
      <c r="J62" s="128" t="b">
        <v>1</v>
      </c>
      <c r="K62" s="128" t="s">
        <v>555</v>
      </c>
      <c r="L62" s="128"/>
      <c r="M62" s="122" t="s">
        <v>562</v>
      </c>
      <c r="N62" s="122" t="s">
        <v>563</v>
      </c>
      <c r="O62" s="122" t="s">
        <v>564</v>
      </c>
      <c r="P62" s="123" t="s">
        <v>254</v>
      </c>
      <c r="Q62" s="118" t="s">
        <v>565</v>
      </c>
      <c r="R62" s="131" t="s">
        <v>566</v>
      </c>
      <c r="S62" s="217">
        <v>60</v>
      </c>
      <c r="T62" s="132" t="str">
        <f ca="1">CONCATENATE(RIGHT(petDefinitions[[#This Row],['[gamePrefab']]],LEN(petDefinitions[[#This Row],['[gamePrefab']]])-6),"_",petDefinitions[[#This Row],['[powerup']]])</f>
        <v>XmasElf_60_drop_present</v>
      </c>
    </row>
    <row r="63" spans="2:20">
      <c r="B63" s="126" t="s">
        <v>4</v>
      </c>
      <c r="C63" s="127" t="s">
        <v>685</v>
      </c>
      <c r="D63" s="127" t="s">
        <v>25</v>
      </c>
      <c r="E63" s="120" t="s">
        <v>284</v>
      </c>
      <c r="F63" s="127">
        <v>6</v>
      </c>
      <c r="G63" s="121" t="b">
        <v>0</v>
      </c>
      <c r="H63" s="121" t="b">
        <v>0</v>
      </c>
      <c r="I63" s="121" t="b">
        <v>0</v>
      </c>
      <c r="J63" s="121" t="b">
        <v>0</v>
      </c>
      <c r="K63" s="121" t="s">
        <v>704</v>
      </c>
      <c r="L63" s="121"/>
      <c r="M63" s="122" t="s">
        <v>688</v>
      </c>
      <c r="N63" s="122" t="s">
        <v>691</v>
      </c>
      <c r="O63" s="122" t="s">
        <v>705</v>
      </c>
      <c r="P63" s="244" t="s">
        <v>706</v>
      </c>
      <c r="Q63" s="118" t="s">
        <v>698</v>
      </c>
      <c r="R63" s="131" t="str">
        <f ca="1">CONCATENATE(LEFT(petDefinitions[[#This Row],['[tidName']]],10),"_DESC")</f>
        <v>TID_PET_61_DESC</v>
      </c>
      <c r="S63" s="217">
        <v>61</v>
      </c>
      <c r="T63" s="132" t="str">
        <f ca="1">CONCATENATE(RIGHT(petDefinitions[[#This Row],['[gamePrefab']]],LEN(petDefinitions[[#This Row],['[gamePrefab']]])-6),"_",petDefinitions[[#This Row],['[powerup']]])</f>
        <v>TreeGirl_61_hp_down_drain_down</v>
      </c>
    </row>
    <row r="64" spans="2:20">
      <c r="B64" s="126" t="s">
        <v>4</v>
      </c>
      <c r="C64" s="127" t="s">
        <v>686</v>
      </c>
      <c r="D64" s="127" t="s">
        <v>25</v>
      </c>
      <c r="E64" s="120" t="s">
        <v>27</v>
      </c>
      <c r="F64" s="127">
        <v>12</v>
      </c>
      <c r="G64" s="121" t="b">
        <v>0</v>
      </c>
      <c r="H64" s="121" t="b">
        <v>0</v>
      </c>
      <c r="I64" s="121" t="b">
        <v>1</v>
      </c>
      <c r="J64" s="121" t="b">
        <v>1</v>
      </c>
      <c r="K64" s="121" t="s">
        <v>704</v>
      </c>
      <c r="L64" s="121"/>
      <c r="M64" s="122" t="s">
        <v>689</v>
      </c>
      <c r="N64" s="122" t="s">
        <v>692</v>
      </c>
      <c r="O64" s="122" t="s">
        <v>694</v>
      </c>
      <c r="P64" s="244"/>
      <c r="Q64" s="118" t="s">
        <v>696</v>
      </c>
      <c r="R64" s="131" t="str">
        <f ca="1">CONCATENATE(LEFT(petDefinitions[[#This Row],['[tidName']]],10),"_DESC")</f>
        <v>TID_PET_62_DESC</v>
      </c>
      <c r="S64" s="217">
        <v>62</v>
      </c>
      <c r="T64" s="132" t="str">
        <f ca="1">CONCATENATE(RIGHT(petDefinitions[[#This Row],['[gamePrefab']]],LEN(petDefinitions[[#This Row],['[gamePrefab']]])-6),"_",petDefinitions[[#This Row],['[powerup']]])</f>
        <v>Mexican_62_</v>
      </c>
    </row>
    <row r="65" spans="2:20">
      <c r="B65" s="126" t="s">
        <v>4</v>
      </c>
      <c r="C65" s="127" t="s">
        <v>687</v>
      </c>
      <c r="D65" s="127" t="s">
        <v>26</v>
      </c>
      <c r="E65" s="127" t="s">
        <v>27</v>
      </c>
      <c r="F65" s="127">
        <v>13</v>
      </c>
      <c r="G65" s="128" t="b">
        <v>0</v>
      </c>
      <c r="H65" s="128" t="b">
        <v>1</v>
      </c>
      <c r="I65" s="128" t="b">
        <v>0</v>
      </c>
      <c r="J65" s="128" t="b">
        <v>0</v>
      </c>
      <c r="K65" s="128" t="s">
        <v>704</v>
      </c>
      <c r="L65" s="128"/>
      <c r="M65" s="129" t="s">
        <v>690</v>
      </c>
      <c r="N65" s="129" t="s">
        <v>693</v>
      </c>
      <c r="O65" s="129" t="s">
        <v>695</v>
      </c>
      <c r="P65" s="243" t="s">
        <v>702</v>
      </c>
      <c r="Q65" s="125" t="s">
        <v>697</v>
      </c>
      <c r="R65" s="184" t="str">
        <f ca="1">CONCATENATE(LEFT(petDefinitions[[#This Row],['[tidName']]],10),"_DESC")</f>
        <v>TID_PET_63_DESC</v>
      </c>
      <c r="S65" s="185">
        <v>63</v>
      </c>
      <c r="T65" s="132" t="str">
        <f ca="1">CONCATENATE(RIGHT(petDefinitions[[#This Row],['[gamePrefab']]],LEN(petDefinitions[[#This Row],['[gamePrefab']]])-6),"_",petDefinitions[[#This Row],['[powerup']]])</f>
        <v>Faune_63_transform_gold</v>
      </c>
    </row>
    <row r="66" spans="2:20">
      <c r="B66" s="218" t="s">
        <v>4</v>
      </c>
      <c r="C66" s="127" t="s">
        <v>839</v>
      </c>
      <c r="D66" s="127" t="s">
        <v>25</v>
      </c>
      <c r="E66" s="127" t="s">
        <v>27</v>
      </c>
      <c r="F66" s="127">
        <v>14</v>
      </c>
      <c r="G66" s="128" t="b">
        <v>0</v>
      </c>
      <c r="H66" s="128" t="b">
        <v>0</v>
      </c>
      <c r="I66" s="128" t="b">
        <v>1</v>
      </c>
      <c r="J66" s="128" t="b">
        <v>0</v>
      </c>
      <c r="K66" s="128" t="s">
        <v>840</v>
      </c>
      <c r="L66" s="128"/>
      <c r="M66" s="129" t="s">
        <v>841</v>
      </c>
      <c r="N66" s="129" t="s">
        <v>842</v>
      </c>
      <c r="O66" s="129" t="s">
        <v>843</v>
      </c>
      <c r="P66" s="219" t="s">
        <v>844</v>
      </c>
      <c r="Q66" s="220" t="s">
        <v>845</v>
      </c>
      <c r="R66" s="184" t="s">
        <v>846</v>
      </c>
      <c r="S66" s="185">
        <v>64</v>
      </c>
      <c r="T66" s="132" t="s">
        <v>847</v>
      </c>
    </row>
    <row r="67" spans="2:20">
      <c r="B67" s="218" t="s">
        <v>4</v>
      </c>
      <c r="C67" s="127" t="s">
        <v>848</v>
      </c>
      <c r="D67" s="127" t="s">
        <v>25</v>
      </c>
      <c r="E67" s="127" t="s">
        <v>27</v>
      </c>
      <c r="F67" s="127">
        <v>15</v>
      </c>
      <c r="G67" s="128" t="b">
        <v>0</v>
      </c>
      <c r="H67" s="128" t="b">
        <v>0</v>
      </c>
      <c r="I67" s="128" t="b">
        <v>1</v>
      </c>
      <c r="J67" s="128" t="b">
        <v>0</v>
      </c>
      <c r="K67" s="128" t="s">
        <v>840</v>
      </c>
      <c r="L67" s="128"/>
      <c r="M67" s="129" t="s">
        <v>849</v>
      </c>
      <c r="N67" s="129" t="s">
        <v>850</v>
      </c>
      <c r="O67" s="129" t="s">
        <v>851</v>
      </c>
      <c r="P67" s="219" t="s">
        <v>852</v>
      </c>
      <c r="Q67" s="220" t="s">
        <v>853</v>
      </c>
      <c r="R67" s="184" t="s">
        <v>854</v>
      </c>
      <c r="S67" s="185">
        <v>65</v>
      </c>
      <c r="T67" s="132" t="s">
        <v>855</v>
      </c>
    </row>
    <row r="68" spans="2:20">
      <c r="B68" s="218" t="s">
        <v>4</v>
      </c>
      <c r="C68" s="127" t="s">
        <v>856</v>
      </c>
      <c r="D68" s="127" t="s">
        <v>26</v>
      </c>
      <c r="E68" s="127" t="s">
        <v>27</v>
      </c>
      <c r="F68" s="127">
        <v>16</v>
      </c>
      <c r="G68" s="128" t="b">
        <v>0</v>
      </c>
      <c r="H68" s="128" t="b">
        <v>0</v>
      </c>
      <c r="I68" s="128" t="b">
        <v>1</v>
      </c>
      <c r="J68" s="128" t="b">
        <v>0</v>
      </c>
      <c r="K68" s="128" t="s">
        <v>840</v>
      </c>
      <c r="L68" s="128"/>
      <c r="M68" s="129" t="s">
        <v>857</v>
      </c>
      <c r="N68" s="129" t="s">
        <v>858</v>
      </c>
      <c r="O68" s="129" t="s">
        <v>859</v>
      </c>
      <c r="P68" s="219" t="s">
        <v>860</v>
      </c>
      <c r="Q68" s="220" t="s">
        <v>861</v>
      </c>
      <c r="R68" s="184" t="s">
        <v>862</v>
      </c>
      <c r="S68" s="185">
        <v>66</v>
      </c>
      <c r="T68" s="124" t="str">
        <f ca="1">CONCATENATE(RIGHT(petDefinitions[[#This Row],['[gamePrefab']]],LEN(petDefinitions[[#This Row],['[gamePrefab']]])-6),"_",petDefinitions[[#This Row],['[powerup']]])</f>
        <v>Gelato_66_transform_ice_cream</v>
      </c>
    </row>
    <row r="69" spans="2:20">
      <c r="B69" s="242" t="s">
        <v>4</v>
      </c>
      <c r="C69" s="120" t="s">
        <v>875</v>
      </c>
      <c r="D69" s="120" t="s">
        <v>25</v>
      </c>
      <c r="E69" s="120" t="s">
        <v>27</v>
      </c>
      <c r="F69" s="120">
        <v>17</v>
      </c>
      <c r="G69" s="128" t="b">
        <v>0</v>
      </c>
      <c r="H69" s="128" t="b">
        <v>0</v>
      </c>
      <c r="I69" s="128" t="b">
        <v>0</v>
      </c>
      <c r="J69" s="121" t="b">
        <v>1</v>
      </c>
      <c r="K69" s="121"/>
      <c r="L69" s="121"/>
      <c r="M69" s="122" t="s">
        <v>877</v>
      </c>
      <c r="N69" s="122" t="s">
        <v>878</v>
      </c>
      <c r="O69" s="129" t="s">
        <v>879</v>
      </c>
      <c r="P69" s="216" t="s">
        <v>887</v>
      </c>
      <c r="Q69" s="118" t="s">
        <v>886</v>
      </c>
      <c r="R69" s="131" t="s">
        <v>884</v>
      </c>
      <c r="S69" s="217">
        <v>67</v>
      </c>
      <c r="T69" s="124" t="str">
        <f ca="1">CONCATENATE(RIGHT(petDefinitions[[#This Row],['[gamePrefab']]],LEN(petDefinitions[[#This Row],['[gamePrefab']]])-6),"_",petDefinitions[[#This Row],['[powerup']]])</f>
        <v>Unicorn_67_shoot_horns</v>
      </c>
    </row>
    <row r="70" spans="2:20">
      <c r="B70" s="119" t="s">
        <v>4</v>
      </c>
      <c r="C70" s="137" t="s">
        <v>876</v>
      </c>
      <c r="D70" s="120" t="s">
        <v>25</v>
      </c>
      <c r="E70" s="137" t="s">
        <v>284</v>
      </c>
      <c r="F70" s="137">
        <v>7</v>
      </c>
      <c r="G70" s="245" t="b">
        <v>0</v>
      </c>
      <c r="H70" s="245" t="b">
        <v>0</v>
      </c>
      <c r="I70" s="240" t="b">
        <v>0</v>
      </c>
      <c r="J70" s="138" t="b">
        <v>1</v>
      </c>
      <c r="K70" s="138"/>
      <c r="L70" s="138" t="s">
        <v>918</v>
      </c>
      <c r="M70" s="81" t="s">
        <v>880</v>
      </c>
      <c r="N70" s="81" t="s">
        <v>881</v>
      </c>
      <c r="O70" s="241" t="s">
        <v>882</v>
      </c>
      <c r="P70" s="123" t="s">
        <v>57</v>
      </c>
      <c r="Q70" s="118" t="s">
        <v>883</v>
      </c>
      <c r="R70" s="131" t="s">
        <v>885</v>
      </c>
      <c r="S70" s="217">
        <v>68</v>
      </c>
      <c r="T70" s="124" t="str">
        <f ca="1">CONCATENATE(RIGHT(petDefinitions[[#This Row],['[gamePrefab']]],LEN(petDefinitions[[#This Row],['[gamePrefab']]])-6),"_",petDefinitions[[#This Row],['[powerup']]])</f>
        <v>Shark_68_food</v>
      </c>
    </row>
    <row r="71" spans="2:20">
      <c r="B71" s="126" t="s">
        <v>4</v>
      </c>
      <c r="C71" s="127" t="s">
        <v>309</v>
      </c>
      <c r="D71" s="128" t="s">
        <v>24</v>
      </c>
      <c r="E71" s="128" t="s">
        <v>284</v>
      </c>
      <c r="F71" s="128">
        <v>0</v>
      </c>
      <c r="G71" s="215" t="b">
        <v>1</v>
      </c>
      <c r="H71" s="215" t="b">
        <v>0</v>
      </c>
      <c r="I71" s="128" t="b">
        <v>0</v>
      </c>
      <c r="J71" s="128" t="b">
        <v>0</v>
      </c>
      <c r="K71" s="128"/>
      <c r="L71" s="128"/>
      <c r="M71" s="129" t="s">
        <v>310</v>
      </c>
      <c r="N71" s="129" t="s">
        <v>311</v>
      </c>
      <c r="O71" s="129" t="s">
        <v>312</v>
      </c>
      <c r="P71" s="130" t="s">
        <v>75</v>
      </c>
      <c r="Q71" s="125" t="s">
        <v>313</v>
      </c>
      <c r="R71" s="125" t="str">
        <f ca="1">CONCATENATE(LEFT(petDefinitions[[#This Row],['[tidName']]],10),"_DESC")</f>
        <v>TID_PET_07_DESC</v>
      </c>
      <c r="S71" s="125">
        <v>7</v>
      </c>
      <c r="T71" s="124" t="str">
        <f ca="1">CONCATENATE(RIGHT(petDefinitions[[#This Row],['[gamePrefab']]],LEN(petDefinitions[[#This Row],['[gamePrefab']]])-6),"_",petDefinitions[[#This Row],['[powerup']]])</f>
        <v>BallPaint_7_hp</v>
      </c>
    </row>
    <row r="72" spans="2:20">
      <c r="B72" s="126" t="s">
        <v>4</v>
      </c>
      <c r="C72" s="127" t="s">
        <v>314</v>
      </c>
      <c r="D72" s="128" t="s">
        <v>24</v>
      </c>
      <c r="E72" s="128" t="s">
        <v>315</v>
      </c>
      <c r="F72" s="128">
        <v>0</v>
      </c>
      <c r="G72" s="128" t="b">
        <v>1</v>
      </c>
      <c r="H72" s="128" t="b">
        <v>0</v>
      </c>
      <c r="I72" s="128" t="b">
        <v>0</v>
      </c>
      <c r="J72" s="128" t="b">
        <v>0</v>
      </c>
      <c r="K72" s="128"/>
      <c r="L72" s="128"/>
      <c r="M72" s="129" t="s">
        <v>316</v>
      </c>
      <c r="N72" s="129" t="s">
        <v>317</v>
      </c>
      <c r="O72" s="129" t="s">
        <v>318</v>
      </c>
      <c r="P72" s="130" t="s">
        <v>181</v>
      </c>
      <c r="Q72" s="125" t="s">
        <v>319</v>
      </c>
      <c r="R72" s="125" t="str">
        <f ca="1">CONCATENATE(LEFT(petDefinitions[[#This Row],['[tidName']]],10),"_DESC")</f>
        <v>TID_PET_08_DESC</v>
      </c>
      <c r="S72" s="125">
        <v>8</v>
      </c>
      <c r="T72" s="124" t="str">
        <f ca="1">CONCATENATE(RIGHT(petDefinitions[[#This Row],['[gamePrefab']]],LEN(petDefinitions[[#This Row],['[gamePrefab']]])-6),"_",petDefinitions[[#This Row],['[powerup']]])</f>
        <v>ChamPipistrello_8_avoid_mine</v>
      </c>
    </row>
    <row r="73" spans="2:20">
      <c r="B73" s="126" t="s">
        <v>4</v>
      </c>
      <c r="C73" s="127" t="s">
        <v>320</v>
      </c>
      <c r="D73" s="128" t="s">
        <v>24</v>
      </c>
      <c r="E73" s="128" t="s">
        <v>157</v>
      </c>
      <c r="F73" s="128">
        <v>0</v>
      </c>
      <c r="G73" s="128" t="b">
        <v>1</v>
      </c>
      <c r="H73" s="128" t="b">
        <v>0</v>
      </c>
      <c r="I73" s="128" t="b">
        <v>0</v>
      </c>
      <c r="J73" s="128" t="b">
        <v>0</v>
      </c>
      <c r="K73" s="128"/>
      <c r="L73" s="128"/>
      <c r="M73" s="129" t="s">
        <v>321</v>
      </c>
      <c r="N73" s="129" t="s">
        <v>322</v>
      </c>
      <c r="O73" s="129" t="s">
        <v>323</v>
      </c>
      <c r="P73" s="130" t="s">
        <v>157</v>
      </c>
      <c r="Q73" s="125" t="s">
        <v>324</v>
      </c>
      <c r="R73" s="125" t="str">
        <f ca="1">CONCATENATE(LEFT(petDefinitions[[#This Row],['[tidName']]],10),"_DESC")</f>
        <v>TID_PET_09_DESC</v>
      </c>
      <c r="S73" s="125">
        <v>9</v>
      </c>
      <c r="T73" s="124" t="str">
        <f ca="1">CONCATENATE(RIGHT(petDefinitions[[#This Row],['[gamePrefab']]],LEN(petDefinitions[[#This Row],['[gamePrefab']]])-6),"_",petDefinitions[[#This Row],['[powerup']]])</f>
        <v>MonkeyRocket_9_speed</v>
      </c>
    </row>
    <row r="74" spans="2:20" s="254" customFormat="1">
      <c r="B74" s="260" t="s">
        <v>4</v>
      </c>
      <c r="C74" s="261" t="s">
        <v>919</v>
      </c>
      <c r="D74" s="262" t="s">
        <v>25</v>
      </c>
      <c r="E74" s="262" t="s">
        <v>27</v>
      </c>
      <c r="F74" s="261">
        <v>18</v>
      </c>
      <c r="G74" s="263" t="b">
        <v>0</v>
      </c>
      <c r="H74" s="263" t="b">
        <v>0</v>
      </c>
      <c r="I74" s="264" t="b">
        <v>0</v>
      </c>
      <c r="J74" s="264" t="b">
        <v>0</v>
      </c>
      <c r="K74" s="264" t="s">
        <v>923</v>
      </c>
      <c r="L74" s="264"/>
      <c r="M74" s="265" t="s">
        <v>944</v>
      </c>
      <c r="N74" s="265" t="s">
        <v>947</v>
      </c>
      <c r="O74" s="266" t="s">
        <v>924</v>
      </c>
      <c r="P74" s="267" t="s">
        <v>927</v>
      </c>
      <c r="Q74" s="268" t="s">
        <v>938</v>
      </c>
      <c r="R74" s="269" t="s">
        <v>939</v>
      </c>
      <c r="S74" s="270">
        <v>69</v>
      </c>
      <c r="T74" s="271" t="str">
        <f ca="1">CONCATENATE(RIGHT(petDefinitions[[#This Row],['[gamePrefab']]],LEN(petDefinitions[[#This Row],['[gamePrefab']]])-6),"_",petDefinitions[[#This Row],['[powerup']]])</f>
        <v>Parcae_69_kill_ghost</v>
      </c>
    </row>
    <row r="75" spans="2:20" s="254" customFormat="1">
      <c r="B75" s="272" t="s">
        <v>4</v>
      </c>
      <c r="C75" s="261" t="s">
        <v>920</v>
      </c>
      <c r="D75" s="262" t="s">
        <v>25</v>
      </c>
      <c r="E75" s="262" t="s">
        <v>27</v>
      </c>
      <c r="F75" s="262">
        <v>19</v>
      </c>
      <c r="G75" s="273" t="b">
        <v>0</v>
      </c>
      <c r="H75" s="273" t="b">
        <v>0</v>
      </c>
      <c r="I75" s="263" t="b">
        <v>0</v>
      </c>
      <c r="J75" s="263" t="b">
        <v>0</v>
      </c>
      <c r="K75" s="264" t="s">
        <v>923</v>
      </c>
      <c r="L75" s="263"/>
      <c r="M75" s="265" t="s">
        <v>945</v>
      </c>
      <c r="N75" s="265" t="s">
        <v>948</v>
      </c>
      <c r="O75" s="266" t="s">
        <v>925</v>
      </c>
      <c r="P75" s="267" t="s">
        <v>951</v>
      </c>
      <c r="Q75" s="268" t="s">
        <v>940</v>
      </c>
      <c r="R75" s="269" t="s">
        <v>941</v>
      </c>
      <c r="S75" s="270">
        <v>70</v>
      </c>
      <c r="T75" s="271" t="str">
        <f ca="1">CONCATENATE(RIGHT(petDefinitions[[#This Row],['[gamePrefab']]],LEN(petDefinitions[[#This Row],['[gamePrefab']]])-6),"_",petDefinitions[[#This Row],['[powerup']]])</f>
        <v>Horseman_70_kill_humanoid</v>
      </c>
    </row>
    <row r="76" spans="2:20" s="254" customFormat="1">
      <c r="B76" s="272" t="s">
        <v>4</v>
      </c>
      <c r="C76" s="261" t="s">
        <v>921</v>
      </c>
      <c r="D76" s="262" t="s">
        <v>26</v>
      </c>
      <c r="E76" s="262" t="s">
        <v>27</v>
      </c>
      <c r="F76" s="262">
        <v>20</v>
      </c>
      <c r="G76" s="263" t="b">
        <v>0</v>
      </c>
      <c r="H76" s="263" t="b">
        <v>0</v>
      </c>
      <c r="I76" s="263" t="b">
        <v>0</v>
      </c>
      <c r="J76" s="263" t="b">
        <v>0</v>
      </c>
      <c r="K76" s="264" t="s">
        <v>923</v>
      </c>
      <c r="L76" s="263"/>
      <c r="M76" s="265" t="s">
        <v>946</v>
      </c>
      <c r="N76" s="265" t="s">
        <v>949</v>
      </c>
      <c r="O76" s="266" t="s">
        <v>926</v>
      </c>
      <c r="P76" s="274" t="s">
        <v>950</v>
      </c>
      <c r="Q76" s="268" t="s">
        <v>942</v>
      </c>
      <c r="R76" s="269" t="s">
        <v>943</v>
      </c>
      <c r="S76" s="270">
        <v>71</v>
      </c>
      <c r="T76" s="271" t="str">
        <f ca="1">CONCATENATE(RIGHT(petDefinitions[[#This Row],['[gamePrefab']]],LEN(petDefinitions[[#This Row],['[gamePrefab']]])-6),"_",petDefinitions[[#This Row],['[powerup']]])</f>
        <v>Mummy_71_mummy</v>
      </c>
    </row>
    <row r="77" spans="2:20" ht="15.75" thickBot="1"/>
    <row r="78" spans="2:20" ht="23.25">
      <c r="B78" s="1" t="s">
        <v>570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80" spans="2:20" ht="135">
      <c r="B80" s="133" t="s">
        <v>571</v>
      </c>
      <c r="C80" s="133" t="s">
        <v>0</v>
      </c>
      <c r="D80" s="134" t="s">
        <v>572</v>
      </c>
      <c r="E80" s="134" t="s">
        <v>573</v>
      </c>
      <c r="F80" s="134" t="s">
        <v>574</v>
      </c>
      <c r="G80" s="134" t="s">
        <v>575</v>
      </c>
      <c r="H80" s="134" t="s">
        <v>576</v>
      </c>
      <c r="I80" s="135" t="s">
        <v>577</v>
      </c>
      <c r="J80" s="135" t="s">
        <v>578</v>
      </c>
      <c r="K80" s="135"/>
      <c r="L80" s="135"/>
      <c r="M80" s="135" t="s">
        <v>579</v>
      </c>
      <c r="N80" s="135" t="s">
        <v>580</v>
      </c>
      <c r="O80" s="135" t="s">
        <v>581</v>
      </c>
      <c r="P80" s="135" t="s">
        <v>582</v>
      </c>
    </row>
    <row r="81" spans="2:16">
      <c r="B81" s="136" t="s">
        <v>4</v>
      </c>
      <c r="C81" s="137" t="s">
        <v>24</v>
      </c>
      <c r="D81" s="138">
        <v>1.3</v>
      </c>
      <c r="E81" s="138">
        <v>4</v>
      </c>
      <c r="F81" s="138">
        <v>1.3</v>
      </c>
      <c r="G81" s="138">
        <v>1000</v>
      </c>
      <c r="H81" s="138">
        <v>0.2</v>
      </c>
      <c r="I81" s="81">
        <v>0.2</v>
      </c>
      <c r="J81" s="81"/>
      <c r="K81" s="81"/>
      <c r="L81" s="81"/>
      <c r="M81" s="81"/>
      <c r="N81" s="81" t="b">
        <v>0</v>
      </c>
      <c r="O81" s="81">
        <v>4</v>
      </c>
      <c r="P81" s="81">
        <v>2</v>
      </c>
    </row>
    <row r="82" spans="2:16">
      <c r="B82" s="136" t="s">
        <v>4</v>
      </c>
      <c r="C82" s="137" t="s">
        <v>583</v>
      </c>
      <c r="D82" s="138">
        <v>1.3</v>
      </c>
      <c r="E82" s="138">
        <v>4</v>
      </c>
      <c r="F82" s="138">
        <v>1.3</v>
      </c>
      <c r="G82" s="138">
        <v>1000</v>
      </c>
      <c r="H82" s="138">
        <v>0.5</v>
      </c>
      <c r="I82" s="81">
        <v>0.5</v>
      </c>
      <c r="J82" s="81" t="s">
        <v>584</v>
      </c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>
      <c r="B83" s="139" t="s">
        <v>4</v>
      </c>
      <c r="C83" s="140" t="s">
        <v>585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586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>
      <c r="B84" s="139" t="s">
        <v>4</v>
      </c>
      <c r="C84" s="140" t="s">
        <v>587</v>
      </c>
      <c r="D84" s="138">
        <v>1.3</v>
      </c>
      <c r="E84" s="138">
        <v>4</v>
      </c>
      <c r="F84" s="138">
        <v>1.3</v>
      </c>
      <c r="G84" s="138">
        <v>1000</v>
      </c>
      <c r="H84" s="138">
        <v>10</v>
      </c>
      <c r="I84" s="81">
        <v>10</v>
      </c>
      <c r="J84" s="81"/>
      <c r="K84" s="81"/>
      <c r="L84" s="81"/>
      <c r="M84" s="81" t="s">
        <v>586</v>
      </c>
      <c r="N84" s="81" t="b">
        <v>0</v>
      </c>
      <c r="O84" s="81">
        <v>4</v>
      </c>
      <c r="P84" s="81">
        <v>4</v>
      </c>
    </row>
    <row r="85" spans="2:16">
      <c r="B85" s="139" t="s">
        <v>4</v>
      </c>
      <c r="C85" s="140" t="s">
        <v>213</v>
      </c>
      <c r="D85" s="138">
        <v>1.3</v>
      </c>
      <c r="E85" s="138">
        <v>4</v>
      </c>
      <c r="F85" s="138">
        <v>3</v>
      </c>
      <c r="G85" s="138">
        <v>1000</v>
      </c>
      <c r="H85" s="138"/>
      <c r="I85" s="81"/>
      <c r="J85" s="81"/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6">
      <c r="B86" s="139" t="s">
        <v>4</v>
      </c>
      <c r="C86" s="140" t="s">
        <v>252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588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ht="15.75" thickBot="1"/>
    <row r="88" spans="2:16" ht="23.25">
      <c r="B88" s="1" t="s">
        <v>589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6">
      <c r="B89" s="2"/>
      <c r="C89" s="2"/>
    </row>
    <row r="90" spans="2:16" ht="123">
      <c r="B90" s="70" t="s">
        <v>590</v>
      </c>
      <c r="C90" s="71" t="s">
        <v>0</v>
      </c>
      <c r="D90" s="116" t="s">
        <v>22</v>
      </c>
      <c r="E90" s="74" t="s">
        <v>2</v>
      </c>
      <c r="F90" s="75" t="s">
        <v>11</v>
      </c>
    </row>
    <row r="91" spans="2:16">
      <c r="B91" s="119" t="s">
        <v>4</v>
      </c>
      <c r="C91" s="137" t="s">
        <v>193</v>
      </c>
      <c r="D91" s="121">
        <v>0</v>
      </c>
      <c r="E91" s="122" t="s">
        <v>194</v>
      </c>
      <c r="F91" s="141" t="s">
        <v>591</v>
      </c>
    </row>
    <row r="92" spans="2:16">
      <c r="B92" s="126" t="s">
        <v>4</v>
      </c>
      <c r="C92" s="142" t="s">
        <v>284</v>
      </c>
      <c r="D92" s="128">
        <v>1</v>
      </c>
      <c r="E92" s="129" t="s">
        <v>201</v>
      </c>
      <c r="F92" s="141" t="s">
        <v>592</v>
      </c>
    </row>
    <row r="93" spans="2:16">
      <c r="B93" s="126" t="s">
        <v>4</v>
      </c>
      <c r="C93" s="137" t="s">
        <v>157</v>
      </c>
      <c r="D93" s="121">
        <v>2</v>
      </c>
      <c r="E93" s="122" t="s">
        <v>188</v>
      </c>
      <c r="F93" s="141" t="s">
        <v>593</v>
      </c>
    </row>
    <row r="94" spans="2:16">
      <c r="B94" s="126" t="s">
        <v>4</v>
      </c>
      <c r="C94" s="137" t="s">
        <v>6</v>
      </c>
      <c r="D94" s="121">
        <v>3</v>
      </c>
      <c r="E94" s="122" t="s">
        <v>7</v>
      </c>
      <c r="F94" s="141" t="s">
        <v>594</v>
      </c>
    </row>
    <row r="95" spans="2:16">
      <c r="B95" s="126" t="s">
        <v>4</v>
      </c>
      <c r="C95" s="137" t="s">
        <v>331</v>
      </c>
      <c r="D95" s="121">
        <v>4</v>
      </c>
      <c r="E95" s="122" t="s">
        <v>199</v>
      </c>
      <c r="F95" s="141" t="s">
        <v>595</v>
      </c>
    </row>
    <row r="96" spans="2:16">
      <c r="B96" s="126" t="s">
        <v>4</v>
      </c>
      <c r="C96" s="137" t="s">
        <v>315</v>
      </c>
      <c r="D96" s="121">
        <v>5</v>
      </c>
      <c r="E96" s="122" t="s">
        <v>184</v>
      </c>
      <c r="F96" s="141" t="s">
        <v>596</v>
      </c>
    </row>
    <row r="97" spans="2:6">
      <c r="B97" s="126" t="s">
        <v>4</v>
      </c>
      <c r="C97" s="137" t="s">
        <v>27</v>
      </c>
      <c r="D97" s="121">
        <v>6</v>
      </c>
      <c r="E97" s="122" t="s">
        <v>190</v>
      </c>
      <c r="F97" s="141" t="s">
        <v>597</v>
      </c>
    </row>
  </sheetData>
  <dataValidations count="3">
    <dataValidation type="list" showInputMessage="1" showErrorMessage="1" sqref="E5:E76">
      <formula1>INDIRECT("petCategoryDefinitions['[sku']]")</formula1>
    </dataValidation>
    <dataValidation type="list" showInputMessage="1" showErrorMessage="1" sqref="D5:D76">
      <formula1>INDIRECT("rarityDefinitions['[sku']]")</formula1>
    </dataValidation>
    <dataValidation showInputMessage="1" showErrorMessage="1" sqref="D81:H86 F5:F23 F25:F26 F28:F76 G5:L7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75"/>
      <c r="G3" s="275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22" workbookViewId="0">
      <selection activeCell="E9" sqref="E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topLeftCell="A37" zoomScale="145" zoomScaleNormal="145" workbookViewId="0">
      <selection activeCell="G62" sqref="G6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14.42578125" customWidth="1"/>
    <col min="8" max="8" width="12.28515625" customWidth="1"/>
    <col min="9" max="9" width="11.7109375" customWidth="1"/>
    <col min="10" max="10" width="28.85546875" customWidth="1"/>
    <col min="11" max="11" width="23.42578125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 ca="1">CONCATENATE("icon_",powerUpsDefinitions[[#This Row],['[sku']]])</f>
        <v>icon_boost</v>
      </c>
      <c r="K4" s="81" t="s">
        <v>188</v>
      </c>
      <c r="L4" s="82" t="str">
        <f ca="1">CONCATENATE("TID_POWERUP_",UPPER(powerUpsDefinitions[[#This Row],['[sku']]]),"_NAME")</f>
        <v>TID_POWERUP_BOOST_NAME</v>
      </c>
      <c r="M4" s="83" t="str">
        <f ca="1">CONCATENATE("TID_POWERUP_",UPPER(powerUpsDefinitions[[#This Row],['[sku']]]),"_DESC")</f>
        <v>TID_POWERUP_BOOST_DESC</v>
      </c>
      <c r="N4" s="83" t="str">
        <f ca="1"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 ca="1">CONCATENATE("icon_",powerUpsDefinitions[[#This Row],['[sku']]])</f>
        <v>icon_coins</v>
      </c>
      <c r="K5" s="81" t="s">
        <v>7</v>
      </c>
      <c r="L5" s="82" t="str">
        <f ca="1">CONCATENATE("TID_POWERUP_",UPPER(powerUpsDefinitions[[#This Row],['[sku']]]),"_NAME")</f>
        <v>TID_POWERUP_COINS_NAME</v>
      </c>
      <c r="M5" s="83" t="str">
        <f ca="1">CONCATENATE("TID_POWERUP_",UPPER(powerUpsDefinitions[[#This Row],['[sku']]]),"_DESC")</f>
        <v>TID_POWERUP_COINS_DESC</v>
      </c>
      <c r="N5" s="83" t="str">
        <f ca="1"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 ca="1">CONCATENATE("icon_",powerUpsDefinitions[[#This Row],['[sku']]])</f>
        <v>icon_food</v>
      </c>
      <c r="K6" s="81" t="s">
        <v>201</v>
      </c>
      <c r="L6" s="82" t="str">
        <f ca="1">CONCATENATE("TID_POWERUP_",UPPER(powerUpsDefinitions[[#This Row],['[sku']]]),"_NAME")</f>
        <v>TID_POWERUP_FOOD_NAME</v>
      </c>
      <c r="M6" s="83" t="str">
        <f ca="1">CONCATENATE("TID_POWERUP_",UPPER(powerUpsDefinitions[[#This Row],['[sku']]]),"_DESC")</f>
        <v>TID_POWERUP_FOOD_DESC</v>
      </c>
      <c r="N6" s="83" t="str">
        <f ca="1"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 ca="1">CONCATENATE("icon_",powerUpsDefinitions[[#This Row],['[sku']]])</f>
        <v>icon_fury_duration</v>
      </c>
      <c r="K7" s="81" t="s">
        <v>199</v>
      </c>
      <c r="L7" s="82" t="str">
        <f ca="1">CONCATENATE("TID_POWERUP_",UPPER(powerUpsDefinitions[[#This Row],['[sku']]]),"_NAME")</f>
        <v>TID_POWERUP_FURY_DURATION_NAME</v>
      </c>
      <c r="M7" s="83" t="str">
        <f ca="1">CONCATENATE("TID_POWERUP_",UPPER(powerUpsDefinitions[[#This Row],['[sku']]]),"_DESC")</f>
        <v>TID_POWERUP_FURY_DURATION_DESC</v>
      </c>
      <c r="N7" s="83" t="str">
        <f ca="1"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 ca="1">CONCATENATE("icon_",powerUpsDefinitions[[#This Row],['[sku']]])</f>
        <v>icon_fury_size</v>
      </c>
      <c r="K8" s="81" t="s">
        <v>199</v>
      </c>
      <c r="L8" s="82" t="str">
        <f ca="1">CONCATENATE("TID_POWERUP_",UPPER(powerUpsDefinitions[[#This Row],['[sku']]]),"_NAME")</f>
        <v>TID_POWERUP_FURY_SIZE_NAME</v>
      </c>
      <c r="M8" s="83" t="str">
        <f ca="1">CONCATENATE("TID_POWERUP_",UPPER(powerUpsDefinitions[[#This Row],['[sku']]]),"_DESC")</f>
        <v>TID_POWERUP_FURY_SIZE_DESC</v>
      </c>
      <c r="N8" s="83" t="str">
        <f ca="1"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 ca="1">CONCATENATE("icon_",powerUpsDefinitions[[#This Row],['[sku']]])</f>
        <v>icon_hp</v>
      </c>
      <c r="K9" s="81" t="s">
        <v>201</v>
      </c>
      <c r="L9" s="82" t="str">
        <f ca="1">CONCATENATE("TID_POWERUP_",UPPER(powerUpsDefinitions[[#This Row],['[sku']]]),"_NAME")</f>
        <v>TID_POWERUP_HP_NAME</v>
      </c>
      <c r="M9" s="83" t="str">
        <f ca="1">CONCATENATE("TID_POWERUP_",UPPER(powerUpsDefinitions[[#This Row],['[sku']]]),"_DESC")</f>
        <v>TID_POWERUP_HP_DESC</v>
      </c>
      <c r="N9" s="83" t="str">
        <f ca="1"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 ca="1">CONCATENATE("icon_",powerUpsDefinitions[[#This Row],['[sku']]])</f>
        <v>icon_lower_damage_arrows</v>
      </c>
      <c r="K10" s="81" t="s">
        <v>184</v>
      </c>
      <c r="L10" s="82" t="str">
        <f ca="1">CONCATENATE("TID_POWERUP_",UPPER(powerUpsDefinitions[[#This Row],['[sku']]]),"_NAME")</f>
        <v>TID_POWERUP_LOWER_DAMAGE_ARROWS_NAME</v>
      </c>
      <c r="M10" s="83" t="str">
        <f ca="1">CONCATENATE("TID_POWERUP_",UPPER(powerUpsDefinitions[[#This Row],['[sku']]]),"_DESC")</f>
        <v>TID_POWERUP_LOWER_DAMAGE_ARROWS_DESC</v>
      </c>
      <c r="N10" s="83" t="str">
        <f ca="1"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 ca="1">CONCATENATE("icon_",powerUpsDefinitions[[#This Row],['[sku']]])</f>
        <v>icon_lower_damage_mine</v>
      </c>
      <c r="K11" s="81" t="s">
        <v>184</v>
      </c>
      <c r="L11" s="82" t="str">
        <f ca="1">CONCATENATE("TID_POWERUP_",UPPER(powerUpsDefinitions[[#This Row],['[sku']]]),"_NAME")</f>
        <v>TID_POWERUP_LOWER_DAMAGE_MINE_NAME</v>
      </c>
      <c r="M11" s="83" t="str">
        <f ca="1">CONCATENATE("TID_POWERUP_",UPPER(powerUpsDefinitions[[#This Row],['[sku']]]),"_DESC")</f>
        <v>TID_POWERUP_LOWER_DAMAGE_MINE_DESC</v>
      </c>
      <c r="N11" s="83" t="str">
        <f ca="1"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 ca="1">CONCATENATE("icon_",powerUpsDefinitions[[#This Row],['[sku']]])</f>
        <v>icon_lower_damage_poison</v>
      </c>
      <c r="K12" s="81" t="s">
        <v>184</v>
      </c>
      <c r="L12" s="82" t="str">
        <f ca="1">CONCATENATE("TID_POWERUP_",UPPER(powerUpsDefinitions[[#This Row],['[sku']]]),"_NAME")</f>
        <v>TID_POWERUP_LOWER_DAMAGE_POISON_NAME</v>
      </c>
      <c r="M12" s="83" t="str">
        <f ca="1">CONCATENATE("TID_POWERUP_",UPPER(powerUpsDefinitions[[#This Row],['[sku']]]),"_DESC")</f>
        <v>TID_POWERUP_LOWER_DAMAGE_POISON_DESC</v>
      </c>
      <c r="N12" s="83" t="str">
        <f ca="1"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 ca="1">CONCATENATE("TID_POWERUP_",UPPER(powerUpsDefinitions[[#This Row],['[sku']]]),"_NAME")</f>
        <v>TID_POWERUP_MORE_XP_NAME</v>
      </c>
      <c r="M13" s="83" t="str">
        <f ca="1">CONCATENATE("TID_POWERUP_",UPPER(powerUpsDefinitions[[#This Row],['[sku']]]),"_DESC")</f>
        <v>TID_POWERUP_MORE_XP_DESC</v>
      </c>
      <c r="N13" s="92" t="str">
        <f ca="1"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 ca="1">CONCATENATE("icon_",powerUpsDefinitions[[#This Row],['[sku']]])</f>
        <v>icon_reduce_life_drain</v>
      </c>
      <c r="K14" s="81" t="s">
        <v>184</v>
      </c>
      <c r="L14" s="82" t="str">
        <f ca="1">CONCATENATE("TID_POWERUP_",UPPER(powerUpsDefinitions[[#This Row],['[sku']]]),"_NAME")</f>
        <v>TID_POWERUP_REDUCE_LIFE_DRAIN_NAME</v>
      </c>
      <c r="M14" s="83" t="str">
        <f ca="1">CONCATENATE("TID_POWERUP_",UPPER(powerUpsDefinitions[[#This Row],['[sku']]]),"_DESC")</f>
        <v>TID_POWERUP_REDUCE_LIFE_DRAIN_DESC</v>
      </c>
      <c r="N14" s="83" t="str">
        <f ca="1"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 ca="1">CONCATENATE("icon_",powerUpsDefinitions[[#This Row],['[sku']]])</f>
        <v>icon_score</v>
      </c>
      <c r="K15" s="81" t="s">
        <v>7</v>
      </c>
      <c r="L15" s="82" t="str">
        <f ca="1">CONCATENATE("TID_POWERUP_",UPPER(powerUpsDefinitions[[#This Row],['[sku']]]),"_NAME")</f>
        <v>TID_POWERUP_SCORE_NAME</v>
      </c>
      <c r="M15" s="83" t="str">
        <f ca="1">CONCATENATE("TID_POWERUP_",UPPER(powerUpsDefinitions[[#This Row],['[sku']]]),"_DESC")</f>
        <v>TID_POWERUP_SCORE_DESC</v>
      </c>
      <c r="N15" s="83" t="str">
        <f ca="1"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 ca="1">CONCATENATE("icon_",powerUpsDefinitions[[#This Row],['[sku']]])</f>
        <v>icon_speed</v>
      </c>
      <c r="K16" s="81" t="s">
        <v>188</v>
      </c>
      <c r="L16" s="82" t="str">
        <f ca="1">CONCATENATE("TID_POWERUP_",UPPER(powerUpsDefinitions[[#This Row],['[sku']]]),"_NAME")</f>
        <v>TID_POWERUP_SPEED_NAME</v>
      </c>
      <c r="M16" s="83" t="str">
        <f ca="1">CONCATENATE("TID_POWERUP_",UPPER(powerUpsDefinitions[[#This Row],['[sku']]]),"_DESC")</f>
        <v>TID_POWERUP_SPEED_DESC</v>
      </c>
      <c r="N16" s="83" t="str">
        <f ca="1">CONCATENATE(powerUpsDefinitions[[#This Row],['[tidDesc']]],"_SHORT")</f>
        <v>TID_POWERUP_SPEED_DESC_SHORT</v>
      </c>
    </row>
    <row r="17" spans="4:14" ht="150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 ca="1">CONCATENATE("TID_POWERUP_",UPPER(powerUpsDefinitions[[#This Row],['[sku']]]),"_NAME")</f>
        <v>TID_POWERUP_PREY_HP_BOOST_HUMANS_NAME</v>
      </c>
      <c r="M17" s="106" t="str">
        <f ca="1">CONCATENATE("TID_POWERUP_",UPPER(powerUpsDefinitions[[#This Row],['[sku']]]),"_DESC")</f>
        <v>TID_POWERUP_PREY_HP_BOOST_HUMANS_DESC</v>
      </c>
      <c r="N17" s="107" t="str">
        <f ca="1">CONCATENATE(powerUpsDefinitions[[#This Row],['[tidDesc']]],"_SHORT")</f>
        <v>TID_POWERUP_PREY_HP_BOOST_HUMANS_DESC_SHORT</v>
      </c>
    </row>
    <row r="18" spans="4:14" ht="75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 ca="1">CONCATENATE("TID_POWERUP_",UPPER(powerUpsDefinitions[[#This Row],['[sku']]]),"_NAME")</f>
        <v>TID_POWERUP_PREY_HP_BOOST_DRAGON_NAME</v>
      </c>
      <c r="M18" s="83" t="str">
        <f ca="1">CONCATENATE("TID_POWERUP_",UPPER(powerUpsDefinitions[[#This Row],['[sku']]]),"_DESC")</f>
        <v>TID_POWERUP_PREY_HP_BOOST_DRAGON_DESC</v>
      </c>
      <c r="N18" s="92" t="str">
        <f ca="1">CONCATENATE(powerUpsDefinitions[[#This Row],['[tidDesc']]],"_SHORT")</f>
        <v>TID_POWERUP_PREY_HP_BOOST_DRAGON_DESC_SHORT</v>
      </c>
    </row>
    <row r="19" spans="4:14" ht="60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 ca="1">CONCATENATE("TID_POWERUP_",UPPER(powerUpsDefinitions[[#This Row],['[sku']]]),"_NAME")</f>
        <v>TID_POWERUP_PREY_HP_BOOST_SPIDER_NAME</v>
      </c>
      <c r="M19" s="83" t="str">
        <f ca="1">CONCATENATE("TID_POWERUP_",UPPER(powerUpsDefinitions[[#This Row],['[sku']]]),"_DESC")</f>
        <v>TID_POWERUP_PREY_HP_BOOST_SPIDER_DESC</v>
      </c>
      <c r="N19" s="92" t="str">
        <f ca="1"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 ca="1">CONCATENATE("TID_POWERUP_",UPPER(powerUpsDefinitions[[#This Row],['[sku']]]),"_NAME")</f>
        <v>TID_POWERUP_PREY_HP_BOOST_GOBLIN_NAME</v>
      </c>
      <c r="M20" s="83" t="str">
        <f ca="1">CONCATENATE("TID_POWERUP_",UPPER(powerUpsDefinitions[[#This Row],['[sku']]]),"_DESC")</f>
        <v>TID_POWERUP_PREY_HP_BOOST_GOBLIN_DESC</v>
      </c>
      <c r="N20" s="92" t="str">
        <f ca="1"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 ca="1">CONCATENATE("TID_POWERUP_",UPPER(powerUpsDefinitions[[#This Row],['[sku']]]),"_NAME")</f>
        <v>TID_POWERUP_FASTER_BOOST_NAME</v>
      </c>
      <c r="M21" s="83" t="str">
        <f ca="1">CONCATENATE("TID_POWERUP_",UPPER(powerUpsDefinitions[[#This Row],['[sku']]]),"_DESC")</f>
        <v>TID_POWERUP_FASTER_BOOST_DESC</v>
      </c>
      <c r="N21" s="92" t="str">
        <f ca="1"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 ca="1">CONCATENATE("icon_",powerUpsDefinitions[[#This Row],['[sku']]])</f>
        <v>icon_lower_damage_dragon</v>
      </c>
      <c r="K22" s="91" t="s">
        <v>184</v>
      </c>
      <c r="L22" s="82" t="str">
        <f ca="1">CONCATENATE("TID_POWERUP_",UPPER(powerUpsDefinitions[[#This Row],['[sku']]]),"_NAME")</f>
        <v>TID_POWERUP_LOWER_DAMAGE_DRAGON_NAME</v>
      </c>
      <c r="M22" s="83" t="str">
        <f ca="1">CONCATENATE("TID_POWERUP_",UPPER(powerUpsDefinitions[[#This Row],['[sku']]]),"_DESC")</f>
        <v>TID_POWERUP_LOWER_DAMAGE_DRAGON_DESC</v>
      </c>
      <c r="N22" s="92" t="str">
        <f ca="1">CONCATENATE(powerUpsDefinitions[[#This Row],['[tidDesc']]],"_SHORT")</f>
        <v>TID_POWERUP_LOWER_DAMAGE_DRAGON_DESC_SHORT</v>
      </c>
    </row>
    <row r="23" spans="4:14">
      <c r="D23" s="186" t="s">
        <v>4</v>
      </c>
      <c r="E23" s="187" t="s">
        <v>699</v>
      </c>
      <c r="F23" s="188" t="s">
        <v>699</v>
      </c>
      <c r="G23" s="61" t="s">
        <v>745</v>
      </c>
      <c r="H23" s="189">
        <v>-30</v>
      </c>
      <c r="I23" s="189"/>
      <c r="J23" s="190" t="s">
        <v>255</v>
      </c>
      <c r="K23" s="190" t="s">
        <v>194</v>
      </c>
      <c r="L23" s="191" t="str">
        <f ca="1">CONCATENATE("TID_POWERUP_",UPPER(powerUpsDefinitions[[#This Row],['[sku']]]),"_NAME")</f>
        <v>TID_POWERUP_DOUBLE_DRAINDOWN_NAME</v>
      </c>
      <c r="M23" s="192" t="str">
        <f ca="1">CONCATENATE("TID_POWERUP_",UPPER(powerUpsDefinitions[[#This Row],['[sku']]]),"_DESC")</f>
        <v>TID_POWERUP_DOUBLE_DRAINDOWN_DESC</v>
      </c>
      <c r="N23" s="193" t="str">
        <f ca="1">CONCATENATE(powerUpsDefinitions[[#This Row],['[tidDesc']]],"_SHORT")</f>
        <v>TID_POWERUP_DOUBLE_DRAINDOWN_DESC_SHORT</v>
      </c>
    </row>
    <row r="24" spans="4:14">
      <c r="D24" s="186" t="s">
        <v>4</v>
      </c>
      <c r="E24" s="187" t="s">
        <v>700</v>
      </c>
      <c r="F24" s="188" t="s">
        <v>700</v>
      </c>
      <c r="G24" s="61" t="s">
        <v>745</v>
      </c>
      <c r="H24" s="189">
        <v>-50</v>
      </c>
      <c r="I24" s="189"/>
      <c r="J24" s="190" t="s">
        <v>255</v>
      </c>
      <c r="K24" s="190" t="s">
        <v>194</v>
      </c>
      <c r="L24" s="191" t="str">
        <f ca="1">CONCATENATE("TID_POWERUP_",UPPER(powerUpsDefinitions[[#This Row],['[sku']]]),"_NAME")</f>
        <v>TID_POWERUP_DOUBLE_HPDOWN_NAME</v>
      </c>
      <c r="M24" s="192" t="str">
        <f ca="1">CONCATENATE("TID_POWERUP_",UPPER(powerUpsDefinitions[[#This Row],['[sku']]]),"_DESC")</f>
        <v>TID_POWERUP_DOUBLE_HPDOWN_DESC</v>
      </c>
      <c r="N24" s="193" t="str">
        <f ca="1">CONCATENATE(powerUpsDefinitions[[#This Row],['[tidDesc']]],"_SHORT")</f>
        <v>TID_POWERUP_DOUBLE_HPDOWN_DESC_SHORT</v>
      </c>
    </row>
    <row r="25" spans="4:14">
      <c r="D25" s="186" t="s">
        <v>4</v>
      </c>
      <c r="E25" s="187" t="s">
        <v>706</v>
      </c>
      <c r="F25" s="188" t="s">
        <v>701</v>
      </c>
      <c r="G25" s="61" t="s">
        <v>745</v>
      </c>
      <c r="H25" s="189" t="s">
        <v>699</v>
      </c>
      <c r="I25" s="189" t="s">
        <v>700</v>
      </c>
      <c r="J25" s="190" t="str">
        <f ca="1">CONCATENATE("icon_",powerUpsDefinitions[[#This Row],['[sku']]])</f>
        <v>icon_hp_down_drain_down</v>
      </c>
      <c r="K25" s="190" t="s">
        <v>184</v>
      </c>
      <c r="L25" s="191" t="str">
        <f ca="1">CONCATENATE("TID_POWERUP_",UPPER(powerUpsDefinitions[[#This Row],['[sku']]]),"_NAME")</f>
        <v>TID_POWERUP_HP_DOWN_DRAIN_DOWN_NAME</v>
      </c>
      <c r="M25" s="192" t="str">
        <f ca="1">CONCATENATE("TID_POWERUP_",UPPER(powerUpsDefinitions[[#This Row],['[sku']]]),"_DESC")</f>
        <v>TID_POWERUP_HP_DOWN_DRAIN_DOWN_DESC</v>
      </c>
      <c r="N25" s="193" t="str">
        <f ca="1"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 ca="1">CONCATENATE("icon_",powerUpsDefinitions[[#This Row],['[sku']]])</f>
        <v>icon_avoid_mine</v>
      </c>
      <c r="K26" s="81" t="s">
        <v>184</v>
      </c>
      <c r="L26" s="82" t="str">
        <f ca="1">CONCATENATE("TID_POWERUP_",UPPER(powerUpsDefinitions[[#This Row],['[sku']]]),"_NAME")</f>
        <v>TID_POWERUP_AVOID_MINE_NAME</v>
      </c>
      <c r="M26" s="83" t="str">
        <f ca="1">CONCATENATE("TID_POWERUP_",UPPER(powerUpsDefinitions[[#This Row],['[sku']]]),"_DESC")</f>
        <v>TID_POWERUP_AVOID_MINE_DESC</v>
      </c>
      <c r="N26" s="83" t="str">
        <f ca="1"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 ca="1">CONCATENATE("icon_",powerUpsDefinitions[[#This Row],['[sku']]])</f>
        <v>icon_avoid_poison</v>
      </c>
      <c r="K27" s="81" t="s">
        <v>184</v>
      </c>
      <c r="L27" s="82" t="str">
        <f ca="1">CONCATENATE("TID_POWERUP_",UPPER(powerUpsDefinitions[[#This Row],['[sku']]]),"_NAME")</f>
        <v>TID_POWERUP_AVOID_POISON_NAME</v>
      </c>
      <c r="M27" s="83" t="str">
        <f ca="1">CONCATENATE("TID_POWERUP_",UPPER(powerUpsDefinitions[[#This Row],['[sku']]]),"_DESC")</f>
        <v>TID_POWERUP_AVOID_POISON_DESC</v>
      </c>
      <c r="N27" s="83" t="str">
        <f ca="1"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 ca="1">CONCATENATE("icon_",powerUpsDefinitions[[#This Row],['[sku']]])</f>
        <v>icon_dive</v>
      </c>
      <c r="K28" s="81" t="s">
        <v>190</v>
      </c>
      <c r="L28" s="82" t="str">
        <f ca="1">CONCATENATE("TID_POWERUP_",UPPER(powerUpsDefinitions[[#This Row],['[sku']]]),"_NAME")</f>
        <v>TID_POWERUP_DIVE_NAME</v>
      </c>
      <c r="M28" s="83" t="str">
        <f ca="1">CONCATENATE("TID_POWERUP_",UPPER(powerUpsDefinitions[[#This Row],['[sku']]]),"_DESC")</f>
        <v>TID_POWERUP_DIVE_DESC</v>
      </c>
      <c r="N28" s="83" t="str">
        <f ca="1"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 ca="1">CONCATENATE("icon_",powerUpsDefinitions[[#This Row],['[sku']]])</f>
        <v>icon_dragonram</v>
      </c>
      <c r="K29" s="81" t="s">
        <v>190</v>
      </c>
      <c r="L29" s="82" t="str">
        <f ca="1">CONCATENATE("TID_POWERUP_",UPPER(powerUpsDefinitions[[#This Row],['[sku']]]),"_NAME")</f>
        <v>TID_POWERUP_DRAGONRAM_NAME</v>
      </c>
      <c r="M29" s="83" t="str">
        <f ca="1">CONCATENATE("TID_POWERUP_",UPPER(powerUpsDefinitions[[#This Row],['[sku']]]),"_DESC")</f>
        <v>TID_POWERUP_DRAGONRAM_DESC</v>
      </c>
      <c r="N29" s="83" t="str">
        <f ca="1"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 ca="1">CONCATENATE("icon_",powerUpsDefinitions[[#This Row],['[sku']]])</f>
        <v>icon_eat_ghost</v>
      </c>
      <c r="K30" s="81" t="s">
        <v>194</v>
      </c>
      <c r="L30" s="82" t="str">
        <f ca="1">CONCATENATE("TID_POWERUP_",UPPER(powerUpsDefinitions[[#This Row],['[sku']]]),"_NAME")</f>
        <v>TID_POWERUP_EAT_GHOST_NAME</v>
      </c>
      <c r="M30" s="83" t="str">
        <f ca="1">CONCATENATE("TID_POWERUP_",UPPER(powerUpsDefinitions[[#This Row],['[sku']]]),"_DESC")</f>
        <v>TID_POWERUP_EAT_GHOST_DESC</v>
      </c>
      <c r="N30" s="83" t="str">
        <f ca="1"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 ca="1">CONCATENATE("icon_",powerUpsDefinitions[[#This Row],['[sku']]])</f>
        <v>icon_eat_mine</v>
      </c>
      <c r="K31" s="81" t="s">
        <v>194</v>
      </c>
      <c r="L31" s="82" t="str">
        <f ca="1">CONCATENATE("TID_POWERUP_",UPPER(powerUpsDefinitions[[#This Row],['[sku']]]),"_NAME")</f>
        <v>TID_POWERUP_EAT_MINE_NAME</v>
      </c>
      <c r="M31" s="83" t="str">
        <f ca="1">CONCATENATE("TID_POWERUP_",UPPER(powerUpsDefinitions[[#This Row],['[sku']]]),"_DESC")</f>
        <v>TID_POWERUP_EAT_MINE_DESC</v>
      </c>
      <c r="N31" s="83" t="str">
        <f ca="1"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 ca="1">CONCATENATE("icon_",powerUpsDefinitions[[#This Row],['[sku']]])</f>
        <v>icon_eat_trash</v>
      </c>
      <c r="K32" s="81" t="s">
        <v>194</v>
      </c>
      <c r="L32" s="82" t="str">
        <f ca="1">CONCATENATE("TID_POWERUP_",UPPER(powerUpsDefinitions[[#This Row],['[sku']]]),"_NAME")</f>
        <v>TID_POWERUP_EAT_TRASH_NAME</v>
      </c>
      <c r="M32" s="83" t="str">
        <f ca="1">CONCATENATE("TID_POWERUP_",UPPER(powerUpsDefinitions[[#This Row],['[sku']]]),"_DESC")</f>
        <v>TID_POWERUP_EAT_TRASH_DESC</v>
      </c>
      <c r="N32" s="83" t="str">
        <f ca="1"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 ca="1">CONCATENATE("icon_",powerUpsDefinitions[[#This Row],['[sku']]])</f>
        <v>icon_explode_mine</v>
      </c>
      <c r="K33" s="81" t="s">
        <v>184</v>
      </c>
      <c r="L33" s="82" t="str">
        <f ca="1">CONCATENATE("TID_POWERUP_",UPPER(powerUpsDefinitions[[#This Row],['[sku']]]),"_NAME")</f>
        <v>TID_POWERUP_EXPLODE_MINE_NAME</v>
      </c>
      <c r="M33" s="83" t="str">
        <f ca="1">CONCATENATE("TID_POWERUP_",UPPER(powerUpsDefinitions[[#This Row],['[sku']]]),"_DESC")</f>
        <v>TID_POWERUP_EXPLODE_MINE_DESC</v>
      </c>
      <c r="N33" s="83" t="str">
        <f ca="1"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 ca="1">CONCATENATE("icon_",powerUpsDefinitions[[#This Row],['[sku']]])</f>
        <v>icon_fireball</v>
      </c>
      <c r="K34" s="91" t="s">
        <v>199</v>
      </c>
      <c r="L34" s="82" t="str">
        <f ca="1">CONCATENATE("TID_POWERUP_",UPPER(powerUpsDefinitions[[#This Row],['[sku']]]),"_NAME")</f>
        <v>TID_POWERUP_FIREBALL_NAME</v>
      </c>
      <c r="M34" s="83" t="str">
        <f ca="1">CONCATENATE("TID_POWERUP_",UPPER(powerUpsDefinitions[[#This Row],['[sku']]]),"_DESC")</f>
        <v>TID_POWERUP_FIREBALL_DESC</v>
      </c>
      <c r="N34" s="83" t="str">
        <f ca="1"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1</v>
      </c>
      <c r="I35" s="80"/>
      <c r="J35" s="81" t="str">
        <f ca="1">CONCATENATE("icon_",powerUpsDefinitions[[#This Row],['[sku']]])</f>
        <v>icon_free_revive</v>
      </c>
      <c r="K35" s="81" t="s">
        <v>190</v>
      </c>
      <c r="L35" s="82" t="str">
        <f ca="1">CONCATENATE("TID_POWERUP_",UPPER(powerUpsDefinitions[[#This Row],['[sku']]]),"_NAME")</f>
        <v>TID_POWERUP_FREE_REVIVE_NAME</v>
      </c>
      <c r="M35" s="83" t="str">
        <f ca="1">CONCATENATE("TID_POWERUP_",UPPER(powerUpsDefinitions[[#This Row],['[sku']]]),"_DESC")</f>
        <v>TID_POWERUP_FREE_REVIVE_DESC</v>
      </c>
      <c r="N35" s="83" t="str">
        <f ca="1"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 ca="1">CONCATENATE("TID_POWERUP_",UPPER(powerUpsDefinitions[[#This Row],['[sku']]]),"_NAME")</f>
        <v>TID_POWERUP_FREEZE_AURA_NAME</v>
      </c>
      <c r="M36" s="83" t="str">
        <f ca="1">CONCATENATE("TID_POWERUP_",UPPER(powerUpsDefinitions[[#This Row],['[sku']]]),"_DESC")</f>
        <v>TID_POWERUP_FREEZE_AURA_DESC</v>
      </c>
      <c r="N36" s="92" t="str">
        <f ca="1"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 ca="1">CONCATENATE("icon_",powerUpsDefinitions[[#This Row],['[sku']]])</f>
        <v>icon_magnet</v>
      </c>
      <c r="K37" s="91" t="s">
        <v>190</v>
      </c>
      <c r="L37" s="94" t="str">
        <f ca="1">CONCATENATE("TID_POWERUP_",UPPER(powerUpsDefinitions[[#This Row],['[sku']]]),"_NAME")</f>
        <v>TID_POWERUP_MAGNET_NAME</v>
      </c>
      <c r="M37" s="95" t="str">
        <f ca="1">CONCATENATE("TID_POWERUP_",UPPER(powerUpsDefinitions[[#This Row],['[sku']]]),"_DESC")</f>
        <v>TID_POWERUP_MAGNET_DESC</v>
      </c>
      <c r="N37" s="96" t="str">
        <f ca="1"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 ca="1">CONCATENATE("icon_",powerUpsDefinitions[[#This Row],['[sku']]])</f>
        <v>icon_phoenix</v>
      </c>
      <c r="K38" s="81" t="s">
        <v>190</v>
      </c>
      <c r="L38" s="82" t="str">
        <f ca="1">CONCATENATE("TID_POWERUP_",UPPER(powerUpsDefinitions[[#This Row],['[sku']]]),"_NAME")</f>
        <v>TID_POWERUP_PHOENIX_NAME</v>
      </c>
      <c r="M38" s="83" t="str">
        <f ca="1">CONCATENATE("TID_POWERUP_",UPPER(powerUpsDefinitions[[#This Row],['[sku']]]),"_DESC")</f>
        <v>TID_POWERUP_PHOENIX_DESC</v>
      </c>
      <c r="N38" s="83" t="str">
        <f ca="1"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 ca="1">CONCATENATE("TID_POWERUP_",UPPER(powerUpsDefinitions[[#This Row],['[sku']]]),"_NAME")</f>
        <v>TID_POWERUP_VACUUM_NAME</v>
      </c>
      <c r="M39" s="95" t="str">
        <f ca="1">CONCATENATE("TID_POWERUP_",UPPER(powerUpsDefinitions[[#This Row],['[sku']]]),"_DESC")</f>
        <v>TID_POWERUP_VACUUM_DESC</v>
      </c>
      <c r="N39" s="96" t="str">
        <f ca="1"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 ca="1">CONCATENATE("TID_POWERUP_",UPPER(powerUpsDefinitions[[#This Row],['[sku']]]),"_NAME")</f>
        <v>TID_POWERUP_DOG_NAME</v>
      </c>
      <c r="M40" s="95" t="str">
        <f ca="1">CONCATENATE("TID_POWERUP_",UPPER(powerUpsDefinitions[[#This Row],['[sku']]]),"_DESC")</f>
        <v>TID_POWERUP_DOG_DESC</v>
      </c>
      <c r="N40" s="96" t="str">
        <f ca="1"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 ca="1">CONCATENATE("TID_POWERUP_",UPPER(powerUpsDefinitions[[#This Row],['[sku']]]),"_NAME")</f>
        <v>TID_POWERUP_BOMB_NAME</v>
      </c>
      <c r="M41" s="83" t="str">
        <f ca="1">CONCATENATE("TID_POWERUP_",UPPER(powerUpsDefinitions[[#This Row],['[sku']]]),"_DESC")</f>
        <v>TID_POWERUP_BOMB_DESC</v>
      </c>
      <c r="N41" s="92" t="str">
        <f ca="1"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 ca="1">CONCATENATE("TID_POWERUP_",UPPER(powerUpsDefinitions[[#This Row],['[sku']]]),"_NAME")</f>
        <v>TID_POWERUP_IMMUNE_TRASH_NAME</v>
      </c>
      <c r="M42" s="83" t="str">
        <f ca="1">CONCATENATE("TID_POWERUP_",UPPER(powerUpsDefinitions[[#This Row],['[sku']]]),"_DESC")</f>
        <v>TID_POWERUP_IMMUNE_TRASH_DESC</v>
      </c>
      <c r="N42" s="92" t="str">
        <f ca="1"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 ca="1">CONCATENATE("TID_POWERUP_",UPPER(powerUpsDefinitions[[#This Row],['[sku']]]),"_NAME")</f>
        <v>TID_POWERUP_ALCOHOL_RESISTANCE _NAME</v>
      </c>
      <c r="M43" s="83" t="str">
        <f ca="1">CONCATENATE("TID_POWERUP_",UPPER(powerUpsDefinitions[[#This Row],['[sku']]]),"_DESC")</f>
        <v>TID_POWERUP_ALCOHOL_RESISTANCE _DESC</v>
      </c>
      <c r="N43" s="92" t="str">
        <f ca="1"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 ca="1">CONCATENATE("TID_POWERUP_",UPPER(powerUpsDefinitions[[#This Row],['[sku']]]),"_NAME")</f>
        <v>TID_POWERUP_CAGE_BREAKER_NAME</v>
      </c>
      <c r="M44" s="83" t="str">
        <f ca="1">CONCATENATE("TID_POWERUP_",UPPER(powerUpsDefinitions[[#This Row],['[sku']]]),"_DESC")</f>
        <v>TID_POWERUP_CAGE_BREAKER_DESC</v>
      </c>
      <c r="N44" s="92" t="str">
        <f ca="1"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 ca="1">CONCATENATE("TID_POWERUP_",UPPER(powerUpsDefinitions[[#This Row],['[sku']]]),"_NAME")</f>
        <v>TID_POWERUP_STUN_NAME</v>
      </c>
      <c r="M45" s="83" t="str">
        <f ca="1">CONCATENATE("TID_POWERUP_",UPPER(powerUpsDefinitions[[#This Row],['[sku']]]),"_DESC")</f>
        <v>TID_POWERUP_STUN_DESC</v>
      </c>
      <c r="N45" s="92" t="str">
        <f ca="1"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 ca="1">CONCATENATE("TID_POWERUP_",UPPER(powerUpsDefinitions[[#This Row],['[sku']]]),"_NAME")</f>
        <v>TID_POWERUP_UNLIMITED_BOOST_NAME</v>
      </c>
      <c r="M46" s="111" t="str">
        <f ca="1">CONCATENATE("TID_POWERUP_",UPPER(powerUpsDefinitions[[#This Row],['[sku']]]),"_DESC")</f>
        <v>TID_POWERUP_UNLIMITED_BOOST_DESC</v>
      </c>
      <c r="N46" s="112" t="str">
        <f ca="1"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 ca="1">CONCATENATE("TID_POWERUP_",UPPER(powerUpsDefinitions[[#This Row],['[sku']]]),"_NAME")</f>
        <v>TID_POWERUP_FINDBONUSCHESTS_NAME</v>
      </c>
      <c r="M47" s="111" t="str">
        <f ca="1">CONCATENATE("TID_POWERUP_",UPPER(powerUpsDefinitions[[#This Row],['[sku']]]),"_DESC")</f>
        <v>TID_POWERUP_FINDBONUSCHESTS_DESC</v>
      </c>
      <c r="N47" s="112" t="str">
        <f ca="1"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 ca="1">CONCATENATE("TID_POWERUP_",UPPER(powerUpsDefinitions[[#This Row],['[sku']]]),"_NAME")</f>
        <v>TID_POWERUP_FINDBONUSLETTERS_NAME</v>
      </c>
      <c r="M48" s="111" t="str">
        <f ca="1">CONCATENATE("TID_POWERUP_",UPPER(powerUpsDefinitions[[#This Row],['[sku']]]),"_DESC")</f>
        <v>TID_POWERUP_FINDBONUSLETTERS_DESC</v>
      </c>
      <c r="N48" s="112" t="str">
        <f ca="1"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 ca="1">CONCATENATE("TID_POWERUP_",UPPER(powerUpsDefinitions[[#This Row],['[sku']]]),"_NAME")</f>
        <v>TID_POWERUP_FINDBONUSEGGS_NAME</v>
      </c>
      <c r="M49" s="83" t="str">
        <f ca="1">CONCATENATE("TID_POWERUP_",UPPER(powerUpsDefinitions[[#This Row],['[sku']]]),"_DESC")</f>
        <v>TID_POWERUP_FINDBONUSEGGS_DESC</v>
      </c>
      <c r="N49" s="92" t="str">
        <f ca="1"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 ca="1">CONCATENATE("TID_POWERUP_",UPPER(powerUpsDefinitions[[#This Row],['[sku']]]),"_NAME")</f>
        <v>TID_POWERUP_TRASH_EATER_NAME</v>
      </c>
      <c r="M51" s="83" t="str">
        <f ca="1">CONCATENATE("TID_POWERUP_",UPPER(powerUpsDefinitions[[#This Row],['[sku']]]),"_DESC")</f>
        <v>TID_POWERUP_TRASH_EATER_DESC</v>
      </c>
      <c r="N51" s="92" t="str">
        <f ca="1"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 ca="1">CONCATENATE("TID_POWERUP_",UPPER(powerUpsDefinitions[[#This Row],['[sku']]]),"_NAME")</f>
        <v>TID_POWERUP_DROP_PRESENT_NAME</v>
      </c>
      <c r="M52" s="83" t="str">
        <f ca="1">CONCATENATE("TID_POWERUP_",UPPER(powerUpsDefinitions[[#This Row],['[sku']]]),"_DESC")</f>
        <v>TID_POWERUP_DROP_PRESENT_DESC</v>
      </c>
      <c r="N52" s="92" t="str">
        <f ca="1">CONCATENATE(powerUpsDefinitions[[#This Row],['[tidDesc']]],"_SHORT")</f>
        <v>TID_POWERUP_DROP_PRESENT_DESC_SHORT</v>
      </c>
    </row>
    <row r="53" spans="1:16384">
      <c r="D53" s="186" t="s">
        <v>4</v>
      </c>
      <c r="E53" s="187" t="s">
        <v>702</v>
      </c>
      <c r="F53" s="188" t="s">
        <v>703</v>
      </c>
      <c r="G53" s="61" t="s">
        <v>746</v>
      </c>
      <c r="H53" s="189"/>
      <c r="I53" s="189"/>
      <c r="J53" s="190" t="str">
        <f ca="1">CONCATENATE("icon_",powerUpsDefinitions[[#This Row],['[sku']]])</f>
        <v>icon_transform_gold</v>
      </c>
      <c r="K53" s="190" t="s">
        <v>190</v>
      </c>
      <c r="L53" s="191" t="str">
        <f ca="1">CONCATENATE("TID_POWERUP_",UPPER(powerUpsDefinitions[[#This Row],['[sku']]]),"_NAME")</f>
        <v>TID_POWERUP_TRANSFORM_GOLD_NAME</v>
      </c>
      <c r="M53" s="192" t="str">
        <f ca="1">CONCATENATE("TID_POWERUP_",UPPER(powerUpsDefinitions[[#This Row],['[sku']]]),"_DESC")</f>
        <v>TID_POWERUP_TRANSFORM_GOLD_DESC</v>
      </c>
      <c r="N53" s="193" t="str">
        <f ca="1">CONCATENATE(powerUpsDefinitions[[#This Row],['[tidDesc']]],"_SHORT")</f>
        <v>TID_POWERUP_TRANSFORM_GOLD_DESC_SHORT</v>
      </c>
    </row>
    <row r="54" spans="1:16384">
      <c r="D54" s="221" t="s">
        <v>4</v>
      </c>
      <c r="E54" s="222" t="s">
        <v>844</v>
      </c>
      <c r="F54" s="223" t="s">
        <v>844</v>
      </c>
      <c r="G54" s="224" t="s">
        <v>746</v>
      </c>
      <c r="H54" s="226"/>
      <c r="I54" s="226"/>
      <c r="J54" s="227" t="s">
        <v>863</v>
      </c>
      <c r="K54" s="227" t="s">
        <v>190</v>
      </c>
      <c r="L54" s="228" t="s">
        <v>864</v>
      </c>
      <c r="M54" s="229" t="s">
        <v>865</v>
      </c>
      <c r="N54" s="230" t="s">
        <v>866</v>
      </c>
    </row>
    <row r="55" spans="1:16384">
      <c r="D55" s="221" t="s">
        <v>4</v>
      </c>
      <c r="E55" s="222" t="s">
        <v>852</v>
      </c>
      <c r="F55" s="223" t="s">
        <v>852</v>
      </c>
      <c r="G55" s="225" t="s">
        <v>746</v>
      </c>
      <c r="H55" s="226"/>
      <c r="I55" s="226"/>
      <c r="J55" s="227" t="s">
        <v>867</v>
      </c>
      <c r="K55" s="227" t="s">
        <v>190</v>
      </c>
      <c r="L55" s="228" t="s">
        <v>868</v>
      </c>
      <c r="M55" s="229" t="s">
        <v>869</v>
      </c>
      <c r="N55" s="230" t="s">
        <v>870</v>
      </c>
    </row>
    <row r="56" spans="1:16384">
      <c r="D56" s="231" t="s">
        <v>4</v>
      </c>
      <c r="E56" s="232" t="s">
        <v>860</v>
      </c>
      <c r="F56" s="224" t="s">
        <v>860</v>
      </c>
      <c r="G56" s="225" t="s">
        <v>746</v>
      </c>
      <c r="H56" s="233"/>
      <c r="I56" s="233"/>
      <c r="J56" s="234" t="s">
        <v>871</v>
      </c>
      <c r="K56" s="234" t="s">
        <v>190</v>
      </c>
      <c r="L56" s="235" t="s">
        <v>872</v>
      </c>
      <c r="M56" s="236" t="s">
        <v>873</v>
      </c>
      <c r="N56" s="237" t="s">
        <v>874</v>
      </c>
    </row>
    <row r="57" spans="1:16384" s="238" customFormat="1">
      <c r="D57" s="239" t="s">
        <v>4</v>
      </c>
      <c r="E57" s="84" t="s">
        <v>887</v>
      </c>
      <c r="F57" s="85" t="s">
        <v>887</v>
      </c>
      <c r="G57" s="85" t="s">
        <v>746</v>
      </c>
      <c r="H57" s="86"/>
      <c r="I57" s="86"/>
      <c r="J57" s="109" t="s">
        <v>888</v>
      </c>
      <c r="K57" s="109" t="s">
        <v>190</v>
      </c>
      <c r="L57" s="110" t="s">
        <v>889</v>
      </c>
      <c r="M57" s="111" t="s">
        <v>890</v>
      </c>
      <c r="N57" s="111" t="s">
        <v>891</v>
      </c>
    </row>
    <row r="58" spans="1:16384" s="254" customFormat="1">
      <c r="D58" s="255" t="s">
        <v>4</v>
      </c>
      <c r="E58" s="255" t="s">
        <v>927</v>
      </c>
      <c r="F58" s="256" t="s">
        <v>922</v>
      </c>
      <c r="G58" s="256" t="s">
        <v>746</v>
      </c>
      <c r="H58" s="257"/>
      <c r="I58" s="257"/>
      <c r="J58" s="258" t="s">
        <v>928</v>
      </c>
      <c r="K58" s="258" t="s">
        <v>190</v>
      </c>
      <c r="L58" s="259" t="s">
        <v>929</v>
      </c>
      <c r="M58" s="259" t="s">
        <v>930</v>
      </c>
      <c r="N58" s="259" t="s">
        <v>931</v>
      </c>
    </row>
    <row r="59" spans="1:16384" s="254" customFormat="1">
      <c r="D59" s="255" t="s">
        <v>4</v>
      </c>
      <c r="E59" s="255" t="s">
        <v>951</v>
      </c>
      <c r="F59" s="256" t="s">
        <v>922</v>
      </c>
      <c r="G59" s="256" t="s">
        <v>746</v>
      </c>
      <c r="H59" s="257"/>
      <c r="I59" s="257"/>
      <c r="J59" s="258" t="s">
        <v>952</v>
      </c>
      <c r="K59" s="258" t="s">
        <v>190</v>
      </c>
      <c r="L59" s="259" t="s">
        <v>932</v>
      </c>
      <c r="M59" s="259" t="s">
        <v>934</v>
      </c>
      <c r="N59" s="259" t="s">
        <v>935</v>
      </c>
    </row>
    <row r="60" spans="1:16384" s="254" customFormat="1">
      <c r="D60" s="255" t="s">
        <v>4</v>
      </c>
      <c r="E60" s="255" t="s">
        <v>950</v>
      </c>
      <c r="F60" s="256" t="s">
        <v>950</v>
      </c>
      <c r="G60" s="256" t="s">
        <v>746</v>
      </c>
      <c r="H60" s="257">
        <v>1</v>
      </c>
      <c r="I60" s="257"/>
      <c r="J60" s="258" t="s">
        <v>953</v>
      </c>
      <c r="K60" s="258" t="s">
        <v>190</v>
      </c>
      <c r="L60" s="259" t="s">
        <v>933</v>
      </c>
      <c r="M60" s="259" t="s">
        <v>936</v>
      </c>
      <c r="N60" s="259" t="s">
        <v>937</v>
      </c>
    </row>
    <row r="61" spans="1:16384" ht="15.75" thickBot="1"/>
    <row r="62" spans="1:16384" ht="23.2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775</v>
      </c>
      <c r="B1" s="1"/>
      <c r="C1" s="1"/>
      <c r="D1" s="1"/>
      <c r="E1" s="1"/>
    </row>
    <row r="3" spans="1:11" ht="93.75">
      <c r="A3" s="202" t="s">
        <v>776</v>
      </c>
      <c r="B3" s="195" t="s">
        <v>0</v>
      </c>
      <c r="C3" s="196" t="s">
        <v>1</v>
      </c>
      <c r="D3" s="196" t="s">
        <v>831</v>
      </c>
      <c r="E3" s="197" t="s">
        <v>764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>
      <c r="A4" s="203" t="s">
        <v>4</v>
      </c>
      <c r="B4" s="198" t="s">
        <v>749</v>
      </c>
      <c r="C4" s="199" t="s">
        <v>760</v>
      </c>
      <c r="D4" s="199" t="s">
        <v>833</v>
      </c>
      <c r="E4" s="200" t="s">
        <v>765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810</v>
      </c>
    </row>
    <row r="5" spans="1:11">
      <c r="A5" s="203" t="s">
        <v>4</v>
      </c>
      <c r="B5" s="198" t="s">
        <v>751</v>
      </c>
      <c r="C5" s="199" t="s">
        <v>760</v>
      </c>
      <c r="D5" s="199" t="s">
        <v>833</v>
      </c>
      <c r="E5" s="200" t="s">
        <v>766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811</v>
      </c>
    </row>
    <row r="6" spans="1:11">
      <c r="A6" s="203" t="s">
        <v>4</v>
      </c>
      <c r="B6" s="198" t="s">
        <v>780</v>
      </c>
      <c r="C6" s="199" t="s">
        <v>760</v>
      </c>
      <c r="D6" s="199" t="s">
        <v>833</v>
      </c>
      <c r="E6" s="200" t="s">
        <v>792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830</v>
      </c>
    </row>
    <row r="7" spans="1:11">
      <c r="A7" s="203" t="s">
        <v>4</v>
      </c>
      <c r="B7" s="198" t="s">
        <v>787</v>
      </c>
      <c r="C7" s="199" t="s">
        <v>760</v>
      </c>
      <c r="D7" s="199" t="s">
        <v>833</v>
      </c>
      <c r="E7" s="200" t="s">
        <v>794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803</v>
      </c>
    </row>
    <row r="8" spans="1:11">
      <c r="A8" s="203" t="s">
        <v>4</v>
      </c>
      <c r="B8" s="198" t="s">
        <v>754</v>
      </c>
      <c r="C8" s="199" t="s">
        <v>761</v>
      </c>
      <c r="D8" s="199" t="s">
        <v>833</v>
      </c>
      <c r="E8" s="200" t="s">
        <v>769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815</v>
      </c>
    </row>
    <row r="9" spans="1:11">
      <c r="A9" s="203" t="s">
        <v>4</v>
      </c>
      <c r="B9" s="198" t="s">
        <v>748</v>
      </c>
      <c r="C9" s="199" t="s">
        <v>761</v>
      </c>
      <c r="D9" s="199" t="s">
        <v>833</v>
      </c>
      <c r="E9" s="200" t="s">
        <v>618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809</v>
      </c>
    </row>
    <row r="10" spans="1:11">
      <c r="A10" s="203" t="s">
        <v>4</v>
      </c>
      <c r="B10" s="198" t="s">
        <v>755</v>
      </c>
      <c r="C10" s="199" t="s">
        <v>761</v>
      </c>
      <c r="D10" s="199" t="s">
        <v>832</v>
      </c>
      <c r="E10" s="200" t="s">
        <v>770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816</v>
      </c>
    </row>
    <row r="11" spans="1:11">
      <c r="A11" s="203" t="s">
        <v>4</v>
      </c>
      <c r="B11" s="198" t="s">
        <v>756</v>
      </c>
      <c r="C11" s="199" t="s">
        <v>761</v>
      </c>
      <c r="D11" s="199" t="s">
        <v>833</v>
      </c>
      <c r="E11" s="200" t="s">
        <v>771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834</v>
      </c>
    </row>
    <row r="12" spans="1:11">
      <c r="A12" s="203" t="s">
        <v>4</v>
      </c>
      <c r="B12" s="198" t="s">
        <v>782</v>
      </c>
      <c r="C12" s="199" t="s">
        <v>762</v>
      </c>
      <c r="D12" s="199" t="s">
        <v>833</v>
      </c>
      <c r="E12" s="200" t="s">
        <v>793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>
      <c r="A13" s="203" t="s">
        <v>4</v>
      </c>
      <c r="B13" s="198" t="s">
        <v>750</v>
      </c>
      <c r="C13" s="199" t="s">
        <v>760</v>
      </c>
      <c r="D13" s="199" t="s">
        <v>833</v>
      </c>
      <c r="E13" s="200" t="s">
        <v>765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804</v>
      </c>
    </row>
    <row r="14" spans="1:11">
      <c r="A14" s="203" t="s">
        <v>4</v>
      </c>
      <c r="B14" s="198" t="s">
        <v>785</v>
      </c>
      <c r="C14" s="199" t="s">
        <v>760</v>
      </c>
      <c r="D14" s="199" t="s">
        <v>833</v>
      </c>
      <c r="E14" s="200" t="s">
        <v>794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817</v>
      </c>
    </row>
    <row r="15" spans="1:11">
      <c r="A15" s="210" t="s">
        <v>4</v>
      </c>
      <c r="B15" s="211" t="s">
        <v>799</v>
      </c>
      <c r="C15" s="212" t="s">
        <v>763</v>
      </c>
      <c r="D15" s="199" t="s">
        <v>832</v>
      </c>
      <c r="E15" s="200" t="s">
        <v>835</v>
      </c>
      <c r="F15" s="214" t="s">
        <v>440</v>
      </c>
      <c r="G15" s="214">
        <v>3</v>
      </c>
      <c r="H15" s="200" t="s">
        <v>836</v>
      </c>
      <c r="I15" s="200" t="s">
        <v>837</v>
      </c>
      <c r="J15" s="205" t="s">
        <v>838</v>
      </c>
      <c r="K15" s="205" t="s">
        <v>818</v>
      </c>
    </row>
    <row r="16" spans="1:11">
      <c r="A16" s="210" t="s">
        <v>4</v>
      </c>
      <c r="B16" s="211" t="s">
        <v>800</v>
      </c>
      <c r="C16" s="212" t="s">
        <v>763</v>
      </c>
      <c r="D16" s="199" t="s">
        <v>832</v>
      </c>
      <c r="E16" s="200" t="s">
        <v>835</v>
      </c>
      <c r="F16" s="214" t="s">
        <v>450</v>
      </c>
      <c r="G16" s="214">
        <v>3</v>
      </c>
      <c r="H16" s="200" t="s">
        <v>836</v>
      </c>
      <c r="I16" s="200" t="s">
        <v>837</v>
      </c>
      <c r="J16" s="205" t="s">
        <v>838</v>
      </c>
      <c r="K16" s="205" t="s">
        <v>819</v>
      </c>
    </row>
    <row r="17" spans="1:11">
      <c r="A17" s="210" t="s">
        <v>4</v>
      </c>
      <c r="B17" s="211" t="s">
        <v>801</v>
      </c>
      <c r="C17" s="212" t="s">
        <v>763</v>
      </c>
      <c r="D17" s="199" t="s">
        <v>832</v>
      </c>
      <c r="E17" s="200" t="s">
        <v>835</v>
      </c>
      <c r="F17" s="214" t="s">
        <v>455</v>
      </c>
      <c r="G17" s="214">
        <v>3</v>
      </c>
      <c r="H17" s="200" t="s">
        <v>836</v>
      </c>
      <c r="I17" s="200" t="s">
        <v>837</v>
      </c>
      <c r="J17" s="205" t="s">
        <v>838</v>
      </c>
      <c r="K17" s="205" t="s">
        <v>820</v>
      </c>
    </row>
    <row r="18" spans="1:11">
      <c r="A18" s="203" t="s">
        <v>4</v>
      </c>
      <c r="B18" s="198" t="s">
        <v>802</v>
      </c>
      <c r="C18" s="199" t="s">
        <v>763</v>
      </c>
      <c r="D18" s="199" t="s">
        <v>832</v>
      </c>
      <c r="E18" s="200" t="s">
        <v>835</v>
      </c>
      <c r="F18" s="200" t="s">
        <v>567</v>
      </c>
      <c r="G18" s="200">
        <v>3</v>
      </c>
      <c r="H18" s="200" t="s">
        <v>836</v>
      </c>
      <c r="I18" s="200" t="s">
        <v>837</v>
      </c>
      <c r="J18" s="205" t="s">
        <v>838</v>
      </c>
      <c r="K18" s="205" t="s">
        <v>821</v>
      </c>
    </row>
    <row r="19" spans="1:11">
      <c r="A19" s="203" t="s">
        <v>4</v>
      </c>
      <c r="B19" s="198" t="s">
        <v>777</v>
      </c>
      <c r="C19" s="199" t="s">
        <v>763</v>
      </c>
      <c r="D19" s="199" t="s">
        <v>832</v>
      </c>
      <c r="E19" s="200" t="s">
        <v>774</v>
      </c>
      <c r="F19" s="200" t="s">
        <v>829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814</v>
      </c>
    </row>
    <row r="20" spans="1:11">
      <c r="A20" s="203" t="s">
        <v>4</v>
      </c>
      <c r="B20" s="198" t="s">
        <v>784</v>
      </c>
      <c r="C20" s="199" t="s">
        <v>763</v>
      </c>
      <c r="D20" s="199" t="s">
        <v>832</v>
      </c>
      <c r="E20" s="200" t="s">
        <v>774</v>
      </c>
      <c r="F20" s="200" t="s">
        <v>828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813</v>
      </c>
    </row>
    <row r="21" spans="1:11">
      <c r="A21" s="203" t="s">
        <v>4</v>
      </c>
      <c r="B21" s="198" t="s">
        <v>778</v>
      </c>
      <c r="C21" s="199" t="s">
        <v>760</v>
      </c>
      <c r="D21" s="199" t="s">
        <v>833</v>
      </c>
      <c r="E21" s="200" t="s">
        <v>791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805</v>
      </c>
    </row>
    <row r="22" spans="1:11">
      <c r="A22" s="203" t="s">
        <v>4</v>
      </c>
      <c r="B22" s="198" t="s">
        <v>788</v>
      </c>
      <c r="C22" s="199" t="s">
        <v>760</v>
      </c>
      <c r="D22" s="199" t="s">
        <v>833</v>
      </c>
      <c r="E22" s="200" t="s">
        <v>796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822</v>
      </c>
    </row>
    <row r="23" spans="1:11">
      <c r="A23" s="203" t="s">
        <v>4</v>
      </c>
      <c r="B23" s="198" t="s">
        <v>758</v>
      </c>
      <c r="C23" s="199" t="s">
        <v>761</v>
      </c>
      <c r="D23" s="199" t="s">
        <v>833</v>
      </c>
      <c r="E23" s="200" t="s">
        <v>798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823</v>
      </c>
    </row>
    <row r="24" spans="1:11">
      <c r="A24" s="203" t="s">
        <v>4</v>
      </c>
      <c r="B24" s="198" t="s">
        <v>790</v>
      </c>
      <c r="C24" s="199" t="s">
        <v>761</v>
      </c>
      <c r="D24" s="199" t="s">
        <v>833</v>
      </c>
      <c r="E24" s="200" t="s">
        <v>772</v>
      </c>
      <c r="F24" s="200" t="s">
        <v>797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824</v>
      </c>
    </row>
    <row r="25" spans="1:11">
      <c r="A25" s="203" t="s">
        <v>4</v>
      </c>
      <c r="B25" s="198" t="s">
        <v>757</v>
      </c>
      <c r="C25" s="199" t="s">
        <v>760</v>
      </c>
      <c r="D25" s="199" t="s">
        <v>833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811</v>
      </c>
    </row>
    <row r="26" spans="1:11">
      <c r="A26" s="203" t="s">
        <v>4</v>
      </c>
      <c r="B26" s="198" t="s">
        <v>752</v>
      </c>
      <c r="C26" s="199" t="s">
        <v>762</v>
      </c>
      <c r="D26" s="199" t="s">
        <v>833</v>
      </c>
      <c r="E26" s="200" t="s">
        <v>767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812</v>
      </c>
    </row>
    <row r="27" spans="1:11">
      <c r="A27" s="203" t="s">
        <v>4</v>
      </c>
      <c r="B27" s="198" t="s">
        <v>783</v>
      </c>
      <c r="C27" s="199" t="s">
        <v>760</v>
      </c>
      <c r="D27" s="199" t="s">
        <v>833</v>
      </c>
      <c r="E27" s="200" t="s">
        <v>791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806</v>
      </c>
    </row>
    <row r="28" spans="1:11">
      <c r="A28" s="203" t="s">
        <v>4</v>
      </c>
      <c r="B28" s="198" t="s">
        <v>779</v>
      </c>
      <c r="C28" s="199" t="s">
        <v>760</v>
      </c>
      <c r="D28" s="199" t="s">
        <v>833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807</v>
      </c>
    </row>
    <row r="29" spans="1:11">
      <c r="A29" s="203" t="s">
        <v>4</v>
      </c>
      <c r="B29" s="198" t="s">
        <v>747</v>
      </c>
      <c r="C29" s="199" t="s">
        <v>760</v>
      </c>
      <c r="D29" s="199" t="s">
        <v>833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>
      <c r="A30" s="203" t="s">
        <v>4</v>
      </c>
      <c r="B30" s="198" t="s">
        <v>789</v>
      </c>
      <c r="C30" s="199" t="s">
        <v>760</v>
      </c>
      <c r="D30" s="199" t="s">
        <v>833</v>
      </c>
      <c r="E30" s="200" t="s">
        <v>796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825</v>
      </c>
    </row>
    <row r="31" spans="1:11">
      <c r="A31" s="176" t="s">
        <v>4</v>
      </c>
      <c r="B31" s="206" t="s">
        <v>753</v>
      </c>
      <c r="C31" s="207" t="s">
        <v>760</v>
      </c>
      <c r="D31" s="199" t="s">
        <v>833</v>
      </c>
      <c r="E31" s="208" t="s">
        <v>768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>
      <c r="A32" s="176" t="s">
        <v>4</v>
      </c>
      <c r="B32" s="206" t="s">
        <v>781</v>
      </c>
      <c r="C32" s="207" t="s">
        <v>760</v>
      </c>
      <c r="D32" s="199" t="s">
        <v>833</v>
      </c>
      <c r="E32" s="208" t="s">
        <v>792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808</v>
      </c>
    </row>
    <row r="33" spans="1:11">
      <c r="A33" s="45" t="s">
        <v>4</v>
      </c>
      <c r="B33" s="44" t="s">
        <v>759</v>
      </c>
      <c r="C33" s="213" t="s">
        <v>760</v>
      </c>
      <c r="D33" s="199" t="s">
        <v>833</v>
      </c>
      <c r="E33" s="48" t="s">
        <v>773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826</v>
      </c>
    </row>
    <row r="34" spans="1:11">
      <c r="A34" s="45" t="s">
        <v>4</v>
      </c>
      <c r="B34" s="44" t="s">
        <v>786</v>
      </c>
      <c r="C34" s="213" t="s">
        <v>761</v>
      </c>
      <c r="D34" s="199" t="s">
        <v>833</v>
      </c>
      <c r="E34" s="48" t="s">
        <v>795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898</v>
      </c>
      <c r="B1" s="1"/>
      <c r="C1" s="1"/>
      <c r="D1" s="1"/>
      <c r="E1" s="1"/>
    </row>
    <row r="3" spans="1:5" ht="164.25">
      <c r="A3" s="195" t="s">
        <v>899</v>
      </c>
      <c r="B3" s="195" t="s">
        <v>0</v>
      </c>
      <c r="C3" s="196" t="s">
        <v>892</v>
      </c>
      <c r="D3" s="196" t="s">
        <v>893</v>
      </c>
    </row>
    <row r="4" spans="1:5">
      <c r="A4" s="246" t="s">
        <v>4</v>
      </c>
      <c r="B4" s="198" t="s">
        <v>894</v>
      </c>
      <c r="C4" s="199"/>
      <c r="D4" s="199" t="b">
        <v>1</v>
      </c>
    </row>
    <row r="5" spans="1:5">
      <c r="A5" s="246" t="s">
        <v>4</v>
      </c>
      <c r="B5" s="198" t="s">
        <v>895</v>
      </c>
      <c r="C5" s="199"/>
      <c r="D5" s="199" t="b">
        <v>1</v>
      </c>
    </row>
    <row r="6" spans="1:5">
      <c r="A6" s="246" t="s">
        <v>4</v>
      </c>
      <c r="B6" s="198" t="s">
        <v>896</v>
      </c>
      <c r="C6" s="199">
        <v>69</v>
      </c>
      <c r="D6" s="199" t="b">
        <v>0</v>
      </c>
    </row>
    <row r="7" spans="1:5">
      <c r="A7" s="246" t="s">
        <v>4</v>
      </c>
      <c r="B7" s="198" t="s">
        <v>897</v>
      </c>
      <c r="C7" s="199">
        <v>3</v>
      </c>
      <c r="D7" s="199" t="b">
        <v>1</v>
      </c>
    </row>
    <row r="9" spans="1:5" ht="15.75" thickBot="1"/>
    <row r="10" spans="1:5" ht="23.25">
      <c r="A10" s="1" t="s">
        <v>900</v>
      </c>
      <c r="B10" s="1"/>
      <c r="C10" s="1"/>
    </row>
    <row r="12" spans="1:5" ht="166.5">
      <c r="A12" s="195" t="s">
        <v>901</v>
      </c>
      <c r="B12" s="195" t="s">
        <v>0</v>
      </c>
      <c r="C12" s="196" t="s">
        <v>903</v>
      </c>
      <c r="D12" s="196" t="s">
        <v>904</v>
      </c>
      <c r="E12" s="196" t="s">
        <v>905</v>
      </c>
    </row>
    <row r="13" spans="1:5">
      <c r="A13" s="246" t="s">
        <v>4</v>
      </c>
      <c r="B13" s="198" t="s">
        <v>902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2017-12-04T12:31:30Z</dcterms:created>
  <dcterms:modified xsi:type="dcterms:W3CDTF">2018-09-13T16:51:02Z</dcterms:modified>
</cp:coreProperties>
</file>