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6" l="1"/>
  <c r="J61" i="6"/>
  <c r="T54" i="7" l="1"/>
  <c r="T55" i="7"/>
  <c r="T76" i="7"/>
  <c r="T77" i="7"/>
  <c r="T78" i="7"/>
  <c r="T79" i="7"/>
  <c r="R78" i="7"/>
  <c r="R79" i="7"/>
  <c r="H19" i="9" l="1"/>
  <c r="I19" i="9"/>
  <c r="J19" i="9"/>
  <c r="H20" i="9"/>
  <c r="I20" i="9"/>
  <c r="J20" i="9"/>
  <c r="H21" i="9"/>
  <c r="I21" i="9"/>
  <c r="J21" i="9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<sst xmlns="http://schemas.openxmlformats.org/spreadsheetml/2006/main" count="2264" uniqueCount="1055">
  <si>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</si>
  <si>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</si>
  <si>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</si>
  <si>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</si>
  <si>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</si>
  <si>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</si>
  <si>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</si>
  <si>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</si>
  <si>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</si>
  <si>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</si>
  <si>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</si>
  <si>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</si>
  <si>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</si>
  <si>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</si>
  <si>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</si>
  <si>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</si>
  <si>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</si>
  <si>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</si>
  <si>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</si>
  <si>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</si>
  <si>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</si>
  <si>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</si>
  <si>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</si>
  <si>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</si>
  <si>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</si>
  <si>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</si>
  <si>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</si>
  <si>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</si>
  <si>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</si>
  <si>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</si>
  <si>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</si>
  <si>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</si>
  <si>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</si>
  <si>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</si>
  <si>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</si>
  <si>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</si>
  <si>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</si>
  <si>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</si>
  <si>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</si>
  <si>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</si>
  <si>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</si>
  <si>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</si>
  <si>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</si>
  <si>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</si>
  <si>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</si>
  <si>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</si>
  <si>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</si>
  <si>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</si>
  <si>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</si>
  <si>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</si>
  <si>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</si>
  <si>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</si>
  <si>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</si>
  <si>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</si>
  <si>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</si>
  <si>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</si>
  <si>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</si>
  <si>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</si>
  <si>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</si>
  <si>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</si>
  <si>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</si>
  <si>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</si>
  <si>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</si>
  <si>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</si>
  <si>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</si>
  <si>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</si>
  <si>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</si>
  <si>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</si>
  <si>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</si>
  <si>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</si>
  <si>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</si>
  <si>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</si>
  <si>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</si>
  <si>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</si>
  <si>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</si>
  <si>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</si>
  <si>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</si>
  <si>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</si>
  <si>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</si>
  <si>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</si>
  <si>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</si>
  <si>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</si>
  <si>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</si>
  <si>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</si>
  <si>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</si>
  <si>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</si>
  <si>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</si>
  <si>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</si>
  <si>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</si>
  <si>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</si>
  <si>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</si>
  <si>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</si>
  <si>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</si>
  <si>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</si>
  <si>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</si>
  <si>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</si>
  <si>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</si>
  <si>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</si>
  <si>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</si>
  <si>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</si>
  <si>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</si>
  <si>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</si>
  <si>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</si>
  <si>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</si>
  <si>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</si>
  <si>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</si>
  <si>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</si>
  <si>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</si>
  <si>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</si>
  <si>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</si>
  <si>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</si>
  <si>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</si>
  <si>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</si>
  <si>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</si>
  <si>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</si>
  <si>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</si>
  <si>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</si>
  <si>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</si>
  <si>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</si>
  <si>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</si>
  <si>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</si>
  <si>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</si>
  <si>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</si>
  <si>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</si>
  <si>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</si>
  <si>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</si>
  <si>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</si>
  <si>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</si>
  <si>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</si>
  <si>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</si>
  <si>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</si>
  <si>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</si>
  <si>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</si>
  <si>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</si>
  <si>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</si>
  <si>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</si>
  <si>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</si>
  <si>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</si>
  <si>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</si>
  <si>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</si>
  <si>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</si>
  <si>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</si>
  <si>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</si>
  <si>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</si>
  <si>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</si>
  <si>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</si>
  <si>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</si>
  <si>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</si>
  <si>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</si>
  <si>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</si>
  <si>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</si>
  <si>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</si>
  <si>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</si>
  <si>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</si>
  <si>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</si>
  <si>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</si>
  <si>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</si>
  <si>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</si>
  <si>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</si>
  <si>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</si>
  <si>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</si>
  <si>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</si>
  <si>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</si>
  <si>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</si>
  <si>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</si>
  <si>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</si>
  <si>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</si>
  <si>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</si>
  <si>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</si>
  <si>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</si>
  <si>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</si>
  <si>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</si>
  <si>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</si>
  <si>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</si>
  <si>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</si>
  <si>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</si>
  <si>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</si>
  <si>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</si>
  <si>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</si>
  <si>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</si>
  <si>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</si>
  <si>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</si>
  <si>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</si>
  <si>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</si>
  <si>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</si>
  <si>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</si>
  <si>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</si>
  <si>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</si>
  <si>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</si>
  <si>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</si>
  <si>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</si>
  <si>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</si>
  <si>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</si>
  <si>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</si>
  <si>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</si>
  <si>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</si>
  <si>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</si>
  <si>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</si>
  <si>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</si>
  <si>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</si>
  <si>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</si>
  <si>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</si>
  <si>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</si>
  <si>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</si>
  <si>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</si>
  <si>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</si>
  <si>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</si>
  <si>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</si>
  <si>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</si>
  <si>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</si>
  <si>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</si>
  <si>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</si>
  <si>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</si>
  <si>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</si>
  <si>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</si>
  <si>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</si>
  <si>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</si>
  <si>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</si>
  <si>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</si>
  <si>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</si>
  <si>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</si>
  <si>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</si>
  <si>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</si>
  <si>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</si>
  <si>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</si>
  <si>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</si>
  <si>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</si>
  <si>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</si>
  <si>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</si>
  <si>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</si>
  <si>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</si>
  <si>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</si>
  <si>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</si>
  <si>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</si>
  <si>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</si>
  <si>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</si>
  <si>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</si>
  <si>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</si>
  <si>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</si>
  <si>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</si>
  <si>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</si>
  <si>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</si>
  <si>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</si>
  <si>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</si>
  <si>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</si>
  <si>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</si>
  <si>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</si>
  <si>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</si>
  <si>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</si>
  <si>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</si>
  <si>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</si>
  <si>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</si>
  <si>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</si>
  <si>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</si>
  <si>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</si>
  <si>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</si>
  <si>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</si>
  <si>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</si>
  <si>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</si>
  <si>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</si>
  <si>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</si>
  <si>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</si>
  <si>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</si>
  <si>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</si>
  <si>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</si>
  <si>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</si>
  <si>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</si>
  <si>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</si>
  <si>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</si>
  <si>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</si>
  <si>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</si>
  <si>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</si>
  <si>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</si>
  <si>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</si>
  <si>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</si>
  <si>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</si>
  <si>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</si>
  <si>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</si>
  <si>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</si>
  <si>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</si>
  <si>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</si>
  <si>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</si>
  <si>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</si>
  <si>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</si>
  <si>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</si>
  <si>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</si>
  <si>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</si>
  <si>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</si>
  <si>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</si>
  <si>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</si>
  <si>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</si>
  <si>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</si>
  <si>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</si>
  <si>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</si>
  <si>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</si>
  <si>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</si>
  <si>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</si>
  <si>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</si>
  <si>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</si>
  <si>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</si>
  <si>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</si>
  <si>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</si>
  <si>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</si>
  <si>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</si>
  <si>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</si>
  <si>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</si>
  <si>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</si>
  <si>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</si>
  <si>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</si>
  <si>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</si>
  <si>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</si>
  <si>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</si>
  <si>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</si>
  <si>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</si>
  <si>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</si>
  <si>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</si>
  <si>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</si>
  <si>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</si>
  <si>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</si>
  <si>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</si>
  <si>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</si>
  <si>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</si>
  <si>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</si>
  <si>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</si>
  <si>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</si>
  <si>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</si>
  <si>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</si>
  <si>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</si>
  <si>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</si>
  <si>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</si>
  <si>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</si>
  <si>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</si>
  <si>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</si>
  <si>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</si>
  <si>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</si>
  <si>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</si>
  <si>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</si>
  <si>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</si>
  <si>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</si>
  <si>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</si>
  <si>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</si>
  <si>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</si>
  <si>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</si>
  <si>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</si>
  <si>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</si>
  <si>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</si>
  <si>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</si>
  <si>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</si>
  <si>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</si>
  <si>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</si>
  <si>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</si>
  <si>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</si>
  <si>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</si>
  <si>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</si>
  <si>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</si>
  <si>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</si>
  <si>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</si>
  <si>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</si>
  <si>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</si>
  <si>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</si>
  <si>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</si>
  <si>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</si>
  <si>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</si>
  <si>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</si>
  <si>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</si>
  <si>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</si>
  <si>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</si>
  <si>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</si>
  <si>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</si>
  <si>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</si>
  <si>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</si>
  <si>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</si>
  <si>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</si>
  <si>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</si>
  <si>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</si>
  <si>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</si>
  <si>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</si>
  <si>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</si>
  <si>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</si>
  <si>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</si>
  <si>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</si>
  <si>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</si>
  <si>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</si>
  <si>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</si>
  <si>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</si>
  <si>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</si>
  <si>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</si>
  <si>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</si>
  <si>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</si>
  <si>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</si>
  <si>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</si>
  <si>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</si>
  <si>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</si>
  <si>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</si>
  <si>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</si>
  <si>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</si>
  <si>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</si>
  <si>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</si>
  <si>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</si>
  <si>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</si>
  <si>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</si>
  <si>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</si>
  <si>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</si>
  <si>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</si>
  <si>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</si>
  <si>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</si>
  <si>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</si>
  <si>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</si>
  <si>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</si>
  <si>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</si>
  <si>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</si>
  <si>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</si>
  <si>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</si>
  <si>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</si>
  <si>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</si>
  <si>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</si>
  <si>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</si>
  <si>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</si>
  <si>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</si>
  <si>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</si>
  <si>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</si>
  <si>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</si>
  <si>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</si>
  <si>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</si>
  <si>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</si>
  <si>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</si>
  <si>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</si>
  <si>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</si>
  <si>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</si>
  <si>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</si>
  <si>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</si>
  <si>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</si>
  <si>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</si>
  <si>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</si>
  <si>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</si>
  <si>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</si>
  <si>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</si>
  <si>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</si>
  <si>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</si>
  <si>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</si>
  <si>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</si>
  <si>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</si>
  <si>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</si>
  <si>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</si>
  <si>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</si>
  <si>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</si>
  <si>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</si>
  <si>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</si>
  <si>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</si>
  <si>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</si>
  <si>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</si>
  <si>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</si>
  <si>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</si>
  <si>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</si>
  <si>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</si>
  <si>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</si>
  <si>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</si>
  <si>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</si>
  <si>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</si>
  <si>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</si>
  <si>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</si>
  <si>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</si>
  <si>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</si>
  <si>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</si>
  <si>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</si>
  <si>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</si>
  <si>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</si>
  <si>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</si>
  <si>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</si>
  <si>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</si>
  <si>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</si>
  <si>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</si>
  <si>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</si>
  <si>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</si>
  <si>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</si>
  <si>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</si>
  <si>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</si>
  <si>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</si>
  <si>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</si>
  <si>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</si>
  <si>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</si>
  <si>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</si>
  <si>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</si>
  <si>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</si>
  <si>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</si>
  <si>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</si>
  <si>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</si>
  <si>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</si>
  <si>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</si>
  <si>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</si>
  <si>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</si>
  <si>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</si>
  <si>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</si>
  <si>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</si>
  <si>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</si>
  <si>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</si>
  <si>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</si>
  <si>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</si>
  <si>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</si>
  <si>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</si>
  <si>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</si>
  <si>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</si>
  <si>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</si>
  <si>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</si>
  <si>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</si>
  <si>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</si>
  <si>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</si>
  <si>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</si>
  <si>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</si>
  <si>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</si>
  <si>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</si>
  <si>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</si>
  <si>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</si>
  <si>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</si>
  <si>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</si>
  <si>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</si>
  <si>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</si>
  <si>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</si>
  <si>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</si>
  <si>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</si>
  <si>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</si>
  <si>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</si>
  <si>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</si>
  <si>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</si>
  <si>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</si>
  <si>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</si>
  <si>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</si>
  <si>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</si>
  <si>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</si>
  <si>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</si>
  <si>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</si>
  <si>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</si>
  <si>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</si>
  <si>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</si>
  <si>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</si>
  <si>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</si>
  <si>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</si>
  <si>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</si>
  <si>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</si>
  <si>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</si>
  <si>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</si>
  <si>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</si>
  <si>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</si>
  <si>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</si>
  <si>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</si>
  <si>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</si>
  <si>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</si>
  <si>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</si>
  <si>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</si>
  <si>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</si>
  <si>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</si>
  <si>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</si>
  <si>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</si>
  <si>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</si>
  <si>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</si>
  <si>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</si>
  <si>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</si>
  <si>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</si>
  <si>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</si>
  <si>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</si>
  <si>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</si>
  <si>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</si>
  <si>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</si>
  <si>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</si>
  <si>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</si>
  <si>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</si>
  <si>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</si>
  <si>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</si>
  <si>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</si>
  <si>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</si>
  <si>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</si>
  <si>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</si>
  <si>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</si>
  <si>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</si>
  <si>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</si>
  <si>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</si>
  <si>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</si>
  <si>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</si>
  <si>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</si>
  <si>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</si>
  <si>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</si>
  <si>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</si>
  <si>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</si>
  <si>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</si>
  <si>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</si>
  <si>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</si>
  <si>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</si>
  <si>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</si>
  <si>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</si>
  <si>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</si>
  <si>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</si>
  <si>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</si>
  <si>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</si>
  <si>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</si>
  <si>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</si>
  <si>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</si>
  <si>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</si>
  <si>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</si>
  <si>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</si>
  <si>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</si>
  <si>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</si>
  <si>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</si>
  <si>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</si>
  <si>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</si>
  <si>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</si>
  <si>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</si>
  <si>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</si>
  <si>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</si>
  <si>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</si>
  <si>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</si>
  <si>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</si>
  <si>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</si>
  <si>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</si>
  <si>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</si>
  <si>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</si>
  <si>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</si>
  <si>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</si>
  <si>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</si>
  <si>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</si>
  <si>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</si>
  <si>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</si>
  <si>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</si>
  <si>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</si>
  <si>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</si>
  <si>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</si>
  <si>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</si>
  <si>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</si>
  <si>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</si>
  <si>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</si>
  <si>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</si>
  <si>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</si>
  <si>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</si>
  <si>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</si>
  <si>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</si>
  <si>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</si>
  <si>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</si>
  <si>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</si>
  <si>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</si>
  <si>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</si>
  <si>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</si>
  <si>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</si>
  <si>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</si>
  <si>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</si>
  <si>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</si>
  <si>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</si>
  <si>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</si>
  <si>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</si>
  <si>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</si>
  <si>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</si>
  <si>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</si>
  <si>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</si>
  <si>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</si>
  <si>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</si>
  <si>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</si>
  <si>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</si>
  <si>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</si>
  <si>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</si>
  <si>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</si>
  <si>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</si>
  <si>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</si>
  <si>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</si>
  <si>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</si>
  <si>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</si>
  <si>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</si>
  <si>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</si>
  <si>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</si>
  <si>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</si>
  <si>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</si>
  <si>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</si>
  <si>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</si>
  <si>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</si>
  <si>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</si>
  <si>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</si>
  <si>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</si>
  <si>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</si>
  <si>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</si>
  <si>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</si>
  <si>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</si>
  <si>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</si>
  <si>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</si>
  <si>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</si>
  <si>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</si>
  <si>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</si>
  <si>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</si>
  <si>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</si>
  <si>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</si>
  <si>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</si>
  <si>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</si>
  <si>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</si>
  <si>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</si>
  <si>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</si>
  <si>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</si>
  <si>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</si>
  <si>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</si>
  <si>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</si>
  <si>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</si>
  <si>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</si>
  <si>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</si>
  <si>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</si>
  <si>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</si>
  <si>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</si>
  <si>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</si>
  <si>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</si>
  <si>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</si>
  <si>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</si>
  <si>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</si>
  <si>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</si>
  <si>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</si>
  <si>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</si>
  <si>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</si>
  <si>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</si>
  <si>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</si>
  <si>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</si>
  <si>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</si>
  <si>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</si>
  <si>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</si>
  <si>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</si>
  <si>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</si>
  <si>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</si>
  <si>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</si>
  <si>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</si>
  <si>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</si>
  <si>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</si>
  <si>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</si>
  <si>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</si>
  <si>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</si>
  <si>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</si>
  <si>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</si>
  <si>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</si>
  <si>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</si>
  <si>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</si>
  <si>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</si>
  <si>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</si>
  <si>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</si>
  <si>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</si>
  <si>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</si>
  <si>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</si>
  <si>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</si>
  <si>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</si>
  <si>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</si>
  <si>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</si>
  <si>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</si>
  <si>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</si>
  <si>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</si>
  <si>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</si>
  <si>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</si>
  <si>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</si>
  <si>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</si>
  <si>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</si>
  <si>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</si>
  <si>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</si>
  <si>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</si>
  <si>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</si>
  <si>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</si>
  <si>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</si>
  <si>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</si>
  <si>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</si>
  <si>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</si>
  <si>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</si>
  <si>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</si>
  <si>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</si>
  <si>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</si>
  <si>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</si>
  <si>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</si>
  <si>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</si>
  <si>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</si>
  <si>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</si>
  <si>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</si>
  <si>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</si>
  <si>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</si>
  <si>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</si>
  <si>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</si>
  <si>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</si>
  <si>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</si>
  <si>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</si>
  <si>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</si>
  <si>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</si>
  <si>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</si>
  <si>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</si>
  <si>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</si>
  <si>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</si>
  <si>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</si>
  <si>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</si>
  <si>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</si>
  <si>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</si>
  <si>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</si>
  <si>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</si>
  <si>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</si>
  <si>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</si>
  <si>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</si>
  <si>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</si>
  <si>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</si>
  <si>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</si>
  <si>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</si>
  <si>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</si>
  <si>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</si>
  <si>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</si>
  <si>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</si>
  <si>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</si>
  <si>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</si>
  <si>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</si>
  <si>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</si>
  <si>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</si>
  <si>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</si>
  <si>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</si>
  <si>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</si>
  <si>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</si>
  <si>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</si>
  <si>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</si>
  <si>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</si>
  <si>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</si>
  <si>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</si>
  <si>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</si>
  <si>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</si>
  <si>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</si>
  <si>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</si>
  <si>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</si>
  <si>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</si>
  <si>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</si>
  <si>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</si>
  <si>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</si>
  <si>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</si>
  <si>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</si>
  <si>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</si>
  <si>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</si>
  <si>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</si>
  <si>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</si>
  <si>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</si>
  <si>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</si>
  <si>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</si>
  <si>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</si>
  <si>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</si>
  <si>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</si>
  <si>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</si>
  <si>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</si>
  <si>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</si>
  <si>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</si>
  <si>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</si>
  <si>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</si>
  <si>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</si>
  <si>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</si>
  <si>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</si>
  <si>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</si>
  <si>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</si>
  <si>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</si>
  <si>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</si>
  <si>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</si>
  <si>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</si>
  <si>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</si>
  <si>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</si>
  <si>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</si>
  <si>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</si>
  <si>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</si>
  <si>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</si>
  <si>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</si>
  <si>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</si>
  <si>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</si>
  <si>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</si>
  <si>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</si>
  <si>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</si>
  <si>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</si>
  <si>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</si>
  <si>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</si>
  <si>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</si>
  <si>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</si>
  <si>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</si>
  <si>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</si>
  <si>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</si>
  <si>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</si>
  <si>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</si>
  <si>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</si>
  <si>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</si>
  <si>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</si>
  <si>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</si>
  <si>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</si>
  <si>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</si>
  <si>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</si>
  <si>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</si>
  <si>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</si>
  <si>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</si>
  <si>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</si>
  <si>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</si>
  <si>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</si>
  <si>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</si>
  <si>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</si>
  <si>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</si>
  <si>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</si>
  <si>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</si>
  <si>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</si>
  <si>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</si>
  <si>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</si>
  <si>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</si>
  <si>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</si>
  <si>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</si>
  <si>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</si>
  <si>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</si>
  <si>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</si>
  <si>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</si>
  <si>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</si>
  <si>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</si>
  <si>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</si>
  <si>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</si>
  <si>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</si>
  <si>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</si>
  <si>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</si>
  <si>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</si>
  <si>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</si>
  <si>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</si>
  <si>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</si>
  <si>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</si>
  <si>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</si>
  <si>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</si>
  <si>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</si>
  <si>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</si>
  <si>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</si>
  <si>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</si>
  <si>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</si>
  <si>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</si>
  <si>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</si>
  <si>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</si>
  <si>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</si>
  <si>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</si>
  <si>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</si>
  <si>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</si>
  <si>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</si>
  <si>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</si>
  <si>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</si>
  <si>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</si>
  <si>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</si>
  <si>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</si>
  <si>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</si>
  <si>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</si>
  <si>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</si>
  <si>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</si>
  <si>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</si>
  <si>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</si>
  <si>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</si>
  <si>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</si>
  <si>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</si>
  <si>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</si>
  <si>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</si>
  <si>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</si>
  <si>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</si>
  <si>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</si>
  <si>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</si>
  <si>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</si>
  <si>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</si>
  <si>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</si>
  <si>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</si>
  <si>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</si>
  <si>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</si>
  <si>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</si>
  <si>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</si>
  <si>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</si>
  <si>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</si>
  <si>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</si>
  <si>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</si>
  <si>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</si>
  <si>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</si>
  <si>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</si>
  <si>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</si>
  <si>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</si>
  <si>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</si>
  <si>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</si>
  <si>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</si>
  <si>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</si>
  <si>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</si>
  <si>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</si>
  <si>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</si>
  <si>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</si>
  <si>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</si>
  <si>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</si>
  <si>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</si>
  <si>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</si>
  <si>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</si>
  <si>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</si>
  <si>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</si>
  <si>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</si>
  <si>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</si>
  <si>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</si>
  <si>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</si>
  <si>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</si>
  <si>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</si>
  <si>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</si>
  <si>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</si>
  <si>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</si>
  <si>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</si>
  <si>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</si>
  <si>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</si>
  <si>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</si>
  <si>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</si>
  <si>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</si>
  <si>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</si>
  <si>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</si>
  <si>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</si>
  <si>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</si>
  <si>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</si>
  <si>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</si>
  <si>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</si>
  <si>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</si>
  <si>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</si>
  <si>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</si>
  <si>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</si>
  <si>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</si>
  <si>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</si>
  <si>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</si>
  <si>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</si>
  <si>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</si>
  <si>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</si>
  <si>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</si>
  <si>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</si>
  <si>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</si>
  <si>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</si>
  <si>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</si>
  <si>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</si>
  <si>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</si>
  <si>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</si>
  <si>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</si>
  <si>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</si>
  <si>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</si>
  <si>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</si>
  <si>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</si>
  <si>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</si>
  <si>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</si>
  <si>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</si>
  <si>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</si>
  <si>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</si>
  <si>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</si>
  <si>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</si>
  <si>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</si>
  <si>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</si>
  <si>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</si>
  <si>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</si>
  <si>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</si>
  <si>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</si>
  <si>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pet_73</t>
  </si>
  <si>
    <t>pet_74</t>
  </si>
  <si>
    <t>chineseNewYear</t>
  </si>
  <si>
    <t>valentine</t>
  </si>
  <si>
    <t>PF_PetChinesePig_73</t>
  </si>
  <si>
    <t>PF_PetChinesePigMenu_73</t>
  </si>
  <si>
    <t>pet_chinese_pig_73</t>
  </si>
  <si>
    <t>pet_cupido_74</t>
  </si>
  <si>
    <t>loveAttraction</t>
  </si>
  <si>
    <t>deadlyFireworks</t>
  </si>
  <si>
    <t>TID_PET_73_NAME</t>
  </si>
  <si>
    <t>TID_PET_74_NAME</t>
  </si>
  <si>
    <t>PF_PetCupidoMenu_74</t>
  </si>
  <si>
    <t>PF_PetCupido_74</t>
  </si>
  <si>
    <t>TID_POWERUP_CHINESENEWYEAR_ZHU_NAME</t>
  </si>
  <si>
    <t>TID_POWERUP_CHINESENEWYEAR_ZHU_DESC</t>
  </si>
  <si>
    <t>TID_POWERUP_CHINESENEWYEAR_ZHU_DESC_SHORT</t>
  </si>
  <si>
    <t>TID_POWERUP_VALENTINE_MCLUVIN_NAME</t>
  </si>
  <si>
    <t>TID_POWERUP_VALENTINE_MCLUVIN_DESC</t>
  </si>
  <si>
    <t>TID_POWERUP_VALENTINE_MCLUVIN_DESC_SHORT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</si>
</sst>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/>
    </xf>
    <xf numFmtId="0" fontId="30" fillId="9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13" borderId="5" xfId="0" applyNumberFormat="1" applyFont="1" applyFill="1" applyBorder="1" applyAlignment="1">
      <alignment horizontal="center"/>
    </xf>
    <xf numFmtId="0" fontId="30" fillId="10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8" xfId="0" applyFont="1" applyFill="1" applyBorder="1" applyAlignment="1">
      <alignment horizontal="center"/>
    </xf>
    <xf numFmtId="0" fontId="31" fillId="13" borderId="6" xfId="0" applyNumberFormat="1" applyFont="1" applyFill="1" applyBorder="1" applyAlignment="1">
      <alignment horizontal="center"/>
    </xf>
    <xf numFmtId="0" fontId="31" fillId="13" borderId="8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24" dataDxfId="23" tableBorderDxfId="22">
  <autoFilter ref="A3:K40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76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76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76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76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76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76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76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76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76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76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76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76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76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76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76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76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76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76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76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76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76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76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76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76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76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76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76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76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76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76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2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3"/>
      <c r="J49" s="244"/>
      <c r="K49" s="245"/>
      <c r="L49" s="243"/>
      <c r="M49" s="173" t="b">
        <v>0</v>
      </c>
      <c r="N49" s="161"/>
      <c r="O49" s="246"/>
      <c r="P49" s="246"/>
      <c r="Q49" s="247" t="s">
        <v>909</v>
      </c>
    </row>
    <row r="50" spans="2:17">
      <c r="B50" s="242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3"/>
      <c r="J50" s="244"/>
      <c r="K50" s="245"/>
      <c r="L50" s="243"/>
      <c r="M50" s="173" t="b">
        <v>0</v>
      </c>
      <c r="N50" s="161"/>
      <c r="O50" s="246"/>
      <c r="P50" s="246"/>
      <c r="Q50" s="247" t="s">
        <v>910</v>
      </c>
    </row>
    <row r="51" spans="2:17">
      <c r="B51" s="242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3"/>
      <c r="J51" s="244"/>
      <c r="K51" s="245"/>
      <c r="L51" s="243"/>
      <c r="M51" s="173" t="b">
        <v>0</v>
      </c>
      <c r="N51" s="161"/>
      <c r="O51" s="246"/>
      <c r="P51" s="246"/>
      <c r="Q51" s="247" t="s">
        <v>911</v>
      </c>
    </row>
    <row r="52" spans="2:17">
      <c r="B52" s="242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3"/>
      <c r="J52" s="244"/>
      <c r="K52" s="245"/>
      <c r="L52" s="243"/>
      <c r="M52" s="173" t="b">
        <v>0</v>
      </c>
      <c r="N52" s="161"/>
      <c r="O52" s="246"/>
      <c r="P52" s="246"/>
      <c r="Q52" s="247" t="s">
        <v>912</v>
      </c>
    </row>
    <row r="53" spans="2:17">
      <c r="B53" s="242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3"/>
      <c r="J53" s="244"/>
      <c r="K53" s="245"/>
      <c r="L53" s="243"/>
      <c r="M53" s="173" t="b">
        <v>0</v>
      </c>
      <c r="N53" s="161"/>
      <c r="O53" s="246"/>
      <c r="P53" s="246"/>
      <c r="Q53" s="247" t="s">
        <v>913</v>
      </c>
    </row>
    <row r="54" spans="2:17">
      <c r="B54" s="242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3"/>
      <c r="J54" s="244"/>
      <c r="K54" s="245"/>
      <c r="L54" s="243"/>
      <c r="M54" s="173" t="b">
        <v>0</v>
      </c>
      <c r="N54" s="161"/>
      <c r="O54" s="246"/>
      <c r="P54" s="246"/>
      <c r="Q54" s="247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49" workbookViewId="0">
      <selection activeCell="N79" sqref="N79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0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118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6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5" t="s">
        <v>857</v>
      </c>
      <c r="Q53" s="248" t="s">
        <v>858</v>
      </c>
      <c r="R53" s="131" t="s">
        <v>859</v>
      </c>
      <c r="S53" s="125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59" t="s">
        <v>4</v>
      </c>
      <c r="C54" s="251" t="s">
        <v>957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943</v>
      </c>
      <c r="L54" s="252"/>
      <c r="M54" s="254" t="s">
        <v>958</v>
      </c>
      <c r="N54" s="254" t="s">
        <v>959</v>
      </c>
      <c r="O54" s="279" t="s">
        <v>960</v>
      </c>
      <c r="P54" s="256" t="s">
        <v>961</v>
      </c>
      <c r="Q54" s="257" t="s">
        <v>962</v>
      </c>
      <c r="R54" s="258" t="s">
        <v>963</v>
      </c>
      <c r="S54" s="118">
        <v>71</v>
      </c>
      <c r="T54" s="124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77" t="s">
        <v>4</v>
      </c>
      <c r="C55" s="251" t="s">
        <v>985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986</v>
      </c>
      <c r="N55" s="254" t="s">
        <v>987</v>
      </c>
      <c r="O55" s="254" t="s">
        <v>960</v>
      </c>
      <c r="P55" s="274"/>
      <c r="Q55" s="275" t="s">
        <v>962</v>
      </c>
      <c r="R55" s="258" t="s">
        <v>963</v>
      </c>
      <c r="S55" s="125">
        <v>71</v>
      </c>
      <c r="T55" s="124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118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4" t="b">
        <v>0</v>
      </c>
      <c r="H70" s="214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0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125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4" t="b">
        <v>0</v>
      </c>
      <c r="H71" s="214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0"/>
      <c r="Q71" s="125" t="s">
        <v>693</v>
      </c>
      <c r="R71" s="184" t="str">
        <f>CONCATENATE(LEFT(petDefinitions[[#This Row],['[tidName']]],10),"_DESC")</f>
        <v>TID_PET_62_DESC</v>
      </c>
      <c r="S71" s="118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6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7" t="s">
        <v>841</v>
      </c>
      <c r="Q72" s="218" t="s">
        <v>842</v>
      </c>
      <c r="R72" s="184" t="s">
        <v>843</v>
      </c>
      <c r="S72" s="125">
        <v>64</v>
      </c>
      <c r="T72" s="132" t="s">
        <v>844</v>
      </c>
    </row>
    <row r="73" spans="2:20">
      <c r="B73" s="216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7" t="s">
        <v>849</v>
      </c>
      <c r="Q73" s="218" t="s">
        <v>850</v>
      </c>
      <c r="R73" s="184" t="s">
        <v>851</v>
      </c>
      <c r="S73" s="118">
        <v>65</v>
      </c>
      <c r="T73" s="132" t="s">
        <v>852</v>
      </c>
    </row>
    <row r="74" spans="2:20">
      <c r="B74" s="239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5" t="s">
        <v>884</v>
      </c>
      <c r="Q74" s="118" t="s">
        <v>883</v>
      </c>
      <c r="R74" s="131" t="s">
        <v>881</v>
      </c>
      <c r="S74" s="118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78" t="b">
        <v>0</v>
      </c>
      <c r="H75" s="278" t="b">
        <v>0</v>
      </c>
      <c r="I75" s="237" t="b">
        <v>0</v>
      </c>
      <c r="J75" s="237" t="b">
        <v>1</v>
      </c>
      <c r="K75" s="138"/>
      <c r="L75" s="237" t="s">
        <v>915</v>
      </c>
      <c r="M75" s="81" t="s">
        <v>877</v>
      </c>
      <c r="N75" s="81" t="s">
        <v>878</v>
      </c>
      <c r="O75" s="238" t="s">
        <v>879</v>
      </c>
      <c r="P75" s="123" t="s">
        <v>57</v>
      </c>
      <c r="Q75" s="118" t="s">
        <v>880</v>
      </c>
      <c r="R75" s="131" t="s">
        <v>882</v>
      </c>
      <c r="S75" s="118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59" t="s">
        <v>4</v>
      </c>
      <c r="C76" s="250" t="s">
        <v>942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943</v>
      </c>
      <c r="L76" s="252"/>
      <c r="M76" s="254" t="s">
        <v>944</v>
      </c>
      <c r="N76" s="254" t="s">
        <v>945</v>
      </c>
      <c r="O76" s="255" t="s">
        <v>946</v>
      </c>
      <c r="P76" s="260" t="s">
        <v>947</v>
      </c>
      <c r="Q76" s="257" t="s">
        <v>948</v>
      </c>
      <c r="R76" s="258" t="s">
        <v>949</v>
      </c>
      <c r="S76" s="118">
        <v>69</v>
      </c>
      <c r="T76" s="124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49" t="s">
        <v>4</v>
      </c>
      <c r="C77" s="250" t="s">
        <v>950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943</v>
      </c>
      <c r="L77" s="253"/>
      <c r="M77" s="254" t="s">
        <v>951</v>
      </c>
      <c r="N77" s="254" t="s">
        <v>952</v>
      </c>
      <c r="O77" s="255" t="s">
        <v>953</v>
      </c>
      <c r="P77" s="256" t="s">
        <v>954</v>
      </c>
      <c r="Q77" s="257" t="s">
        <v>955</v>
      </c>
      <c r="R77" s="258" t="s">
        <v>956</v>
      </c>
      <c r="S77" s="118">
        <v>70</v>
      </c>
      <c r="T77" s="124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1" t="s">
        <v>4</v>
      </c>
      <c r="C78" s="250" t="s">
        <v>1035</v>
      </c>
      <c r="D78" s="251" t="s">
        <v>25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1037</v>
      </c>
      <c r="L78" s="253"/>
      <c r="M78" s="254" t="s">
        <v>1039</v>
      </c>
      <c r="N78" s="254" t="s">
        <v>1040</v>
      </c>
      <c r="O78" s="283" t="s">
        <v>1041</v>
      </c>
      <c r="P78" s="260" t="s">
        <v>1044</v>
      </c>
      <c r="Q78" s="118" t="s">
        <v>1045</v>
      </c>
      <c r="R78" s="258" t="str">
        <f>CONCATENATE(LEFT(petDefinitions[[#This Row],['[tidName']]],10),"_DESC")</f>
        <v>TID_PET_73_DESC</v>
      </c>
      <c r="S78" s="118">
        <v>73</v>
      </c>
      <c r="T78" s="124" t="str">
        <f>CONCATENATE(RIGHT(petDefinitions[[#This Row],['[gamePrefab']]],LEN(petDefinitions[[#This Row],['[gamePrefab']]])-6),"_",petDefinitions[[#This Row],['[powerup']]])</f>
        <v>ChinesePig_73_deadlyFireworks</v>
      </c>
    </row>
    <row r="79" spans="2:20">
      <c r="B79" s="284" t="s">
        <v>4</v>
      </c>
      <c r="C79" s="251" t="s">
        <v>1036</v>
      </c>
      <c r="D79" s="250" t="s">
        <v>25</v>
      </c>
      <c r="E79" s="250" t="s">
        <v>27</v>
      </c>
      <c r="F79" s="251">
        <v>21</v>
      </c>
      <c r="G79" s="282" t="b">
        <v>0</v>
      </c>
      <c r="H79" s="282" t="b">
        <v>0</v>
      </c>
      <c r="I79" s="252" t="b">
        <v>0</v>
      </c>
      <c r="J79" s="252" t="b">
        <v>0</v>
      </c>
      <c r="K79" s="252" t="s">
        <v>1038</v>
      </c>
      <c r="L79" s="252"/>
      <c r="M79" s="283" t="s">
        <v>1048</v>
      </c>
      <c r="N79" s="283" t="s">
        <v>1047</v>
      </c>
      <c r="O79" s="283" t="s">
        <v>1042</v>
      </c>
      <c r="P79" s="256" t="s">
        <v>1043</v>
      </c>
      <c r="Q79" s="118" t="s">
        <v>1046</v>
      </c>
      <c r="R79" s="285" t="str">
        <f>CONCATENATE(LEFT(petDefinitions[[#This Row],['[tidName']]],10),"_DESC")</f>
        <v>TID_PET_74_DESC</v>
      </c>
      <c r="S79" s="118">
        <v>74</v>
      </c>
      <c r="T79" s="124" t="str">
        <f>CONCATENATE(RIGHT(petDefinitions[[#This Row],['[gamePrefab']]],LEN(petDefinitions[[#This Row],['[gamePrefab']]])-6),"_",petDefinitions[[#This Row],['[powerup']]])</f>
        <v>Cupido_74_loveAttraction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G5:L79 F28:F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95"/>
      <c r="G3" s="295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abSelected="1" topLeftCell="B1" workbookViewId="0">
      <selection activeCell="L61" sqref="L61:N6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5" t="s">
        <v>4</v>
      </c>
      <c r="E23" s="186" t="s">
        <v>696</v>
      </c>
      <c r="F23" s="187" t="s">
        <v>131</v>
      </c>
      <c r="G23" s="61" t="s">
        <v>742</v>
      </c>
      <c r="H23" s="188">
        <v>-30</v>
      </c>
      <c r="I23" s="188"/>
      <c r="J23" s="189" t="s">
        <v>255</v>
      </c>
      <c r="K23" s="189" t="s">
        <v>194</v>
      </c>
      <c r="L23" s="190" t="str">
        <f>CONCATENATE("TID_POWERUP_",UPPER(powerUpsDefinitions[[#This Row],['[sku']]]),"_NAME")</f>
        <v>TID_POWERUP_DOUBLE_DRAINDOWN_NAME</v>
      </c>
      <c r="M23" s="191" t="str">
        <f>CONCATENATE("TID_POWERUP_",UPPER(powerUpsDefinitions[[#This Row],['[sku']]]),"_DESC")</f>
        <v>TID_POWERUP_DOUBLE_DRAINDOWN_DESC</v>
      </c>
      <c r="N23" s="192" t="str">
        <f>CONCATENATE(powerUpsDefinitions[[#This Row],['[tidDesc']]],"_SHORT")</f>
        <v>TID_POWERUP_DOUBLE_DRAINDOWN_DESC_SHORT</v>
      </c>
    </row>
    <row r="24" spans="4:14">
      <c r="D24" s="185" t="s">
        <v>4</v>
      </c>
      <c r="E24" s="186" t="s">
        <v>697</v>
      </c>
      <c r="F24" s="187" t="s">
        <v>207</v>
      </c>
      <c r="G24" s="61" t="s">
        <v>742</v>
      </c>
      <c r="H24" s="188">
        <v>-50</v>
      </c>
      <c r="I24" s="188"/>
      <c r="J24" s="189" t="s">
        <v>255</v>
      </c>
      <c r="K24" s="189" t="s">
        <v>194</v>
      </c>
      <c r="L24" s="190" t="str">
        <f>CONCATENATE("TID_POWERUP_",UPPER(powerUpsDefinitions[[#This Row],['[sku']]]),"_NAME")</f>
        <v>TID_POWERUP_DOUBLE_HPDOWN_NAME</v>
      </c>
      <c r="M24" s="191" t="str">
        <f>CONCATENATE("TID_POWERUP_",UPPER(powerUpsDefinitions[[#This Row],['[sku']]]),"_DESC")</f>
        <v>TID_POWERUP_DOUBLE_HPDOWN_DESC</v>
      </c>
      <c r="N24" s="192" t="str">
        <f>CONCATENATE(powerUpsDefinitions[[#This Row],['[tidDesc']]],"_SHORT")</f>
        <v>TID_POWERUP_DOUBLE_HPDOWN_DESC_SHORT</v>
      </c>
    </row>
    <row r="25" spans="4:14">
      <c r="D25" s="185" t="s">
        <v>4</v>
      </c>
      <c r="E25" s="186" t="s">
        <v>703</v>
      </c>
      <c r="F25" s="187" t="s">
        <v>698</v>
      </c>
      <c r="G25" s="61" t="s">
        <v>742</v>
      </c>
      <c r="H25" s="188" t="s">
        <v>696</v>
      </c>
      <c r="I25" s="188" t="s">
        <v>697</v>
      </c>
      <c r="J25" s="189" t="str">
        <f>CONCATENATE("icon_",powerUpsDefinitions[[#This Row],['[sku']]])</f>
        <v>icon_hp_down_drain_down</v>
      </c>
      <c r="K25" s="189" t="s">
        <v>184</v>
      </c>
      <c r="L25" s="190" t="str">
        <f>CONCATENATE("TID_POWERUP_",UPPER(powerUpsDefinitions[[#This Row],['[sku']]]),"_NAME")</f>
        <v>TID_POWERUP_HP_DOWN_DRAIN_DOWN_NAME</v>
      </c>
      <c r="M25" s="191" t="str">
        <f>CONCATENATE("TID_POWERUP_",UPPER(powerUpsDefinitions[[#This Row],['[sku']]]),"_DESC")</f>
        <v>TID_POWERUP_HP_DOWN_DRAIN_DOWN_DESC</v>
      </c>
      <c r="N25" s="192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3" t="s">
        <v>250</v>
      </c>
      <c r="K50" s="193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3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5" t="s">
        <v>4</v>
      </c>
      <c r="E53" s="186" t="s">
        <v>699</v>
      </c>
      <c r="F53" s="187" t="s">
        <v>700</v>
      </c>
      <c r="G53" s="61" t="s">
        <v>743</v>
      </c>
      <c r="H53" s="188"/>
      <c r="I53" s="188"/>
      <c r="J53" s="189" t="str">
        <f>CONCATENATE("icon_",powerUpsDefinitions[[#This Row],['[sku']]])</f>
        <v>icon_transform_gold</v>
      </c>
      <c r="K53" s="189" t="s">
        <v>190</v>
      </c>
      <c r="L53" s="190" t="str">
        <f>CONCATENATE("TID_POWERUP_",UPPER(powerUpsDefinitions[[#This Row],['[sku']]]),"_NAME")</f>
        <v>TID_POWERUP_TRANSFORM_GOLD_NAME</v>
      </c>
      <c r="M53" s="191" t="str">
        <f>CONCATENATE("TID_POWERUP_",UPPER(powerUpsDefinitions[[#This Row],['[sku']]]),"_DESC")</f>
        <v>TID_POWERUP_TRANSFORM_GOLD_DESC</v>
      </c>
      <c r="N53" s="192" t="str">
        <f>CONCATENATE(powerUpsDefinitions[[#This Row],['[tidDesc']]],"_SHORT")</f>
        <v>TID_POWERUP_TRANSFORM_GOLD_DESC_SHORT</v>
      </c>
    </row>
    <row r="54" spans="1:16384">
      <c r="D54" s="219" t="s">
        <v>4</v>
      </c>
      <c r="E54" s="220" t="s">
        <v>841</v>
      </c>
      <c r="F54" s="221" t="s">
        <v>841</v>
      </c>
      <c r="G54" s="222" t="s">
        <v>743</v>
      </c>
      <c r="H54" s="224"/>
      <c r="I54" s="224"/>
      <c r="J54" s="225" t="s">
        <v>860</v>
      </c>
      <c r="K54" s="225" t="s">
        <v>190</v>
      </c>
      <c r="L54" s="226" t="s">
        <v>861</v>
      </c>
      <c r="M54" s="227" t="s">
        <v>862</v>
      </c>
      <c r="N54" s="228" t="s">
        <v>863</v>
      </c>
    </row>
    <row r="55" spans="1:16384">
      <c r="D55" s="219" t="s">
        <v>4</v>
      </c>
      <c r="E55" s="220" t="s">
        <v>849</v>
      </c>
      <c r="F55" s="221" t="s">
        <v>849</v>
      </c>
      <c r="G55" s="223" t="s">
        <v>743</v>
      </c>
      <c r="H55" s="224"/>
      <c r="I55" s="224"/>
      <c r="J55" s="225" t="s">
        <v>864</v>
      </c>
      <c r="K55" s="225" t="s">
        <v>190</v>
      </c>
      <c r="L55" s="226" t="s">
        <v>865</v>
      </c>
      <c r="M55" s="227" t="s">
        <v>866</v>
      </c>
      <c r="N55" s="228" t="s">
        <v>867</v>
      </c>
    </row>
    <row r="56" spans="1:16384">
      <c r="D56" s="229" t="s">
        <v>4</v>
      </c>
      <c r="E56" s="230" t="s">
        <v>857</v>
      </c>
      <c r="F56" s="222" t="s">
        <v>857</v>
      </c>
      <c r="G56" s="223" t="s">
        <v>743</v>
      </c>
      <c r="H56" s="231"/>
      <c r="I56" s="231"/>
      <c r="J56" s="232" t="s">
        <v>868</v>
      </c>
      <c r="K56" s="232" t="s">
        <v>190</v>
      </c>
      <c r="L56" s="233" t="s">
        <v>869</v>
      </c>
      <c r="M56" s="234" t="s">
        <v>870</v>
      </c>
      <c r="N56" s="235" t="s">
        <v>871</v>
      </c>
    </row>
    <row r="57" spans="1:16384" s="236" customFormat="1">
      <c r="D57" s="261" t="s">
        <v>4</v>
      </c>
      <c r="E57" s="262" t="s">
        <v>884</v>
      </c>
      <c r="F57" s="263" t="s">
        <v>884</v>
      </c>
      <c r="G57" s="263" t="s">
        <v>743</v>
      </c>
      <c r="H57" s="264"/>
      <c r="I57" s="264"/>
      <c r="J57" s="265" t="s">
        <v>885</v>
      </c>
      <c r="K57" s="265" t="s">
        <v>190</v>
      </c>
      <c r="L57" s="266" t="s">
        <v>886</v>
      </c>
      <c r="M57" s="267" t="s">
        <v>887</v>
      </c>
      <c r="N57" s="267" t="s">
        <v>888</v>
      </c>
    </row>
    <row r="58" spans="1:16384" s="268" customFormat="1">
      <c r="D58" s="269" t="s">
        <v>4</v>
      </c>
      <c r="E58" s="269" t="s">
        <v>947</v>
      </c>
      <c r="F58" s="270" t="s">
        <v>964</v>
      </c>
      <c r="G58" s="270" t="s">
        <v>743</v>
      </c>
      <c r="H58" s="271"/>
      <c r="I58" s="271"/>
      <c r="J58" s="272" t="s">
        <v>965</v>
      </c>
      <c r="K58" s="272" t="s">
        <v>190</v>
      </c>
      <c r="L58" s="273" t="s">
        <v>966</v>
      </c>
      <c r="M58" s="273" t="s">
        <v>967</v>
      </c>
      <c r="N58" s="273" t="s">
        <v>968</v>
      </c>
    </row>
    <row r="59" spans="1:16384" s="268" customFormat="1">
      <c r="D59" s="269" t="s">
        <v>4</v>
      </c>
      <c r="E59" s="269" t="s">
        <v>954</v>
      </c>
      <c r="F59" s="270" t="s">
        <v>964</v>
      </c>
      <c r="G59" s="270" t="s">
        <v>743</v>
      </c>
      <c r="H59" s="271"/>
      <c r="I59" s="271"/>
      <c r="J59" s="272" t="s">
        <v>969</v>
      </c>
      <c r="K59" s="272" t="s">
        <v>190</v>
      </c>
      <c r="L59" s="273" t="s">
        <v>970</v>
      </c>
      <c r="M59" s="273" t="s">
        <v>971</v>
      </c>
      <c r="N59" s="273" t="s">
        <v>972</v>
      </c>
    </row>
    <row r="60" spans="1:16384" s="268" customFormat="1">
      <c r="D60" s="269" t="s">
        <v>4</v>
      </c>
      <c r="E60" s="269" t="s">
        <v>1044</v>
      </c>
      <c r="F60" s="270" t="s">
        <v>1044</v>
      </c>
      <c r="G60" s="270" t="s">
        <v>743</v>
      </c>
      <c r="H60" s="291"/>
      <c r="I60" s="291"/>
      <c r="J60" s="293" t="str">
        <f>CONCATENATE("icon_",powerUpsDefinitions[[#This Row],['[sku']]])</f>
        <v>icon_deadlyFireworks</v>
      </c>
      <c r="K60" s="272" t="s">
        <v>190</v>
      </c>
      <c r="L60" s="273" t="s">
        <v>1049</v>
      </c>
      <c r="M60" s="273" t="s">
        <v>1050</v>
      </c>
      <c r="N60" s="273" t="s">
        <v>1051</v>
      </c>
    </row>
    <row r="61" spans="1:16384" s="268" customFormat="1">
      <c r="D61" s="269" t="s">
        <v>4</v>
      </c>
      <c r="E61" s="269" t="s">
        <v>1043</v>
      </c>
      <c r="F61" s="270" t="s">
        <v>1043</v>
      </c>
      <c r="G61" s="270" t="s">
        <v>743</v>
      </c>
      <c r="H61" s="292"/>
      <c r="I61" s="292"/>
      <c r="J61" s="294" t="str">
        <f>CONCATENATE("icon_",powerUpsDefinitions[[#This Row],['[sku']]])</f>
        <v>icon_loveAttraction</v>
      </c>
      <c r="K61" s="272" t="s">
        <v>190</v>
      </c>
      <c r="L61" s="273" t="s">
        <v>1052</v>
      </c>
      <c r="M61" s="273" t="s">
        <v>1053</v>
      </c>
      <c r="N61" s="273" t="s">
        <v>1054</v>
      </c>
    </row>
    <row r="62" spans="1:16384" s="268" customFormat="1">
      <c r="D62" s="286" t="s">
        <v>4</v>
      </c>
      <c r="E62" s="286" t="s">
        <v>961</v>
      </c>
      <c r="F62" s="287" t="s">
        <v>961</v>
      </c>
      <c r="G62" s="287" t="s">
        <v>743</v>
      </c>
      <c r="H62" s="288" t="s">
        <v>977</v>
      </c>
      <c r="I62" s="288"/>
      <c r="J62" s="289" t="s">
        <v>973</v>
      </c>
      <c r="K62" s="289" t="s">
        <v>190</v>
      </c>
      <c r="L62" s="290" t="s">
        <v>974</v>
      </c>
      <c r="M62" s="290" t="s">
        <v>975</v>
      </c>
      <c r="N62" s="290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A4" workbookViewId="0"/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1" t="s">
        <v>773</v>
      </c>
      <c r="B3" s="194" t="s">
        <v>0</v>
      </c>
      <c r="C3" s="195" t="s">
        <v>1</v>
      </c>
      <c r="D3" s="195" t="s">
        <v>828</v>
      </c>
      <c r="E3" s="196" t="s">
        <v>761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>
      <c r="A4" s="202" t="s">
        <v>4</v>
      </c>
      <c r="B4" s="197" t="s">
        <v>746</v>
      </c>
      <c r="C4" s="198" t="s">
        <v>757</v>
      </c>
      <c r="D4" s="198" t="s">
        <v>830</v>
      </c>
      <c r="E4" s="199" t="s">
        <v>762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807</v>
      </c>
    </row>
    <row r="5" spans="1:11">
      <c r="A5" s="202" t="s">
        <v>4</v>
      </c>
      <c r="B5" s="197" t="s">
        <v>748</v>
      </c>
      <c r="C5" s="198" t="s">
        <v>757</v>
      </c>
      <c r="D5" s="198" t="s">
        <v>830</v>
      </c>
      <c r="E5" s="199" t="s">
        <v>763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808</v>
      </c>
    </row>
    <row r="6" spans="1:11">
      <c r="A6" s="202" t="s">
        <v>4</v>
      </c>
      <c r="B6" s="197" t="s">
        <v>777</v>
      </c>
      <c r="C6" s="198" t="s">
        <v>757</v>
      </c>
      <c r="D6" s="198" t="s">
        <v>830</v>
      </c>
      <c r="E6" s="199" t="s">
        <v>789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827</v>
      </c>
    </row>
    <row r="7" spans="1:11">
      <c r="A7" s="202" t="s">
        <v>4</v>
      </c>
      <c r="B7" s="197" t="s">
        <v>784</v>
      </c>
      <c r="C7" s="198" t="s">
        <v>757</v>
      </c>
      <c r="D7" s="198" t="s">
        <v>830</v>
      </c>
      <c r="E7" s="199" t="s">
        <v>791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800</v>
      </c>
    </row>
    <row r="8" spans="1:11">
      <c r="A8" s="202" t="s">
        <v>4</v>
      </c>
      <c r="B8" s="197" t="s">
        <v>751</v>
      </c>
      <c r="C8" s="198" t="s">
        <v>758</v>
      </c>
      <c r="D8" s="198" t="s">
        <v>830</v>
      </c>
      <c r="E8" s="199" t="s">
        <v>766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812</v>
      </c>
    </row>
    <row r="9" spans="1:11">
      <c r="A9" s="202" t="s">
        <v>4</v>
      </c>
      <c r="B9" s="197" t="s">
        <v>745</v>
      </c>
      <c r="C9" s="198" t="s">
        <v>758</v>
      </c>
      <c r="D9" s="198" t="s">
        <v>830</v>
      </c>
      <c r="E9" s="199" t="s">
        <v>615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806</v>
      </c>
    </row>
    <row r="10" spans="1:11">
      <c r="A10" s="202" t="s">
        <v>4</v>
      </c>
      <c r="B10" s="197" t="s">
        <v>752</v>
      </c>
      <c r="C10" s="198" t="s">
        <v>758</v>
      </c>
      <c r="D10" s="198" t="s">
        <v>829</v>
      </c>
      <c r="E10" s="199" t="s">
        <v>767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813</v>
      </c>
    </row>
    <row r="11" spans="1:11">
      <c r="A11" s="202" t="s">
        <v>4</v>
      </c>
      <c r="B11" s="197" t="s">
        <v>753</v>
      </c>
      <c r="C11" s="198" t="s">
        <v>758</v>
      </c>
      <c r="D11" s="198" t="s">
        <v>830</v>
      </c>
      <c r="E11" s="199" t="s">
        <v>768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831</v>
      </c>
    </row>
    <row r="12" spans="1:11">
      <c r="A12" s="202" t="s">
        <v>4</v>
      </c>
      <c r="B12" s="197" t="s">
        <v>779</v>
      </c>
      <c r="C12" s="198" t="s">
        <v>759</v>
      </c>
      <c r="D12" s="198" t="s">
        <v>830</v>
      </c>
      <c r="E12" s="199" t="s">
        <v>790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212</v>
      </c>
    </row>
    <row r="13" spans="1:11">
      <c r="A13" s="202" t="s">
        <v>4</v>
      </c>
      <c r="B13" s="197" t="s">
        <v>747</v>
      </c>
      <c r="C13" s="198" t="s">
        <v>757</v>
      </c>
      <c r="D13" s="198" t="s">
        <v>830</v>
      </c>
      <c r="E13" s="199" t="s">
        <v>762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801</v>
      </c>
    </row>
    <row r="14" spans="1:11">
      <c r="A14" s="202" t="s">
        <v>4</v>
      </c>
      <c r="B14" s="197" t="s">
        <v>782</v>
      </c>
      <c r="C14" s="198" t="s">
        <v>757</v>
      </c>
      <c r="D14" s="198" t="s">
        <v>830</v>
      </c>
      <c r="E14" s="199" t="s">
        <v>791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814</v>
      </c>
    </row>
    <row r="15" spans="1:11">
      <c r="A15" s="209" t="s">
        <v>4</v>
      </c>
      <c r="B15" s="210" t="s">
        <v>796</v>
      </c>
      <c r="C15" s="211" t="s">
        <v>760</v>
      </c>
      <c r="D15" s="198" t="s">
        <v>829</v>
      </c>
      <c r="E15" s="199" t="s">
        <v>832</v>
      </c>
      <c r="F15" s="213" t="s">
        <v>440</v>
      </c>
      <c r="G15" s="213">
        <v>3</v>
      </c>
      <c r="H15" s="199" t="s">
        <v>833</v>
      </c>
      <c r="I15" s="199" t="s">
        <v>834</v>
      </c>
      <c r="J15" s="204" t="s">
        <v>835</v>
      </c>
      <c r="K15" s="204" t="s">
        <v>815</v>
      </c>
    </row>
    <row r="16" spans="1:11">
      <c r="A16" s="209" t="s">
        <v>4</v>
      </c>
      <c r="B16" s="210" t="s">
        <v>797</v>
      </c>
      <c r="C16" s="211" t="s">
        <v>760</v>
      </c>
      <c r="D16" s="198" t="s">
        <v>829</v>
      </c>
      <c r="E16" s="199" t="s">
        <v>832</v>
      </c>
      <c r="F16" s="213" t="s">
        <v>450</v>
      </c>
      <c r="G16" s="213">
        <v>3</v>
      </c>
      <c r="H16" s="199" t="s">
        <v>833</v>
      </c>
      <c r="I16" s="199" t="s">
        <v>834</v>
      </c>
      <c r="J16" s="204" t="s">
        <v>835</v>
      </c>
      <c r="K16" s="204" t="s">
        <v>816</v>
      </c>
    </row>
    <row r="17" spans="1:11">
      <c r="A17" s="209" t="s">
        <v>4</v>
      </c>
      <c r="B17" s="210" t="s">
        <v>798</v>
      </c>
      <c r="C17" s="211" t="s">
        <v>760</v>
      </c>
      <c r="D17" s="198" t="s">
        <v>829</v>
      </c>
      <c r="E17" s="199" t="s">
        <v>832</v>
      </c>
      <c r="F17" s="213" t="s">
        <v>455</v>
      </c>
      <c r="G17" s="213">
        <v>3</v>
      </c>
      <c r="H17" s="199" t="s">
        <v>833</v>
      </c>
      <c r="I17" s="199" t="s">
        <v>834</v>
      </c>
      <c r="J17" s="204" t="s">
        <v>835</v>
      </c>
      <c r="K17" s="204" t="s">
        <v>817</v>
      </c>
    </row>
    <row r="18" spans="1:11">
      <c r="A18" s="202" t="s">
        <v>4</v>
      </c>
      <c r="B18" s="197" t="s">
        <v>799</v>
      </c>
      <c r="C18" s="198" t="s">
        <v>760</v>
      </c>
      <c r="D18" s="198" t="s">
        <v>829</v>
      </c>
      <c r="E18" s="199" t="s">
        <v>832</v>
      </c>
      <c r="F18" s="199" t="s">
        <v>564</v>
      </c>
      <c r="G18" s="199">
        <v>3</v>
      </c>
      <c r="H18" s="199" t="s">
        <v>833</v>
      </c>
      <c r="I18" s="199" t="s">
        <v>834</v>
      </c>
      <c r="J18" s="204" t="s">
        <v>835</v>
      </c>
      <c r="K18" s="204" t="s">
        <v>818</v>
      </c>
    </row>
    <row r="19" spans="1:11">
      <c r="A19" s="202" t="s">
        <v>4</v>
      </c>
      <c r="B19" s="197" t="s">
        <v>1027</v>
      </c>
      <c r="C19" s="198" t="s">
        <v>760</v>
      </c>
      <c r="D19" s="198" t="s">
        <v>829</v>
      </c>
      <c r="E19" s="199" t="s">
        <v>832</v>
      </c>
      <c r="F19" s="199" t="s">
        <v>470</v>
      </c>
      <c r="G19" s="199">
        <v>3</v>
      </c>
      <c r="H19" s="199" t="str">
        <f>CONCATENATE("TID_MOD_",UPPER(Table1[[#This Row],['[sku']]]),"_NAME")</f>
        <v>TID_MOD_GATCHA_PET_39_NAME</v>
      </c>
      <c r="I19" s="199" t="str">
        <f>CONCATENATE("TID_MOD_",UPPER(Table1[[#This Row],['[sku']]]),"_DESCRIPTION")</f>
        <v>TID_MOD_GATCHA_PET_39_DESCRIPTION</v>
      </c>
      <c r="J19" s="204" t="str">
        <f>CONCATENATE("TID_MOD_",UPPER(Table1[[#This Row],['[sku']]]),"_DESC_SHORT")</f>
        <v>TID_MOD_GATCHA_PET_39_DESC_SHORT</v>
      </c>
      <c r="K19" s="204" t="s">
        <v>1031</v>
      </c>
    </row>
    <row r="20" spans="1:11">
      <c r="A20" s="202" t="s">
        <v>4</v>
      </c>
      <c r="B20" s="197" t="s">
        <v>1028</v>
      </c>
      <c r="C20" s="198" t="s">
        <v>760</v>
      </c>
      <c r="D20" s="198" t="s">
        <v>829</v>
      </c>
      <c r="E20" s="199" t="s">
        <v>832</v>
      </c>
      <c r="F20" s="199" t="s">
        <v>551</v>
      </c>
      <c r="G20" s="199">
        <v>3</v>
      </c>
      <c r="H20" s="199" t="str">
        <f>CONCATENATE("TID_MOD_",UPPER(Table1[[#This Row],['[sku']]]),"_NAME")</f>
        <v>TID_MOD_GATCHA_PET_58_NAME</v>
      </c>
      <c r="I20" s="199" t="str">
        <f>CONCATENATE("TID_MOD_",UPPER(Table1[[#This Row],['[sku']]]),"_DESCRIPTION")</f>
        <v>TID_MOD_GATCHA_PET_58_DESCRIPTION</v>
      </c>
      <c r="J20" s="204" t="str">
        <f>CONCATENATE("TID_MOD_",UPPER(Table1[[#This Row],['[sku']]]),"_DESC_SHORT")</f>
        <v>TID_MOD_GATCHA_PET_58_DESC_SHORT</v>
      </c>
      <c r="K20" s="204" t="s">
        <v>1032</v>
      </c>
    </row>
    <row r="21" spans="1:11">
      <c r="A21" s="202" t="s">
        <v>4</v>
      </c>
      <c r="B21" s="197" t="s">
        <v>1029</v>
      </c>
      <c r="C21" s="198" t="s">
        <v>760</v>
      </c>
      <c r="D21" s="198" t="s">
        <v>829</v>
      </c>
      <c r="E21" s="199" t="s">
        <v>832</v>
      </c>
      <c r="F21" s="199" t="s">
        <v>465</v>
      </c>
      <c r="G21" s="199">
        <v>3</v>
      </c>
      <c r="H21" s="199" t="str">
        <f>CONCATENATE("TID_MOD_",UPPER(Table1[[#This Row],['[sku']]]),"_NAME")</f>
        <v>TID_MOD_GATCHA_PET_38_NAME</v>
      </c>
      <c r="I21" s="199" t="str">
        <f>CONCATENATE("TID_MOD_",UPPER(Table1[[#This Row],['[sku']]]),"_DESCRIPTION")</f>
        <v>TID_MOD_GATCHA_PET_38_DESCRIPTION</v>
      </c>
      <c r="J21" s="204" t="str">
        <f>CONCATENATE("TID_MOD_",UPPER(Table1[[#This Row],['[sku']]]),"_DESC_SHORT")</f>
        <v>TID_MOD_GATCHA_PET_38_DESC_SHORT</v>
      </c>
      <c r="K21" s="204" t="s">
        <v>1033</v>
      </c>
    </row>
    <row r="22" spans="1:11">
      <c r="A22" s="202" t="s">
        <v>4</v>
      </c>
      <c r="B22" s="197" t="s">
        <v>1030</v>
      </c>
      <c r="C22" s="198" t="s">
        <v>760</v>
      </c>
      <c r="D22" s="198" t="s">
        <v>829</v>
      </c>
      <c r="E22" s="199" t="s">
        <v>832</v>
      </c>
      <c r="F22" s="199" t="s">
        <v>460</v>
      </c>
      <c r="G22" s="199">
        <v>3</v>
      </c>
      <c r="H22" s="199" t="s">
        <v>833</v>
      </c>
      <c r="I22" s="199" t="s">
        <v>834</v>
      </c>
      <c r="J22" s="204" t="s">
        <v>835</v>
      </c>
      <c r="K22" s="204" t="s">
        <v>1034</v>
      </c>
    </row>
    <row r="23" spans="1:11">
      <c r="A23" s="202" t="s">
        <v>4</v>
      </c>
      <c r="B23" s="197" t="s">
        <v>978</v>
      </c>
      <c r="C23" s="198" t="s">
        <v>760</v>
      </c>
      <c r="D23" s="198" t="s">
        <v>829</v>
      </c>
      <c r="E23" s="199" t="s">
        <v>832</v>
      </c>
      <c r="F23" s="199" t="s">
        <v>957</v>
      </c>
      <c r="G23" s="199">
        <v>3</v>
      </c>
      <c r="H23" s="199" t="s">
        <v>833</v>
      </c>
      <c r="I23" s="199" t="s">
        <v>834</v>
      </c>
      <c r="J23" s="204" t="s">
        <v>835</v>
      </c>
      <c r="K23" s="204" t="s">
        <v>980</v>
      </c>
    </row>
    <row r="24" spans="1:11">
      <c r="A24" s="202" t="s">
        <v>4</v>
      </c>
      <c r="B24" s="197" t="s">
        <v>979</v>
      </c>
      <c r="C24" s="198" t="s">
        <v>760</v>
      </c>
      <c r="D24" s="198" t="s">
        <v>829</v>
      </c>
      <c r="E24" s="199" t="s">
        <v>832</v>
      </c>
      <c r="F24" s="199" t="s">
        <v>983</v>
      </c>
      <c r="G24" s="199">
        <v>3</v>
      </c>
      <c r="H24" s="199" t="s">
        <v>833</v>
      </c>
      <c r="I24" s="199" t="s">
        <v>982</v>
      </c>
      <c r="J24" s="204" t="s">
        <v>835</v>
      </c>
      <c r="K24" s="204" t="s">
        <v>981</v>
      </c>
    </row>
    <row r="25" spans="1:11">
      <c r="A25" s="202" t="s">
        <v>4</v>
      </c>
      <c r="B25" s="197" t="s">
        <v>774</v>
      </c>
      <c r="C25" s="198" t="s">
        <v>760</v>
      </c>
      <c r="D25" s="198" t="s">
        <v>829</v>
      </c>
      <c r="E25" s="199" t="s">
        <v>771</v>
      </c>
      <c r="F25" s="199" t="s">
        <v>826</v>
      </c>
      <c r="G25" s="199"/>
      <c r="H25" s="199" t="str">
        <f>CONCATENATE("TID_MOD_",UPPER(Table1[[#This Row],['[sku']]]),"_NAME")</f>
        <v>TID_MOD_GATCHA_RARITY_EPIC_NAME</v>
      </c>
      <c r="I25" s="199" t="str">
        <f>CONCATENATE("TID_MOD_",UPPER(Table1[[#This Row],['[sku']]]),"_DESCRIPTION")</f>
        <v>TID_MOD_GATCHA_RARITY_EPIC_DESCRIPTION</v>
      </c>
      <c r="J25" s="204" t="str">
        <f>CONCATENATE("TID_MOD_",UPPER(Table1[[#This Row],['[sku']]]),"_DESC_SHORT")</f>
        <v>TID_MOD_GATCHA_RARITY_EPIC_DESC_SHORT</v>
      </c>
      <c r="K25" s="204" t="s">
        <v>811</v>
      </c>
    </row>
    <row r="26" spans="1:11">
      <c r="A26" s="202" t="s">
        <v>4</v>
      </c>
      <c r="B26" s="197" t="s">
        <v>781</v>
      </c>
      <c r="C26" s="198" t="s">
        <v>760</v>
      </c>
      <c r="D26" s="198" t="s">
        <v>829</v>
      </c>
      <c r="E26" s="199" t="s">
        <v>771</v>
      </c>
      <c r="F26" s="199" t="s">
        <v>825</v>
      </c>
      <c r="G26" s="199"/>
      <c r="H26" s="199" t="str">
        <f>CONCATENATE("TID_MOD_",UPPER(Table1[[#This Row],['[sku']]]),"_NAME")</f>
        <v>TID_MOD_GATCHA_RARITY_RARE_NAME</v>
      </c>
      <c r="I26" s="199" t="str">
        <f>CONCATENATE("TID_MOD_",UPPER(Table1[[#This Row],['[sku']]]),"_DESCRIPTION")</f>
        <v>TID_MOD_GATCHA_RARITY_RARE_DESCRIPTION</v>
      </c>
      <c r="J26" s="204" t="str">
        <f>CONCATENATE("TID_MOD_",UPPER(Table1[[#This Row],['[sku']]]),"_DESC_SHORT")</f>
        <v>TID_MOD_GATCHA_RARITY_RARE_DESC_SHORT</v>
      </c>
      <c r="K26" s="204" t="s">
        <v>810</v>
      </c>
    </row>
    <row r="27" spans="1:11">
      <c r="A27" s="202" t="s">
        <v>4</v>
      </c>
      <c r="B27" s="197" t="s">
        <v>775</v>
      </c>
      <c r="C27" s="198" t="s">
        <v>757</v>
      </c>
      <c r="D27" s="198" t="s">
        <v>830</v>
      </c>
      <c r="E27" s="199" t="s">
        <v>788</v>
      </c>
      <c r="F27" s="199">
        <v>2.1</v>
      </c>
      <c r="G27" s="199"/>
      <c r="H27" s="199" t="str">
        <f>CONCATENATE("TID_MOD_",UPPER(Table1[[#This Row],['[sku']]]),"_NAME")</f>
        <v>TID_MOD_HUGE_NAME</v>
      </c>
      <c r="I27" s="199" t="str">
        <f>CONCATENATE("TID_MOD_",UPPER(Table1[[#This Row],['[sku']]]),"_DESCRIPTION")</f>
        <v>TID_MOD_HUGE_DESCRIPTION</v>
      </c>
      <c r="J27" s="204" t="str">
        <f>CONCATENATE("TID_MOD_",UPPER(Table1[[#This Row],['[sku']]]),"_DESC_SHORT")</f>
        <v>TID_MOD_HUGE_DESC_SHORT</v>
      </c>
      <c r="K27" s="204" t="s">
        <v>802</v>
      </c>
    </row>
    <row r="28" spans="1:11">
      <c r="A28" s="202" t="s">
        <v>4</v>
      </c>
      <c r="B28" s="197" t="s">
        <v>785</v>
      </c>
      <c r="C28" s="198" t="s">
        <v>757</v>
      </c>
      <c r="D28" s="198" t="s">
        <v>830</v>
      </c>
      <c r="E28" s="199" t="s">
        <v>793</v>
      </c>
      <c r="F28" s="199">
        <v>50</v>
      </c>
      <c r="G28" s="199"/>
      <c r="H28" s="199" t="str">
        <f>CONCATENATE("TID_MOD_",UPPER(Table1[[#This Row],['[sku']]]),"_NAME")</f>
        <v>TID_MOD_HUNGRY_NAME</v>
      </c>
      <c r="I28" s="199" t="str">
        <f>CONCATENATE("TID_MOD_",UPPER(Table1[[#This Row],['[sku']]]),"_DESCRIPTION")</f>
        <v>TID_MOD_HUNGRY_DESCRIPTION</v>
      </c>
      <c r="J28" s="204" t="str">
        <f>CONCATENATE("TID_MOD_",UPPER(Table1[[#This Row],['[sku']]]),"_DESC_SHORT")</f>
        <v>TID_MOD_HUNGRY_DESC_SHORT</v>
      </c>
      <c r="K28" s="204" t="s">
        <v>819</v>
      </c>
    </row>
    <row r="29" spans="1:11">
      <c r="A29" s="202" t="s">
        <v>4</v>
      </c>
      <c r="B29" s="197" t="s">
        <v>755</v>
      </c>
      <c r="C29" s="198" t="s">
        <v>758</v>
      </c>
      <c r="D29" s="198" t="s">
        <v>830</v>
      </c>
      <c r="E29" s="199" t="s">
        <v>795</v>
      </c>
      <c r="F29" s="199" t="s">
        <v>9</v>
      </c>
      <c r="G29" s="199">
        <v>80</v>
      </c>
      <c r="H29" s="199" t="str">
        <f>CONCATENATE("TID_MOD_",UPPER(Table1[[#This Row],['[sku']]]),"_NAME")</f>
        <v>TID_MOD_INVASION_DRAGON_NAME</v>
      </c>
      <c r="I29" s="199" t="str">
        <f>CONCATENATE("TID_MOD_",UPPER(Table1[[#This Row],['[sku']]]),"_DESCRIPTION")</f>
        <v>TID_MOD_INVASION_DRAGON_DESCRIPTION</v>
      </c>
      <c r="J29" s="204" t="str">
        <f>CONCATENATE("TID_MOD_",UPPER(Table1[[#This Row],['[sku']]]),"_DESC_SHORT")</f>
        <v>TID_MOD_INVASION_DRAGON_DESC_SHORT</v>
      </c>
      <c r="K29" s="204" t="s">
        <v>820</v>
      </c>
    </row>
    <row r="30" spans="1:11">
      <c r="A30" s="202" t="s">
        <v>4</v>
      </c>
      <c r="B30" s="197" t="s">
        <v>787</v>
      </c>
      <c r="C30" s="198" t="s">
        <v>758</v>
      </c>
      <c r="D30" s="198" t="s">
        <v>830</v>
      </c>
      <c r="E30" s="199" t="s">
        <v>769</v>
      </c>
      <c r="F30" s="199" t="s">
        <v>794</v>
      </c>
      <c r="G30" s="199">
        <v>80</v>
      </c>
      <c r="H30" s="199" t="str">
        <f>CONCATENATE("TID_MOD_",UPPER(Table1[[#This Row],['[sku']]]),"_NAME")</f>
        <v>TID_MOD_INVASION_GIANT_NAME</v>
      </c>
      <c r="I30" s="199" t="str">
        <f>CONCATENATE("TID_MOD_",UPPER(Table1[[#This Row],['[sku']]]),"_DESCRIPTION")</f>
        <v>TID_MOD_INVASION_GIANT_DESCRIPTION</v>
      </c>
      <c r="J30" s="204" t="str">
        <f>CONCATENATE("TID_MOD_",UPPER(Table1[[#This Row],['[sku']]]),"_DESC_SHORT")</f>
        <v>TID_MOD_INVASION_GIANT_DESC_SHORT</v>
      </c>
      <c r="K30" s="204" t="s">
        <v>821</v>
      </c>
    </row>
    <row r="31" spans="1:11">
      <c r="A31" s="202" t="s">
        <v>4</v>
      </c>
      <c r="B31" s="197" t="s">
        <v>754</v>
      </c>
      <c r="C31" s="198" t="s">
        <v>757</v>
      </c>
      <c r="D31" s="198" t="s">
        <v>830</v>
      </c>
      <c r="E31" s="199" t="s">
        <v>97</v>
      </c>
      <c r="F31" s="199">
        <v>50</v>
      </c>
      <c r="G31" s="199"/>
      <c r="H31" s="199" t="str">
        <f>CONCATENATE("TID_MOD_",UPPER(Table1[[#This Row],['[sku']]]),"_NAME")</f>
        <v>TID_MOD_LONGER_FIRE_RUSH_NAME</v>
      </c>
      <c r="I31" s="199" t="str">
        <f>CONCATENATE("TID_MOD_",UPPER(Table1[[#This Row],['[sku']]]),"_DESCRIPTION")</f>
        <v>TID_MOD_LONGER_FIRE_RUSH_DESCRIPTION</v>
      </c>
      <c r="J31" s="204" t="str">
        <f>CONCATENATE("TID_MOD_",UPPER(Table1[[#This Row],['[sku']]]),"_DESC_SHORT")</f>
        <v>TID_MOD_LONGER_FIRE_RUSH_DESC_SHORT</v>
      </c>
      <c r="K31" s="204" t="s">
        <v>808</v>
      </c>
    </row>
    <row r="32" spans="1:11">
      <c r="A32" s="202" t="s">
        <v>4</v>
      </c>
      <c r="B32" s="197" t="s">
        <v>749</v>
      </c>
      <c r="C32" s="198" t="s">
        <v>759</v>
      </c>
      <c r="D32" s="198" t="s">
        <v>830</v>
      </c>
      <c r="E32" s="199" t="s">
        <v>764</v>
      </c>
      <c r="F32" s="199"/>
      <c r="G32" s="199"/>
      <c r="H32" s="199" t="str">
        <f>CONCATENATE("TID_MOD_",UPPER(Table1[[#This Row],['[sku']]]),"_NAME")</f>
        <v>TID_MOD_MIDAS_NAME</v>
      </c>
      <c r="I32" s="199" t="str">
        <f>CONCATENATE("TID_MOD_",UPPER(Table1[[#This Row],['[sku']]]),"_DESCRIPTION")</f>
        <v>TID_MOD_MIDAS_DESCRIPTION</v>
      </c>
      <c r="J32" s="204" t="str">
        <f>CONCATENATE("TID_MOD_",UPPER(Table1[[#This Row],['[sku']]]),"_DESC_SHORT")</f>
        <v>TID_MOD_MIDAS_DESC_SHORT</v>
      </c>
      <c r="K32" s="204" t="s">
        <v>809</v>
      </c>
    </row>
    <row r="33" spans="1:11">
      <c r="A33" s="202" t="s">
        <v>4</v>
      </c>
      <c r="B33" s="197" t="s">
        <v>780</v>
      </c>
      <c r="C33" s="198" t="s">
        <v>757</v>
      </c>
      <c r="D33" s="198" t="s">
        <v>830</v>
      </c>
      <c r="E33" s="199" t="s">
        <v>788</v>
      </c>
      <c r="F33" s="199">
        <v>0.46</v>
      </c>
      <c r="G33" s="199"/>
      <c r="H33" s="199" t="str">
        <f>CONCATENATE("TID_MOD_",UPPER(Table1[[#This Row],['[sku']]]),"_NAME")</f>
        <v>TID_MOD_MINI_NAME</v>
      </c>
      <c r="I33" s="199" t="str">
        <f>CONCATENATE("TID_MOD_",UPPER(Table1[[#This Row],['[sku']]]),"_DESCRIPTION")</f>
        <v>TID_MOD_MINI_DESCRIPTION</v>
      </c>
      <c r="J33" s="204" t="str">
        <f>CONCATENATE("TID_MOD_",UPPER(Table1[[#This Row],['[sku']]]),"_DESC_SHORT")</f>
        <v>TID_MOD_MINI_DESC_SHORT</v>
      </c>
      <c r="K33" s="204" t="s">
        <v>803</v>
      </c>
    </row>
    <row r="34" spans="1:11">
      <c r="A34" s="202" t="s">
        <v>4</v>
      </c>
      <c r="B34" s="197" t="s">
        <v>776</v>
      </c>
      <c r="C34" s="198" t="s">
        <v>757</v>
      </c>
      <c r="D34" s="198" t="s">
        <v>830</v>
      </c>
      <c r="E34" s="199" t="s">
        <v>157</v>
      </c>
      <c r="F34" s="199">
        <v>-50</v>
      </c>
      <c r="G34" s="199"/>
      <c r="H34" s="199" t="str">
        <f>CONCATENATE("TID_MOD_",UPPER(Table1[[#This Row],['[sku']]]),"_NAME")</f>
        <v>TID_MOD_SNAIL_NAME</v>
      </c>
      <c r="I34" s="199" t="str">
        <f>CONCATENATE("TID_MOD_",UPPER(Table1[[#This Row],['[sku']]]),"_DESCRIPTION")</f>
        <v>TID_MOD_SNAIL_DESCRIPTION</v>
      </c>
      <c r="J34" s="204" t="str">
        <f>CONCATENATE("TID_MOD_",UPPER(Table1[[#This Row],['[sku']]]),"_DESC_SHORT")</f>
        <v>TID_MOD_SNAIL_DESC_SHORT</v>
      </c>
      <c r="K34" s="204" t="s">
        <v>804</v>
      </c>
    </row>
    <row r="35" spans="1:11">
      <c r="A35" s="202" t="s">
        <v>4</v>
      </c>
      <c r="B35" s="197" t="s">
        <v>744</v>
      </c>
      <c r="C35" s="198" t="s">
        <v>757</v>
      </c>
      <c r="D35" s="198" t="s">
        <v>830</v>
      </c>
      <c r="E35" s="199" t="s">
        <v>157</v>
      </c>
      <c r="F35" s="199">
        <v>30</v>
      </c>
      <c r="G35" s="199"/>
      <c r="H35" s="199" t="str">
        <f>CONCATENATE("TID_MOD_",UPPER(Table1[[#This Row],['[sku']]]),"_NAME")</f>
        <v>TID_MOD_SPEEDY_NAME</v>
      </c>
      <c r="I35" s="199" t="str">
        <f>CONCATENATE("TID_MOD_",UPPER(Table1[[#This Row],['[sku']]]),"_DESCRIPTION")</f>
        <v>TID_MOD_SPEEDY_DESCRIPTION</v>
      </c>
      <c r="J35" s="204" t="str">
        <f>CONCATENATE("TID_MOD_",UPPER(Table1[[#This Row],['[sku']]]),"_DESC_SHORT")</f>
        <v>TID_MOD_SPEEDY_DESC_SHORT</v>
      </c>
      <c r="K35" s="204" t="s">
        <v>188</v>
      </c>
    </row>
    <row r="36" spans="1:11">
      <c r="A36" s="202" t="s">
        <v>4</v>
      </c>
      <c r="B36" s="197" t="s">
        <v>786</v>
      </c>
      <c r="C36" s="198" t="s">
        <v>757</v>
      </c>
      <c r="D36" s="198" t="s">
        <v>830</v>
      </c>
      <c r="E36" s="199" t="s">
        <v>793</v>
      </c>
      <c r="F36" s="199">
        <v>-30</v>
      </c>
      <c r="G36" s="199"/>
      <c r="H36" s="199" t="str">
        <f>CONCATENATE("TID_MOD_",UPPER(Table1[[#This Row],['[sku']]]),"_NAME")</f>
        <v>TID_MOD_STARVING_NAME</v>
      </c>
      <c r="I36" s="199" t="str">
        <f>CONCATENATE("TID_MOD_",UPPER(Table1[[#This Row],['[sku']]]),"_DESCRIPTION")</f>
        <v>TID_MOD_STARVING_DESCRIPTION</v>
      </c>
      <c r="J36" s="204" t="str">
        <f>CONCATENATE("TID_MOD_",UPPER(Table1[[#This Row],['[sku']]]),"_DESC_SHORT")</f>
        <v>TID_MOD_STARVING_DESC_SHORT</v>
      </c>
      <c r="K36" s="204" t="s">
        <v>822</v>
      </c>
    </row>
    <row r="37" spans="1:11">
      <c r="A37" s="176" t="s">
        <v>4</v>
      </c>
      <c r="B37" s="205" t="s">
        <v>750</v>
      </c>
      <c r="C37" s="206" t="s">
        <v>757</v>
      </c>
      <c r="D37" s="198" t="s">
        <v>830</v>
      </c>
      <c r="E37" s="207" t="s">
        <v>765</v>
      </c>
      <c r="F37" s="207"/>
      <c r="G37" s="207"/>
      <c r="H37" s="207" t="str">
        <f>CONCATENATE("TID_MOD_",UPPER(Table1[[#This Row],['[sku']]]),"_NAME")</f>
        <v>TID_MOD_STRUCK_LIGHTNING_NAME</v>
      </c>
      <c r="I37" s="207" t="str">
        <f>CONCATENATE("TID_MOD_",UPPER(Table1[[#This Row],['[sku']]]),"_DESCRIPTION")</f>
        <v>TID_MOD_STRUCK_LIGHTNING_DESCRIPTION</v>
      </c>
      <c r="J37" s="208" t="str">
        <f>CONCATENATE("TID_MOD_",UPPER(Table1[[#This Row],['[sku']]]),"_DESC_SHORT")</f>
        <v>TID_MOD_STRUCK_LIGHTNING_DESC_SHORT</v>
      </c>
      <c r="K37" s="208" t="s">
        <v>242</v>
      </c>
    </row>
    <row r="38" spans="1:11">
      <c r="A38" s="176" t="s">
        <v>4</v>
      </c>
      <c r="B38" s="205" t="s">
        <v>778</v>
      </c>
      <c r="C38" s="206" t="s">
        <v>757</v>
      </c>
      <c r="D38" s="198" t="s">
        <v>830</v>
      </c>
      <c r="E38" s="207" t="s">
        <v>789</v>
      </c>
      <c r="F38" s="207">
        <v>-50</v>
      </c>
      <c r="G38" s="207"/>
      <c r="H38" s="207" t="str">
        <f>CONCATENATE("TID_MOD_",UPPER(Table1[[#This Row],['[sku']]]),"_NAME")</f>
        <v>TID_MOD_WELL_FED_NAME</v>
      </c>
      <c r="I38" s="207" t="str">
        <f>CONCATENATE("TID_MOD_",UPPER(Table1[[#This Row],['[sku']]]),"_DESCRIPTION")</f>
        <v>TID_MOD_WELL_FED_DESCRIPTION</v>
      </c>
      <c r="J38" s="208" t="str">
        <f>CONCATENATE("TID_MOD_",UPPER(Table1[[#This Row],['[sku']]]),"_DESC_SHORT")</f>
        <v>TID_MOD_WELL_FED_DESC_SHORT</v>
      </c>
      <c r="K38" s="208" t="s">
        <v>805</v>
      </c>
    </row>
    <row r="39" spans="1:11">
      <c r="A39" s="45" t="s">
        <v>4</v>
      </c>
      <c r="B39" s="44" t="s">
        <v>756</v>
      </c>
      <c r="C39" s="212" t="s">
        <v>757</v>
      </c>
      <c r="D39" s="198" t="s">
        <v>830</v>
      </c>
      <c r="E39" s="48" t="s">
        <v>770</v>
      </c>
      <c r="F39" s="48">
        <v>100</v>
      </c>
      <c r="G39" s="48"/>
      <c r="H39" s="207" t="str">
        <f>CONCATENATE("TID_MOD_",UPPER(Table1[[#This Row],['[sku']]]),"_NAME")</f>
        <v>TID_MOD_WINDY_NAME</v>
      </c>
      <c r="I39" s="207" t="str">
        <f>CONCATENATE("TID_MOD_",UPPER(Table1[[#This Row],['[sku']]]),"_DESCRIPTION")</f>
        <v>TID_MOD_WINDY_DESCRIPTION</v>
      </c>
      <c r="J39" s="208" t="str">
        <f>CONCATENATE("TID_MOD_",UPPER(Table1[[#This Row],['[sku']]]),"_DESC_SHORT")</f>
        <v>TID_MOD_WINDY_DESC_SHORT</v>
      </c>
      <c r="K39" s="208" t="s">
        <v>823</v>
      </c>
    </row>
    <row r="40" spans="1:11">
      <c r="A40" s="45" t="s">
        <v>4</v>
      </c>
      <c r="B40" s="44" t="s">
        <v>783</v>
      </c>
      <c r="C40" s="212" t="s">
        <v>758</v>
      </c>
      <c r="D40" s="198" t="s">
        <v>830</v>
      </c>
      <c r="E40" s="48" t="s">
        <v>792</v>
      </c>
      <c r="F40" s="48">
        <v>75</v>
      </c>
      <c r="G40" s="48"/>
      <c r="H40" s="207" t="str">
        <f>CONCATENATE("TID_MOD_",UPPER(Table1[[#This Row],['[sku']]]),"_NAME")</f>
        <v>TID_MOD_X2_FOREVER_NAME</v>
      </c>
      <c r="I40" s="207" t="str">
        <f>CONCATENATE("TID_MOD_",UPPER(Table1[[#This Row],['[sku']]]),"_DESCRIPTION")</f>
        <v>TID_MOD_X2_FOREVER_DESCRIPTION</v>
      </c>
      <c r="J40" s="208" t="str">
        <f>CONCATENATE("TID_MOD_",UPPER(Table1[[#This Row],['[sku']]]),"_DESC_SHORT")</f>
        <v>TID_MOD_X2_FOREVER_DESC_SHORT</v>
      </c>
      <c r="K40" s="208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4" t="s">
        <v>896</v>
      </c>
      <c r="B3" s="194" t="s">
        <v>0</v>
      </c>
      <c r="C3" s="195" t="s">
        <v>889</v>
      </c>
      <c r="D3" s="195" t="s">
        <v>890</v>
      </c>
    </row>
    <row r="4" spans="1:5">
      <c r="A4" s="241" t="s">
        <v>4</v>
      </c>
      <c r="B4" s="197" t="s">
        <v>891</v>
      </c>
      <c r="C4" s="198"/>
      <c r="D4" s="198" t="b">
        <v>1</v>
      </c>
    </row>
    <row r="5" spans="1:5">
      <c r="A5" s="241" t="s">
        <v>4</v>
      </c>
      <c r="B5" s="197" t="s">
        <v>892</v>
      </c>
      <c r="C5" s="198"/>
      <c r="D5" s="198" t="b">
        <v>1</v>
      </c>
    </row>
    <row r="6" spans="1:5">
      <c r="A6" s="241" t="s">
        <v>4</v>
      </c>
      <c r="B6" s="197" t="s">
        <v>893</v>
      </c>
      <c r="C6" s="198">
        <v>69</v>
      </c>
      <c r="D6" s="198" t="b">
        <v>0</v>
      </c>
    </row>
    <row r="7" spans="1:5">
      <c r="A7" s="241" t="s">
        <v>4</v>
      </c>
      <c r="B7" s="197" t="s">
        <v>894</v>
      </c>
      <c r="C7" s="198">
        <v>3</v>
      </c>
      <c r="D7" s="198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4" t="s">
        <v>898</v>
      </c>
      <c r="B12" s="194" t="s">
        <v>0</v>
      </c>
      <c r="C12" s="195" t="s">
        <v>900</v>
      </c>
      <c r="D12" s="195" t="s">
        <v>901</v>
      </c>
      <c r="E12" s="195" t="s">
        <v>902</v>
      </c>
    </row>
    <row r="13" spans="1:5">
      <c r="A13" s="241" t="s">
        <v>4</v>
      </c>
      <c r="B13" s="197" t="s">
        <v>899</v>
      </c>
      <c r="C13" s="198">
        <v>2</v>
      </c>
      <c r="D13" s="198">
        <v>2</v>
      </c>
      <c r="E13" s="19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2018-12-13T11:14:31Z</dcterms:modified>
</cp:coreProperties>
</file>